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60" yWindow="420" windowWidth="18825" windowHeight="7740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Лист1!$A$17:$BF$5291</definedName>
  </definedNames>
  <calcPr calcId="125725"/>
</workbook>
</file>

<file path=xl/calcChain.xml><?xml version="1.0" encoding="utf-8"?>
<calcChain xmlns="http://schemas.openxmlformats.org/spreadsheetml/2006/main">
  <c r="S5289" i="1"/>
  <c r="T5289" s="1"/>
  <c r="U5289" s="1"/>
  <c r="S5288"/>
  <c r="T5288" s="1"/>
  <c r="U5288" s="1"/>
  <c r="S5287"/>
  <c r="T5287" s="1"/>
  <c r="U5287" s="1"/>
  <c r="S5286"/>
  <c r="T5286" s="1"/>
  <c r="U5286" s="1"/>
  <c r="S5285"/>
  <c r="T5285" s="1"/>
  <c r="U5285" s="1"/>
  <c r="T5284"/>
  <c r="U5284" s="1"/>
  <c r="T1291"/>
  <c r="U1291" s="1"/>
  <c r="U1290"/>
  <c r="S2108"/>
  <c r="T2108" s="1"/>
  <c r="U2108" s="1"/>
  <c r="U2107"/>
  <c r="S5283"/>
  <c r="T5283" s="1"/>
  <c r="U5283" s="1"/>
  <c r="T5282"/>
  <c r="U5282" s="1"/>
  <c r="T5281"/>
  <c r="U5281" s="1"/>
  <c r="T5280"/>
  <c r="U5280" s="1"/>
  <c r="S1050"/>
  <c r="T1050" s="1"/>
  <c r="U1050" s="1"/>
  <c r="U1049"/>
  <c r="S1200"/>
  <c r="T1200" s="1"/>
  <c r="U1200" s="1"/>
  <c r="U1199"/>
  <c r="T5279"/>
  <c r="U5279" s="1"/>
  <c r="S5278"/>
  <c r="T5278" s="1"/>
  <c r="U5278" s="1"/>
  <c r="S5277"/>
  <c r="T5277" s="1"/>
  <c r="U5277" s="1"/>
  <c r="S5276"/>
  <c r="T5276" s="1"/>
  <c r="U5276" s="1"/>
  <c r="S5275"/>
  <c r="T5275" s="1"/>
  <c r="U5275" s="1"/>
  <c r="T42"/>
  <c r="U42" s="1"/>
  <c r="U41"/>
  <c r="S1928"/>
  <c r="T1928" s="1"/>
  <c r="U1928" s="1"/>
  <c r="U1927"/>
  <c r="T1925"/>
  <c r="U1925" s="1"/>
  <c r="U1924"/>
  <c r="T1922"/>
  <c r="U1922" s="1"/>
  <c r="U1921"/>
  <c r="T1919"/>
  <c r="U1919" s="1"/>
  <c r="U1918"/>
  <c r="T1916"/>
  <c r="U1916" s="1"/>
  <c r="U1915"/>
  <c r="T2792"/>
  <c r="U2792" s="1"/>
  <c r="U2791"/>
  <c r="T378"/>
  <c r="U378" s="1"/>
  <c r="U377"/>
  <c r="T132"/>
  <c r="U132" s="1"/>
  <c r="U131"/>
  <c r="T2080"/>
  <c r="U2080" s="1"/>
  <c r="U2079"/>
  <c r="T5250"/>
  <c r="U5250" s="1"/>
  <c r="U5249"/>
  <c r="T1524" l="1"/>
  <c r="U1524" s="1"/>
  <c r="U1523"/>
  <c r="T3862"/>
  <c r="U3862" s="1"/>
  <c r="U3861"/>
  <c r="U5321"/>
  <c r="U5320"/>
  <c r="T456"/>
  <c r="U456" s="1"/>
  <c r="U455"/>
  <c r="T3011"/>
  <c r="U3011" s="1"/>
  <c r="U3010"/>
  <c r="T3113"/>
  <c r="U3113" s="1"/>
  <c r="U3112"/>
  <c r="T2149"/>
  <c r="U2149" s="1"/>
  <c r="U2148"/>
  <c r="T906"/>
  <c r="U906" s="1"/>
  <c r="U905"/>
  <c r="T901"/>
  <c r="U901" s="1"/>
  <c r="U900"/>
  <c r="T350"/>
  <c r="U350" s="1"/>
  <c r="U349"/>
  <c r="T469" l="1"/>
  <c r="U469" s="1"/>
  <c r="U468"/>
  <c r="T466"/>
  <c r="U466" s="1"/>
  <c r="U465"/>
  <c r="T460"/>
  <c r="U460" s="1"/>
  <c r="U459"/>
  <c r="T2501"/>
  <c r="U2501" s="1"/>
  <c r="U2500"/>
  <c r="U5305"/>
  <c r="U5304"/>
  <c r="T1083"/>
  <c r="U1083" s="1"/>
  <c r="U1082"/>
  <c r="T1086"/>
  <c r="U1086" s="1"/>
  <c r="U1085"/>
  <c r="T5274"/>
  <c r="U5274" s="1"/>
  <c r="T1116"/>
  <c r="U1116" s="1"/>
  <c r="U1115"/>
  <c r="T5273"/>
  <c r="U5273" s="1"/>
  <c r="T5272"/>
  <c r="U5272" s="1"/>
  <c r="T2320"/>
  <c r="U2320" s="1"/>
  <c r="U2319"/>
  <c r="T1559"/>
  <c r="U1559" s="1"/>
  <c r="U1558"/>
  <c r="T1600"/>
  <c r="U1600" s="1"/>
  <c r="U1599"/>
  <c r="T5271"/>
  <c r="U5271" s="1"/>
  <c r="T5270"/>
  <c r="U5270" s="1"/>
  <c r="T5269"/>
  <c r="U5269" s="1"/>
  <c r="T5268"/>
  <c r="U5268" s="1"/>
  <c r="T5267"/>
  <c r="U5267" s="1"/>
  <c r="T2789"/>
  <c r="U2789" s="1"/>
  <c r="U2788"/>
  <c r="T2779"/>
  <c r="U2779" s="1"/>
  <c r="U2778"/>
  <c r="T2781"/>
  <c r="U2781" s="1"/>
  <c r="U2780"/>
  <c r="T5266"/>
  <c r="U5266" s="1"/>
  <c r="T2379"/>
  <c r="U2379" s="1"/>
  <c r="U2378"/>
  <c r="T548"/>
  <c r="U548" s="1"/>
  <c r="U547"/>
  <c r="T5265"/>
  <c r="U5265" s="1"/>
  <c r="T1428"/>
  <c r="U1428" s="1"/>
  <c r="U1427"/>
  <c r="T1425"/>
  <c r="U1425" s="1"/>
  <c r="U1424"/>
  <c r="T2284"/>
  <c r="U2284" s="1"/>
  <c r="U2283"/>
  <c r="T2432"/>
  <c r="U2432" s="1"/>
  <c r="U2431"/>
  <c r="T2281"/>
  <c r="U2281" s="1"/>
  <c r="U2280"/>
  <c r="T4843"/>
  <c r="U4843" s="1"/>
  <c r="U4842"/>
  <c r="T5264" l="1"/>
  <c r="U5264" s="1"/>
  <c r="T2136"/>
  <c r="U2136" s="1"/>
  <c r="U2135"/>
  <c r="T2178"/>
  <c r="U2178" s="1"/>
  <c r="U2177"/>
  <c r="T2165"/>
  <c r="U2165" s="1"/>
  <c r="U2164"/>
  <c r="T203"/>
  <c r="U203" s="1"/>
  <c r="U202"/>
  <c r="T1510"/>
  <c r="U1510" s="1"/>
  <c r="U1509"/>
  <c r="T150"/>
  <c r="U150" s="1"/>
  <c r="U149"/>
  <c r="T137"/>
  <c r="U137" s="1"/>
  <c r="U136"/>
  <c r="U2688" l="1"/>
  <c r="T2864"/>
  <c r="U2864" s="1"/>
  <c r="U2863"/>
  <c r="T2168"/>
  <c r="U2168" s="1"/>
  <c r="U2167"/>
  <c r="T5263"/>
  <c r="U5263" s="1"/>
  <c r="T602"/>
  <c r="U602" s="1"/>
  <c r="U601"/>
  <c r="T1622"/>
  <c r="U1622" s="1"/>
  <c r="U1621"/>
  <c r="T2556"/>
  <c r="U2556" s="1"/>
  <c r="U2555"/>
  <c r="U5478"/>
  <c r="T1497"/>
  <c r="U1497" s="1"/>
  <c r="U1496"/>
  <c r="T836"/>
  <c r="U836" s="1"/>
  <c r="U835"/>
  <c r="T5262"/>
  <c r="U5262" s="1"/>
  <c r="T2986"/>
  <c r="U2986" s="1"/>
  <c r="U2985"/>
  <c r="T2983"/>
  <c r="U2983" s="1"/>
  <c r="U2982"/>
  <c r="T2974"/>
  <c r="U2974" s="1"/>
  <c r="U2973"/>
  <c r="T2962"/>
  <c r="U2962" s="1"/>
  <c r="U2961"/>
  <c r="T2952"/>
  <c r="U2952" s="1"/>
  <c r="U2951"/>
  <c r="T2945"/>
  <c r="U2945" s="1"/>
  <c r="U2944"/>
  <c r="T2942"/>
  <c r="U2942" s="1"/>
  <c r="U2941"/>
  <c r="T2937"/>
  <c r="U2937" s="1"/>
  <c r="U2936"/>
  <c r="T2934"/>
  <c r="U2934" s="1"/>
  <c r="U2933"/>
  <c r="T2689"/>
  <c r="U2689" s="1"/>
  <c r="T2686"/>
  <c r="U2686" s="1"/>
  <c r="U2685"/>
  <c r="T2648"/>
  <c r="U2648" s="1"/>
  <c r="U2647"/>
  <c r="T2105"/>
  <c r="U2105" s="1"/>
  <c r="U2104"/>
  <c r="T2099"/>
  <c r="U2099" s="1"/>
  <c r="U2098"/>
  <c r="T1272"/>
  <c r="U1272" s="1"/>
  <c r="U1271"/>
  <c r="T1262"/>
  <c r="U1262" s="1"/>
  <c r="U1261"/>
  <c r="T1259"/>
  <c r="U1259" s="1"/>
  <c r="U1258"/>
  <c r="T1245"/>
  <c r="U1245" s="1"/>
  <c r="U1244"/>
  <c r="T1242"/>
  <c r="U1242" s="1"/>
  <c r="U1241"/>
  <c r="T918"/>
  <c r="U918" s="1"/>
  <c r="U917"/>
  <c r="T1282"/>
  <c r="U1282" s="1"/>
  <c r="U1281"/>
  <c r="T1279"/>
  <c r="U1279" s="1"/>
  <c r="U1278"/>
  <c r="T1007"/>
  <c r="U1007" s="1"/>
  <c r="U1006"/>
  <c r="T983"/>
  <c r="U983" s="1"/>
  <c r="U982"/>
  <c r="T980"/>
  <c r="U980" s="1"/>
  <c r="U979"/>
  <c r="T962"/>
  <c r="U962" s="1"/>
  <c r="U961"/>
  <c r="T959"/>
  <c r="U959" s="1"/>
  <c r="U958"/>
  <c r="T940"/>
  <c r="U940" s="1"/>
  <c r="U939"/>
  <c r="T937"/>
  <c r="U937" s="1"/>
  <c r="U936"/>
  <c r="T934"/>
  <c r="U934" s="1"/>
  <c r="U933"/>
  <c r="T5261"/>
  <c r="U5261" s="1"/>
  <c r="T5260"/>
  <c r="U5260" s="1"/>
  <c r="T5259"/>
  <c r="U5259" s="1"/>
  <c r="T5258"/>
  <c r="U5258" s="1"/>
  <c r="T5257"/>
  <c r="U5257" s="1"/>
  <c r="T5256"/>
  <c r="U5256" s="1"/>
  <c r="T5255"/>
  <c r="U5255" s="1"/>
  <c r="T5254"/>
  <c r="U5254" s="1"/>
  <c r="T5253"/>
  <c r="U5253" s="1"/>
  <c r="T5252"/>
  <c r="U5252" s="1"/>
  <c r="T5251"/>
  <c r="U5251" s="1"/>
  <c r="T5248"/>
  <c r="U5248" s="1"/>
  <c r="T5247"/>
  <c r="U5247" s="1"/>
  <c r="T4650"/>
  <c r="U4650" s="1"/>
  <c r="U4649"/>
  <c r="T4648"/>
  <c r="U4648" s="1"/>
  <c r="U4647"/>
  <c r="T5246"/>
  <c r="U5246" s="1"/>
  <c r="T37"/>
  <c r="U37" s="1"/>
  <c r="U36"/>
  <c r="T1340"/>
  <c r="U1340" s="1"/>
  <c r="U1339"/>
  <c r="T5245"/>
  <c r="U5245" s="1"/>
  <c r="T5244"/>
  <c r="U5244" s="1"/>
  <c r="T5243"/>
  <c r="U5243" s="1"/>
  <c r="T5242"/>
  <c r="U5242" s="1"/>
  <c r="T3000" l="1"/>
  <c r="U3000" s="1"/>
  <c r="T1033"/>
  <c r="U1033" s="1"/>
  <c r="U1032"/>
  <c r="U756" l="1"/>
  <c r="T2797"/>
  <c r="U2797" s="1"/>
  <c r="U2796"/>
  <c r="T4033"/>
  <c r="U4033" s="1"/>
  <c r="U4032"/>
  <c r="T4024"/>
  <c r="U4024" s="1"/>
  <c r="U4023"/>
  <c r="T5241"/>
  <c r="U5241" s="1"/>
  <c r="T4028"/>
  <c r="U4028" s="1"/>
  <c r="U4027"/>
  <c r="T5240"/>
  <c r="U5240" s="1"/>
  <c r="T4015"/>
  <c r="U4015" s="1"/>
  <c r="U4014"/>
  <c r="T4013"/>
  <c r="U4013" s="1"/>
  <c r="U4012"/>
  <c r="T4022"/>
  <c r="U4022" s="1"/>
  <c r="U4021"/>
  <c r="T2258"/>
  <c r="U2258" s="1"/>
  <c r="U2257"/>
  <c r="T778"/>
  <c r="U778" s="1"/>
  <c r="U777"/>
  <c r="T5239"/>
  <c r="U5239" s="1"/>
  <c r="T4031"/>
  <c r="U4031" s="1"/>
  <c r="U4030"/>
  <c r="T757"/>
  <c r="U757" s="1"/>
  <c r="T5238"/>
  <c r="U5238" s="1"/>
  <c r="T5237"/>
  <c r="U5237" s="1"/>
  <c r="T5236"/>
  <c r="U5236" s="1"/>
  <c r="T1079"/>
  <c r="U1079" s="1"/>
  <c r="U1078"/>
  <c r="T5235"/>
  <c r="U5235" s="1"/>
  <c r="T5234"/>
  <c r="U5234" s="1"/>
  <c r="T5233"/>
  <c r="U5233" s="1"/>
  <c r="U5477"/>
  <c r="T693"/>
  <c r="U693" s="1"/>
  <c r="U692"/>
  <c r="T686"/>
  <c r="U686" s="1"/>
  <c r="U685"/>
  <c r="T5232"/>
  <c r="U5232" s="1"/>
  <c r="T3393"/>
  <c r="U3393" s="1"/>
  <c r="U3392"/>
  <c r="T3388"/>
  <c r="U3388" s="1"/>
  <c r="U3387"/>
  <c r="T5231" l="1"/>
  <c r="U5231" s="1"/>
  <c r="T5230"/>
  <c r="U5230" s="1"/>
  <c r="T5229"/>
  <c r="U5229" s="1"/>
  <c r="T5228"/>
  <c r="U5228" s="1"/>
  <c r="T4974"/>
  <c r="U4974" s="1"/>
  <c r="U4973"/>
  <c r="T1175"/>
  <c r="U1175" s="1"/>
  <c r="U1174"/>
  <c r="T5227"/>
  <c r="U5227" s="1"/>
  <c r="T5226"/>
  <c r="U5226" s="1"/>
  <c r="T5225"/>
  <c r="U5225" s="1"/>
  <c r="T5224"/>
  <c r="U5224" s="1"/>
  <c r="T5223"/>
  <c r="U5223" s="1"/>
  <c r="T5222"/>
  <c r="U5222" s="1"/>
  <c r="T5221"/>
  <c r="U5221" s="1"/>
  <c r="T5220"/>
  <c r="U5220" s="1"/>
  <c r="T5219"/>
  <c r="U5219" s="1"/>
  <c r="U5310"/>
  <c r="U5309"/>
  <c r="T2997"/>
  <c r="U2997" s="1"/>
  <c r="U2996"/>
  <c r="U913"/>
  <c r="U912"/>
  <c r="T5218"/>
  <c r="U5218" s="1"/>
  <c r="T2645"/>
  <c r="U2645" s="1"/>
  <c r="U2644"/>
  <c r="T2102"/>
  <c r="U2102" s="1"/>
  <c r="U2101"/>
  <c r="T2095"/>
  <c r="U2095" s="1"/>
  <c r="U2094"/>
  <c r="T5217"/>
  <c r="U5217" s="1"/>
  <c r="T5216"/>
  <c r="U5216" s="1"/>
  <c r="T5215"/>
  <c r="U5215" s="1"/>
  <c r="T5214"/>
  <c r="U5214" s="1"/>
  <c r="T5213"/>
  <c r="U5213" s="1"/>
  <c r="T5212"/>
  <c r="U5212" s="1"/>
  <c r="T5211"/>
  <c r="U5211" s="1"/>
  <c r="T5210"/>
  <c r="U5210" s="1"/>
  <c r="T5209"/>
  <c r="U5209" s="1"/>
  <c r="T5208"/>
  <c r="U5208" s="1"/>
  <c r="T5207"/>
  <c r="U5207" s="1"/>
  <c r="T5206"/>
  <c r="U5206" s="1"/>
  <c r="T5205"/>
  <c r="U5205" s="1"/>
  <c r="T5204"/>
  <c r="U5204" s="1"/>
  <c r="T5203"/>
  <c r="U5203" s="1"/>
  <c r="T5202"/>
  <c r="U5202" s="1"/>
  <c r="T5201"/>
  <c r="U5201" s="1"/>
  <c r="T2971"/>
  <c r="U2971" s="1"/>
  <c r="U2970"/>
  <c r="T5200"/>
  <c r="U5200" s="1"/>
  <c r="T2994"/>
  <c r="U2994" s="1"/>
  <c r="U2993"/>
  <c r="T2991"/>
  <c r="U2991" s="1"/>
  <c r="U2990"/>
  <c r="T2959"/>
  <c r="U2959" s="1"/>
  <c r="U2958"/>
  <c r="T5199"/>
  <c r="U5199" s="1"/>
  <c r="T5198"/>
  <c r="U5198" s="1"/>
  <c r="T5197"/>
  <c r="U5197" s="1"/>
  <c r="T5196"/>
  <c r="U5196" s="1"/>
  <c r="T5195"/>
  <c r="U5195" s="1"/>
  <c r="T5194"/>
  <c r="U5194" s="1"/>
  <c r="T2630"/>
  <c r="U2630" s="1"/>
  <c r="U2629"/>
  <c r="T5193"/>
  <c r="U5193" s="1"/>
  <c r="T5192"/>
  <c r="U5192" s="1"/>
  <c r="T2092"/>
  <c r="U2092" s="1"/>
  <c r="U2091"/>
  <c r="U5191"/>
  <c r="T975"/>
  <c r="U975" s="1"/>
  <c r="U974"/>
  <c r="T965"/>
  <c r="U965" s="1"/>
  <c r="U964"/>
  <c r="T952"/>
  <c r="U952" s="1"/>
  <c r="U951"/>
  <c r="T5190" l="1"/>
  <c r="U5190" s="1"/>
  <c r="T5189"/>
  <c r="U5189" s="1"/>
  <c r="T5188"/>
  <c r="U5188" s="1"/>
  <c r="T5187"/>
  <c r="U5187" s="1"/>
  <c r="T5186"/>
  <c r="U5186" s="1"/>
  <c r="T5185"/>
  <c r="U5185" s="1"/>
  <c r="T5184"/>
  <c r="U5184" s="1"/>
  <c r="T5183"/>
  <c r="U5183" s="1"/>
  <c r="T5182"/>
  <c r="U5182" s="1"/>
  <c r="T5181"/>
  <c r="U5181" s="1"/>
  <c r="T5180"/>
  <c r="U5180" s="1"/>
  <c r="T360"/>
  <c r="U360" s="1"/>
  <c r="U359"/>
  <c r="T5179"/>
  <c r="U5179" s="1"/>
  <c r="U5334"/>
  <c r="U5333"/>
  <c r="T5178"/>
  <c r="U5178" s="1"/>
  <c r="T127"/>
  <c r="U127" s="1"/>
  <c r="U126"/>
  <c r="T346"/>
  <c r="U346" s="1"/>
  <c r="U345"/>
  <c r="T753"/>
  <c r="U753" s="1"/>
  <c r="U752"/>
  <c r="T3136"/>
  <c r="U3136" s="1"/>
  <c r="U3135"/>
  <c r="T5177"/>
  <c r="U5177" s="1"/>
  <c r="T5176" l="1"/>
  <c r="U5176" s="1"/>
  <c r="T5175"/>
  <c r="U5175" s="1"/>
  <c r="T5174"/>
  <c r="U5174" s="1"/>
  <c r="U5476"/>
  <c r="T581"/>
  <c r="U581" s="1"/>
  <c r="U580"/>
  <c r="T5173"/>
  <c r="U5173" s="1"/>
  <c r="T5172"/>
  <c r="U5172" s="1"/>
  <c r="T5171"/>
  <c r="U5171" s="1"/>
  <c r="T5170"/>
  <c r="U5170" s="1"/>
  <c r="T5169"/>
  <c r="U5169" s="1"/>
  <c r="T5168"/>
  <c r="U5168" s="1"/>
  <c r="T1251"/>
  <c r="U1251" s="1"/>
  <c r="U1250"/>
  <c r="T1248"/>
  <c r="U1248" s="1"/>
  <c r="U1247"/>
  <c r="T1208"/>
  <c r="U1208" s="1"/>
  <c r="U1207"/>
  <c r="T5167"/>
  <c r="U5167" s="1"/>
  <c r="T968"/>
  <c r="U968" s="1"/>
  <c r="U967"/>
  <c r="T1017"/>
  <c r="U1017" s="1"/>
  <c r="U1016"/>
  <c r="T986"/>
  <c r="U986" s="1"/>
  <c r="U985"/>
  <c r="T1058"/>
  <c r="U1058" s="1"/>
  <c r="U1057"/>
  <c r="T1055"/>
  <c r="U1055" s="1"/>
  <c r="U1054"/>
  <c r="T1047"/>
  <c r="U1047" s="1"/>
  <c r="U1046"/>
  <c r="T1044"/>
  <c r="U1044" s="1"/>
  <c r="U1043"/>
  <c r="T5166"/>
  <c r="U5166" s="1"/>
  <c r="T5165"/>
  <c r="U5165" s="1"/>
  <c r="T5164"/>
  <c r="U5164" s="1"/>
  <c r="T5163"/>
  <c r="U5163" s="1"/>
  <c r="T5162"/>
  <c r="U5162" s="1"/>
  <c r="T5161"/>
  <c r="U5161" s="1"/>
  <c r="T5160"/>
  <c r="U5160" s="1"/>
  <c r="T5159"/>
  <c r="U5159" s="1"/>
  <c r="T5158"/>
  <c r="U5158" s="1"/>
  <c r="T5157"/>
  <c r="U5157" s="1"/>
  <c r="T5156"/>
  <c r="U5156" s="1"/>
  <c r="T5155"/>
  <c r="U5155" s="1"/>
  <c r="T5154"/>
  <c r="U5154" s="1"/>
  <c r="T5153"/>
  <c r="U5153" s="1"/>
  <c r="T5152"/>
  <c r="U5152" s="1"/>
  <c r="T5151"/>
  <c r="U5151" s="1"/>
  <c r="T5150"/>
  <c r="U5150" s="1"/>
  <c r="T5149"/>
  <c r="U5149" s="1"/>
  <c r="T5148"/>
  <c r="U5148" s="1"/>
  <c r="T5147"/>
  <c r="U5147" s="1"/>
  <c r="T5146"/>
  <c r="U5146" s="1"/>
  <c r="T5145"/>
  <c r="U5145" s="1"/>
  <c r="T5144"/>
  <c r="U5144" s="1"/>
  <c r="T5143"/>
  <c r="U5143" s="1"/>
  <c r="T5142"/>
  <c r="U5142" s="1"/>
  <c r="T5141"/>
  <c r="U5141" s="1"/>
  <c r="T5140"/>
  <c r="U5140" s="1"/>
  <c r="T5139"/>
  <c r="U5139" s="1"/>
  <c r="T5138"/>
  <c r="U5138" s="1"/>
  <c r="T5137"/>
  <c r="U5137" s="1"/>
  <c r="T5136"/>
  <c r="U5136" s="1"/>
  <c r="T5135"/>
  <c r="U5135" s="1"/>
  <c r="T5134"/>
  <c r="U5134" s="1"/>
  <c r="T5133"/>
  <c r="U5133" s="1"/>
  <c r="T5132"/>
  <c r="U5132" s="1"/>
  <c r="T5131"/>
  <c r="U5131" s="1"/>
  <c r="T5130"/>
  <c r="U5130" s="1"/>
  <c r="T5129"/>
  <c r="U5129" s="1"/>
  <c r="T5128"/>
  <c r="U5128" s="1"/>
  <c r="T5127"/>
  <c r="U5127" s="1"/>
  <c r="T5126"/>
  <c r="U5126" s="1"/>
  <c r="T5125"/>
  <c r="U5125" s="1"/>
  <c r="T5124"/>
  <c r="U5124" s="1"/>
  <c r="T5123"/>
  <c r="U5123" s="1"/>
  <c r="T5122"/>
  <c r="U5122" s="1"/>
  <c r="T5121"/>
  <c r="U5121" s="1"/>
  <c r="T5120"/>
  <c r="U5120" s="1"/>
  <c r="T5119"/>
  <c r="U5119" s="1"/>
  <c r="T5118"/>
  <c r="U5118" s="1"/>
  <c r="U108" l="1"/>
  <c r="T109"/>
  <c r="U109" s="1"/>
  <c r="U216"/>
  <c r="T217"/>
  <c r="U217" s="1"/>
  <c r="U309"/>
  <c r="T310"/>
  <c r="U310" s="1"/>
  <c r="U1624"/>
  <c r="T1625"/>
  <c r="U1625" s="1"/>
  <c r="U2732"/>
  <c r="T2733"/>
  <c r="U2733" s="1"/>
  <c r="U2765"/>
  <c r="T2766"/>
  <c r="U2766" s="1"/>
  <c r="T4997"/>
  <c r="U4997" s="1"/>
  <c r="T4998"/>
  <c r="U4998" s="1"/>
  <c r="U840"/>
  <c r="T841"/>
  <c r="U841" s="1"/>
  <c r="U5338"/>
  <c r="T5117"/>
  <c r="U5117" s="1"/>
  <c r="T5116"/>
  <c r="U5116" s="1"/>
  <c r="T5115"/>
  <c r="U5115" s="1"/>
  <c r="T5114"/>
  <c r="U5114" s="1"/>
  <c r="T5113"/>
  <c r="U5113" s="1"/>
  <c r="T5112"/>
  <c r="U5112" s="1"/>
  <c r="T5111"/>
  <c r="U5111" s="1"/>
  <c r="T5110"/>
  <c r="U5110" s="1"/>
  <c r="T5109"/>
  <c r="U5109" s="1"/>
  <c r="T5108"/>
  <c r="U5108" s="1"/>
  <c r="T5107"/>
  <c r="U5107" s="1"/>
  <c r="T5106"/>
  <c r="U5106" s="1"/>
  <c r="T5105"/>
  <c r="U5105" s="1"/>
  <c r="T5104"/>
  <c r="U5104" s="1"/>
  <c r="T5103"/>
  <c r="U5103" s="1"/>
  <c r="T5102"/>
  <c r="U5102" s="1"/>
  <c r="T5101"/>
  <c r="U5101" s="1"/>
  <c r="T5100"/>
  <c r="U5100" s="1"/>
  <c r="T5099"/>
  <c r="U5099" s="1"/>
  <c r="T5098"/>
  <c r="U5098" s="1"/>
  <c r="T5097"/>
  <c r="U5097" s="1"/>
  <c r="T5096"/>
  <c r="U5096" s="1"/>
  <c r="T5095"/>
  <c r="U5095" s="1"/>
  <c r="T5094"/>
  <c r="U5094" s="1"/>
  <c r="T5093"/>
  <c r="U5093" s="1"/>
  <c r="T5092"/>
  <c r="U5092" s="1"/>
  <c r="T5091"/>
  <c r="U5091" s="1"/>
  <c r="T5090"/>
  <c r="U5090" s="1"/>
  <c r="T5089"/>
  <c r="U5089" s="1"/>
  <c r="T5088"/>
  <c r="U5088" s="1"/>
  <c r="T5087"/>
  <c r="U5087" s="1"/>
  <c r="T5086"/>
  <c r="U5086" s="1"/>
  <c r="T5085"/>
  <c r="U5085" s="1"/>
  <c r="T5084"/>
  <c r="U5084" s="1"/>
  <c r="T5083"/>
  <c r="U5083" s="1"/>
  <c r="T5082"/>
  <c r="U5082" s="1"/>
  <c r="T5081"/>
  <c r="U5081" s="1"/>
  <c r="T5080"/>
  <c r="U5080" s="1"/>
  <c r="T5079"/>
  <c r="U5079" s="1"/>
  <c r="T5078"/>
  <c r="U5078" s="1"/>
  <c r="T5077"/>
  <c r="U5077" s="1"/>
  <c r="T5076"/>
  <c r="U5076" s="1"/>
  <c r="T5075"/>
  <c r="U5075" s="1"/>
  <c r="T5074"/>
  <c r="U5074" s="1"/>
  <c r="T5073"/>
  <c r="U5073" s="1"/>
  <c r="T5072"/>
  <c r="U5072" s="1"/>
  <c r="T5071"/>
  <c r="U5071" s="1"/>
  <c r="T5070"/>
  <c r="U5070" s="1"/>
  <c r="T5069"/>
  <c r="U5069" s="1"/>
  <c r="T5068"/>
  <c r="U5068" s="1"/>
  <c r="T5067"/>
  <c r="U5067" s="1"/>
  <c r="T5066"/>
  <c r="U5066" s="1"/>
  <c r="T5065"/>
  <c r="U5065" s="1"/>
  <c r="T5064"/>
  <c r="U5064" s="1"/>
  <c r="T5063"/>
  <c r="U5063" s="1"/>
  <c r="T5062"/>
  <c r="U5062" s="1"/>
  <c r="T5061"/>
  <c r="U5061" s="1"/>
  <c r="T5060"/>
  <c r="U5060" s="1"/>
  <c r="T5059"/>
  <c r="U5059" s="1"/>
  <c r="T5058"/>
  <c r="U5058" s="1"/>
  <c r="T5057"/>
  <c r="U5057" s="1"/>
  <c r="T5056"/>
  <c r="U5056" s="1"/>
  <c r="T5055"/>
  <c r="U5055" s="1"/>
  <c r="T5054"/>
  <c r="U5054" s="1"/>
  <c r="T5053"/>
  <c r="U5053" s="1"/>
  <c r="T5052"/>
  <c r="U5052" s="1"/>
  <c r="T5051"/>
  <c r="U5051" s="1"/>
  <c r="T5050"/>
  <c r="U5050" s="1"/>
  <c r="T5049"/>
  <c r="U5049" s="1"/>
  <c r="T5048"/>
  <c r="U5048" s="1"/>
  <c r="T5047"/>
  <c r="U5047" s="1"/>
  <c r="T5046"/>
  <c r="U5046" s="1"/>
  <c r="T5045"/>
  <c r="U5045" s="1"/>
  <c r="T5044"/>
  <c r="U5044" s="1"/>
  <c r="T5043"/>
  <c r="U5043" s="1"/>
  <c r="T5042"/>
  <c r="U5042" s="1"/>
  <c r="T5041"/>
  <c r="U5041" s="1"/>
  <c r="T5040"/>
  <c r="U5040" s="1"/>
  <c r="T5039"/>
  <c r="U5039" s="1"/>
  <c r="T5038"/>
  <c r="U5038" s="1"/>
  <c r="T5037"/>
  <c r="U5037" s="1"/>
  <c r="T5036"/>
  <c r="U5036" s="1"/>
  <c r="T5035"/>
  <c r="U5035" s="1"/>
  <c r="T5034"/>
  <c r="U5034" s="1"/>
  <c r="T5033"/>
  <c r="U5033" s="1"/>
  <c r="T5032"/>
  <c r="U5032" s="1"/>
  <c r="T5031"/>
  <c r="U5031" s="1"/>
  <c r="T5030"/>
  <c r="U5030" s="1"/>
  <c r="T5029"/>
  <c r="U5029" s="1"/>
  <c r="T5028"/>
  <c r="U5028" s="1"/>
  <c r="T5027"/>
  <c r="U5027" s="1"/>
  <c r="T5026"/>
  <c r="U5026" s="1"/>
  <c r="T5025"/>
  <c r="U5025" s="1"/>
  <c r="T5024"/>
  <c r="U5024" s="1"/>
  <c r="T5023"/>
  <c r="U5023" s="1"/>
  <c r="T5022"/>
  <c r="U5022" s="1"/>
  <c r="T5021"/>
  <c r="U5021" s="1"/>
  <c r="T5020"/>
  <c r="U5020" s="1"/>
  <c r="T5019"/>
  <c r="U5019" s="1"/>
  <c r="T5018"/>
  <c r="U5018" s="1"/>
  <c r="T5017"/>
  <c r="U5017" s="1"/>
  <c r="T5016"/>
  <c r="U5016" s="1"/>
  <c r="T5015"/>
  <c r="U5015" s="1"/>
  <c r="T5014"/>
  <c r="U5014" s="1"/>
  <c r="T5013"/>
  <c r="U5013" s="1"/>
  <c r="T5012"/>
  <c r="U5012" s="1"/>
  <c r="T2534"/>
  <c r="U2534" s="1"/>
  <c r="U2533"/>
  <c r="T5011"/>
  <c r="U5011" s="1"/>
  <c r="T5010"/>
  <c r="U5010" s="1"/>
  <c r="T5009"/>
  <c r="U5009" s="1"/>
  <c r="T5008"/>
  <c r="U5008" s="1"/>
  <c r="T5007"/>
  <c r="U5007" s="1"/>
  <c r="T5006"/>
  <c r="U5006" s="1"/>
  <c r="T5005"/>
  <c r="U5005" s="1"/>
  <c r="T5004"/>
  <c r="U5004" s="1"/>
  <c r="T5003"/>
  <c r="U5003" s="1"/>
  <c r="T5002"/>
  <c r="U5002" s="1"/>
  <c r="T384"/>
  <c r="U384" s="1"/>
  <c r="U383"/>
  <c r="T5001"/>
  <c r="U5001" s="1"/>
  <c r="T1228"/>
  <c r="U1228" s="1"/>
  <c r="U1227"/>
  <c r="T1223"/>
  <c r="U1223" s="1"/>
  <c r="U1222"/>
  <c r="T1214"/>
  <c r="U1214" s="1"/>
  <c r="U1213"/>
  <c r="T5000"/>
  <c r="U5000" s="1"/>
  <c r="T4999"/>
  <c r="U4999" s="1"/>
  <c r="T844"/>
  <c r="U844" s="1"/>
  <c r="U843"/>
  <c r="T444"/>
  <c r="U444" s="1"/>
  <c r="U443"/>
  <c r="T438"/>
  <c r="U438" s="1"/>
  <c r="U437"/>
  <c r="T441"/>
  <c r="U441" s="1"/>
  <c r="U440"/>
  <c r="T428"/>
  <c r="U428" s="1"/>
  <c r="U427"/>
  <c r="T431"/>
  <c r="U431" s="1"/>
  <c r="U430"/>
  <c r="T4996"/>
  <c r="U4996" s="1"/>
  <c r="T1982"/>
  <c r="U1982" s="1"/>
  <c r="U1981"/>
  <c r="T4995"/>
  <c r="U4995" s="1"/>
  <c r="T4994"/>
  <c r="U4994" s="1"/>
  <c r="T2085"/>
  <c r="U2085" s="1"/>
  <c r="U2084"/>
  <c r="T4993"/>
  <c r="U4993" s="1"/>
  <c r="T2042"/>
  <c r="U2042" s="1"/>
  <c r="U2041"/>
  <c r="T4992"/>
  <c r="U4992" s="1"/>
  <c r="T4991"/>
  <c r="U4991" s="1"/>
  <c r="T1180"/>
  <c r="U1180" s="1"/>
  <c r="U1179"/>
  <c r="T4990"/>
  <c r="U4990" s="1"/>
  <c r="T4989"/>
  <c r="U4989" s="1"/>
  <c r="T4988"/>
  <c r="U4988" s="1"/>
  <c r="T4987"/>
  <c r="U4987" s="1"/>
  <c r="T4986"/>
  <c r="U4986" s="1"/>
  <c r="T4985"/>
  <c r="U4985" s="1"/>
  <c r="T4984"/>
  <c r="U4984" s="1"/>
  <c r="T4983"/>
  <c r="U4983" s="1"/>
  <c r="T447"/>
  <c r="U447" s="1"/>
  <c r="U446"/>
  <c r="T4982"/>
  <c r="U4982" s="1"/>
  <c r="T2751"/>
  <c r="U2751" s="1"/>
  <c r="U2750"/>
  <c r="T4981"/>
  <c r="U4981" s="1"/>
  <c r="T4980"/>
  <c r="U4980" s="1"/>
  <c r="T2736"/>
  <c r="U2736" s="1"/>
  <c r="U2735"/>
  <c r="T1096"/>
  <c r="U1096" s="1"/>
  <c r="U1095"/>
  <c r="T599"/>
  <c r="U599" s="1"/>
  <c r="U598"/>
  <c r="T336"/>
  <c r="U336" s="1"/>
  <c r="U335"/>
  <c r="T147"/>
  <c r="U147" s="1"/>
  <c r="U146"/>
  <c r="T2871"/>
  <c r="U2871" s="1"/>
  <c r="U2870"/>
  <c r="T2861"/>
  <c r="U2861" s="1"/>
  <c r="U2860"/>
  <c r="T2858"/>
  <c r="U2858" s="1"/>
  <c r="U2857"/>
  <c r="T2809"/>
  <c r="U2809" s="1"/>
  <c r="U2808"/>
  <c r="T1110"/>
  <c r="U1110" s="1"/>
  <c r="U1109"/>
  <c r="T333"/>
  <c r="U333" s="1"/>
  <c r="U332"/>
  <c r="T1119"/>
  <c r="U1119" s="1"/>
  <c r="U1118"/>
  <c r="T4979"/>
  <c r="U4979" s="1"/>
  <c r="T4978"/>
  <c r="U4978" s="1"/>
  <c r="T1101"/>
  <c r="U1101" s="1"/>
  <c r="U1100"/>
  <c r="T142"/>
  <c r="U142" s="1"/>
  <c r="U141"/>
  <c r="T4977"/>
  <c r="U4977" s="1"/>
  <c r="T4976"/>
  <c r="U4976" s="1"/>
  <c r="T4975"/>
  <c r="U4975" s="1"/>
  <c r="T4972"/>
  <c r="U4972" s="1"/>
  <c r="T3702"/>
  <c r="U3702" s="1"/>
  <c r="U3701"/>
  <c r="T1665"/>
  <c r="U1665" s="1"/>
  <c r="U1664"/>
  <c r="T4971"/>
  <c r="U4971" s="1"/>
  <c r="T4970"/>
  <c r="U4970" s="1"/>
  <c r="T4969"/>
  <c r="U4969" s="1"/>
  <c r="T4968"/>
  <c r="U4968" s="1"/>
  <c r="T4967"/>
  <c r="U4967" s="1"/>
  <c r="T4966"/>
  <c r="U4966" s="1"/>
  <c r="T4965"/>
  <c r="U4965" s="1"/>
  <c r="T4964"/>
  <c r="U4964" s="1"/>
  <c r="T4963"/>
  <c r="U4963" s="1"/>
  <c r="T4962"/>
  <c r="U4962" s="1"/>
  <c r="T357"/>
  <c r="U357" s="1"/>
  <c r="U356"/>
  <c r="T4961"/>
  <c r="U4961" s="1"/>
  <c r="T1533"/>
  <c r="U1533" s="1"/>
  <c r="U1532"/>
  <c r="T4960"/>
  <c r="U4960" s="1"/>
  <c r="T4624"/>
  <c r="U4624" s="1"/>
  <c r="U4623"/>
  <c r="T4622"/>
  <c r="U4622" s="1"/>
  <c r="U4621"/>
  <c r="T123"/>
  <c r="U123" s="1"/>
  <c r="U122"/>
  <c r="T4959"/>
  <c r="U4959" s="1"/>
  <c r="T4958"/>
  <c r="U4958" s="1"/>
  <c r="T4957"/>
  <c r="U4957" s="1"/>
  <c r="T4956"/>
  <c r="U4956" s="1"/>
  <c r="T4955"/>
  <c r="U4955" s="1"/>
  <c r="T4954" l="1"/>
  <c r="U4954" s="1"/>
  <c r="T271"/>
  <c r="U271" s="1"/>
  <c r="U270"/>
  <c r="T264"/>
  <c r="U264" s="1"/>
  <c r="U263"/>
  <c r="T261"/>
  <c r="U261" s="1"/>
  <c r="U260"/>
  <c r="T4953"/>
  <c r="U4953" s="1"/>
  <c r="T1951"/>
  <c r="U1951" s="1"/>
  <c r="U1950"/>
  <c r="T889"/>
  <c r="U889" s="1"/>
  <c r="U888"/>
  <c r="T878"/>
  <c r="U878" s="1"/>
  <c r="U877"/>
  <c r="T875"/>
  <c r="U875" s="1"/>
  <c r="U874"/>
  <c r="T713"/>
  <c r="U713" s="1"/>
  <c r="U712"/>
  <c r="T2494"/>
  <c r="U2494" s="1"/>
  <c r="U2493"/>
  <c r="T1484"/>
  <c r="U1484" s="1"/>
  <c r="U1483"/>
  <c r="T192"/>
  <c r="U192" s="1"/>
  <c r="U191"/>
  <c r="T4952"/>
  <c r="U4952" s="1"/>
  <c r="T2429"/>
  <c r="U2429" s="1"/>
  <c r="U2428"/>
  <c r="T4951"/>
  <c r="U4951" s="1"/>
  <c r="T1093"/>
  <c r="U1093" s="1"/>
  <c r="U1092"/>
  <c r="T2802"/>
  <c r="U2802" s="1"/>
  <c r="U2801"/>
  <c r="T4950"/>
  <c r="U4950" s="1"/>
  <c r="T4949"/>
  <c r="U4949" s="1"/>
  <c r="T4948"/>
  <c r="U4948" s="1"/>
  <c r="T1617"/>
  <c r="U1617" s="1"/>
  <c r="U1616"/>
  <c r="T1582"/>
  <c r="U1582" s="1"/>
  <c r="U1581"/>
  <c r="T1577"/>
  <c r="U1577" s="1"/>
  <c r="U1576"/>
  <c r="T702"/>
  <c r="U702" s="1"/>
  <c r="U701"/>
  <c r="T677"/>
  <c r="U677" s="1"/>
  <c r="U676"/>
  <c r="T674"/>
  <c r="U674" s="1"/>
  <c r="U673"/>
  <c r="T671"/>
  <c r="U671" s="1"/>
  <c r="U670"/>
  <c r="T668"/>
  <c r="U668" s="1"/>
  <c r="U667"/>
  <c r="T661"/>
  <c r="U661" s="1"/>
  <c r="U660"/>
  <c r="T656"/>
  <c r="U656" s="1"/>
  <c r="U655"/>
  <c r="T653"/>
  <c r="U653" s="1"/>
  <c r="U652"/>
  <c r="T650"/>
  <c r="U650" s="1"/>
  <c r="U649"/>
  <c r="T705"/>
  <c r="U705" s="1"/>
  <c r="U704"/>
  <c r="T645"/>
  <c r="U645" s="1"/>
  <c r="U644"/>
  <c r="T4947"/>
  <c r="U4947" s="1"/>
  <c r="T4946"/>
  <c r="U4946" s="1"/>
  <c r="T4945"/>
  <c r="U4945" s="1"/>
  <c r="T4944"/>
  <c r="U4944" s="1"/>
  <c r="T4943"/>
  <c r="U4943" s="1"/>
  <c r="T4942"/>
  <c r="U4942" s="1"/>
  <c r="T4941"/>
  <c r="U4941" s="1"/>
  <c r="T4940"/>
  <c r="U4940" s="1"/>
  <c r="T4939"/>
  <c r="U4939" s="1"/>
  <c r="T4938"/>
  <c r="U4938" s="1"/>
  <c r="T4937"/>
  <c r="U4937" s="1"/>
  <c r="U5337"/>
  <c r="T4559" l="1"/>
  <c r="U4559" s="1"/>
  <c r="U4558"/>
  <c r="T3149"/>
  <c r="U3149" s="1"/>
  <c r="U3148"/>
  <c r="T3144"/>
  <c r="U3144" s="1"/>
  <c r="U3143"/>
  <c r="T3139"/>
  <c r="U3139" s="1"/>
  <c r="U3138"/>
  <c r="T3133"/>
  <c r="U3133" s="1"/>
  <c r="U3132"/>
  <c r="T4935"/>
  <c r="U4935" s="1"/>
  <c r="T4934"/>
  <c r="U4934" s="1"/>
  <c r="T1256"/>
  <c r="U1256" s="1"/>
  <c r="U1255"/>
  <c r="U1254"/>
  <c r="T1038"/>
  <c r="U1038" s="1"/>
  <c r="U1037"/>
  <c r="U1036"/>
  <c r="T4936"/>
  <c r="U4936" s="1"/>
  <c r="T4918" l="1"/>
  <c r="U4918" s="1"/>
  <c r="U4917"/>
  <c r="T4930"/>
  <c r="U4930" s="1"/>
  <c r="T4929"/>
  <c r="U4929" s="1"/>
  <c r="T4928"/>
  <c r="U4928" s="1"/>
  <c r="T4927"/>
  <c r="U4927" s="1"/>
  <c r="T4926"/>
  <c r="U4926" s="1"/>
  <c r="T4925"/>
  <c r="U4925" s="1"/>
  <c r="T4924"/>
  <c r="U4924" s="1"/>
  <c r="T4923"/>
  <c r="U4923" s="1"/>
  <c r="T4922"/>
  <c r="U4922" s="1"/>
  <c r="T4921"/>
  <c r="U4921" s="1"/>
  <c r="T4933"/>
  <c r="U4933" s="1"/>
  <c r="T2314"/>
  <c r="U2314" s="1"/>
  <c r="U2313"/>
  <c r="T884"/>
  <c r="U884" s="1"/>
  <c r="U883"/>
  <c r="T881"/>
  <c r="U881" s="1"/>
  <c r="U880"/>
  <c r="T4932"/>
  <c r="U4932" s="1"/>
  <c r="T4931"/>
  <c r="U4931" s="1"/>
  <c r="T3009"/>
  <c r="U3009" s="1"/>
  <c r="T4919"/>
  <c r="U4919" s="1"/>
  <c r="U5475"/>
  <c r="T1678" l="1"/>
  <c r="U1678" s="1"/>
  <c r="U1677"/>
  <c r="T4916"/>
  <c r="U4916" s="1"/>
  <c r="T4915"/>
  <c r="U4915" s="1"/>
  <c r="T4914"/>
  <c r="U4914" s="1"/>
  <c r="T2364"/>
  <c r="U2364" s="1"/>
  <c r="U2363"/>
  <c r="T2336"/>
  <c r="U2336" s="1"/>
  <c r="U2335"/>
  <c r="T2333"/>
  <c r="U2333" s="1"/>
  <c r="U2332"/>
  <c r="T2584"/>
  <c r="U2584" s="1"/>
  <c r="U2583"/>
  <c r="T4913"/>
  <c r="U4913" s="1"/>
  <c r="T4912"/>
  <c r="U4912" s="1"/>
  <c r="T4911"/>
  <c r="U4911" s="1"/>
  <c r="T4910"/>
  <c r="U4910" s="1"/>
  <c r="T1325"/>
  <c r="U1325" s="1"/>
  <c r="U1324"/>
  <c r="T1573"/>
  <c r="U1573" s="1"/>
  <c r="U1572"/>
  <c r="T134"/>
  <c r="U134" s="1"/>
  <c r="U133"/>
  <c r="T4909"/>
  <c r="U4909" s="1"/>
  <c r="T4908"/>
  <c r="U4908" s="1"/>
  <c r="T4907"/>
  <c r="U4907" s="1"/>
  <c r="T4906"/>
  <c r="U4906" s="1"/>
  <c r="T4905"/>
  <c r="U4905" s="1"/>
  <c r="T4904"/>
  <c r="U4904" s="1"/>
  <c r="T4903"/>
  <c r="U4903" s="1"/>
  <c r="T4902"/>
  <c r="U4902" s="1"/>
  <c r="T4901"/>
  <c r="U4901" s="1"/>
  <c r="T4900"/>
  <c r="U4900" s="1"/>
  <c r="T551"/>
  <c r="U551" s="1"/>
  <c r="U550"/>
  <c r="T1300"/>
  <c r="U1300" s="1"/>
  <c r="U1299"/>
  <c r="T2526"/>
  <c r="U2526" s="1"/>
  <c r="U2525"/>
  <c r="T97"/>
  <c r="U97" s="1"/>
  <c r="U96"/>
  <c r="U5394"/>
  <c r="U5393"/>
  <c r="U5474"/>
  <c r="U5336"/>
  <c r="T4899"/>
  <c r="U4899" s="1"/>
  <c r="T2045" l="1"/>
  <c r="U2045" s="1"/>
  <c r="T4898"/>
  <c r="U4898" s="1"/>
  <c r="U5473"/>
  <c r="T4897"/>
  <c r="U4897" s="1"/>
  <c r="U2044"/>
  <c r="T4896"/>
  <c r="U4896" s="1"/>
  <c r="T4895"/>
  <c r="U4895" s="1"/>
  <c r="T4894"/>
  <c r="U4894" s="1"/>
  <c r="T4893"/>
  <c r="U4893" s="1"/>
  <c r="T4892"/>
  <c r="U4892" s="1"/>
  <c r="T4891"/>
  <c r="U4891" s="1"/>
  <c r="T4890"/>
  <c r="U4890" s="1"/>
  <c r="T4889"/>
  <c r="U4889" s="1"/>
  <c r="T4888"/>
  <c r="U4888" s="1"/>
  <c r="T4887"/>
  <c r="U4887" s="1"/>
  <c r="T4886"/>
  <c r="U4886" s="1"/>
  <c r="T4885"/>
  <c r="U4885" s="1"/>
  <c r="T4884"/>
  <c r="U4884" s="1"/>
  <c r="T4883"/>
  <c r="U4883" s="1"/>
  <c r="T4882"/>
  <c r="U4882" s="1"/>
  <c r="T524"/>
  <c r="U524" s="1"/>
  <c r="U523"/>
  <c r="T517"/>
  <c r="U517" s="1"/>
  <c r="U516"/>
  <c r="T486"/>
  <c r="U486" s="1"/>
  <c r="U485"/>
  <c r="T3069" l="1"/>
  <c r="U3069" s="1"/>
  <c r="U3068"/>
  <c r="T3066"/>
  <c r="U3066" s="1"/>
  <c r="U3065"/>
  <c r="T4881" l="1"/>
  <c r="U4881" s="1"/>
  <c r="T4880"/>
  <c r="U4880" s="1"/>
  <c r="T4879"/>
  <c r="U4879" s="1"/>
  <c r="T4878"/>
  <c r="U4878" s="1"/>
  <c r="T4877"/>
  <c r="U4877" s="1"/>
  <c r="T4876"/>
  <c r="U4876" s="1"/>
  <c r="T4875"/>
  <c r="U4875" s="1"/>
  <c r="T4874"/>
  <c r="U4874" s="1"/>
  <c r="U5412"/>
  <c r="U5411"/>
  <c r="T4873"/>
  <c r="U4873" s="1"/>
  <c r="T4872"/>
  <c r="U4872" s="1"/>
  <c r="T4871"/>
  <c r="U4871" s="1"/>
  <c r="T4870"/>
  <c r="U4870" s="1"/>
  <c r="T4869"/>
  <c r="U4869" s="1"/>
  <c r="T4868"/>
  <c r="U4868" s="1"/>
  <c r="T4867"/>
  <c r="U4867" s="1"/>
  <c r="T4866"/>
  <c r="U4866" s="1"/>
  <c r="T4865"/>
  <c r="U4865" s="1"/>
  <c r="T4864"/>
  <c r="U4864" s="1"/>
  <c r="T4863"/>
  <c r="U4863" s="1"/>
  <c r="T4862"/>
  <c r="U4862" s="1"/>
  <c r="T4861"/>
  <c r="U4861" s="1"/>
  <c r="T4860"/>
  <c r="U4860" s="1"/>
  <c r="T831"/>
  <c r="U831" s="1"/>
  <c r="U830"/>
  <c r="T172"/>
  <c r="U172" s="1"/>
  <c r="U171"/>
  <c r="T2901"/>
  <c r="U2901" s="1"/>
  <c r="U2900"/>
  <c r="T2896"/>
  <c r="U2896" s="1"/>
  <c r="U2895"/>
  <c r="T4859"/>
  <c r="U4859" s="1"/>
  <c r="U5335"/>
  <c r="T4858"/>
  <c r="U4858" s="1"/>
  <c r="U5472" l="1"/>
  <c r="T4841"/>
  <c r="U4841" s="1"/>
  <c r="T4840"/>
  <c r="U4840" s="1"/>
  <c r="T4839"/>
  <c r="U4839" s="1"/>
  <c r="T4838"/>
  <c r="U4838" s="1"/>
  <c r="T4837"/>
  <c r="U4837" s="1"/>
  <c r="T4836"/>
  <c r="U4836" s="1"/>
  <c r="T4834"/>
  <c r="U4834" s="1"/>
  <c r="T4833"/>
  <c r="U4833" s="1"/>
  <c r="T4832"/>
  <c r="U4832" s="1"/>
  <c r="T4831"/>
  <c r="U4831" s="1"/>
  <c r="T4830"/>
  <c r="U4830" s="1"/>
  <c r="T4829"/>
  <c r="U4829" s="1"/>
  <c r="T4828"/>
  <c r="U4828" s="1"/>
  <c r="T4827"/>
  <c r="U4827" s="1"/>
  <c r="T2455"/>
  <c r="U2455" s="1"/>
  <c r="U2454"/>
  <c r="U5471"/>
  <c r="T4857" l="1"/>
  <c r="U4857" s="1"/>
  <c r="T4856"/>
  <c r="U4856" s="1"/>
  <c r="T4855"/>
  <c r="U4855" s="1"/>
  <c r="T4854"/>
  <c r="U4854" s="1"/>
  <c r="T220"/>
  <c r="U220" s="1"/>
  <c r="U219"/>
  <c r="T4853"/>
  <c r="U4853" s="1"/>
  <c r="T4852"/>
  <c r="U4852" s="1"/>
  <c r="T4851"/>
  <c r="U4851" s="1"/>
  <c r="T4850"/>
  <c r="U4850" s="1"/>
  <c r="T4849"/>
  <c r="U4849" s="1"/>
  <c r="T4848"/>
  <c r="U4848" s="1"/>
  <c r="T4847"/>
  <c r="U4847" s="1"/>
  <c r="T4846"/>
  <c r="U4846" s="1"/>
  <c r="T4845"/>
  <c r="U4845" s="1"/>
  <c r="T4844"/>
  <c r="U4844" s="1"/>
  <c r="T2920"/>
  <c r="U2920" s="1"/>
  <c r="U2919"/>
  <c r="T2904"/>
  <c r="U2904" s="1"/>
  <c r="U2903"/>
  <c r="T2907"/>
  <c r="U2907" s="1"/>
  <c r="U2906"/>
  <c r="T2910"/>
  <c r="U2910" s="1"/>
  <c r="U2909"/>
  <c r="T2917"/>
  <c r="U2917" s="1"/>
  <c r="U2916"/>
  <c r="T2678"/>
  <c r="U2678" s="1"/>
  <c r="U2677"/>
  <c r="T2671"/>
  <c r="U2671" s="1"/>
  <c r="U2670"/>
  <c r="T2668"/>
  <c r="U2668" s="1"/>
  <c r="U2667"/>
  <c r="T2692"/>
  <c r="U2692" s="1"/>
  <c r="U2691"/>
  <c r="T2611"/>
  <c r="U2611" s="1"/>
  <c r="U2610"/>
  <c r="T1193"/>
  <c r="U1193" s="1"/>
  <c r="U1192"/>
  <c r="T1265"/>
  <c r="U1265" s="1"/>
  <c r="U1264"/>
  <c r="T1188"/>
  <c r="U1188" s="1"/>
  <c r="U1187"/>
  <c r="T947"/>
  <c r="U947" s="1"/>
  <c r="U946"/>
  <c r="T1041"/>
  <c r="U1041" s="1"/>
  <c r="U1040"/>
  <c r="T1028"/>
  <c r="U1028" s="1"/>
  <c r="U1027"/>
  <c r="T931"/>
  <c r="U931" s="1"/>
  <c r="U930"/>
  <c r="T452"/>
  <c r="U452" s="1"/>
  <c r="T4822" l="1"/>
  <c r="U4822" s="1"/>
  <c r="T4823"/>
  <c r="U4823" s="1"/>
  <c r="U5470"/>
  <c r="U5469"/>
  <c r="U5468"/>
  <c r="U5467"/>
  <c r="U5466"/>
  <c r="U5465"/>
  <c r="U5464"/>
  <c r="U5463"/>
  <c r="U5462"/>
  <c r="U5461"/>
  <c r="U5460"/>
  <c r="U5459"/>
  <c r="U5458"/>
  <c r="U5457"/>
  <c r="U5456"/>
  <c r="U5455"/>
  <c r="U5454"/>
  <c r="U5453"/>
  <c r="U5452"/>
  <c r="U5451"/>
  <c r="U5450"/>
  <c r="U5449"/>
  <c r="U5448"/>
  <c r="U5447"/>
  <c r="U5446"/>
  <c r="U5444"/>
  <c r="U5443"/>
  <c r="U5442"/>
  <c r="U5440"/>
  <c r="U5439"/>
  <c r="U5438"/>
  <c r="U5435"/>
  <c r="U5434"/>
  <c r="U5433"/>
  <c r="U5432"/>
  <c r="U5431"/>
  <c r="U5430"/>
  <c r="U5429"/>
  <c r="U5428"/>
  <c r="U5427"/>
  <c r="U5426"/>
  <c r="U5425"/>
  <c r="U5424"/>
  <c r="U5423"/>
  <c r="U5422"/>
  <c r="U5421"/>
  <c r="U5420"/>
  <c r="U5419"/>
  <c r="U5417"/>
  <c r="U5416"/>
  <c r="U5410"/>
  <c r="U5409"/>
  <c r="U5408"/>
  <c r="U5407"/>
  <c r="U5406"/>
  <c r="U5405"/>
  <c r="U5404"/>
  <c r="U5403"/>
  <c r="U5402"/>
  <c r="U5401"/>
  <c r="U5400"/>
  <c r="U5399"/>
  <c r="U5398"/>
  <c r="U5397"/>
  <c r="U5396"/>
  <c r="U5395"/>
  <c r="U5392"/>
  <c r="U5391"/>
  <c r="U5390"/>
  <c r="U5389"/>
  <c r="U5388"/>
  <c r="U5387"/>
  <c r="U5386"/>
  <c r="U5385"/>
  <c r="U5384"/>
  <c r="U5383"/>
  <c r="U5382"/>
  <c r="U5381"/>
  <c r="U5380"/>
  <c r="U5379"/>
  <c r="U5378"/>
  <c r="U5377"/>
  <c r="U5376"/>
  <c r="U5375"/>
  <c r="U5374"/>
  <c r="U5373"/>
  <c r="U5372"/>
  <c r="U5371"/>
  <c r="U5370"/>
  <c r="U5369"/>
  <c r="U5368"/>
  <c r="U5367"/>
  <c r="U5366"/>
  <c r="U5365"/>
  <c r="U5364"/>
  <c r="U5363"/>
  <c r="U5362"/>
  <c r="U5361"/>
  <c r="U5360"/>
  <c r="U5358"/>
  <c r="T5357"/>
  <c r="T5480" s="1"/>
  <c r="U5356"/>
  <c r="U5355"/>
  <c r="U5354"/>
  <c r="U5353"/>
  <c r="U5352"/>
  <c r="U5351"/>
  <c r="U5350"/>
  <c r="U5349"/>
  <c r="U5348"/>
  <c r="U5347"/>
  <c r="U5346"/>
  <c r="U5345"/>
  <c r="U5343"/>
  <c r="U5342"/>
  <c r="T5340"/>
  <c r="U5332"/>
  <c r="U5331"/>
  <c r="U5330"/>
  <c r="U5329"/>
  <c r="U5328"/>
  <c r="U5327"/>
  <c r="U5326"/>
  <c r="U5325"/>
  <c r="U5324"/>
  <c r="U5323"/>
  <c r="U5322"/>
  <c r="U5319"/>
  <c r="U5318"/>
  <c r="U5317"/>
  <c r="U5316"/>
  <c r="U5315"/>
  <c r="U5314"/>
  <c r="U5313"/>
  <c r="U5312"/>
  <c r="U5311"/>
  <c r="U5308"/>
  <c r="U5307"/>
  <c r="U5303"/>
  <c r="U5302"/>
  <c r="U5301"/>
  <c r="U5300"/>
  <c r="U5299"/>
  <c r="U5298"/>
  <c r="U5297"/>
  <c r="U5296"/>
  <c r="U5295"/>
  <c r="U5294"/>
  <c r="T4826"/>
  <c r="U4826" s="1"/>
  <c r="T4825"/>
  <c r="U4825" s="1"/>
  <c r="T4824"/>
  <c r="U4824" s="1"/>
  <c r="T4821"/>
  <c r="U4821" s="1"/>
  <c r="T4820"/>
  <c r="U4820" s="1"/>
  <c r="T4819"/>
  <c r="U4819" s="1"/>
  <c r="T4818"/>
  <c r="U4818" s="1"/>
  <c r="T4817"/>
  <c r="U4817" s="1"/>
  <c r="T4816"/>
  <c r="U4816" s="1"/>
  <c r="T4815"/>
  <c r="U4815" s="1"/>
  <c r="T4814"/>
  <c r="U4814" s="1"/>
  <c r="T4813"/>
  <c r="U4813" s="1"/>
  <c r="T4812"/>
  <c r="U4812" s="1"/>
  <c r="T4811"/>
  <c r="U4811" s="1"/>
  <c r="T4810"/>
  <c r="U4810" s="1"/>
  <c r="T4809"/>
  <c r="U4809" s="1"/>
  <c r="T4808"/>
  <c r="U4808" s="1"/>
  <c r="T4807"/>
  <c r="U4807" s="1"/>
  <c r="T4806"/>
  <c r="U4806" s="1"/>
  <c r="T4805"/>
  <c r="U4805" s="1"/>
  <c r="T4804"/>
  <c r="U4804" s="1"/>
  <c r="T4803"/>
  <c r="U4803" s="1"/>
  <c r="T4802"/>
  <c r="U4802" s="1"/>
  <c r="T4801"/>
  <c r="U4801" s="1"/>
  <c r="T4800"/>
  <c r="U4800" s="1"/>
  <c r="T4799"/>
  <c r="U4799" s="1"/>
  <c r="T4798"/>
  <c r="U4798" s="1"/>
  <c r="T4797"/>
  <c r="U4797" s="1"/>
  <c r="T4796"/>
  <c r="U4796" s="1"/>
  <c r="T4795"/>
  <c r="U4795" s="1"/>
  <c r="T4794"/>
  <c r="U4794" s="1"/>
  <c r="T4793"/>
  <c r="U4793" s="1"/>
  <c r="T4792"/>
  <c r="U4792" s="1"/>
  <c r="T4791"/>
  <c r="U4791" s="1"/>
  <c r="T4790"/>
  <c r="U4790" s="1"/>
  <c r="T4789"/>
  <c r="U4789" s="1"/>
  <c r="T4788"/>
  <c r="U4788" s="1"/>
  <c r="T4787"/>
  <c r="U4787" s="1"/>
  <c r="T4786"/>
  <c r="U4786" s="1"/>
  <c r="T4785"/>
  <c r="U4785" s="1"/>
  <c r="T4784"/>
  <c r="U4784" s="1"/>
  <c r="T4783"/>
  <c r="U4783" s="1"/>
  <c r="T4782"/>
  <c r="U4782" s="1"/>
  <c r="T4781"/>
  <c r="U4781" s="1"/>
  <c r="T4780"/>
  <c r="U4780" s="1"/>
  <c r="T4779"/>
  <c r="U4779" s="1"/>
  <c r="T4778"/>
  <c r="U4778" s="1"/>
  <c r="T4777"/>
  <c r="U4777" s="1"/>
  <c r="T4776"/>
  <c r="U4776" s="1"/>
  <c r="T4775"/>
  <c r="U4775" s="1"/>
  <c r="T4774"/>
  <c r="U4774" s="1"/>
  <c r="T4773"/>
  <c r="U4773" s="1"/>
  <c r="T4772"/>
  <c r="U4772" s="1"/>
  <c r="T4771"/>
  <c r="U4771" s="1"/>
  <c r="T4770"/>
  <c r="U4770" s="1"/>
  <c r="T4769"/>
  <c r="U4769" s="1"/>
  <c r="T4768"/>
  <c r="U4768" s="1"/>
  <c r="T4767"/>
  <c r="U4767" s="1"/>
  <c r="T4766"/>
  <c r="U4766" s="1"/>
  <c r="T4765"/>
  <c r="U4765" s="1"/>
  <c r="T4764"/>
  <c r="U4764" s="1"/>
  <c r="T4763"/>
  <c r="U4763" s="1"/>
  <c r="T4762"/>
  <c r="U4762" s="1"/>
  <c r="T4761"/>
  <c r="U4761" s="1"/>
  <c r="T4760"/>
  <c r="U4760" s="1"/>
  <c r="T4759"/>
  <c r="U4759" s="1"/>
  <c r="T4758"/>
  <c r="U4758" s="1"/>
  <c r="T4757"/>
  <c r="U4757" s="1"/>
  <c r="T4756"/>
  <c r="U4756" s="1"/>
  <c r="T4755"/>
  <c r="U4755" s="1"/>
  <c r="T4754"/>
  <c r="U4754" s="1"/>
  <c r="T4753"/>
  <c r="U4753" s="1"/>
  <c r="T4752"/>
  <c r="U4752" s="1"/>
  <c r="T4751"/>
  <c r="U4751" s="1"/>
  <c r="T4750"/>
  <c r="U4750" s="1"/>
  <c r="T4749"/>
  <c r="U4749" s="1"/>
  <c r="T4748"/>
  <c r="U4748" s="1"/>
  <c r="T4747"/>
  <c r="U4747" s="1"/>
  <c r="T4746"/>
  <c r="U4746" s="1"/>
  <c r="T4745"/>
  <c r="U4745" s="1"/>
  <c r="T4744"/>
  <c r="U4744" s="1"/>
  <c r="T4743"/>
  <c r="U4743" s="1"/>
  <c r="T4742"/>
  <c r="U4742" s="1"/>
  <c r="T4741"/>
  <c r="U4741" s="1"/>
  <c r="T4740"/>
  <c r="U4740" s="1"/>
  <c r="T4739"/>
  <c r="U4739" s="1"/>
  <c r="T4738"/>
  <c r="U4738" s="1"/>
  <c r="T4737"/>
  <c r="U4737" s="1"/>
  <c r="T4736"/>
  <c r="U4736" s="1"/>
  <c r="T4735"/>
  <c r="U4735" s="1"/>
  <c r="T4734"/>
  <c r="U4734" s="1"/>
  <c r="T4733"/>
  <c r="U4733" s="1"/>
  <c r="T4732"/>
  <c r="U4732" s="1"/>
  <c r="T4731"/>
  <c r="U4731" s="1"/>
  <c r="T4730"/>
  <c r="U4730" s="1"/>
  <c r="T4729"/>
  <c r="U4729" s="1"/>
  <c r="T4728"/>
  <c r="U4728" s="1"/>
  <c r="T4727"/>
  <c r="U4727" s="1"/>
  <c r="T4726"/>
  <c r="U4726" s="1"/>
  <c r="T4725"/>
  <c r="U4725" s="1"/>
  <c r="T4724"/>
  <c r="U4724" s="1"/>
  <c r="T4723"/>
  <c r="U4723" s="1"/>
  <c r="T4722"/>
  <c r="U4722" s="1"/>
  <c r="T4721"/>
  <c r="U4721" s="1"/>
  <c r="T4720"/>
  <c r="U4720" s="1"/>
  <c r="T4719"/>
  <c r="U4719" s="1"/>
  <c r="T4718"/>
  <c r="U4718" s="1"/>
  <c r="T4717"/>
  <c r="U4717" s="1"/>
  <c r="T4716"/>
  <c r="U4716" s="1"/>
  <c r="T4715"/>
  <c r="U4715" s="1"/>
  <c r="T4714"/>
  <c r="U4714" s="1"/>
  <c r="T4713"/>
  <c r="U4713" s="1"/>
  <c r="T4712"/>
  <c r="U4712" s="1"/>
  <c r="T4711"/>
  <c r="U4711" s="1"/>
  <c r="T4710"/>
  <c r="U4710" s="1"/>
  <c r="T4709"/>
  <c r="U4709" s="1"/>
  <c r="T4708"/>
  <c r="U4708" s="1"/>
  <c r="T4707"/>
  <c r="U4707" s="1"/>
  <c r="T4706"/>
  <c r="U4706" s="1"/>
  <c r="T4705"/>
  <c r="U4705" s="1"/>
  <c r="T4704"/>
  <c r="U4704" s="1"/>
  <c r="T4703"/>
  <c r="U4703" s="1"/>
  <c r="T4702"/>
  <c r="U4702" s="1"/>
  <c r="T4701"/>
  <c r="U4701" s="1"/>
  <c r="T4700"/>
  <c r="U4700" s="1"/>
  <c r="T4699"/>
  <c r="U4699" s="1"/>
  <c r="T4698"/>
  <c r="U4698" s="1"/>
  <c r="T4697"/>
  <c r="U4697" s="1"/>
  <c r="T4696"/>
  <c r="U4696" s="1"/>
  <c r="T4695"/>
  <c r="U4695" s="1"/>
  <c r="T4694"/>
  <c r="U4694" s="1"/>
  <c r="T4693"/>
  <c r="U4693" s="1"/>
  <c r="T4692"/>
  <c r="U4692" s="1"/>
  <c r="T4691"/>
  <c r="U4691" s="1"/>
  <c r="T4690"/>
  <c r="U4690" s="1"/>
  <c r="T4689"/>
  <c r="U4689" s="1"/>
  <c r="T4688"/>
  <c r="U4688" s="1"/>
  <c r="T4687"/>
  <c r="U4687" s="1"/>
  <c r="T4686"/>
  <c r="U4686" s="1"/>
  <c r="T4685"/>
  <c r="U4685" s="1"/>
  <c r="T4684"/>
  <c r="U4684" s="1"/>
  <c r="T4683"/>
  <c r="U4683" s="1"/>
  <c r="T4682"/>
  <c r="U4682" s="1"/>
  <c r="T4681"/>
  <c r="U4681" s="1"/>
  <c r="T4680"/>
  <c r="U4680" s="1"/>
  <c r="T4679"/>
  <c r="U4679" s="1"/>
  <c r="T4678"/>
  <c r="U4678" s="1"/>
  <c r="T4677"/>
  <c r="U4677" s="1"/>
  <c r="T4676"/>
  <c r="U4676" s="1"/>
  <c r="T4675"/>
  <c r="U4675" s="1"/>
  <c r="T4674"/>
  <c r="U4674" s="1"/>
  <c r="T4673"/>
  <c r="U4673" s="1"/>
  <c r="T4672"/>
  <c r="U4672" s="1"/>
  <c r="T4671"/>
  <c r="U4671" s="1"/>
  <c r="T4670"/>
  <c r="U4670" s="1"/>
  <c r="T4669"/>
  <c r="U4669" s="1"/>
  <c r="T4668"/>
  <c r="U4668" s="1"/>
  <c r="T4667"/>
  <c r="U4667" s="1"/>
  <c r="T4666"/>
  <c r="U4666" s="1"/>
  <c r="T4665"/>
  <c r="U4665" s="1"/>
  <c r="T4664"/>
  <c r="U4664" s="1"/>
  <c r="T4663"/>
  <c r="U4663" s="1"/>
  <c r="T4662"/>
  <c r="U4662" s="1"/>
  <c r="T4661"/>
  <c r="U4661" s="1"/>
  <c r="T4660"/>
  <c r="U4660" s="1"/>
  <c r="T4659"/>
  <c r="U4659" s="1"/>
  <c r="T4658"/>
  <c r="U4658" s="1"/>
  <c r="T4657"/>
  <c r="U4657" s="1"/>
  <c r="T4656"/>
  <c r="U4656" s="1"/>
  <c r="T4655"/>
  <c r="U4655" s="1"/>
  <c r="T4654"/>
  <c r="U4654" s="1"/>
  <c r="T4653"/>
  <c r="U4653" s="1"/>
  <c r="T4652"/>
  <c r="U4652" s="1"/>
  <c r="T4651"/>
  <c r="U4651" s="1"/>
  <c r="T4646"/>
  <c r="U4646" s="1"/>
  <c r="T4645"/>
  <c r="U4645" s="1"/>
  <c r="T4644"/>
  <c r="U4644" s="1"/>
  <c r="T4643"/>
  <c r="U4643" s="1"/>
  <c r="T4642"/>
  <c r="U4642" s="1"/>
  <c r="T4641"/>
  <c r="U4641" s="1"/>
  <c r="T4640"/>
  <c r="U4640" s="1"/>
  <c r="T4639"/>
  <c r="U4639" s="1"/>
  <c r="T4638"/>
  <c r="U4638" s="1"/>
  <c r="T4637"/>
  <c r="U4637" s="1"/>
  <c r="T4636"/>
  <c r="U4636" s="1"/>
  <c r="T4635"/>
  <c r="U4635" s="1"/>
  <c r="T4634"/>
  <c r="U4634" s="1"/>
  <c r="T4633"/>
  <c r="U4633" s="1"/>
  <c r="T4632"/>
  <c r="U4632" s="1"/>
  <c r="T4631"/>
  <c r="U4631" s="1"/>
  <c r="T4628"/>
  <c r="U4628" s="1"/>
  <c r="T4627"/>
  <c r="U4627" s="1"/>
  <c r="T4626"/>
  <c r="U4626" s="1"/>
  <c r="T4625"/>
  <c r="U4625" s="1"/>
  <c r="T4620"/>
  <c r="U4620" s="1"/>
  <c r="T4619"/>
  <c r="U4619" s="1"/>
  <c r="T4618"/>
  <c r="U4618" s="1"/>
  <c r="T4617"/>
  <c r="U4617" s="1"/>
  <c r="T4616"/>
  <c r="U4616" s="1"/>
  <c r="T4615"/>
  <c r="U4615" s="1"/>
  <c r="T4614"/>
  <c r="U4614" s="1"/>
  <c r="T4613"/>
  <c r="U4613" s="1"/>
  <c r="T4612"/>
  <c r="U4612" s="1"/>
  <c r="T4611"/>
  <c r="U4611" s="1"/>
  <c r="T4610"/>
  <c r="U4610" s="1"/>
  <c r="T4609"/>
  <c r="U4609" s="1"/>
  <c r="T4608"/>
  <c r="U4608" s="1"/>
  <c r="T4607"/>
  <c r="U4607" s="1"/>
  <c r="T4606"/>
  <c r="U4606" s="1"/>
  <c r="T4605"/>
  <c r="U4605" s="1"/>
  <c r="T4604"/>
  <c r="U4604" s="1"/>
  <c r="T4603"/>
  <c r="U4603" s="1"/>
  <c r="T4602"/>
  <c r="U4602" s="1"/>
  <c r="T4601"/>
  <c r="U4601" s="1"/>
  <c r="T4600"/>
  <c r="U4600" s="1"/>
  <c r="T4599"/>
  <c r="U4599" s="1"/>
  <c r="T4598"/>
  <c r="U4598" s="1"/>
  <c r="T4597"/>
  <c r="U4597" s="1"/>
  <c r="T4596"/>
  <c r="U4596" s="1"/>
  <c r="T4595"/>
  <c r="U4595" s="1"/>
  <c r="T4594"/>
  <c r="U4594" s="1"/>
  <c r="T4593"/>
  <c r="U4593" s="1"/>
  <c r="T4592"/>
  <c r="U4592" s="1"/>
  <c r="T4591"/>
  <c r="U4591" s="1"/>
  <c r="T4590"/>
  <c r="U4590" s="1"/>
  <c r="T4589"/>
  <c r="U4589" s="1"/>
  <c r="T4588"/>
  <c r="U4588" s="1"/>
  <c r="T4587"/>
  <c r="U4587" s="1"/>
  <c r="T4586"/>
  <c r="U4586" s="1"/>
  <c r="T4585"/>
  <c r="U4585" s="1"/>
  <c r="T4584"/>
  <c r="U4584" s="1"/>
  <c r="T4583"/>
  <c r="U4583" s="1"/>
  <c r="T4582"/>
  <c r="U4582" s="1"/>
  <c r="T4581"/>
  <c r="U4581" s="1"/>
  <c r="T4580"/>
  <c r="U4580" s="1"/>
  <c r="T4579"/>
  <c r="U4579" s="1"/>
  <c r="T4578"/>
  <c r="U4578" s="1"/>
  <c r="T4577"/>
  <c r="U4577" s="1"/>
  <c r="T4576"/>
  <c r="U4576" s="1"/>
  <c r="T4575"/>
  <c r="U4575" s="1"/>
  <c r="T4574"/>
  <c r="U4574" s="1"/>
  <c r="T4573"/>
  <c r="U4573" s="1"/>
  <c r="T4572"/>
  <c r="U4572" s="1"/>
  <c r="T4571"/>
  <c r="U4571" s="1"/>
  <c r="T4570"/>
  <c r="U4570" s="1"/>
  <c r="T4569"/>
  <c r="U4569" s="1"/>
  <c r="T4568"/>
  <c r="U4568" s="1"/>
  <c r="T4567"/>
  <c r="U4567" s="1"/>
  <c r="T4566"/>
  <c r="U4566" s="1"/>
  <c r="T4565"/>
  <c r="U4565" s="1"/>
  <c r="T4564"/>
  <c r="U4564" s="1"/>
  <c r="T4563"/>
  <c r="U4563" s="1"/>
  <c r="T4562"/>
  <c r="U4562" s="1"/>
  <c r="T4561"/>
  <c r="U4561" s="1"/>
  <c r="T4560"/>
  <c r="U4560" s="1"/>
  <c r="T4557"/>
  <c r="U4557" s="1"/>
  <c r="T4556"/>
  <c r="U4556" s="1"/>
  <c r="T4555"/>
  <c r="U4555" s="1"/>
  <c r="T4554"/>
  <c r="U4554" s="1"/>
  <c r="T4553"/>
  <c r="U4553" s="1"/>
  <c r="T4552"/>
  <c r="U4552" s="1"/>
  <c r="T4551"/>
  <c r="U4551" s="1"/>
  <c r="T4550"/>
  <c r="U4550" s="1"/>
  <c r="T4549"/>
  <c r="U4549" s="1"/>
  <c r="T4548"/>
  <c r="U4548" s="1"/>
  <c r="T4547"/>
  <c r="U4547" s="1"/>
  <c r="T4546"/>
  <c r="U4546" s="1"/>
  <c r="T4545"/>
  <c r="U4545" s="1"/>
  <c r="T4544"/>
  <c r="U4544" s="1"/>
  <c r="T4543"/>
  <c r="U4543" s="1"/>
  <c r="T4542"/>
  <c r="U4542" s="1"/>
  <c r="T4541"/>
  <c r="U4541" s="1"/>
  <c r="T4540"/>
  <c r="U4540" s="1"/>
  <c r="T4539"/>
  <c r="U4539" s="1"/>
  <c r="T4538"/>
  <c r="U4538" s="1"/>
  <c r="T4537"/>
  <c r="U4537" s="1"/>
  <c r="T4536"/>
  <c r="U4536" s="1"/>
  <c r="T4535"/>
  <c r="U4535" s="1"/>
  <c r="T4534"/>
  <c r="U4534" s="1"/>
  <c r="T4533"/>
  <c r="U4533" s="1"/>
  <c r="T4532"/>
  <c r="U4532" s="1"/>
  <c r="T4531"/>
  <c r="U4531" s="1"/>
  <c r="T4530"/>
  <c r="U4530" s="1"/>
  <c r="T4529"/>
  <c r="U4529" s="1"/>
  <c r="T4528"/>
  <c r="U4528" s="1"/>
  <c r="T4527"/>
  <c r="U4527" s="1"/>
  <c r="T4526"/>
  <c r="U4526" s="1"/>
  <c r="T4525"/>
  <c r="U4525" s="1"/>
  <c r="T4524"/>
  <c r="U4524" s="1"/>
  <c r="T4523"/>
  <c r="U4523" s="1"/>
  <c r="T4522"/>
  <c r="U4522" s="1"/>
  <c r="T4521"/>
  <c r="U4521" s="1"/>
  <c r="T4520"/>
  <c r="U4520" s="1"/>
  <c r="T4519"/>
  <c r="U4519" s="1"/>
  <c r="T4518"/>
  <c r="U4518" s="1"/>
  <c r="T4517"/>
  <c r="U4517" s="1"/>
  <c r="T4516"/>
  <c r="U4516" s="1"/>
  <c r="T4515"/>
  <c r="U4515" s="1"/>
  <c r="T4514"/>
  <c r="U4514" s="1"/>
  <c r="T4513"/>
  <c r="U4513" s="1"/>
  <c r="T4512"/>
  <c r="U4512" s="1"/>
  <c r="T4511"/>
  <c r="U4511" s="1"/>
  <c r="T4510"/>
  <c r="U4510" s="1"/>
  <c r="T4509"/>
  <c r="U4509" s="1"/>
  <c r="T4508"/>
  <c r="U4508" s="1"/>
  <c r="T4507"/>
  <c r="U4507" s="1"/>
  <c r="T4506"/>
  <c r="U4506" s="1"/>
  <c r="T4505"/>
  <c r="U4505" s="1"/>
  <c r="T4504"/>
  <c r="U4504" s="1"/>
  <c r="T4503"/>
  <c r="U4503" s="1"/>
  <c r="T4502"/>
  <c r="U4502" s="1"/>
  <c r="T4501"/>
  <c r="U4501" s="1"/>
  <c r="T4500"/>
  <c r="U4500" s="1"/>
  <c r="T4499"/>
  <c r="U4499" s="1"/>
  <c r="T4498"/>
  <c r="U4498" s="1"/>
  <c r="T4497"/>
  <c r="U4497" s="1"/>
  <c r="T4496"/>
  <c r="U4496" s="1"/>
  <c r="T4495"/>
  <c r="U4495" s="1"/>
  <c r="T4494"/>
  <c r="U4494" s="1"/>
  <c r="T4493"/>
  <c r="U4493" s="1"/>
  <c r="T4492"/>
  <c r="U4492" s="1"/>
  <c r="T4491"/>
  <c r="U4491" s="1"/>
  <c r="T4490"/>
  <c r="U4490" s="1"/>
  <c r="T4489"/>
  <c r="U4489" s="1"/>
  <c r="T4488"/>
  <c r="U4488" s="1"/>
  <c r="T4487"/>
  <c r="U4487" s="1"/>
  <c r="T4486"/>
  <c r="U4486" s="1"/>
  <c r="T4485"/>
  <c r="U4485" s="1"/>
  <c r="T4484"/>
  <c r="U4484" s="1"/>
  <c r="T4483"/>
  <c r="U4483" s="1"/>
  <c r="T4482"/>
  <c r="U4482" s="1"/>
  <c r="T4481"/>
  <c r="U4481" s="1"/>
  <c r="T4480"/>
  <c r="U4480" s="1"/>
  <c r="T4479"/>
  <c r="U4479" s="1"/>
  <c r="T4478"/>
  <c r="U4478" s="1"/>
  <c r="T4477"/>
  <c r="U4477" s="1"/>
  <c r="T4476"/>
  <c r="U4476" s="1"/>
  <c r="T4475"/>
  <c r="U4475" s="1"/>
  <c r="T4474"/>
  <c r="U4474" s="1"/>
  <c r="T4473"/>
  <c r="U4473" s="1"/>
  <c r="T4472"/>
  <c r="U4472" s="1"/>
  <c r="T4471"/>
  <c r="U4471" s="1"/>
  <c r="T4470"/>
  <c r="U4470" s="1"/>
  <c r="T4469"/>
  <c r="U4469" s="1"/>
  <c r="T4468"/>
  <c r="U4468" s="1"/>
  <c r="T4467"/>
  <c r="U4467" s="1"/>
  <c r="T4466"/>
  <c r="U4466" s="1"/>
  <c r="T4465"/>
  <c r="U4465" s="1"/>
  <c r="T4464"/>
  <c r="U4464" s="1"/>
  <c r="T4463"/>
  <c r="U4463" s="1"/>
  <c r="T4462"/>
  <c r="U4462" s="1"/>
  <c r="T4461"/>
  <c r="U4461" s="1"/>
  <c r="T4460"/>
  <c r="U4460" s="1"/>
  <c r="T4459"/>
  <c r="U4459" s="1"/>
  <c r="T4458"/>
  <c r="U4458" s="1"/>
  <c r="T4457"/>
  <c r="U4457" s="1"/>
  <c r="T4456"/>
  <c r="U4456" s="1"/>
  <c r="T4455"/>
  <c r="U4455" s="1"/>
  <c r="T4454"/>
  <c r="U4454" s="1"/>
  <c r="T4453"/>
  <c r="U4453" s="1"/>
  <c r="T4452"/>
  <c r="U4452" s="1"/>
  <c r="T4451"/>
  <c r="U4451" s="1"/>
  <c r="T4450"/>
  <c r="U4450" s="1"/>
  <c r="T4449"/>
  <c r="U4449" s="1"/>
  <c r="T4448"/>
  <c r="U4448" s="1"/>
  <c r="T4447"/>
  <c r="U4447" s="1"/>
  <c r="T4446"/>
  <c r="U4446" s="1"/>
  <c r="T4445"/>
  <c r="U4445" s="1"/>
  <c r="T4444"/>
  <c r="U4444" s="1"/>
  <c r="T4443"/>
  <c r="U4443" s="1"/>
  <c r="T4442"/>
  <c r="U4442" s="1"/>
  <c r="T4441"/>
  <c r="U4441" s="1"/>
  <c r="T4440"/>
  <c r="U4440" s="1"/>
  <c r="T4439"/>
  <c r="U4439" s="1"/>
  <c r="T4438"/>
  <c r="U4438" s="1"/>
  <c r="T4437"/>
  <c r="U4437" s="1"/>
  <c r="T4436"/>
  <c r="U4436" s="1"/>
  <c r="T4435"/>
  <c r="U4435" s="1"/>
  <c r="T4434"/>
  <c r="U4434" s="1"/>
  <c r="T4433"/>
  <c r="U4433" s="1"/>
  <c r="T4432"/>
  <c r="U4432" s="1"/>
  <c r="T4431"/>
  <c r="U4431" s="1"/>
  <c r="T4430"/>
  <c r="U4430" s="1"/>
  <c r="T4429"/>
  <c r="U4429" s="1"/>
  <c r="T4428"/>
  <c r="U4428" s="1"/>
  <c r="T4427"/>
  <c r="U4427" s="1"/>
  <c r="T4426"/>
  <c r="U4426" s="1"/>
  <c r="T4425"/>
  <c r="U4425" s="1"/>
  <c r="T4424"/>
  <c r="U4424" s="1"/>
  <c r="T4423"/>
  <c r="U4423" s="1"/>
  <c r="T4422"/>
  <c r="U4422" s="1"/>
  <c r="T4421"/>
  <c r="U4421" s="1"/>
  <c r="T4420"/>
  <c r="U4420" s="1"/>
  <c r="T4419"/>
  <c r="U4419" s="1"/>
  <c r="T4418"/>
  <c r="U4418" s="1"/>
  <c r="T4417"/>
  <c r="U4417" s="1"/>
  <c r="T4416"/>
  <c r="U4416" s="1"/>
  <c r="T4415"/>
  <c r="U4415" s="1"/>
  <c r="T4414"/>
  <c r="U4414" s="1"/>
  <c r="T4413"/>
  <c r="U4413" s="1"/>
  <c r="T4412"/>
  <c r="U4412" s="1"/>
  <c r="T4411"/>
  <c r="U4411" s="1"/>
  <c r="T4410"/>
  <c r="U4410" s="1"/>
  <c r="T4409"/>
  <c r="U4409" s="1"/>
  <c r="T4408"/>
  <c r="U4408" s="1"/>
  <c r="T4407"/>
  <c r="U4407" s="1"/>
  <c r="T4406"/>
  <c r="U4406" s="1"/>
  <c r="T4405"/>
  <c r="U4405" s="1"/>
  <c r="T4404"/>
  <c r="U4404" s="1"/>
  <c r="T4403"/>
  <c r="U4403" s="1"/>
  <c r="T4402"/>
  <c r="U4402" s="1"/>
  <c r="T4401"/>
  <c r="U4401" s="1"/>
  <c r="T4400"/>
  <c r="U4400" s="1"/>
  <c r="T4399"/>
  <c r="U4399" s="1"/>
  <c r="T4398"/>
  <c r="U4398" s="1"/>
  <c r="T4397"/>
  <c r="U4397" s="1"/>
  <c r="T4396"/>
  <c r="U4396" s="1"/>
  <c r="T4395"/>
  <c r="U4395" s="1"/>
  <c r="T4394"/>
  <c r="U4394" s="1"/>
  <c r="T4393"/>
  <c r="U4393" s="1"/>
  <c r="T4392"/>
  <c r="U4392" s="1"/>
  <c r="T4391"/>
  <c r="U4391" s="1"/>
  <c r="T4390"/>
  <c r="U4390" s="1"/>
  <c r="T4389"/>
  <c r="U4389" s="1"/>
  <c r="T4388"/>
  <c r="U4388" s="1"/>
  <c r="T4387"/>
  <c r="U4387" s="1"/>
  <c r="T4386"/>
  <c r="U4386" s="1"/>
  <c r="T4385"/>
  <c r="U4385" s="1"/>
  <c r="T4384"/>
  <c r="U4384" s="1"/>
  <c r="T4383"/>
  <c r="U4383" s="1"/>
  <c r="T4382"/>
  <c r="U4382" s="1"/>
  <c r="T4381"/>
  <c r="U4381" s="1"/>
  <c r="T4380"/>
  <c r="U4380" s="1"/>
  <c r="T4379"/>
  <c r="U4379" s="1"/>
  <c r="T4378"/>
  <c r="U4378" s="1"/>
  <c r="T4377"/>
  <c r="U4377" s="1"/>
  <c r="T4376"/>
  <c r="U4376" s="1"/>
  <c r="T4375"/>
  <c r="U4375" s="1"/>
  <c r="T4374"/>
  <c r="U4374" s="1"/>
  <c r="T4373"/>
  <c r="U4373" s="1"/>
  <c r="T4372"/>
  <c r="U4372" s="1"/>
  <c r="T4371"/>
  <c r="U4371" s="1"/>
  <c r="T4370"/>
  <c r="U4370" s="1"/>
  <c r="T4369"/>
  <c r="U4369" s="1"/>
  <c r="T4368"/>
  <c r="U4368" s="1"/>
  <c r="T4367"/>
  <c r="U4367" s="1"/>
  <c r="T4366"/>
  <c r="U4366" s="1"/>
  <c r="T4365"/>
  <c r="U4365" s="1"/>
  <c r="T4364"/>
  <c r="U4364" s="1"/>
  <c r="T4363"/>
  <c r="U4363" s="1"/>
  <c r="T4362"/>
  <c r="U4362" s="1"/>
  <c r="T4361"/>
  <c r="U4361" s="1"/>
  <c r="T4360"/>
  <c r="U4360" s="1"/>
  <c r="T4359"/>
  <c r="U4359" s="1"/>
  <c r="T4358"/>
  <c r="U4358" s="1"/>
  <c r="T4357"/>
  <c r="U4357" s="1"/>
  <c r="T4356"/>
  <c r="U4356" s="1"/>
  <c r="T4355"/>
  <c r="U4355" s="1"/>
  <c r="T4354"/>
  <c r="U4354" s="1"/>
  <c r="T4353"/>
  <c r="U4353" s="1"/>
  <c r="T4352"/>
  <c r="U4352" s="1"/>
  <c r="T4351"/>
  <c r="U4351" s="1"/>
  <c r="T4350"/>
  <c r="U4350" s="1"/>
  <c r="T4349"/>
  <c r="U4349" s="1"/>
  <c r="T4348"/>
  <c r="U4348" s="1"/>
  <c r="T4347"/>
  <c r="U4347" s="1"/>
  <c r="T4346"/>
  <c r="U4346" s="1"/>
  <c r="T4345"/>
  <c r="U4345" s="1"/>
  <c r="T4344"/>
  <c r="U4344" s="1"/>
  <c r="T4343"/>
  <c r="U4343" s="1"/>
  <c r="T4342"/>
  <c r="U4342" s="1"/>
  <c r="T4341"/>
  <c r="U4341" s="1"/>
  <c r="T4340"/>
  <c r="U4340" s="1"/>
  <c r="T4339"/>
  <c r="U4339" s="1"/>
  <c r="T4338"/>
  <c r="U4338" s="1"/>
  <c r="T4337"/>
  <c r="U4337" s="1"/>
  <c r="T4336"/>
  <c r="U4336" s="1"/>
  <c r="T4335"/>
  <c r="U4335" s="1"/>
  <c r="T4334"/>
  <c r="U4334" s="1"/>
  <c r="T4333"/>
  <c r="U4333" s="1"/>
  <c r="T4332"/>
  <c r="U4332" s="1"/>
  <c r="T4331"/>
  <c r="U4331" s="1"/>
  <c r="T4330"/>
  <c r="U4330" s="1"/>
  <c r="T4329"/>
  <c r="U4329" s="1"/>
  <c r="T4328"/>
  <c r="U4328" s="1"/>
  <c r="T4327"/>
  <c r="U4327" s="1"/>
  <c r="T4326"/>
  <c r="U4326" s="1"/>
  <c r="T4325"/>
  <c r="U4325" s="1"/>
  <c r="T4324"/>
  <c r="U4324" s="1"/>
  <c r="T4323"/>
  <c r="U4323" s="1"/>
  <c r="T4322"/>
  <c r="U4322" s="1"/>
  <c r="T4321"/>
  <c r="U4321" s="1"/>
  <c r="T4320"/>
  <c r="U4320" s="1"/>
  <c r="T4319"/>
  <c r="U4319" s="1"/>
  <c r="T4318"/>
  <c r="U4318" s="1"/>
  <c r="U4317"/>
  <c r="T4316"/>
  <c r="U4316" s="1"/>
  <c r="U4315"/>
  <c r="T4314"/>
  <c r="U4314" s="1"/>
  <c r="T4313"/>
  <c r="U4313" s="1"/>
  <c r="T4312"/>
  <c r="U4312" s="1"/>
  <c r="T4311"/>
  <c r="U4311" s="1"/>
  <c r="T4310"/>
  <c r="U4310" s="1"/>
  <c r="T4309"/>
  <c r="U4309" s="1"/>
  <c r="T4308"/>
  <c r="U4308" s="1"/>
  <c r="T4307"/>
  <c r="U4307" s="1"/>
  <c r="T4306"/>
  <c r="U4306" s="1"/>
  <c r="T4305"/>
  <c r="U4305" s="1"/>
  <c r="T4304"/>
  <c r="U4304" s="1"/>
  <c r="T4303"/>
  <c r="U4303" s="1"/>
  <c r="T4302"/>
  <c r="U4302" s="1"/>
  <c r="T4301"/>
  <c r="U4301" s="1"/>
  <c r="T4300"/>
  <c r="U4300" s="1"/>
  <c r="T4299"/>
  <c r="U4299" s="1"/>
  <c r="T4298"/>
  <c r="U4298" s="1"/>
  <c r="T4297"/>
  <c r="U4297" s="1"/>
  <c r="T4296"/>
  <c r="U4296" s="1"/>
  <c r="T4295"/>
  <c r="U4295" s="1"/>
  <c r="T4294"/>
  <c r="U4294" s="1"/>
  <c r="T4293"/>
  <c r="U4293" s="1"/>
  <c r="T4292"/>
  <c r="U4292" s="1"/>
  <c r="T4291"/>
  <c r="U4291" s="1"/>
  <c r="T4290"/>
  <c r="U4290" s="1"/>
  <c r="T4289"/>
  <c r="U4289" s="1"/>
  <c r="T4288"/>
  <c r="U4288" s="1"/>
  <c r="T4287"/>
  <c r="U4287" s="1"/>
  <c r="T4286"/>
  <c r="U4286" s="1"/>
  <c r="T4285"/>
  <c r="U4285" s="1"/>
  <c r="T4283"/>
  <c r="U4283" s="1"/>
  <c r="T4282"/>
  <c r="U4282" s="1"/>
  <c r="T4281"/>
  <c r="U4281" s="1"/>
  <c r="T4280"/>
  <c r="U4280" s="1"/>
  <c r="T4279"/>
  <c r="U4279" s="1"/>
  <c r="T4278"/>
  <c r="U4278" s="1"/>
  <c r="T4277"/>
  <c r="U4277" s="1"/>
  <c r="T4276"/>
  <c r="U4276" s="1"/>
  <c r="T4275"/>
  <c r="U4275" s="1"/>
  <c r="T4274"/>
  <c r="U4274" s="1"/>
  <c r="T4273"/>
  <c r="U4273" s="1"/>
  <c r="T4272"/>
  <c r="U4272" s="1"/>
  <c r="T4271"/>
  <c r="U4271" s="1"/>
  <c r="T4270"/>
  <c r="U4270" s="1"/>
  <c r="T4269"/>
  <c r="U4269" s="1"/>
  <c r="T4268"/>
  <c r="U4268" s="1"/>
  <c r="T4267"/>
  <c r="U4267" s="1"/>
  <c r="T4266"/>
  <c r="U4266" s="1"/>
  <c r="T4265"/>
  <c r="U4265" s="1"/>
  <c r="T4264"/>
  <c r="U4264" s="1"/>
  <c r="T4263"/>
  <c r="U4263" s="1"/>
  <c r="T4262"/>
  <c r="U4262" s="1"/>
  <c r="T4261"/>
  <c r="U4261" s="1"/>
  <c r="T4260"/>
  <c r="U4260" s="1"/>
  <c r="T4259"/>
  <c r="U4259" s="1"/>
  <c r="T4258"/>
  <c r="U4258" s="1"/>
  <c r="T4257"/>
  <c r="U4257" s="1"/>
  <c r="T4256"/>
  <c r="U4256" s="1"/>
  <c r="T4255"/>
  <c r="U4255" s="1"/>
  <c r="T4254"/>
  <c r="U4254" s="1"/>
  <c r="T4253"/>
  <c r="U4253" s="1"/>
  <c r="T4252"/>
  <c r="U4252" s="1"/>
  <c r="T4251"/>
  <c r="U4251" s="1"/>
  <c r="T4250"/>
  <c r="U4250" s="1"/>
  <c r="T4249"/>
  <c r="U4249" s="1"/>
  <c r="T4248"/>
  <c r="U4248" s="1"/>
  <c r="T4247"/>
  <c r="U4247" s="1"/>
  <c r="T4246"/>
  <c r="U4246" s="1"/>
  <c r="T4245"/>
  <c r="U4245" s="1"/>
  <c r="T4244"/>
  <c r="U4244" s="1"/>
  <c r="T4243"/>
  <c r="U4243" s="1"/>
  <c r="T4242"/>
  <c r="U4242" s="1"/>
  <c r="T4241"/>
  <c r="U4241" s="1"/>
  <c r="T4240"/>
  <c r="U4240" s="1"/>
  <c r="T4239"/>
  <c r="U4239" s="1"/>
  <c r="T4238"/>
  <c r="U4238" s="1"/>
  <c r="T4237"/>
  <c r="U4237" s="1"/>
  <c r="T4236"/>
  <c r="U4236" s="1"/>
  <c r="T4235"/>
  <c r="U4235" s="1"/>
  <c r="T4234"/>
  <c r="U4234" s="1"/>
  <c r="T4233"/>
  <c r="U4233" s="1"/>
  <c r="T4232"/>
  <c r="U4232" s="1"/>
  <c r="T4231"/>
  <c r="U4231" s="1"/>
  <c r="T4230"/>
  <c r="U4230" s="1"/>
  <c r="T4229"/>
  <c r="U4229" s="1"/>
  <c r="T4228"/>
  <c r="U4228" s="1"/>
  <c r="T4227"/>
  <c r="U4227" s="1"/>
  <c r="T4226"/>
  <c r="U4226" s="1"/>
  <c r="T4225"/>
  <c r="U4225" s="1"/>
  <c r="T4224"/>
  <c r="U4224" s="1"/>
  <c r="T4223"/>
  <c r="U4223" s="1"/>
  <c r="T4222"/>
  <c r="U4222" s="1"/>
  <c r="T4221"/>
  <c r="U4221" s="1"/>
  <c r="T4220"/>
  <c r="U4220" s="1"/>
  <c r="T4219"/>
  <c r="U4219" s="1"/>
  <c r="T4218"/>
  <c r="U4218" s="1"/>
  <c r="T4217"/>
  <c r="U4217" s="1"/>
  <c r="T4216"/>
  <c r="U4216" s="1"/>
  <c r="T4215"/>
  <c r="U4215" s="1"/>
  <c r="T4214"/>
  <c r="U4214" s="1"/>
  <c r="T4213"/>
  <c r="U4213" s="1"/>
  <c r="T4212"/>
  <c r="U4212" s="1"/>
  <c r="T4211"/>
  <c r="U4211" s="1"/>
  <c r="T4210"/>
  <c r="U4210" s="1"/>
  <c r="T4209"/>
  <c r="U4209" s="1"/>
  <c r="T4208"/>
  <c r="U4208" s="1"/>
  <c r="T4207"/>
  <c r="U4207" s="1"/>
  <c r="T4206"/>
  <c r="U4206" s="1"/>
  <c r="T4205"/>
  <c r="U4205" s="1"/>
  <c r="T4204"/>
  <c r="U4204" s="1"/>
  <c r="T4203"/>
  <c r="U4203" s="1"/>
  <c r="T4202"/>
  <c r="U4202" s="1"/>
  <c r="T4201"/>
  <c r="U4201" s="1"/>
  <c r="T4200"/>
  <c r="U4200" s="1"/>
  <c r="T4199"/>
  <c r="U4199" s="1"/>
  <c r="T4198"/>
  <c r="U4198" s="1"/>
  <c r="T4197"/>
  <c r="U4197" s="1"/>
  <c r="T4196"/>
  <c r="U4196" s="1"/>
  <c r="T4195"/>
  <c r="U4195" s="1"/>
  <c r="T4194"/>
  <c r="U4194" s="1"/>
  <c r="T4193"/>
  <c r="U4193" s="1"/>
  <c r="T4192"/>
  <c r="U4192" s="1"/>
  <c r="T4191"/>
  <c r="U4191" s="1"/>
  <c r="T4190"/>
  <c r="U4190" s="1"/>
  <c r="T4189"/>
  <c r="U4189" s="1"/>
  <c r="T4188"/>
  <c r="U4188" s="1"/>
  <c r="T4187"/>
  <c r="U4187" s="1"/>
  <c r="T4186"/>
  <c r="U4186" s="1"/>
  <c r="T4185"/>
  <c r="U4185" s="1"/>
  <c r="T4184"/>
  <c r="U4184" s="1"/>
  <c r="T4183"/>
  <c r="U4183" s="1"/>
  <c r="T4182"/>
  <c r="U4182" s="1"/>
  <c r="T4181"/>
  <c r="U4181" s="1"/>
  <c r="T4180"/>
  <c r="U4180" s="1"/>
  <c r="T4179"/>
  <c r="U4179" s="1"/>
  <c r="T4178"/>
  <c r="U4178" s="1"/>
  <c r="T4177"/>
  <c r="U4177" s="1"/>
  <c r="T4176"/>
  <c r="U4176" s="1"/>
  <c r="T4175"/>
  <c r="U4175" s="1"/>
  <c r="T4174"/>
  <c r="U4174" s="1"/>
  <c r="T4173"/>
  <c r="U4173" s="1"/>
  <c r="T4172"/>
  <c r="U4172" s="1"/>
  <c r="T4171"/>
  <c r="U4171" s="1"/>
  <c r="T4170"/>
  <c r="U4170" s="1"/>
  <c r="T4169"/>
  <c r="U4169" s="1"/>
  <c r="T4168"/>
  <c r="U4168" s="1"/>
  <c r="T4167"/>
  <c r="U4167" s="1"/>
  <c r="T4166"/>
  <c r="U4166" s="1"/>
  <c r="T4165"/>
  <c r="U4165" s="1"/>
  <c r="T4164"/>
  <c r="U4164" s="1"/>
  <c r="T4163"/>
  <c r="U4163" s="1"/>
  <c r="T4162"/>
  <c r="U4162" s="1"/>
  <c r="T4161"/>
  <c r="U4161" s="1"/>
  <c r="T4160"/>
  <c r="U4160" s="1"/>
  <c r="T4159"/>
  <c r="U4159" s="1"/>
  <c r="T4158"/>
  <c r="U4158" s="1"/>
  <c r="T4157"/>
  <c r="U4157" s="1"/>
  <c r="T4156"/>
  <c r="U4156" s="1"/>
  <c r="T4155"/>
  <c r="U4155" s="1"/>
  <c r="T4154"/>
  <c r="U4154" s="1"/>
  <c r="T4153"/>
  <c r="U4153" s="1"/>
  <c r="T4152"/>
  <c r="U4152" s="1"/>
  <c r="T4151"/>
  <c r="U4151" s="1"/>
  <c r="T4150"/>
  <c r="U4150" s="1"/>
  <c r="T4149"/>
  <c r="U4149" s="1"/>
  <c r="T4148"/>
  <c r="U4148" s="1"/>
  <c r="T4147"/>
  <c r="U4147" s="1"/>
  <c r="T4146"/>
  <c r="U4146" s="1"/>
  <c r="T4145"/>
  <c r="U4145" s="1"/>
  <c r="T4144"/>
  <c r="U4144" s="1"/>
  <c r="T4143"/>
  <c r="U4143" s="1"/>
  <c r="T4142"/>
  <c r="U4142" s="1"/>
  <c r="T4141"/>
  <c r="U4141" s="1"/>
  <c r="T4140"/>
  <c r="U4140" s="1"/>
  <c r="T4139"/>
  <c r="U4139" s="1"/>
  <c r="T4138"/>
  <c r="U4138" s="1"/>
  <c r="T4137"/>
  <c r="U4137" s="1"/>
  <c r="T4136"/>
  <c r="U4136" s="1"/>
  <c r="T4135"/>
  <c r="U4135" s="1"/>
  <c r="T4134"/>
  <c r="U4134" s="1"/>
  <c r="T4133"/>
  <c r="U4133" s="1"/>
  <c r="T4131"/>
  <c r="U4131" s="1"/>
  <c r="T4130"/>
  <c r="U4130" s="1"/>
  <c r="T4129"/>
  <c r="U4129" s="1"/>
  <c r="T4128"/>
  <c r="U4128" s="1"/>
  <c r="T4127"/>
  <c r="U4127" s="1"/>
  <c r="T4126"/>
  <c r="U4126" s="1"/>
  <c r="T4125"/>
  <c r="U4125" s="1"/>
  <c r="T4124"/>
  <c r="U4124" s="1"/>
  <c r="T4123"/>
  <c r="U4123" s="1"/>
  <c r="T4116"/>
  <c r="U4116" s="1"/>
  <c r="T4115"/>
  <c r="U4115" s="1"/>
  <c r="T4114"/>
  <c r="U4114" s="1"/>
  <c r="T4113"/>
  <c r="U4113" s="1"/>
  <c r="T4112"/>
  <c r="U4112" s="1"/>
  <c r="T4111"/>
  <c r="U4111" s="1"/>
  <c r="T4110"/>
  <c r="U4110" s="1"/>
  <c r="T4109"/>
  <c r="U4109" s="1"/>
  <c r="T4108"/>
  <c r="U4108" s="1"/>
  <c r="T4107"/>
  <c r="U4107" s="1"/>
  <c r="T4106"/>
  <c r="U4106" s="1"/>
  <c r="T4105"/>
  <c r="U4105" s="1"/>
  <c r="T4104"/>
  <c r="U4104" s="1"/>
  <c r="T4103"/>
  <c r="U4103" s="1"/>
  <c r="T4102"/>
  <c r="U4102" s="1"/>
  <c r="T4101"/>
  <c r="U4101" s="1"/>
  <c r="T4100"/>
  <c r="U4100" s="1"/>
  <c r="T4099"/>
  <c r="U4099" s="1"/>
  <c r="T4098"/>
  <c r="U4098" s="1"/>
  <c r="T4097"/>
  <c r="U4097" s="1"/>
  <c r="T4096"/>
  <c r="U4096" s="1"/>
  <c r="T4095"/>
  <c r="U4095" s="1"/>
  <c r="T4094"/>
  <c r="U4094" s="1"/>
  <c r="T4093"/>
  <c r="U4093" s="1"/>
  <c r="T4092"/>
  <c r="U4092" s="1"/>
  <c r="T4091"/>
  <c r="U4091" s="1"/>
  <c r="T4090"/>
  <c r="U4090" s="1"/>
  <c r="T4089"/>
  <c r="U4089" s="1"/>
  <c r="T4088"/>
  <c r="U4088" s="1"/>
  <c r="T4087"/>
  <c r="U4087" s="1"/>
  <c r="T4086"/>
  <c r="U4086" s="1"/>
  <c r="T4085"/>
  <c r="U4085" s="1"/>
  <c r="T4084"/>
  <c r="U4084" s="1"/>
  <c r="T4083"/>
  <c r="U4083" s="1"/>
  <c r="T4082"/>
  <c r="U4082" s="1"/>
  <c r="T4081"/>
  <c r="U4081" s="1"/>
  <c r="T4080"/>
  <c r="U4080" s="1"/>
  <c r="T4079"/>
  <c r="U4079" s="1"/>
  <c r="T4078"/>
  <c r="U4078" s="1"/>
  <c r="T4077"/>
  <c r="U4077" s="1"/>
  <c r="T4076"/>
  <c r="U4076" s="1"/>
  <c r="T4075"/>
  <c r="U4075" s="1"/>
  <c r="T4074"/>
  <c r="U4074" s="1"/>
  <c r="T4073"/>
  <c r="U4073" s="1"/>
  <c r="T4072"/>
  <c r="U4072" s="1"/>
  <c r="T4071"/>
  <c r="U4071" s="1"/>
  <c r="T4070"/>
  <c r="U4070" s="1"/>
  <c r="T4069"/>
  <c r="U4069" s="1"/>
  <c r="T4068"/>
  <c r="U4068" s="1"/>
  <c r="T4067"/>
  <c r="U4067" s="1"/>
  <c r="T4066"/>
  <c r="U4066" s="1"/>
  <c r="T4065"/>
  <c r="U4065" s="1"/>
  <c r="T4064"/>
  <c r="U4064" s="1"/>
  <c r="T4063"/>
  <c r="U4063" s="1"/>
  <c r="T4062"/>
  <c r="U4062" s="1"/>
  <c r="T4061"/>
  <c r="U4061" s="1"/>
  <c r="T4060"/>
  <c r="U4060" s="1"/>
  <c r="T4059"/>
  <c r="U4059" s="1"/>
  <c r="T4058"/>
  <c r="U4058" s="1"/>
  <c r="T4057"/>
  <c r="U4057" s="1"/>
  <c r="T4056"/>
  <c r="U4056" s="1"/>
  <c r="T4055"/>
  <c r="U4055" s="1"/>
  <c r="T4054"/>
  <c r="U4054" s="1"/>
  <c r="T4053"/>
  <c r="U4053" s="1"/>
  <c r="T4052"/>
  <c r="U4052" s="1"/>
  <c r="T4051"/>
  <c r="U4051" s="1"/>
  <c r="T4050"/>
  <c r="U4050" s="1"/>
  <c r="T4049"/>
  <c r="U4049" s="1"/>
  <c r="T4048"/>
  <c r="U4048" s="1"/>
  <c r="T4047"/>
  <c r="U4047" s="1"/>
  <c r="T4046"/>
  <c r="U4046" s="1"/>
  <c r="T4045"/>
  <c r="U4045" s="1"/>
  <c r="T4044"/>
  <c r="U4044" s="1"/>
  <c r="T4043"/>
  <c r="U4043" s="1"/>
  <c r="T4042"/>
  <c r="U4042" s="1"/>
  <c r="T4041"/>
  <c r="U4041" s="1"/>
  <c r="T4040"/>
  <c r="U4040" s="1"/>
  <c r="T4039"/>
  <c r="U4039" s="1"/>
  <c r="T4038"/>
  <c r="U4038" s="1"/>
  <c r="T4037"/>
  <c r="U4037" s="1"/>
  <c r="T4036"/>
  <c r="U4036" s="1"/>
  <c r="T4035"/>
  <c r="U4035" s="1"/>
  <c r="T4034"/>
  <c r="U4034" s="1"/>
  <c r="T4029"/>
  <c r="U4029" s="1"/>
  <c r="T4026"/>
  <c r="U4026" s="1"/>
  <c r="T4025"/>
  <c r="U4025" s="1"/>
  <c r="T4020"/>
  <c r="U4020" s="1"/>
  <c r="T4019"/>
  <c r="U4019" s="1"/>
  <c r="T4018"/>
  <c r="U4018" s="1"/>
  <c r="T4017"/>
  <c r="U4017" s="1"/>
  <c r="T4016"/>
  <c r="U4016" s="1"/>
  <c r="T4011"/>
  <c r="U4011" s="1"/>
  <c r="T4010"/>
  <c r="U4010" s="1"/>
  <c r="T4009"/>
  <c r="U4009" s="1"/>
  <c r="T4008"/>
  <c r="U4008" s="1"/>
  <c r="T4007"/>
  <c r="U4007" s="1"/>
  <c r="T4006"/>
  <c r="U4006" s="1"/>
  <c r="T4005"/>
  <c r="U4005" s="1"/>
  <c r="T4004"/>
  <c r="U4004" s="1"/>
  <c r="T4003"/>
  <c r="U4003" s="1"/>
  <c r="T4002"/>
  <c r="U4002" s="1"/>
  <c r="T4001"/>
  <c r="U4001" s="1"/>
  <c r="T4000"/>
  <c r="U4000" s="1"/>
  <c r="U3999"/>
  <c r="T3998"/>
  <c r="U3998" s="1"/>
  <c r="U3997"/>
  <c r="T3996"/>
  <c r="U3996" s="1"/>
  <c r="T3995"/>
  <c r="U3995" s="1"/>
  <c r="T3994"/>
  <c r="U3994" s="1"/>
  <c r="T3993"/>
  <c r="U3993" s="1"/>
  <c r="U3992"/>
  <c r="T3991"/>
  <c r="U3991" s="1"/>
  <c r="U3990"/>
  <c r="T3989"/>
  <c r="U3989" s="1"/>
  <c r="T3988"/>
  <c r="U3988" s="1"/>
  <c r="U3987"/>
  <c r="T3986"/>
  <c r="U3986" s="1"/>
  <c r="T3985"/>
  <c r="U3985" s="1"/>
  <c r="T3984"/>
  <c r="U3984" s="1"/>
  <c r="T3983"/>
  <c r="U3983" s="1"/>
  <c r="T3982"/>
  <c r="U3982" s="1"/>
  <c r="T3981"/>
  <c r="U3981" s="1"/>
  <c r="T3980"/>
  <c r="U3980" s="1"/>
  <c r="T3979"/>
  <c r="U3979" s="1"/>
  <c r="T3978"/>
  <c r="U3978" s="1"/>
  <c r="T3977"/>
  <c r="U3977" s="1"/>
  <c r="T3976"/>
  <c r="U3976" s="1"/>
  <c r="T3975"/>
  <c r="U3975" s="1"/>
  <c r="T3974"/>
  <c r="U3974" s="1"/>
  <c r="T3973"/>
  <c r="U3973" s="1"/>
  <c r="T3972"/>
  <c r="U3972" s="1"/>
  <c r="T3971"/>
  <c r="U3971" s="1"/>
  <c r="T3970"/>
  <c r="U3970" s="1"/>
  <c r="T3969"/>
  <c r="U3969" s="1"/>
  <c r="T3968"/>
  <c r="U3968" s="1"/>
  <c r="T3967"/>
  <c r="U3967" s="1"/>
  <c r="T3966"/>
  <c r="U3966" s="1"/>
  <c r="T3965"/>
  <c r="U3965" s="1"/>
  <c r="T3964"/>
  <c r="U3964" s="1"/>
  <c r="T3963"/>
  <c r="U3963" s="1"/>
  <c r="T3962"/>
  <c r="U3962" s="1"/>
  <c r="T3961"/>
  <c r="U3961" s="1"/>
  <c r="T3960"/>
  <c r="U3960" s="1"/>
  <c r="T3959"/>
  <c r="U3959" s="1"/>
  <c r="T3958"/>
  <c r="U3958" s="1"/>
  <c r="T3957"/>
  <c r="U3957" s="1"/>
  <c r="T3956"/>
  <c r="U3956" s="1"/>
  <c r="T3955"/>
  <c r="U3955" s="1"/>
  <c r="T3954"/>
  <c r="U3954" s="1"/>
  <c r="T3953"/>
  <c r="U3953" s="1"/>
  <c r="T3952"/>
  <c r="U3952" s="1"/>
  <c r="T3951"/>
  <c r="U3951" s="1"/>
  <c r="T3950"/>
  <c r="U3950" s="1"/>
  <c r="T3949"/>
  <c r="U3949" s="1"/>
  <c r="T3948"/>
  <c r="U3948" s="1"/>
  <c r="T3947"/>
  <c r="U3947" s="1"/>
  <c r="T3946"/>
  <c r="U3946" s="1"/>
  <c r="T3945"/>
  <c r="U3945" s="1"/>
  <c r="T3944"/>
  <c r="U3944" s="1"/>
  <c r="T3943"/>
  <c r="U3943" s="1"/>
  <c r="T3942"/>
  <c r="U3942" s="1"/>
  <c r="T3941"/>
  <c r="U3941" s="1"/>
  <c r="T3940"/>
  <c r="U3940" s="1"/>
  <c r="T3939"/>
  <c r="U3939" s="1"/>
  <c r="T3938"/>
  <c r="U3938" s="1"/>
  <c r="T3937"/>
  <c r="U3937" s="1"/>
  <c r="T3936"/>
  <c r="U3936" s="1"/>
  <c r="T3935"/>
  <c r="U3935" s="1"/>
  <c r="T3934"/>
  <c r="U3934" s="1"/>
  <c r="T3933"/>
  <c r="U3933" s="1"/>
  <c r="T3932"/>
  <c r="U3932" s="1"/>
  <c r="T3931"/>
  <c r="U3931" s="1"/>
  <c r="T3930"/>
  <c r="U3930" s="1"/>
  <c r="T3929"/>
  <c r="U3929" s="1"/>
  <c r="T3928"/>
  <c r="U3928" s="1"/>
  <c r="T3927"/>
  <c r="U3927" s="1"/>
  <c r="T3926"/>
  <c r="U3926" s="1"/>
  <c r="T3925"/>
  <c r="U3925" s="1"/>
  <c r="T3924"/>
  <c r="U3924" s="1"/>
  <c r="T3923"/>
  <c r="U3923" s="1"/>
  <c r="T3922"/>
  <c r="U3922" s="1"/>
  <c r="T3921"/>
  <c r="U3921" s="1"/>
  <c r="T3920"/>
  <c r="U3920" s="1"/>
  <c r="T3919"/>
  <c r="U3919" s="1"/>
  <c r="T3918"/>
  <c r="U3918" s="1"/>
  <c r="T3917"/>
  <c r="U3917" s="1"/>
  <c r="T3916"/>
  <c r="U3916" s="1"/>
  <c r="T3915"/>
  <c r="U3915" s="1"/>
  <c r="T3914"/>
  <c r="U3914" s="1"/>
  <c r="T3913"/>
  <c r="U3913" s="1"/>
  <c r="T3912"/>
  <c r="U3912" s="1"/>
  <c r="T3911"/>
  <c r="U3911" s="1"/>
  <c r="T3910"/>
  <c r="U3910" s="1"/>
  <c r="T3909"/>
  <c r="U3909" s="1"/>
  <c r="T3908"/>
  <c r="U3908" s="1"/>
  <c r="T3907"/>
  <c r="U3907" s="1"/>
  <c r="T3906"/>
  <c r="U3906" s="1"/>
  <c r="T3905"/>
  <c r="U3905" s="1"/>
  <c r="T3904"/>
  <c r="U3904" s="1"/>
  <c r="T3903"/>
  <c r="U3903" s="1"/>
  <c r="T3902"/>
  <c r="U3902" s="1"/>
  <c r="T3901"/>
  <c r="U3901" s="1"/>
  <c r="T3900"/>
  <c r="U3900" s="1"/>
  <c r="T3899"/>
  <c r="U3899" s="1"/>
  <c r="T3898"/>
  <c r="U3898" s="1"/>
  <c r="T3897"/>
  <c r="U3897" s="1"/>
  <c r="T3896"/>
  <c r="U3896" s="1"/>
  <c r="T3895"/>
  <c r="U3895" s="1"/>
  <c r="T3894"/>
  <c r="U3894" s="1"/>
  <c r="T3893"/>
  <c r="U3893" s="1"/>
  <c r="T3892"/>
  <c r="U3892" s="1"/>
  <c r="T3891"/>
  <c r="U3891" s="1"/>
  <c r="T3890"/>
  <c r="U3890" s="1"/>
  <c r="T3889"/>
  <c r="U3889" s="1"/>
  <c r="T3888"/>
  <c r="U3888" s="1"/>
  <c r="T3887"/>
  <c r="U3887" s="1"/>
  <c r="T3886"/>
  <c r="U3886" s="1"/>
  <c r="T3885"/>
  <c r="U3885" s="1"/>
  <c r="T3884"/>
  <c r="U3884" s="1"/>
  <c r="T3883"/>
  <c r="U3883" s="1"/>
  <c r="T3882"/>
  <c r="U3882" s="1"/>
  <c r="T3881"/>
  <c r="U3881" s="1"/>
  <c r="T3880"/>
  <c r="U3880" s="1"/>
  <c r="T3879"/>
  <c r="U3879" s="1"/>
  <c r="T3878"/>
  <c r="U3878" s="1"/>
  <c r="T3877"/>
  <c r="U3877" s="1"/>
  <c r="T3876"/>
  <c r="U3876" s="1"/>
  <c r="T3875"/>
  <c r="U3875" s="1"/>
  <c r="T3874"/>
  <c r="U3874" s="1"/>
  <c r="T3873"/>
  <c r="U3873" s="1"/>
  <c r="T3872"/>
  <c r="U3872" s="1"/>
  <c r="T3871"/>
  <c r="U3871" s="1"/>
  <c r="T3870"/>
  <c r="U3870" s="1"/>
  <c r="T3869"/>
  <c r="U3869" s="1"/>
  <c r="T3868"/>
  <c r="U3868" s="1"/>
  <c r="T3867"/>
  <c r="U3867" s="1"/>
  <c r="T3866"/>
  <c r="U3866" s="1"/>
  <c r="T3865"/>
  <c r="U3865" s="1"/>
  <c r="T3864"/>
  <c r="U3864" s="1"/>
  <c r="T3863"/>
  <c r="U3863" s="1"/>
  <c r="T3860"/>
  <c r="U3860" s="1"/>
  <c r="T3859"/>
  <c r="U3859" s="1"/>
  <c r="T3858"/>
  <c r="U3858" s="1"/>
  <c r="T3857"/>
  <c r="U3857" s="1"/>
  <c r="T3856"/>
  <c r="U3856" s="1"/>
  <c r="T3855"/>
  <c r="U3855" s="1"/>
  <c r="T3854"/>
  <c r="U3854" s="1"/>
  <c r="T3853"/>
  <c r="U3853" s="1"/>
  <c r="T3852"/>
  <c r="U3852" s="1"/>
  <c r="T3851"/>
  <c r="U3851" s="1"/>
  <c r="T3850"/>
  <c r="U3850" s="1"/>
  <c r="T3849"/>
  <c r="U3849" s="1"/>
  <c r="T3848"/>
  <c r="U3848" s="1"/>
  <c r="T3847"/>
  <c r="U3847" s="1"/>
  <c r="T3846"/>
  <c r="U3846" s="1"/>
  <c r="T3845"/>
  <c r="U3845" s="1"/>
  <c r="T3844"/>
  <c r="U3844" s="1"/>
  <c r="T3843"/>
  <c r="U3843" s="1"/>
  <c r="T3842"/>
  <c r="U3842" s="1"/>
  <c r="T3841"/>
  <c r="U3841" s="1"/>
  <c r="T3840"/>
  <c r="U3840" s="1"/>
  <c r="T3839"/>
  <c r="U3839" s="1"/>
  <c r="T3838"/>
  <c r="U3838" s="1"/>
  <c r="T3837"/>
  <c r="U3837" s="1"/>
  <c r="T3836"/>
  <c r="U3836" s="1"/>
  <c r="T3835"/>
  <c r="U3835" s="1"/>
  <c r="T3834"/>
  <c r="U3834" s="1"/>
  <c r="T3833"/>
  <c r="U3833" s="1"/>
  <c r="T3832"/>
  <c r="U3832" s="1"/>
  <c r="T3831"/>
  <c r="U3831" s="1"/>
  <c r="T3830"/>
  <c r="U3830" s="1"/>
  <c r="T3829"/>
  <c r="U3829" s="1"/>
  <c r="T3828"/>
  <c r="U3828" s="1"/>
  <c r="T3827"/>
  <c r="U3827" s="1"/>
  <c r="T3826"/>
  <c r="U3826" s="1"/>
  <c r="T3825"/>
  <c r="U3825" s="1"/>
  <c r="T3824"/>
  <c r="U3824" s="1"/>
  <c r="T3823"/>
  <c r="U3823" s="1"/>
  <c r="T3822"/>
  <c r="U3822" s="1"/>
  <c r="T3821"/>
  <c r="U3821" s="1"/>
  <c r="T3820"/>
  <c r="U3820" s="1"/>
  <c r="T3819"/>
  <c r="U3819" s="1"/>
  <c r="T3818"/>
  <c r="U3818" s="1"/>
  <c r="T3817"/>
  <c r="U3817" s="1"/>
  <c r="T3816"/>
  <c r="U3816" s="1"/>
  <c r="T3815"/>
  <c r="U3815" s="1"/>
  <c r="T3814"/>
  <c r="U3814" s="1"/>
  <c r="T3813"/>
  <c r="U3813" s="1"/>
  <c r="T3812"/>
  <c r="U3812" s="1"/>
  <c r="T3811"/>
  <c r="U3811" s="1"/>
  <c r="T3810"/>
  <c r="U3810" s="1"/>
  <c r="T3809"/>
  <c r="U3809" s="1"/>
  <c r="T3808"/>
  <c r="U3808" s="1"/>
  <c r="T3807"/>
  <c r="U3807" s="1"/>
  <c r="T3806"/>
  <c r="U3806" s="1"/>
  <c r="T3805"/>
  <c r="U3805" s="1"/>
  <c r="T3804"/>
  <c r="U3804" s="1"/>
  <c r="T3803"/>
  <c r="U3803" s="1"/>
  <c r="T3802"/>
  <c r="U3802" s="1"/>
  <c r="T3801"/>
  <c r="U3801" s="1"/>
  <c r="T3800"/>
  <c r="U3800" s="1"/>
  <c r="T3799"/>
  <c r="U3799" s="1"/>
  <c r="T3798"/>
  <c r="U3798" s="1"/>
  <c r="T3797"/>
  <c r="U3797" s="1"/>
  <c r="T3796"/>
  <c r="U3796" s="1"/>
  <c r="T3795"/>
  <c r="U3795" s="1"/>
  <c r="T3794"/>
  <c r="U3794" s="1"/>
  <c r="T3793"/>
  <c r="U3793" s="1"/>
  <c r="T3792"/>
  <c r="U3792" s="1"/>
  <c r="T3791"/>
  <c r="U3791" s="1"/>
  <c r="T3790"/>
  <c r="U3790" s="1"/>
  <c r="T3789"/>
  <c r="U3789" s="1"/>
  <c r="T3788"/>
  <c r="U3788" s="1"/>
  <c r="T3787"/>
  <c r="U3787" s="1"/>
  <c r="T3786"/>
  <c r="U3786" s="1"/>
  <c r="T3785"/>
  <c r="U3785" s="1"/>
  <c r="T3784"/>
  <c r="U3784" s="1"/>
  <c r="T3783"/>
  <c r="U3783" s="1"/>
  <c r="T3782"/>
  <c r="U3782" s="1"/>
  <c r="T3781"/>
  <c r="T3780"/>
  <c r="U3780" s="1"/>
  <c r="T3779"/>
  <c r="U3779" s="1"/>
  <c r="T3778"/>
  <c r="U3778" s="1"/>
  <c r="T3777"/>
  <c r="U3777" s="1"/>
  <c r="T3776"/>
  <c r="U3776" s="1"/>
  <c r="T3775"/>
  <c r="U3775" s="1"/>
  <c r="T3774"/>
  <c r="U3774" s="1"/>
  <c r="T3773"/>
  <c r="U3773" s="1"/>
  <c r="T3772"/>
  <c r="U3772" s="1"/>
  <c r="T3771"/>
  <c r="U3771" s="1"/>
  <c r="T3770"/>
  <c r="U3770" s="1"/>
  <c r="T3769"/>
  <c r="U3769" s="1"/>
  <c r="T3768"/>
  <c r="U3768" s="1"/>
  <c r="T3767"/>
  <c r="U3767" s="1"/>
  <c r="T3766"/>
  <c r="U3766" s="1"/>
  <c r="T3765"/>
  <c r="U3765" s="1"/>
  <c r="T3764"/>
  <c r="U3764" s="1"/>
  <c r="T3763"/>
  <c r="U3763" s="1"/>
  <c r="T3762"/>
  <c r="U3762" s="1"/>
  <c r="T3761"/>
  <c r="U3761" s="1"/>
  <c r="T3760"/>
  <c r="U3760" s="1"/>
  <c r="T3759"/>
  <c r="U3759" s="1"/>
  <c r="T3758"/>
  <c r="U3758" s="1"/>
  <c r="T3757"/>
  <c r="U3757" s="1"/>
  <c r="T3756"/>
  <c r="U3756" s="1"/>
  <c r="T3755"/>
  <c r="U3755" s="1"/>
  <c r="T3754"/>
  <c r="U3754" s="1"/>
  <c r="T3753"/>
  <c r="U3753" s="1"/>
  <c r="T3752"/>
  <c r="U3752" s="1"/>
  <c r="T3751"/>
  <c r="U3751" s="1"/>
  <c r="T3750"/>
  <c r="U3750" s="1"/>
  <c r="T3748"/>
  <c r="U3748" s="1"/>
  <c r="T3747"/>
  <c r="U3747" s="1"/>
  <c r="T3746"/>
  <c r="U3746" s="1"/>
  <c r="T3745"/>
  <c r="U3745" s="1"/>
  <c r="T3744"/>
  <c r="U3744" s="1"/>
  <c r="T3743"/>
  <c r="U3743" s="1"/>
  <c r="T3742"/>
  <c r="U3742" s="1"/>
  <c r="T3741"/>
  <c r="U3741" s="1"/>
  <c r="T3740"/>
  <c r="U3740" s="1"/>
  <c r="T3739"/>
  <c r="U3739" s="1"/>
  <c r="T3738"/>
  <c r="U3738" s="1"/>
  <c r="T3737"/>
  <c r="U3737" s="1"/>
  <c r="T3736"/>
  <c r="U3736" s="1"/>
  <c r="T3735"/>
  <c r="U3735" s="1"/>
  <c r="T3734"/>
  <c r="U3734" s="1"/>
  <c r="T3733"/>
  <c r="U3733" s="1"/>
  <c r="T3732"/>
  <c r="U3732" s="1"/>
  <c r="T3731"/>
  <c r="U3731" s="1"/>
  <c r="T3730"/>
  <c r="U3730" s="1"/>
  <c r="T3729"/>
  <c r="U3729" s="1"/>
  <c r="T3728"/>
  <c r="U3728" s="1"/>
  <c r="T3727"/>
  <c r="U3727" s="1"/>
  <c r="T3726"/>
  <c r="U3726" s="1"/>
  <c r="T3725"/>
  <c r="U3725" s="1"/>
  <c r="T3724"/>
  <c r="U3724" s="1"/>
  <c r="T3723"/>
  <c r="U3723" s="1"/>
  <c r="T3722"/>
  <c r="U3722" s="1"/>
  <c r="T3721"/>
  <c r="U3721" s="1"/>
  <c r="T3720"/>
  <c r="U3720" s="1"/>
  <c r="T3719"/>
  <c r="U3719" s="1"/>
  <c r="T3718"/>
  <c r="U3718" s="1"/>
  <c r="T3717"/>
  <c r="U3717" s="1"/>
  <c r="T3716"/>
  <c r="U3716" s="1"/>
  <c r="T3715"/>
  <c r="U3715" s="1"/>
  <c r="T3714"/>
  <c r="U3714" s="1"/>
  <c r="T3713"/>
  <c r="U3713" s="1"/>
  <c r="T3712"/>
  <c r="U3712" s="1"/>
  <c r="T3711"/>
  <c r="U3711" s="1"/>
  <c r="T3710"/>
  <c r="U3710" s="1"/>
  <c r="T3709"/>
  <c r="U3709" s="1"/>
  <c r="T3708"/>
  <c r="U3708" s="1"/>
  <c r="U3707"/>
  <c r="T3706"/>
  <c r="U3706" s="1"/>
  <c r="U3705"/>
  <c r="T3704"/>
  <c r="U3704" s="1"/>
  <c r="U3703"/>
  <c r="U3700"/>
  <c r="T3699"/>
  <c r="U3699" s="1"/>
  <c r="T3698"/>
  <c r="U3698" s="1"/>
  <c r="T3697"/>
  <c r="U3697" s="1"/>
  <c r="T3696"/>
  <c r="U3696" s="1"/>
  <c r="T3695"/>
  <c r="U3695" s="1"/>
  <c r="T3694"/>
  <c r="U3694" s="1"/>
  <c r="T3693"/>
  <c r="U3693" s="1"/>
  <c r="T3692"/>
  <c r="U3692" s="1"/>
  <c r="T3691"/>
  <c r="U3691" s="1"/>
  <c r="T3690"/>
  <c r="U3690" s="1"/>
  <c r="T3689"/>
  <c r="U3689" s="1"/>
  <c r="T3688"/>
  <c r="U3688" s="1"/>
  <c r="T3687"/>
  <c r="U3687" s="1"/>
  <c r="T3686"/>
  <c r="U3686" s="1"/>
  <c r="T3685"/>
  <c r="U3685" s="1"/>
  <c r="T3684"/>
  <c r="U3684" s="1"/>
  <c r="T3683"/>
  <c r="U3683" s="1"/>
  <c r="T3682"/>
  <c r="U3682" s="1"/>
  <c r="T3681"/>
  <c r="U3681" s="1"/>
  <c r="T3680"/>
  <c r="U3680" s="1"/>
  <c r="T3679"/>
  <c r="U3679" s="1"/>
  <c r="T3678"/>
  <c r="U3678" s="1"/>
  <c r="T3677"/>
  <c r="U3677" s="1"/>
  <c r="T3676"/>
  <c r="U3676" s="1"/>
  <c r="T3675"/>
  <c r="U3675" s="1"/>
  <c r="T3674"/>
  <c r="U3674" s="1"/>
  <c r="T3673"/>
  <c r="U3673" s="1"/>
  <c r="T3672"/>
  <c r="U3672" s="1"/>
  <c r="T3671"/>
  <c r="U3671" s="1"/>
  <c r="T3670"/>
  <c r="U3670" s="1"/>
  <c r="T3669"/>
  <c r="U3669" s="1"/>
  <c r="T3668"/>
  <c r="U3668" s="1"/>
  <c r="T3667"/>
  <c r="U3667" s="1"/>
  <c r="T3666"/>
  <c r="U3666" s="1"/>
  <c r="T3665"/>
  <c r="U3665" s="1"/>
  <c r="T3664"/>
  <c r="U3664" s="1"/>
  <c r="T3663"/>
  <c r="U3663" s="1"/>
  <c r="T3662"/>
  <c r="U3662" s="1"/>
  <c r="T3661"/>
  <c r="U3661" s="1"/>
  <c r="T3660"/>
  <c r="U3660" s="1"/>
  <c r="T3659"/>
  <c r="U3659" s="1"/>
  <c r="T3658"/>
  <c r="U3658" s="1"/>
  <c r="T3657"/>
  <c r="U3657" s="1"/>
  <c r="T3656"/>
  <c r="U3656" s="1"/>
  <c r="T3655"/>
  <c r="U3655" s="1"/>
  <c r="T3654"/>
  <c r="U3654" s="1"/>
  <c r="T3653"/>
  <c r="U3653" s="1"/>
  <c r="T3652"/>
  <c r="U3652" s="1"/>
  <c r="T3651"/>
  <c r="U3651" s="1"/>
  <c r="T3650"/>
  <c r="U3650" s="1"/>
  <c r="T3649"/>
  <c r="U3649" s="1"/>
  <c r="T3648"/>
  <c r="U3648" s="1"/>
  <c r="T3647"/>
  <c r="U3647" s="1"/>
  <c r="T3646"/>
  <c r="U3646" s="1"/>
  <c r="T3645"/>
  <c r="U3645" s="1"/>
  <c r="T3644"/>
  <c r="U3644" s="1"/>
  <c r="T3643"/>
  <c r="U3643" s="1"/>
  <c r="T3642"/>
  <c r="U3642" s="1"/>
  <c r="T3641"/>
  <c r="U3641" s="1"/>
  <c r="T3640"/>
  <c r="U3640" s="1"/>
  <c r="T3639"/>
  <c r="U3639" s="1"/>
  <c r="T3638"/>
  <c r="U3638" s="1"/>
  <c r="T3637"/>
  <c r="U3637" s="1"/>
  <c r="T3636"/>
  <c r="U3636" s="1"/>
  <c r="T3635"/>
  <c r="U3635" s="1"/>
  <c r="T3634"/>
  <c r="U3634" s="1"/>
  <c r="T3633"/>
  <c r="U3633" s="1"/>
  <c r="T3632"/>
  <c r="U3632" s="1"/>
  <c r="T3631"/>
  <c r="U3631" s="1"/>
  <c r="T3630"/>
  <c r="U3630" s="1"/>
  <c r="T3629"/>
  <c r="U3629" s="1"/>
  <c r="T3628"/>
  <c r="U3628" s="1"/>
  <c r="T3627"/>
  <c r="U3627" s="1"/>
  <c r="T3626"/>
  <c r="U3626" s="1"/>
  <c r="T3625"/>
  <c r="U3625" s="1"/>
  <c r="T3624"/>
  <c r="U3624" s="1"/>
  <c r="T3623"/>
  <c r="U3623" s="1"/>
  <c r="T3622"/>
  <c r="U3622" s="1"/>
  <c r="T3621"/>
  <c r="U3621" s="1"/>
  <c r="T3620"/>
  <c r="U3620" s="1"/>
  <c r="T3619"/>
  <c r="U3619" s="1"/>
  <c r="T3618"/>
  <c r="U3618" s="1"/>
  <c r="T3617"/>
  <c r="U3617" s="1"/>
  <c r="T3616"/>
  <c r="U3616" s="1"/>
  <c r="T3615"/>
  <c r="U3615" s="1"/>
  <c r="T3614"/>
  <c r="U3614" s="1"/>
  <c r="T3613"/>
  <c r="U3613" s="1"/>
  <c r="T3612"/>
  <c r="U3612" s="1"/>
  <c r="T3611"/>
  <c r="U3611" s="1"/>
  <c r="T3610"/>
  <c r="U3610" s="1"/>
  <c r="T3609"/>
  <c r="U3609" s="1"/>
  <c r="T3608"/>
  <c r="U3608" s="1"/>
  <c r="T3607"/>
  <c r="U3607" s="1"/>
  <c r="T3606"/>
  <c r="U3606" s="1"/>
  <c r="T3605"/>
  <c r="U3605" s="1"/>
  <c r="T3604"/>
  <c r="U3604" s="1"/>
  <c r="T3603"/>
  <c r="U3603" s="1"/>
  <c r="T3602"/>
  <c r="U3602" s="1"/>
  <c r="T3601"/>
  <c r="U3601" s="1"/>
  <c r="T3600"/>
  <c r="U3600" s="1"/>
  <c r="T3599"/>
  <c r="U3599" s="1"/>
  <c r="T3598"/>
  <c r="U3598" s="1"/>
  <c r="T3597"/>
  <c r="U3597" s="1"/>
  <c r="T3596"/>
  <c r="U3596" s="1"/>
  <c r="T3595"/>
  <c r="U3595" s="1"/>
  <c r="T3594"/>
  <c r="U3594" s="1"/>
  <c r="U3593"/>
  <c r="T3592"/>
  <c r="U3592" s="1"/>
  <c r="T3591"/>
  <c r="U3591" s="1"/>
  <c r="T3590"/>
  <c r="U3590" s="1"/>
  <c r="T3589"/>
  <c r="U3589" s="1"/>
  <c r="T3588"/>
  <c r="U3588" s="1"/>
  <c r="T3587"/>
  <c r="U3587" s="1"/>
  <c r="T3586"/>
  <c r="U3586" s="1"/>
  <c r="T3585"/>
  <c r="U3585" s="1"/>
  <c r="T3584"/>
  <c r="U3584" s="1"/>
  <c r="T3583"/>
  <c r="U3583" s="1"/>
  <c r="T3582"/>
  <c r="U3582" s="1"/>
  <c r="T3581"/>
  <c r="U3581" s="1"/>
  <c r="T3580"/>
  <c r="U3580" s="1"/>
  <c r="T3579"/>
  <c r="U3579" s="1"/>
  <c r="T3578"/>
  <c r="U3578" s="1"/>
  <c r="T3577"/>
  <c r="U3577" s="1"/>
  <c r="T3576"/>
  <c r="U3576" s="1"/>
  <c r="T3575"/>
  <c r="U3575" s="1"/>
  <c r="T3574"/>
  <c r="U3574" s="1"/>
  <c r="T3573"/>
  <c r="U3573" s="1"/>
  <c r="T3572"/>
  <c r="U3572" s="1"/>
  <c r="T3571"/>
  <c r="U3571" s="1"/>
  <c r="T3570"/>
  <c r="U3570" s="1"/>
  <c r="T3569"/>
  <c r="U3569" s="1"/>
  <c r="T3568"/>
  <c r="U3568" s="1"/>
  <c r="T3567"/>
  <c r="U3567" s="1"/>
  <c r="U3566"/>
  <c r="T3565"/>
  <c r="U3565" s="1"/>
  <c r="U3564"/>
  <c r="T3563"/>
  <c r="U3563" s="1"/>
  <c r="U3562"/>
  <c r="T3561"/>
  <c r="U3561" s="1"/>
  <c r="U3560"/>
  <c r="T3559"/>
  <c r="U3559" s="1"/>
  <c r="U3558"/>
  <c r="T3557"/>
  <c r="U3557" s="1"/>
  <c r="U3556"/>
  <c r="T3555"/>
  <c r="U3555" s="1"/>
  <c r="T3554"/>
  <c r="U3554" s="1"/>
  <c r="T3553"/>
  <c r="U3553" s="1"/>
  <c r="T3552"/>
  <c r="U3552" s="1"/>
  <c r="U3551"/>
  <c r="T3550"/>
  <c r="U3550" s="1"/>
  <c r="U3549"/>
  <c r="T3548"/>
  <c r="U3548" s="1"/>
  <c r="U3547"/>
  <c r="T3546"/>
  <c r="U3546" s="1"/>
  <c r="U3545"/>
  <c r="T3544"/>
  <c r="U3544" s="1"/>
  <c r="U3543"/>
  <c r="T3542"/>
  <c r="U3542" s="1"/>
  <c r="U3541"/>
  <c r="T3540"/>
  <c r="U3540" s="1"/>
  <c r="U3539"/>
  <c r="T3538"/>
  <c r="U3538" s="1"/>
  <c r="U3537"/>
  <c r="T3536"/>
  <c r="U3536" s="1"/>
  <c r="U3535"/>
  <c r="T3534"/>
  <c r="U3534" s="1"/>
  <c r="T3532"/>
  <c r="U3532" s="1"/>
  <c r="U3531"/>
  <c r="T3530"/>
  <c r="U3530" s="1"/>
  <c r="U3529"/>
  <c r="T3528"/>
  <c r="U3528" s="1"/>
  <c r="U3527"/>
  <c r="T3526"/>
  <c r="U3526" s="1"/>
  <c r="U3525"/>
  <c r="T3524"/>
  <c r="U3524" s="1"/>
  <c r="U3523"/>
  <c r="T3522"/>
  <c r="U3522" s="1"/>
  <c r="U3521"/>
  <c r="T3520"/>
  <c r="U3520" s="1"/>
  <c r="U3519"/>
  <c r="T3518"/>
  <c r="U3518" s="1"/>
  <c r="U3517"/>
  <c r="T3516"/>
  <c r="U3516" s="1"/>
  <c r="U3515"/>
  <c r="T3514"/>
  <c r="U3514" s="1"/>
  <c r="U3513"/>
  <c r="T3512"/>
  <c r="U3512" s="1"/>
  <c r="U3511"/>
  <c r="T3510"/>
  <c r="U3510" s="1"/>
  <c r="U3509"/>
  <c r="T3508"/>
  <c r="U3508" s="1"/>
  <c r="U3507"/>
  <c r="T3506"/>
  <c r="U3506" s="1"/>
  <c r="U3505"/>
  <c r="T3504"/>
  <c r="U3504" s="1"/>
  <c r="U3503"/>
  <c r="T3502"/>
  <c r="U3502" s="1"/>
  <c r="U3501"/>
  <c r="T3500"/>
  <c r="U3500" s="1"/>
  <c r="U3499"/>
  <c r="T3498"/>
  <c r="U3498" s="1"/>
  <c r="U3497"/>
  <c r="T3496"/>
  <c r="U3496" s="1"/>
  <c r="U3495"/>
  <c r="T3494"/>
  <c r="U3494" s="1"/>
  <c r="U3493"/>
  <c r="T3492"/>
  <c r="U3492" s="1"/>
  <c r="U3491"/>
  <c r="T3490"/>
  <c r="U3490" s="1"/>
  <c r="U3489"/>
  <c r="T3488"/>
  <c r="U3488" s="1"/>
  <c r="U3487"/>
  <c r="T3486"/>
  <c r="U3486" s="1"/>
  <c r="U3485"/>
  <c r="T3484"/>
  <c r="U3484" s="1"/>
  <c r="U3483"/>
  <c r="T3482"/>
  <c r="U3482" s="1"/>
  <c r="U3481"/>
  <c r="T3480"/>
  <c r="U3480" s="1"/>
  <c r="U3479"/>
  <c r="T3478"/>
  <c r="U3478" s="1"/>
  <c r="U3477"/>
  <c r="T3476"/>
  <c r="U3476" s="1"/>
  <c r="U3475"/>
  <c r="T3474"/>
  <c r="U3474" s="1"/>
  <c r="U3473"/>
  <c r="T3472"/>
  <c r="U3472" s="1"/>
  <c r="U3471"/>
  <c r="T3470"/>
  <c r="U3470" s="1"/>
  <c r="U3469"/>
  <c r="T3468"/>
  <c r="U3468" s="1"/>
  <c r="U3467"/>
  <c r="T3466"/>
  <c r="U3466" s="1"/>
  <c r="U3465"/>
  <c r="T3464"/>
  <c r="U3464" s="1"/>
  <c r="U3463"/>
  <c r="T3462"/>
  <c r="U3462" s="1"/>
  <c r="U3461"/>
  <c r="T3460"/>
  <c r="U3460" s="1"/>
  <c r="U3459"/>
  <c r="T3458"/>
  <c r="U3458" s="1"/>
  <c r="U3457"/>
  <c r="T3456"/>
  <c r="U3456" s="1"/>
  <c r="U3455"/>
  <c r="T3454"/>
  <c r="U3454" s="1"/>
  <c r="U3453"/>
  <c r="T3452"/>
  <c r="U3452" s="1"/>
  <c r="U3451"/>
  <c r="T3450"/>
  <c r="U3450" s="1"/>
  <c r="U3449"/>
  <c r="T3448"/>
  <c r="U3448" s="1"/>
  <c r="U3447"/>
  <c r="T3446"/>
  <c r="U3446" s="1"/>
  <c r="U3445"/>
  <c r="T3444"/>
  <c r="U3444" s="1"/>
  <c r="U3443"/>
  <c r="T3442"/>
  <c r="U3442" s="1"/>
  <c r="U3441"/>
  <c r="T3440"/>
  <c r="U3440" s="1"/>
  <c r="U3439"/>
  <c r="T3438"/>
  <c r="U3438" s="1"/>
  <c r="U3437"/>
  <c r="T3436"/>
  <c r="U3436" s="1"/>
  <c r="U3435"/>
  <c r="T3434"/>
  <c r="U3434" s="1"/>
  <c r="T3433"/>
  <c r="U3433" s="1"/>
  <c r="U3432"/>
  <c r="T3431"/>
  <c r="U3431" s="1"/>
  <c r="U3430"/>
  <c r="T3429"/>
  <c r="U3429" s="1"/>
  <c r="U3428"/>
  <c r="T3427"/>
  <c r="U3427" s="1"/>
  <c r="U3426"/>
  <c r="T3425"/>
  <c r="U3425" s="1"/>
  <c r="U3424"/>
  <c r="T3423"/>
  <c r="U3423" s="1"/>
  <c r="U3422"/>
  <c r="T3421"/>
  <c r="U3421" s="1"/>
  <c r="U3420"/>
  <c r="T3419"/>
  <c r="U3419" s="1"/>
  <c r="U3418"/>
  <c r="T3417"/>
  <c r="U3417" s="1"/>
  <c r="U3416"/>
  <c r="T3415"/>
  <c r="U3415" s="1"/>
  <c r="T3413"/>
  <c r="U3413" s="1"/>
  <c r="U3412"/>
  <c r="T3411"/>
  <c r="U3411" s="1"/>
  <c r="U3410"/>
  <c r="T3409"/>
  <c r="U3409" s="1"/>
  <c r="U3408"/>
  <c r="T3407"/>
  <c r="U3407" s="1"/>
  <c r="U3406"/>
  <c r="T3405"/>
  <c r="U3405" s="1"/>
  <c r="U3404"/>
  <c r="T3403"/>
  <c r="U3403" s="1"/>
  <c r="U3402"/>
  <c r="T3401"/>
  <c r="U3401" s="1"/>
  <c r="U3400"/>
  <c r="T3399"/>
  <c r="U3399" s="1"/>
  <c r="U3398"/>
  <c r="T3397"/>
  <c r="U3397" s="1"/>
  <c r="U3396"/>
  <c r="T3395"/>
  <c r="U3395" s="1"/>
  <c r="U3394"/>
  <c r="U3391"/>
  <c r="T3390"/>
  <c r="U3390" s="1"/>
  <c r="U3389"/>
  <c r="U3386"/>
  <c r="T3385"/>
  <c r="U3385" s="1"/>
  <c r="T3383"/>
  <c r="U3383" s="1"/>
  <c r="U3382"/>
  <c r="T3381"/>
  <c r="U3381" s="1"/>
  <c r="T3379"/>
  <c r="U3379" s="1"/>
  <c r="T3377"/>
  <c r="U3377" s="1"/>
  <c r="U3376"/>
  <c r="T3375"/>
  <c r="U3375" s="1"/>
  <c r="U3374"/>
  <c r="T3373"/>
  <c r="U3373" s="1"/>
  <c r="T3372"/>
  <c r="U3372" s="1"/>
  <c r="T3370"/>
  <c r="U3370" s="1"/>
  <c r="U3369"/>
  <c r="T3368"/>
  <c r="U3368" s="1"/>
  <c r="T3367"/>
  <c r="U3367" s="1"/>
  <c r="T3366"/>
  <c r="U3366" s="1"/>
  <c r="T3364"/>
  <c r="U3364" s="1"/>
  <c r="T3362"/>
  <c r="U3362" s="1"/>
  <c r="T3360"/>
  <c r="U3360" s="1"/>
  <c r="T3358"/>
  <c r="U3358" s="1"/>
  <c r="T3356"/>
  <c r="U3356" s="1"/>
  <c r="T3354"/>
  <c r="U3354" s="1"/>
  <c r="T3352"/>
  <c r="U3352" s="1"/>
  <c r="T3350"/>
  <c r="U3350" s="1"/>
  <c r="T3349"/>
  <c r="U3349" s="1"/>
  <c r="T3348"/>
  <c r="U3348" s="1"/>
  <c r="T3347"/>
  <c r="U3347" s="1"/>
  <c r="T3346"/>
  <c r="U3346" s="1"/>
  <c r="T3345"/>
  <c r="U3345" s="1"/>
  <c r="T3344"/>
  <c r="U3344" s="1"/>
  <c r="T3343"/>
  <c r="U3343" s="1"/>
  <c r="T3342"/>
  <c r="U3342" s="1"/>
  <c r="T3341"/>
  <c r="U3341" s="1"/>
  <c r="T3340"/>
  <c r="U3340" s="1"/>
  <c r="T3339"/>
  <c r="U3339" s="1"/>
  <c r="T3338"/>
  <c r="U3338" s="1"/>
  <c r="T3337"/>
  <c r="U3337" s="1"/>
  <c r="T3336"/>
  <c r="U3336" s="1"/>
  <c r="T3335"/>
  <c r="U3335" s="1"/>
  <c r="T3334"/>
  <c r="U3334" s="1"/>
  <c r="T3333"/>
  <c r="U3333" s="1"/>
  <c r="T3332"/>
  <c r="U3332" s="1"/>
  <c r="T3331"/>
  <c r="U3331" s="1"/>
  <c r="T3330"/>
  <c r="U3330" s="1"/>
  <c r="T3329"/>
  <c r="U3329" s="1"/>
  <c r="T3328"/>
  <c r="U3328" s="1"/>
  <c r="T3327"/>
  <c r="U3327" s="1"/>
  <c r="T3326"/>
  <c r="U3326" s="1"/>
  <c r="T3325"/>
  <c r="U3325" s="1"/>
  <c r="T3324"/>
  <c r="U3324" s="1"/>
  <c r="T3323"/>
  <c r="U3323" s="1"/>
  <c r="T3322"/>
  <c r="U3322" s="1"/>
  <c r="T3321"/>
  <c r="U3321" s="1"/>
  <c r="T3320"/>
  <c r="U3320" s="1"/>
  <c r="U3319"/>
  <c r="T3318"/>
  <c r="U3318" s="1"/>
  <c r="U3317"/>
  <c r="T3316"/>
  <c r="U3316" s="1"/>
  <c r="U3315"/>
  <c r="T3314"/>
  <c r="U3314" s="1"/>
  <c r="U3313"/>
  <c r="T3312"/>
  <c r="U3312" s="1"/>
  <c r="U3311"/>
  <c r="T3310"/>
  <c r="U3310" s="1"/>
  <c r="U3309"/>
  <c r="T3308"/>
  <c r="U3308" s="1"/>
  <c r="U3307"/>
  <c r="T3306"/>
  <c r="U3306" s="1"/>
  <c r="U3305"/>
  <c r="T3304"/>
  <c r="U3304" s="1"/>
  <c r="U3303"/>
  <c r="T3302"/>
  <c r="U3302" s="1"/>
  <c r="U3301"/>
  <c r="T3300"/>
  <c r="U3300" s="1"/>
  <c r="U3299"/>
  <c r="T3298"/>
  <c r="U3298" s="1"/>
  <c r="U3297"/>
  <c r="T3296"/>
  <c r="U3296" s="1"/>
  <c r="U3295"/>
  <c r="T3294"/>
  <c r="U3294" s="1"/>
  <c r="U3293"/>
  <c r="T3292"/>
  <c r="U3292" s="1"/>
  <c r="U3291"/>
  <c r="T3290"/>
  <c r="U3290" s="1"/>
  <c r="U3289"/>
  <c r="T3288"/>
  <c r="U3288" s="1"/>
  <c r="U3287"/>
  <c r="T3286"/>
  <c r="U3286" s="1"/>
  <c r="U3285"/>
  <c r="T3284"/>
  <c r="U3284" s="1"/>
  <c r="U3283"/>
  <c r="T3282"/>
  <c r="U3282" s="1"/>
  <c r="U3281"/>
  <c r="T3280"/>
  <c r="U3280" s="1"/>
  <c r="U3279"/>
  <c r="T3278"/>
  <c r="U3278" s="1"/>
  <c r="U3277"/>
  <c r="T3276"/>
  <c r="U3276" s="1"/>
  <c r="U3275"/>
  <c r="T3274"/>
  <c r="U3274" s="1"/>
  <c r="U3273"/>
  <c r="T3272"/>
  <c r="U3272" s="1"/>
  <c r="U3271"/>
  <c r="T3270"/>
  <c r="U3270" s="1"/>
  <c r="U3269"/>
  <c r="T3268"/>
  <c r="U3268" s="1"/>
  <c r="U3267"/>
  <c r="T3266"/>
  <c r="U3266" s="1"/>
  <c r="U3265"/>
  <c r="T3264"/>
  <c r="U3264" s="1"/>
  <c r="U3263"/>
  <c r="T3262"/>
  <c r="U3262" s="1"/>
  <c r="U3261"/>
  <c r="T3260"/>
  <c r="U3260" s="1"/>
  <c r="U3259"/>
  <c r="T3258"/>
  <c r="U3258" s="1"/>
  <c r="U3257"/>
  <c r="T3256"/>
  <c r="U3256" s="1"/>
  <c r="U3255"/>
  <c r="T3254"/>
  <c r="U3254" s="1"/>
  <c r="U3253"/>
  <c r="T3252"/>
  <c r="U3252" s="1"/>
  <c r="U3251"/>
  <c r="T3250"/>
  <c r="U3250" s="1"/>
  <c r="U3249"/>
  <c r="T3248"/>
  <c r="U3248" s="1"/>
  <c r="U3247"/>
  <c r="T3246"/>
  <c r="U3246" s="1"/>
  <c r="U3245"/>
  <c r="T3244"/>
  <c r="U3244" s="1"/>
  <c r="U3243"/>
  <c r="T3242"/>
  <c r="U3242" s="1"/>
  <c r="U3241"/>
  <c r="T3240"/>
  <c r="U3240" s="1"/>
  <c r="U3239"/>
  <c r="T3238"/>
  <c r="U3238" s="1"/>
  <c r="U3237"/>
  <c r="T3236"/>
  <c r="U3236" s="1"/>
  <c r="U3235"/>
  <c r="T3234"/>
  <c r="U3234" s="1"/>
  <c r="U3233"/>
  <c r="T3232"/>
  <c r="U3232" s="1"/>
  <c r="U3231"/>
  <c r="T3230"/>
  <c r="U3230" s="1"/>
  <c r="U3229"/>
  <c r="T3228"/>
  <c r="U3228" s="1"/>
  <c r="U3227"/>
  <c r="T3226"/>
  <c r="U3226" s="1"/>
  <c r="U3225"/>
  <c r="T3224"/>
  <c r="U3224" s="1"/>
  <c r="U3223"/>
  <c r="T3222"/>
  <c r="U3222" s="1"/>
  <c r="U3221"/>
  <c r="T3220"/>
  <c r="U3220" s="1"/>
  <c r="U3219"/>
  <c r="T3218"/>
  <c r="U3218" s="1"/>
  <c r="U3217"/>
  <c r="T3216"/>
  <c r="U3216" s="1"/>
  <c r="U3215"/>
  <c r="T3214"/>
  <c r="U3214" s="1"/>
  <c r="U3213"/>
  <c r="T3212"/>
  <c r="U3212" s="1"/>
  <c r="U3211"/>
  <c r="T3210"/>
  <c r="U3210" s="1"/>
  <c r="U3209"/>
  <c r="T3208"/>
  <c r="U3208" s="1"/>
  <c r="U3207"/>
  <c r="T3206"/>
  <c r="U3206" s="1"/>
  <c r="U3205"/>
  <c r="T3204"/>
  <c r="U3204" s="1"/>
  <c r="U3203"/>
  <c r="T3202"/>
  <c r="U3202" s="1"/>
  <c r="U3201"/>
  <c r="T3200"/>
  <c r="U3200" s="1"/>
  <c r="U3199"/>
  <c r="T3198"/>
  <c r="U3198" s="1"/>
  <c r="U3197"/>
  <c r="T3196"/>
  <c r="U3196" s="1"/>
  <c r="U3195"/>
  <c r="T3194"/>
  <c r="U3194" s="1"/>
  <c r="U3193"/>
  <c r="T3192"/>
  <c r="U3192" s="1"/>
  <c r="T3191"/>
  <c r="U3191" s="1"/>
  <c r="U3190"/>
  <c r="T3189"/>
  <c r="U3189" s="1"/>
  <c r="U3188"/>
  <c r="T3187"/>
  <c r="U3187" s="1"/>
  <c r="U3186"/>
  <c r="T3185"/>
  <c r="U3185" s="1"/>
  <c r="U3184"/>
  <c r="T3183"/>
  <c r="U3183" s="1"/>
  <c r="U3182"/>
  <c r="T3181"/>
  <c r="U3181" s="1"/>
  <c r="U3180"/>
  <c r="T3179"/>
  <c r="U3179" s="1"/>
  <c r="U3178"/>
  <c r="T3177"/>
  <c r="U3177" s="1"/>
  <c r="U3176"/>
  <c r="T3175"/>
  <c r="U3175" s="1"/>
  <c r="U3174"/>
  <c r="T3173"/>
  <c r="U3173" s="1"/>
  <c r="U3172"/>
  <c r="T3171"/>
  <c r="U3171" s="1"/>
  <c r="U3170"/>
  <c r="T3169"/>
  <c r="U3169" s="1"/>
  <c r="U3168"/>
  <c r="T3167"/>
  <c r="U3167" s="1"/>
  <c r="U3166"/>
  <c r="T3165"/>
  <c r="U3165" s="1"/>
  <c r="U3164"/>
  <c r="T3163"/>
  <c r="U3163" s="1"/>
  <c r="U3162"/>
  <c r="T3161"/>
  <c r="U3161" s="1"/>
  <c r="U3160"/>
  <c r="T3159"/>
  <c r="U3159" s="1"/>
  <c r="U3158"/>
  <c r="T3157"/>
  <c r="U3157" s="1"/>
  <c r="U3156"/>
  <c r="T3155"/>
  <c r="U3155" s="1"/>
  <c r="U3154"/>
  <c r="T3153"/>
  <c r="U3153" s="1"/>
  <c r="U3152"/>
  <c r="T3151"/>
  <c r="U3151" s="1"/>
  <c r="U3150"/>
  <c r="U3147"/>
  <c r="T3146"/>
  <c r="U3146" s="1"/>
  <c r="U3145"/>
  <c r="U3142"/>
  <c r="T3141"/>
  <c r="U3141" s="1"/>
  <c r="U3140"/>
  <c r="U3137"/>
  <c r="U3134"/>
  <c r="U3131"/>
  <c r="T3130"/>
  <c r="U3130" s="1"/>
  <c r="T3128"/>
  <c r="U3128" s="1"/>
  <c r="T3126"/>
  <c r="U3126" s="1"/>
  <c r="U3125"/>
  <c r="T3124"/>
  <c r="U3124" s="1"/>
  <c r="U3123"/>
  <c r="T3122"/>
  <c r="U3122" s="1"/>
  <c r="T3121"/>
  <c r="U3121" s="1"/>
  <c r="T3120"/>
  <c r="U3120" s="1"/>
  <c r="T3119"/>
  <c r="U3119" s="1"/>
  <c r="T3118"/>
  <c r="U3118" s="1"/>
  <c r="T3117"/>
  <c r="U3117" s="1"/>
  <c r="T3116"/>
  <c r="U3116" s="1"/>
  <c r="T3115"/>
  <c r="U3115" s="1"/>
  <c r="T3114"/>
  <c r="U3114" s="1"/>
  <c r="U3111"/>
  <c r="T3110"/>
  <c r="U3110" s="1"/>
  <c r="T3108"/>
  <c r="U3108" s="1"/>
  <c r="U3107"/>
  <c r="T3106"/>
  <c r="U3106" s="1"/>
  <c r="U3105"/>
  <c r="T3104"/>
  <c r="U3104" s="1"/>
  <c r="U3103"/>
  <c r="T3102"/>
  <c r="U3102" s="1"/>
  <c r="U3101"/>
  <c r="T3100"/>
  <c r="U3100" s="1"/>
  <c r="U3099"/>
  <c r="T3098"/>
  <c r="U3098" s="1"/>
  <c r="U3097"/>
  <c r="T3096"/>
  <c r="U3096" s="1"/>
  <c r="U3095"/>
  <c r="T3094"/>
  <c r="U3094" s="1"/>
  <c r="U3093"/>
  <c r="T3092"/>
  <c r="U3092" s="1"/>
  <c r="U3091"/>
  <c r="T3090"/>
  <c r="U3090" s="1"/>
  <c r="U3089"/>
  <c r="T3088"/>
  <c r="U3088" s="1"/>
  <c r="T3087"/>
  <c r="U3087" s="1"/>
  <c r="T3086"/>
  <c r="U3086" s="1"/>
  <c r="U3085"/>
  <c r="T3084"/>
  <c r="U3084" s="1"/>
  <c r="T3082"/>
  <c r="U3082" s="1"/>
  <c r="T3081"/>
  <c r="U3081" s="1"/>
  <c r="T3079"/>
  <c r="U3079" s="1"/>
  <c r="T3078"/>
  <c r="U3078" s="1"/>
  <c r="U3077"/>
  <c r="T3076"/>
  <c r="U3076" s="1"/>
  <c r="T3075"/>
  <c r="U3075" s="1"/>
  <c r="U3074"/>
  <c r="T3073"/>
  <c r="U3073" s="1"/>
  <c r="U3072"/>
  <c r="T3071"/>
  <c r="U3071" s="1"/>
  <c r="U3070"/>
  <c r="U3067"/>
  <c r="U3064"/>
  <c r="T3062"/>
  <c r="U3062" s="1"/>
  <c r="U3061"/>
  <c r="T3060"/>
  <c r="U3060" s="1"/>
  <c r="U3059"/>
  <c r="T3058"/>
  <c r="U3058" s="1"/>
  <c r="U3057"/>
  <c r="T3056"/>
  <c r="U3056" s="1"/>
  <c r="U3055"/>
  <c r="T3054"/>
  <c r="U3054" s="1"/>
  <c r="U3053"/>
  <c r="T3052"/>
  <c r="U3052" s="1"/>
  <c r="U3051"/>
  <c r="T3050"/>
  <c r="U3050" s="1"/>
  <c r="U3049"/>
  <c r="T3048"/>
  <c r="U3048" s="1"/>
  <c r="T3046"/>
  <c r="U3046" s="1"/>
  <c r="T3044"/>
  <c r="U3044" s="1"/>
  <c r="U3043"/>
  <c r="T3042"/>
  <c r="U3042" s="1"/>
  <c r="U3041"/>
  <c r="T3040"/>
  <c r="U3040" s="1"/>
  <c r="U3039"/>
  <c r="T3038"/>
  <c r="U3038" s="1"/>
  <c r="U3037"/>
  <c r="T3036"/>
  <c r="U3036" s="1"/>
  <c r="U3035"/>
  <c r="T3034"/>
  <c r="U3034" s="1"/>
  <c r="U3033"/>
  <c r="T3032"/>
  <c r="U3032" s="1"/>
  <c r="T3030"/>
  <c r="U3030" s="1"/>
  <c r="U3029"/>
  <c r="T3028"/>
  <c r="U3028" s="1"/>
  <c r="T3027"/>
  <c r="U3027" s="1"/>
  <c r="T3026"/>
  <c r="U3026" s="1"/>
  <c r="T3025"/>
  <c r="U3025" s="1"/>
  <c r="U3024"/>
  <c r="T3023"/>
  <c r="U3023" s="1"/>
  <c r="T3022"/>
  <c r="U3022" s="1"/>
  <c r="U3021"/>
  <c r="T3020"/>
  <c r="U3020" s="1"/>
  <c r="U3019"/>
  <c r="T3018"/>
  <c r="U3018" s="1"/>
  <c r="U3017"/>
  <c r="T3016"/>
  <c r="U3016" s="1"/>
  <c r="U3015"/>
  <c r="T3014"/>
  <c r="U3014" s="1"/>
  <c r="T3013"/>
  <c r="U3013" s="1"/>
  <c r="U3008"/>
  <c r="U3007"/>
  <c r="T3006"/>
  <c r="U3006" s="1"/>
  <c r="U3005"/>
  <c r="T3004"/>
  <c r="U3004" s="1"/>
  <c r="T3002"/>
  <c r="U3002" s="1"/>
  <c r="U3001"/>
  <c r="U2999"/>
  <c r="T2998"/>
  <c r="U2998" s="1"/>
  <c r="U2995"/>
  <c r="U2992"/>
  <c r="U2989"/>
  <c r="T2988"/>
  <c r="U2988" s="1"/>
  <c r="U2984"/>
  <c r="U2981"/>
  <c r="T2980"/>
  <c r="U2980" s="1"/>
  <c r="U2979"/>
  <c r="T2978"/>
  <c r="U2978" s="1"/>
  <c r="T2976"/>
  <c r="U2976" s="1"/>
  <c r="U2975"/>
  <c r="U2972"/>
  <c r="U2969"/>
  <c r="T2968"/>
  <c r="U2968" s="1"/>
  <c r="T2966"/>
  <c r="U2966" s="1"/>
  <c r="T2964"/>
  <c r="U2964" s="1"/>
  <c r="U2960"/>
  <c r="U2957"/>
  <c r="T2956"/>
  <c r="U2956" s="1"/>
  <c r="T2954"/>
  <c r="U2954" s="1"/>
  <c r="U2950"/>
  <c r="T2949"/>
  <c r="U2949" s="1"/>
  <c r="T2947"/>
  <c r="U2947" s="1"/>
  <c r="U2943"/>
  <c r="U2940"/>
  <c r="T2939"/>
  <c r="U2939" s="1"/>
  <c r="U2938"/>
  <c r="U2935"/>
  <c r="U2932"/>
  <c r="T2931"/>
  <c r="U2931" s="1"/>
  <c r="U2930"/>
  <c r="T2929"/>
  <c r="U2929" s="1"/>
  <c r="T2927"/>
  <c r="U2927" s="1"/>
  <c r="T2926"/>
  <c r="U2926" s="1"/>
  <c r="T2924"/>
  <c r="U2924" s="1"/>
  <c r="T2922"/>
  <c r="U2922" s="1"/>
  <c r="U2918"/>
  <c r="U2915"/>
  <c r="T2914"/>
  <c r="U2914" s="1"/>
  <c r="T2912"/>
  <c r="U2912" s="1"/>
  <c r="U2908"/>
  <c r="U2905"/>
  <c r="U2902"/>
  <c r="U2899"/>
  <c r="T2898"/>
  <c r="U2898" s="1"/>
  <c r="U2897"/>
  <c r="U2894"/>
  <c r="T2893"/>
  <c r="U2893" s="1"/>
  <c r="U2892"/>
  <c r="U2891"/>
  <c r="T2890"/>
  <c r="U2890" s="1"/>
  <c r="U2889"/>
  <c r="T2888"/>
  <c r="U2888" s="1"/>
  <c r="U2887"/>
  <c r="T2886"/>
  <c r="U2886" s="1"/>
  <c r="U2885"/>
  <c r="T2884"/>
  <c r="U2884" s="1"/>
  <c r="U2883"/>
  <c r="T2881"/>
  <c r="U2881" s="1"/>
  <c r="U2880"/>
  <c r="T2879"/>
  <c r="U2879" s="1"/>
  <c r="U2878"/>
  <c r="T2877"/>
  <c r="U2877" s="1"/>
  <c r="U2876"/>
  <c r="T2875"/>
  <c r="U2875" s="1"/>
  <c r="U2874"/>
  <c r="T2873"/>
  <c r="U2873" s="1"/>
  <c r="U2872"/>
  <c r="U2869"/>
  <c r="T2868"/>
  <c r="U2868" s="1"/>
  <c r="U2867"/>
  <c r="T2866"/>
  <c r="U2866" s="1"/>
  <c r="U2865"/>
  <c r="U2862"/>
  <c r="U2859"/>
  <c r="U2856"/>
  <c r="T2855"/>
  <c r="U2855" s="1"/>
  <c r="U2854"/>
  <c r="T2853"/>
  <c r="U2853" s="1"/>
  <c r="U2852"/>
  <c r="T2851"/>
  <c r="U2851" s="1"/>
  <c r="U2850"/>
  <c r="T2849"/>
  <c r="U2849" s="1"/>
  <c r="U2848"/>
  <c r="T2847"/>
  <c r="U2847" s="1"/>
  <c r="U2846"/>
  <c r="T2845"/>
  <c r="U2845" s="1"/>
  <c r="U2844"/>
  <c r="T2843"/>
  <c r="U2843" s="1"/>
  <c r="U2842"/>
  <c r="T2841"/>
  <c r="U2841" s="1"/>
  <c r="U2840"/>
  <c r="T2839"/>
  <c r="U2839" s="1"/>
  <c r="U2838"/>
  <c r="T2837"/>
  <c r="U2837" s="1"/>
  <c r="U2836"/>
  <c r="T2835"/>
  <c r="U2835" s="1"/>
  <c r="T2833"/>
  <c r="U2833" s="1"/>
  <c r="T2831"/>
  <c r="U2831" s="1"/>
  <c r="T2830"/>
  <c r="U2830" s="1"/>
  <c r="T2829"/>
  <c r="U2829" s="1"/>
  <c r="T2828"/>
  <c r="U2828" s="1"/>
  <c r="U2827"/>
  <c r="T2826"/>
  <c r="U2826" s="1"/>
  <c r="T2825"/>
  <c r="U2825" s="1"/>
  <c r="U2824"/>
  <c r="T2823"/>
  <c r="U2823" s="1"/>
  <c r="U2822"/>
  <c r="T2821"/>
  <c r="U2821" s="1"/>
  <c r="T2820"/>
  <c r="U2820" s="1"/>
  <c r="U2819"/>
  <c r="T2818"/>
  <c r="U2818" s="1"/>
  <c r="U2817"/>
  <c r="T2816"/>
  <c r="U2816" s="1"/>
  <c r="U2815"/>
  <c r="T2814"/>
  <c r="U2814" s="1"/>
  <c r="U2813"/>
  <c r="T2812"/>
  <c r="U2812" s="1"/>
  <c r="U2811"/>
  <c r="U2810"/>
  <c r="U2807"/>
  <c r="T2806"/>
  <c r="U2806" s="1"/>
  <c r="U2805"/>
  <c r="T2804"/>
  <c r="U2804" s="1"/>
  <c r="U2803"/>
  <c r="U2800"/>
  <c r="T2799"/>
  <c r="U2799" s="1"/>
  <c r="U2798"/>
  <c r="U2795"/>
  <c r="T2794"/>
  <c r="U2794" s="1"/>
  <c r="U2793"/>
  <c r="U2790"/>
  <c r="U2787"/>
  <c r="T2786"/>
  <c r="U2786" s="1"/>
  <c r="T2785"/>
  <c r="U2785" s="1"/>
  <c r="T2784"/>
  <c r="U2784" s="1"/>
  <c r="T2783"/>
  <c r="U2783" s="1"/>
  <c r="T2782"/>
  <c r="U2782" s="1"/>
  <c r="T2777"/>
  <c r="U2777" s="1"/>
  <c r="T2776"/>
  <c r="U2776" s="1"/>
  <c r="T2775"/>
  <c r="U2775" s="1"/>
  <c r="T2774"/>
  <c r="U2774" s="1"/>
  <c r="U2773"/>
  <c r="T2772"/>
  <c r="U2772" s="1"/>
  <c r="T2770"/>
  <c r="U2770" s="1"/>
  <c r="U2769"/>
  <c r="T2768"/>
  <c r="U2768" s="1"/>
  <c r="U2767"/>
  <c r="U2764"/>
  <c r="T2763"/>
  <c r="U2763" s="1"/>
  <c r="U2762"/>
  <c r="T2761"/>
  <c r="U2761" s="1"/>
  <c r="U2760"/>
  <c r="T2759"/>
  <c r="U2759" s="1"/>
  <c r="U2758"/>
  <c r="T2757"/>
  <c r="U2757" s="1"/>
  <c r="U2756"/>
  <c r="T2755"/>
  <c r="U2755" s="1"/>
  <c r="T2753"/>
  <c r="U2753" s="1"/>
  <c r="U2752"/>
  <c r="U2749"/>
  <c r="T2748"/>
  <c r="U2748" s="1"/>
  <c r="U2747"/>
  <c r="T2746"/>
  <c r="U2746" s="1"/>
  <c r="U2745"/>
  <c r="T2744"/>
  <c r="U2744" s="1"/>
  <c r="U2743"/>
  <c r="T2742"/>
  <c r="U2742" s="1"/>
  <c r="U2741"/>
  <c r="T2740"/>
  <c r="U2740" s="1"/>
  <c r="U2739"/>
  <c r="T2738"/>
  <c r="U2738" s="1"/>
  <c r="U2737"/>
  <c r="U2734"/>
  <c r="U2731"/>
  <c r="T2730"/>
  <c r="U2730" s="1"/>
  <c r="U2729"/>
  <c r="T2728"/>
  <c r="U2728" s="1"/>
  <c r="U2727"/>
  <c r="T2726"/>
  <c r="U2726" s="1"/>
  <c r="U2725"/>
  <c r="T2724"/>
  <c r="U2724" s="1"/>
  <c r="U2723"/>
  <c r="U2722"/>
  <c r="T2721"/>
  <c r="U2721" s="1"/>
  <c r="U2720"/>
  <c r="T2719"/>
  <c r="U2719" s="1"/>
  <c r="U2718"/>
  <c r="T2717"/>
  <c r="U2717" s="1"/>
  <c r="U2716"/>
  <c r="T2715"/>
  <c r="U2715" s="1"/>
  <c r="T2714"/>
  <c r="U2714" s="1"/>
  <c r="T2713"/>
  <c r="U2713" s="1"/>
  <c r="T2712"/>
  <c r="U2712" s="1"/>
  <c r="U2711"/>
  <c r="T2710"/>
  <c r="U2710" s="1"/>
  <c r="U2709"/>
  <c r="T2708"/>
  <c r="U2708" s="1"/>
  <c r="U2707"/>
  <c r="T2706"/>
  <c r="U2706" s="1"/>
  <c r="U2705"/>
  <c r="T2704"/>
  <c r="U2704" s="1"/>
  <c r="U2703"/>
  <c r="T2702"/>
  <c r="U2702" s="1"/>
  <c r="U2701"/>
  <c r="T2700"/>
  <c r="U2700" s="1"/>
  <c r="U2699"/>
  <c r="T2698"/>
  <c r="U2698" s="1"/>
  <c r="U2697"/>
  <c r="T2696"/>
  <c r="U2696" s="1"/>
  <c r="U2695"/>
  <c r="T2694"/>
  <c r="U2694" s="1"/>
  <c r="U2693"/>
  <c r="U2690"/>
  <c r="U2687"/>
  <c r="U2684"/>
  <c r="T2683"/>
  <c r="U2683" s="1"/>
  <c r="T2681"/>
  <c r="U2681" s="1"/>
  <c r="T2680"/>
  <c r="U2680" s="1"/>
  <c r="U2676"/>
  <c r="T2675"/>
  <c r="U2675" s="1"/>
  <c r="T2674"/>
  <c r="U2674" s="1"/>
  <c r="T2673"/>
  <c r="U2673" s="1"/>
  <c r="T2672"/>
  <c r="U2672" s="1"/>
  <c r="U2669"/>
  <c r="U2666"/>
  <c r="T2665"/>
  <c r="U2665" s="1"/>
  <c r="U2664"/>
  <c r="T2663"/>
  <c r="U2663" s="1"/>
  <c r="U2662"/>
  <c r="T2661"/>
  <c r="U2661" s="1"/>
  <c r="T2659"/>
  <c r="U2659" s="1"/>
  <c r="T2658"/>
  <c r="U2658" s="1"/>
  <c r="U2657"/>
  <c r="T2656"/>
  <c r="U2656" s="1"/>
  <c r="U2655"/>
  <c r="T2654"/>
  <c r="U2654" s="1"/>
  <c r="T2653"/>
  <c r="U2653" s="1"/>
  <c r="T2652"/>
  <c r="U2652" s="1"/>
  <c r="T2650"/>
  <c r="U2650" s="1"/>
  <c r="U2646"/>
  <c r="U2643"/>
  <c r="T2642"/>
  <c r="U2642" s="1"/>
  <c r="T2640"/>
  <c r="U2640" s="1"/>
  <c r="T2638"/>
  <c r="U2638" s="1"/>
  <c r="T2636"/>
  <c r="U2636" s="1"/>
  <c r="T2634"/>
  <c r="U2634" s="1"/>
  <c r="T2632"/>
  <c r="U2632" s="1"/>
  <c r="U2628"/>
  <c r="T2627"/>
  <c r="U2627" s="1"/>
  <c r="T2625"/>
  <c r="U2625" s="1"/>
  <c r="T2623"/>
  <c r="U2623" s="1"/>
  <c r="T2621"/>
  <c r="U2621" s="1"/>
  <c r="U2620"/>
  <c r="T2619"/>
  <c r="U2619" s="1"/>
  <c r="T2617"/>
  <c r="U2617" s="1"/>
  <c r="T2615"/>
  <c r="U2615" s="1"/>
  <c r="T2613"/>
  <c r="U2613" s="1"/>
  <c r="U2609"/>
  <c r="T2608"/>
  <c r="U2608" s="1"/>
  <c r="U2607"/>
  <c r="T2606"/>
  <c r="U2606" s="1"/>
  <c r="U2605"/>
  <c r="T2604"/>
  <c r="U2604" s="1"/>
  <c r="U2603"/>
  <c r="T2602"/>
  <c r="U2602" s="1"/>
  <c r="U2601"/>
  <c r="T2600"/>
  <c r="U2600" s="1"/>
  <c r="U2599"/>
  <c r="T2598"/>
  <c r="U2598" s="1"/>
  <c r="U2597"/>
  <c r="T2596"/>
  <c r="U2596" s="1"/>
  <c r="U2595"/>
  <c r="T2594"/>
  <c r="U2594" s="1"/>
  <c r="U2593"/>
  <c r="T2592"/>
  <c r="U2592" s="1"/>
  <c r="U2591"/>
  <c r="T2590"/>
  <c r="U2590" s="1"/>
  <c r="U2589"/>
  <c r="T2588"/>
  <c r="U2588" s="1"/>
  <c r="U2587"/>
  <c r="T2586"/>
  <c r="U2586" s="1"/>
  <c r="U2585"/>
  <c r="U2582"/>
  <c r="T2581"/>
  <c r="U2581" s="1"/>
  <c r="U2580"/>
  <c r="T2579"/>
  <c r="U2579" s="1"/>
  <c r="U2578"/>
  <c r="T2577"/>
  <c r="U2577" s="1"/>
  <c r="U2576"/>
  <c r="T2575"/>
  <c r="U2575" s="1"/>
  <c r="U2574"/>
  <c r="T2573"/>
  <c r="U2573" s="1"/>
  <c r="U2572"/>
  <c r="T2571"/>
  <c r="U2571" s="1"/>
  <c r="U2570"/>
  <c r="T2569"/>
  <c r="U2569" s="1"/>
  <c r="U2568"/>
  <c r="U2567"/>
  <c r="T2566"/>
  <c r="U2566" s="1"/>
  <c r="U2565"/>
  <c r="U2564"/>
  <c r="T2563"/>
  <c r="U2563" s="1"/>
  <c r="U2562"/>
  <c r="T2561"/>
  <c r="U2561" s="1"/>
  <c r="U2560"/>
  <c r="U2559"/>
  <c r="U2558"/>
  <c r="T2557"/>
  <c r="U2557" s="1"/>
  <c r="U2554"/>
  <c r="T2553"/>
  <c r="U2553" s="1"/>
  <c r="T2552"/>
  <c r="U2552" s="1"/>
  <c r="U2551"/>
  <c r="T2550"/>
  <c r="U2550" s="1"/>
  <c r="U2549"/>
  <c r="T2548"/>
  <c r="U2548" s="1"/>
  <c r="U2547"/>
  <c r="T2546"/>
  <c r="U2546" s="1"/>
  <c r="U2545"/>
  <c r="T2544"/>
  <c r="U2544" s="1"/>
  <c r="U2543"/>
  <c r="T2542"/>
  <c r="U2542" s="1"/>
  <c r="T2540"/>
  <c r="U2540" s="1"/>
  <c r="U2539"/>
  <c r="U2538"/>
  <c r="T2537"/>
  <c r="U2537" s="1"/>
  <c r="T2536"/>
  <c r="U2536" s="1"/>
  <c r="U2535"/>
  <c r="U2532"/>
  <c r="T2531"/>
  <c r="U2531" s="1"/>
  <c r="T2530"/>
  <c r="U2530" s="1"/>
  <c r="U2529"/>
  <c r="T2528"/>
  <c r="U2528" s="1"/>
  <c r="U2527"/>
  <c r="U2524"/>
  <c r="T2523"/>
  <c r="U2523" s="1"/>
  <c r="T2522"/>
  <c r="U2522" s="1"/>
  <c r="T2521"/>
  <c r="U2521" s="1"/>
  <c r="T2519"/>
  <c r="U2519" s="1"/>
  <c r="T2517"/>
  <c r="U2517" s="1"/>
  <c r="U2516"/>
  <c r="T2515"/>
  <c r="U2515" s="1"/>
  <c r="T2514"/>
  <c r="U2514" s="1"/>
  <c r="U2513"/>
  <c r="T2512"/>
  <c r="U2512" s="1"/>
  <c r="T2511"/>
  <c r="U2511" s="1"/>
  <c r="U2510"/>
  <c r="T2509"/>
  <c r="U2509" s="1"/>
  <c r="U2508"/>
  <c r="T2507"/>
  <c r="U2507" s="1"/>
  <c r="T2506"/>
  <c r="U2506" s="1"/>
  <c r="T2505"/>
  <c r="U2505" s="1"/>
  <c r="U2504"/>
  <c r="T2503"/>
  <c r="U2503" s="1"/>
  <c r="U2502"/>
  <c r="U2499"/>
  <c r="T2498"/>
  <c r="U2498" s="1"/>
  <c r="U2497"/>
  <c r="T2496"/>
  <c r="U2496" s="1"/>
  <c r="U2495"/>
  <c r="U2492"/>
  <c r="T2491"/>
  <c r="U2491" s="1"/>
  <c r="U2490"/>
  <c r="U2489"/>
  <c r="T2488"/>
  <c r="U2488" s="1"/>
  <c r="U2487"/>
  <c r="U2486"/>
  <c r="T2485"/>
  <c r="U2485" s="1"/>
  <c r="T2483"/>
  <c r="U2483" s="1"/>
  <c r="U2482"/>
  <c r="T2481"/>
  <c r="U2481" s="1"/>
  <c r="T2479"/>
  <c r="U2479" s="1"/>
  <c r="U2478"/>
  <c r="U2477"/>
  <c r="T2476"/>
  <c r="U2476" s="1"/>
  <c r="U2475"/>
  <c r="U2474"/>
  <c r="T2473"/>
  <c r="U2473" s="1"/>
  <c r="U2472"/>
  <c r="U2471"/>
  <c r="T2470"/>
  <c r="U2470" s="1"/>
  <c r="U2469"/>
  <c r="T2468"/>
  <c r="U2468" s="1"/>
  <c r="T2467"/>
  <c r="U2467" s="1"/>
  <c r="U2466"/>
  <c r="T2465"/>
  <c r="U2465" s="1"/>
  <c r="T2463"/>
  <c r="U2463" s="1"/>
  <c r="U2462"/>
  <c r="T2461"/>
  <c r="U2461" s="1"/>
  <c r="U2460"/>
  <c r="T2459"/>
  <c r="U2459" s="1"/>
  <c r="U2458"/>
  <c r="T2457"/>
  <c r="U2457" s="1"/>
  <c r="U2453"/>
  <c r="T2452"/>
  <c r="U2452" s="1"/>
  <c r="U2451"/>
  <c r="T2450"/>
  <c r="U2450" s="1"/>
  <c r="U2449"/>
  <c r="T2448"/>
  <c r="U2448" s="1"/>
  <c r="U2447"/>
  <c r="T2446"/>
  <c r="U2446" s="1"/>
  <c r="U2445"/>
  <c r="T2444"/>
  <c r="U2444" s="1"/>
  <c r="U2443"/>
  <c r="T2442"/>
  <c r="U2442" s="1"/>
  <c r="U2441"/>
  <c r="T2440"/>
  <c r="U2440" s="1"/>
  <c r="U2439"/>
  <c r="U2438"/>
  <c r="T2437"/>
  <c r="U2437" s="1"/>
  <c r="U2436"/>
  <c r="U2435"/>
  <c r="T2434"/>
  <c r="U2434" s="1"/>
  <c r="U2433"/>
  <c r="U2430"/>
  <c r="U2427"/>
  <c r="T2426"/>
  <c r="U2426" s="1"/>
  <c r="U2425"/>
  <c r="T2424"/>
  <c r="U2424" s="1"/>
  <c r="U2423"/>
  <c r="T2422"/>
  <c r="U2422" s="1"/>
  <c r="U2421"/>
  <c r="T2420"/>
  <c r="U2420" s="1"/>
  <c r="T2418"/>
  <c r="U2418" s="1"/>
  <c r="U2417"/>
  <c r="T2416"/>
  <c r="U2416" s="1"/>
  <c r="U2415"/>
  <c r="T2414"/>
  <c r="U2414" s="1"/>
  <c r="T2412"/>
  <c r="U2412" s="1"/>
  <c r="T2410"/>
  <c r="U2410" s="1"/>
  <c r="U2409"/>
  <c r="T2408"/>
  <c r="U2408" s="1"/>
  <c r="T2406"/>
  <c r="U2406" s="1"/>
  <c r="T2404"/>
  <c r="U2404" s="1"/>
  <c r="U2403"/>
  <c r="T2402"/>
  <c r="U2402" s="1"/>
  <c r="U2401"/>
  <c r="T2400"/>
  <c r="U2400" s="1"/>
  <c r="U2399"/>
  <c r="T2398"/>
  <c r="U2398" s="1"/>
  <c r="U2397"/>
  <c r="T2396"/>
  <c r="U2396" s="1"/>
  <c r="U2395"/>
  <c r="T2394"/>
  <c r="U2394" s="1"/>
  <c r="T2392"/>
  <c r="U2392" s="1"/>
  <c r="T2391"/>
  <c r="U2391" s="1"/>
  <c r="T2390"/>
  <c r="U2390" s="1"/>
  <c r="T2389"/>
  <c r="U2389" s="1"/>
  <c r="U2388"/>
  <c r="T2387"/>
  <c r="U2387" s="1"/>
  <c r="U2386"/>
  <c r="T2385"/>
  <c r="U2385" s="1"/>
  <c r="U2384"/>
  <c r="T2383"/>
  <c r="U2383" s="1"/>
  <c r="T2381"/>
  <c r="U2381" s="1"/>
  <c r="U2380"/>
  <c r="U2377"/>
  <c r="T2376"/>
  <c r="U2376" s="1"/>
  <c r="U2375"/>
  <c r="T2374"/>
  <c r="U2374" s="1"/>
  <c r="U2373"/>
  <c r="U2372"/>
  <c r="T2371"/>
  <c r="U2371" s="1"/>
  <c r="U2370"/>
  <c r="T2369"/>
  <c r="U2369" s="1"/>
  <c r="U2368"/>
  <c r="T2367"/>
  <c r="U2367" s="1"/>
  <c r="U2366"/>
  <c r="U2365"/>
  <c r="U2362"/>
  <c r="T2361"/>
  <c r="U2361" s="1"/>
  <c r="U2360"/>
  <c r="T2359"/>
  <c r="U2359" s="1"/>
  <c r="T2358"/>
  <c r="U2358" s="1"/>
  <c r="T2356"/>
  <c r="U2356" s="1"/>
  <c r="U2355"/>
  <c r="T2354"/>
  <c r="U2354" s="1"/>
  <c r="U2353"/>
  <c r="U2352"/>
  <c r="T2351"/>
  <c r="U2351" s="1"/>
  <c r="U2350"/>
  <c r="T2349"/>
  <c r="U2349" s="1"/>
  <c r="U2348"/>
  <c r="T2347"/>
  <c r="U2347" s="1"/>
  <c r="T2346"/>
  <c r="U2346" s="1"/>
  <c r="T2345"/>
  <c r="U2345" s="1"/>
  <c r="T2343"/>
  <c r="U2343" s="1"/>
  <c r="T2342"/>
  <c r="U2342" s="1"/>
  <c r="T2341"/>
  <c r="U2341" s="1"/>
  <c r="T2339"/>
  <c r="U2339" s="1"/>
  <c r="T2338"/>
  <c r="U2338" s="1"/>
  <c r="U2337"/>
  <c r="U2334"/>
  <c r="U2331"/>
  <c r="T2330"/>
  <c r="U2330" s="1"/>
  <c r="U2329"/>
  <c r="T2328"/>
  <c r="U2328" s="1"/>
  <c r="U2327"/>
  <c r="T2326"/>
  <c r="U2326" s="1"/>
  <c r="U2325"/>
  <c r="T2324"/>
  <c r="U2324" s="1"/>
  <c r="U2323"/>
  <c r="T2322"/>
  <c r="U2322" s="1"/>
  <c r="T2318"/>
  <c r="U2318" s="1"/>
  <c r="T2317"/>
  <c r="U2317" s="1"/>
  <c r="U2316"/>
  <c r="U2315"/>
  <c r="U2312"/>
  <c r="T2311"/>
  <c r="U2311" s="1"/>
  <c r="U2310"/>
  <c r="U2309"/>
  <c r="T2308"/>
  <c r="U2308" s="1"/>
  <c r="U2307"/>
  <c r="U2306"/>
  <c r="T2305"/>
  <c r="U2305" s="1"/>
  <c r="U2304"/>
  <c r="T2303"/>
  <c r="U2303" s="1"/>
  <c r="U2302"/>
  <c r="T2301"/>
  <c r="U2301" s="1"/>
  <c r="U2300"/>
  <c r="T2299"/>
  <c r="U2299" s="1"/>
  <c r="U2298"/>
  <c r="U2297"/>
  <c r="T2296"/>
  <c r="U2296" s="1"/>
  <c r="U2295"/>
  <c r="T2294"/>
  <c r="U2294" s="1"/>
  <c r="U2293"/>
  <c r="T2292"/>
  <c r="U2292" s="1"/>
  <c r="U2291"/>
  <c r="T2290"/>
  <c r="U2290" s="1"/>
  <c r="U2289"/>
  <c r="T2288"/>
  <c r="U2288" s="1"/>
  <c r="T2287"/>
  <c r="U2287" s="1"/>
  <c r="T2286"/>
  <c r="U2286" s="1"/>
  <c r="T2285"/>
  <c r="U2285" s="1"/>
  <c r="U2282"/>
  <c r="U2279"/>
  <c r="T2278"/>
  <c r="U2278" s="1"/>
  <c r="T2277"/>
  <c r="U2277" s="1"/>
  <c r="T2275"/>
  <c r="U2275" s="1"/>
  <c r="T2273"/>
  <c r="U2273" s="1"/>
  <c r="T2271"/>
  <c r="U2271" s="1"/>
  <c r="T2270"/>
  <c r="U2270" s="1"/>
  <c r="T2269"/>
  <c r="U2269" s="1"/>
  <c r="U2268"/>
  <c r="U2267"/>
  <c r="T2266"/>
  <c r="U2266" s="1"/>
  <c r="U2265"/>
  <c r="T2264"/>
  <c r="U2264" s="1"/>
  <c r="U2263"/>
  <c r="T2262"/>
  <c r="U2262" s="1"/>
  <c r="T2260"/>
  <c r="U2260" s="1"/>
  <c r="U2256"/>
  <c r="T2255"/>
  <c r="U2255" s="1"/>
  <c r="T2253"/>
  <c r="U2253" s="1"/>
  <c r="T2252"/>
  <c r="U2252" s="1"/>
  <c r="T2251"/>
  <c r="U2251" s="1"/>
  <c r="T2250"/>
  <c r="U2250" s="1"/>
  <c r="T2249"/>
  <c r="U2249" s="1"/>
  <c r="U2248"/>
  <c r="T2247"/>
  <c r="U2247" s="1"/>
  <c r="U2246"/>
  <c r="T2245"/>
  <c r="U2245" s="1"/>
  <c r="T2243"/>
  <c r="U2243" s="1"/>
  <c r="U2242"/>
  <c r="T2241"/>
  <c r="U2241" s="1"/>
  <c r="U2240"/>
  <c r="T2239"/>
  <c r="U2239" s="1"/>
  <c r="U2238"/>
  <c r="T2237"/>
  <c r="U2237" s="1"/>
  <c r="U2236"/>
  <c r="T2235"/>
  <c r="U2235" s="1"/>
  <c r="U2234"/>
  <c r="T2233"/>
  <c r="U2233" s="1"/>
  <c r="U2232"/>
  <c r="T2231"/>
  <c r="U2231" s="1"/>
  <c r="U2230"/>
  <c r="T2229"/>
  <c r="U2229" s="1"/>
  <c r="U2228"/>
  <c r="U2227"/>
  <c r="T2226"/>
  <c r="U2226" s="1"/>
  <c r="T2224"/>
  <c r="U2224" s="1"/>
  <c r="U2223"/>
  <c r="T2222"/>
  <c r="U2222" s="1"/>
  <c r="U2221"/>
  <c r="T2220"/>
  <c r="U2220" s="1"/>
  <c r="U2219"/>
  <c r="T2218"/>
  <c r="U2218" s="1"/>
  <c r="U2217"/>
  <c r="T2216"/>
  <c r="U2216" s="1"/>
  <c r="U2215"/>
  <c r="T2214"/>
  <c r="U2214" s="1"/>
  <c r="U2213"/>
  <c r="T2212"/>
  <c r="U2212" s="1"/>
  <c r="U2211"/>
  <c r="T2210"/>
  <c r="U2210" s="1"/>
  <c r="U2209"/>
  <c r="T2208"/>
  <c r="U2208" s="1"/>
  <c r="T2206"/>
  <c r="U2206" s="1"/>
  <c r="T2204"/>
  <c r="U2204" s="1"/>
  <c r="U2203"/>
  <c r="T2202"/>
  <c r="U2202" s="1"/>
  <c r="U2201"/>
  <c r="T2200"/>
  <c r="U2200" s="1"/>
  <c r="U2199"/>
  <c r="T2198"/>
  <c r="U2198" s="1"/>
  <c r="U2197"/>
  <c r="T2196"/>
  <c r="U2196" s="1"/>
  <c r="U2195"/>
  <c r="T2194"/>
  <c r="U2194" s="1"/>
  <c r="U2193"/>
  <c r="T2192"/>
  <c r="U2192" s="1"/>
  <c r="U2191"/>
  <c r="T2190"/>
  <c r="U2190" s="1"/>
  <c r="U2189"/>
  <c r="T2188"/>
  <c r="U2188" s="1"/>
  <c r="U2187"/>
  <c r="T2186"/>
  <c r="U2186" s="1"/>
  <c r="T2184"/>
  <c r="U2184" s="1"/>
  <c r="U2183"/>
  <c r="T2182"/>
  <c r="U2182" s="1"/>
  <c r="T2180"/>
  <c r="U2180" s="1"/>
  <c r="U2179"/>
  <c r="U2176"/>
  <c r="T2175"/>
  <c r="U2175" s="1"/>
  <c r="U2174"/>
  <c r="T2173"/>
  <c r="U2173" s="1"/>
  <c r="U2172"/>
  <c r="T2171"/>
  <c r="U2171" s="1"/>
  <c r="U2170"/>
  <c r="U2169"/>
  <c r="U2166"/>
  <c r="U2163"/>
  <c r="T2162"/>
  <c r="U2162" s="1"/>
  <c r="U2161"/>
  <c r="T2160"/>
  <c r="U2160" s="1"/>
  <c r="U2159"/>
  <c r="T2158"/>
  <c r="U2158" s="1"/>
  <c r="U2157"/>
  <c r="T2156"/>
  <c r="U2156" s="1"/>
  <c r="U2155"/>
  <c r="T2154"/>
  <c r="U2154" s="1"/>
  <c r="U2153"/>
  <c r="T2152"/>
  <c r="U2152" s="1"/>
  <c r="T2150"/>
  <c r="U2150" s="1"/>
  <c r="T2147"/>
  <c r="U2147" s="1"/>
  <c r="U2146"/>
  <c r="T2145"/>
  <c r="U2145" s="1"/>
  <c r="U2144"/>
  <c r="T2143"/>
  <c r="U2143" s="1"/>
  <c r="U2142"/>
  <c r="T2141"/>
  <c r="U2141" s="1"/>
  <c r="U2140"/>
  <c r="T2139"/>
  <c r="U2139" s="1"/>
  <c r="U2138"/>
  <c r="T2137"/>
  <c r="U2137" s="1"/>
  <c r="U2134"/>
  <c r="T2133"/>
  <c r="U2133" s="1"/>
  <c r="T2131"/>
  <c r="U2131" s="1"/>
  <c r="U2130"/>
  <c r="T2129"/>
  <c r="U2129" s="1"/>
  <c r="T2128"/>
  <c r="U2128" s="1"/>
  <c r="T2127"/>
  <c r="U2127" s="1"/>
  <c r="U2126"/>
  <c r="U2125"/>
  <c r="T2124"/>
  <c r="U2124" s="1"/>
  <c r="U2123"/>
  <c r="T2122"/>
  <c r="U2122" s="1"/>
  <c r="T2121"/>
  <c r="U2121" s="1"/>
  <c r="T2120"/>
  <c r="U2120" s="1"/>
  <c r="T2119"/>
  <c r="U2119" s="1"/>
  <c r="T2118"/>
  <c r="U2118" s="1"/>
  <c r="T2117"/>
  <c r="U2117" s="1"/>
  <c r="T2116"/>
  <c r="U2116" s="1"/>
  <c r="U2115"/>
  <c r="U2114"/>
  <c r="T2113"/>
  <c r="U2113" s="1"/>
  <c r="T2112"/>
  <c r="U2112" s="1"/>
  <c r="T2111"/>
  <c r="U2111" s="1"/>
  <c r="T2110"/>
  <c r="U2110" s="1"/>
  <c r="T2109"/>
  <c r="U2109" s="1"/>
  <c r="U2106"/>
  <c r="U2103"/>
  <c r="U2100"/>
  <c r="U2097"/>
  <c r="T2096"/>
  <c r="U2096" s="1"/>
  <c r="U2093"/>
  <c r="U2090"/>
  <c r="T2089"/>
  <c r="U2089" s="1"/>
  <c r="T2088"/>
  <c r="U2088" s="1"/>
  <c r="T2087"/>
  <c r="U2087" s="1"/>
  <c r="T2086"/>
  <c r="U2086" s="1"/>
  <c r="U2083"/>
  <c r="T2082"/>
  <c r="U2082" s="1"/>
  <c r="T2078"/>
  <c r="U2078" s="1"/>
  <c r="T2077"/>
  <c r="U2077" s="1"/>
  <c r="T2076"/>
  <c r="U2076" s="1"/>
  <c r="T2075"/>
  <c r="U2075" s="1"/>
  <c r="T2074"/>
  <c r="U2074" s="1"/>
  <c r="U2073"/>
  <c r="T2072"/>
  <c r="U2072" s="1"/>
  <c r="U2071"/>
  <c r="T2070"/>
  <c r="U2070" s="1"/>
  <c r="U2069"/>
  <c r="T2068"/>
  <c r="U2068" s="1"/>
  <c r="U2067"/>
  <c r="T2066"/>
  <c r="U2066" s="1"/>
  <c r="U2065"/>
  <c r="T2064"/>
  <c r="U2064" s="1"/>
  <c r="U2063"/>
  <c r="T2062"/>
  <c r="U2062" s="1"/>
  <c r="U2061"/>
  <c r="T2060"/>
  <c r="U2060" s="1"/>
  <c r="U2059"/>
  <c r="T2058"/>
  <c r="U2058" s="1"/>
  <c r="T2056"/>
  <c r="U2056" s="1"/>
  <c r="T2055"/>
  <c r="U2055" s="1"/>
  <c r="T2054"/>
  <c r="U2054" s="1"/>
  <c r="T2053"/>
  <c r="U2053" s="1"/>
  <c r="T2052"/>
  <c r="U2052" s="1"/>
  <c r="T2051"/>
  <c r="U2051" s="1"/>
  <c r="T2049"/>
  <c r="U2049" s="1"/>
  <c r="T2048"/>
  <c r="U2048" s="1"/>
  <c r="T2046"/>
  <c r="U2046" s="1"/>
  <c r="U2043"/>
  <c r="U2040"/>
  <c r="T2039"/>
  <c r="U2039" s="1"/>
  <c r="T2038"/>
  <c r="U2038" s="1"/>
  <c r="U2037"/>
  <c r="T2036"/>
  <c r="U2036" s="1"/>
  <c r="U2035"/>
  <c r="T2034"/>
  <c r="U2034" s="1"/>
  <c r="U2033"/>
  <c r="T2032"/>
  <c r="U2032" s="1"/>
  <c r="T2030"/>
  <c r="U2030" s="1"/>
  <c r="T2028"/>
  <c r="U2028" s="1"/>
  <c r="U2027"/>
  <c r="T2026"/>
  <c r="U2026" s="1"/>
  <c r="U2025"/>
  <c r="T2024"/>
  <c r="U2024" s="1"/>
  <c r="T2022"/>
  <c r="U2022" s="1"/>
  <c r="T2020"/>
  <c r="U2020" s="1"/>
  <c r="T2018"/>
  <c r="U2018" s="1"/>
  <c r="T2016"/>
  <c r="U2016" s="1"/>
  <c r="U2015"/>
  <c r="T2014"/>
  <c r="U2014" s="1"/>
  <c r="U2013"/>
  <c r="T2012"/>
  <c r="U2012" s="1"/>
  <c r="U2011"/>
  <c r="T2010"/>
  <c r="U2010" s="1"/>
  <c r="T2008"/>
  <c r="U2008" s="1"/>
  <c r="U2007"/>
  <c r="T2006"/>
  <c r="U2006" s="1"/>
  <c r="U2005"/>
  <c r="T2004"/>
  <c r="U2004" s="1"/>
  <c r="U2003"/>
  <c r="T2002"/>
  <c r="U2002" s="1"/>
  <c r="U2001"/>
  <c r="T2000"/>
  <c r="U2000" s="1"/>
  <c r="T1998"/>
  <c r="U1998" s="1"/>
  <c r="U1997"/>
  <c r="T1996"/>
  <c r="U1996" s="1"/>
  <c r="T1994"/>
  <c r="U1994" s="1"/>
  <c r="U1993"/>
  <c r="T1992"/>
  <c r="U1992" s="1"/>
  <c r="U1991"/>
  <c r="T1990"/>
  <c r="U1990" s="1"/>
  <c r="U1989"/>
  <c r="T1988"/>
  <c r="U1988" s="1"/>
  <c r="U1987"/>
  <c r="T1986"/>
  <c r="U1986" s="1"/>
  <c r="U1985"/>
  <c r="T1984"/>
  <c r="U1984" s="1"/>
  <c r="U1983"/>
  <c r="U1980"/>
  <c r="T1979"/>
  <c r="U1979" s="1"/>
  <c r="U1978"/>
  <c r="T1977"/>
  <c r="U1977" s="1"/>
  <c r="T1976"/>
  <c r="U1976" s="1"/>
  <c r="T1975"/>
  <c r="U1975" s="1"/>
  <c r="U1974"/>
  <c r="T1973"/>
  <c r="U1973" s="1"/>
  <c r="U1972"/>
  <c r="T1971"/>
  <c r="U1971" s="1"/>
  <c r="U1970"/>
  <c r="T1969"/>
  <c r="U1969" s="1"/>
  <c r="U1968"/>
  <c r="T1967"/>
  <c r="U1967" s="1"/>
  <c r="U1966"/>
  <c r="T1965"/>
  <c r="U1965" s="1"/>
  <c r="U1964"/>
  <c r="T1963"/>
  <c r="U1963" s="1"/>
  <c r="U1962"/>
  <c r="T1961"/>
  <c r="U1961" s="1"/>
  <c r="U1960"/>
  <c r="T1959"/>
  <c r="U1959" s="1"/>
  <c r="U1958"/>
  <c r="T1957"/>
  <c r="U1957" s="1"/>
  <c r="U1956"/>
  <c r="T1955"/>
  <c r="U1955" s="1"/>
  <c r="U1954"/>
  <c r="T1953"/>
  <c r="U1953" s="1"/>
  <c r="U1949"/>
  <c r="T1948"/>
  <c r="U1948" s="1"/>
  <c r="T1946"/>
  <c r="U1946" s="1"/>
  <c r="T1943"/>
  <c r="U1943" s="1"/>
  <c r="U1942"/>
  <c r="T1941"/>
  <c r="U1941" s="1"/>
  <c r="T1940"/>
  <c r="U1940" s="1"/>
  <c r="T1939"/>
  <c r="U1939" s="1"/>
  <c r="T1938"/>
  <c r="U1938" s="1"/>
  <c r="T1937"/>
  <c r="U1937" s="1"/>
  <c r="T1936"/>
  <c r="U1936" s="1"/>
  <c r="T1935"/>
  <c r="U1935" s="1"/>
  <c r="T1934"/>
  <c r="U1934" s="1"/>
  <c r="T1933"/>
  <c r="U1933" s="1"/>
  <c r="T1932"/>
  <c r="U1932" s="1"/>
  <c r="T1930"/>
  <c r="U1930" s="1"/>
  <c r="U1926"/>
  <c r="U1923"/>
  <c r="U1920"/>
  <c r="U1917"/>
  <c r="U1914"/>
  <c r="T1913"/>
  <c r="U1913" s="1"/>
  <c r="T1911"/>
  <c r="U1911" s="1"/>
  <c r="T1909"/>
  <c r="U1909" s="1"/>
  <c r="T1907"/>
  <c r="U1907" s="1"/>
  <c r="U1906"/>
  <c r="T1905"/>
  <c r="U1905" s="1"/>
  <c r="T1903"/>
  <c r="U1903" s="1"/>
  <c r="T1900"/>
  <c r="U1900" s="1"/>
  <c r="T1898"/>
  <c r="U1898" s="1"/>
  <c r="T1896"/>
  <c r="U1896" s="1"/>
  <c r="U1895"/>
  <c r="T1894"/>
  <c r="U1894" s="1"/>
  <c r="T1891"/>
  <c r="U1891" s="1"/>
  <c r="T1889"/>
  <c r="U1889" s="1"/>
  <c r="U1888"/>
  <c r="T1887"/>
  <c r="U1887" s="1"/>
  <c r="U1886"/>
  <c r="U1885"/>
  <c r="T1884"/>
  <c r="U1884" s="1"/>
  <c r="T1882"/>
  <c r="U1882" s="1"/>
  <c r="T1880"/>
  <c r="U1880" s="1"/>
  <c r="U1879"/>
  <c r="T1878"/>
  <c r="U1878" s="1"/>
  <c r="T1876"/>
  <c r="U1876" s="1"/>
  <c r="T1875"/>
  <c r="U1875" s="1"/>
  <c r="T1874"/>
  <c r="U1874" s="1"/>
  <c r="T1873"/>
  <c r="U1873" s="1"/>
  <c r="T1872"/>
  <c r="U1872" s="1"/>
  <c r="T1871"/>
  <c r="U1871" s="1"/>
  <c r="T1870"/>
  <c r="U1870" s="1"/>
  <c r="T1869"/>
  <c r="U1869" s="1"/>
  <c r="T1868"/>
  <c r="U1868" s="1"/>
  <c r="T1867"/>
  <c r="U1867" s="1"/>
  <c r="T1866"/>
  <c r="U1866" s="1"/>
  <c r="U1865"/>
  <c r="T1864"/>
  <c r="U1864" s="1"/>
  <c r="T1863"/>
  <c r="U1863" s="1"/>
  <c r="T1862"/>
  <c r="U1862" s="1"/>
  <c r="T1861"/>
  <c r="U1861" s="1"/>
  <c r="T1860"/>
  <c r="U1860" s="1"/>
  <c r="T1859"/>
  <c r="U1859" s="1"/>
  <c r="T1858"/>
  <c r="U1858" s="1"/>
  <c r="T1857"/>
  <c r="U1857" s="1"/>
  <c r="T1856"/>
  <c r="U1856" s="1"/>
  <c r="T1855"/>
  <c r="U1855" s="1"/>
  <c r="T1854"/>
  <c r="U1854" s="1"/>
  <c r="T1853"/>
  <c r="U1853" s="1"/>
  <c r="T1852"/>
  <c r="U1852" s="1"/>
  <c r="T1851"/>
  <c r="U1851" s="1"/>
  <c r="T1850"/>
  <c r="U1850" s="1"/>
  <c r="T1849"/>
  <c r="U1849" s="1"/>
  <c r="T1848"/>
  <c r="U1848" s="1"/>
  <c r="T1847"/>
  <c r="U1847" s="1"/>
  <c r="T1846"/>
  <c r="U1846" s="1"/>
  <c r="T1845"/>
  <c r="U1845" s="1"/>
  <c r="T1844"/>
  <c r="U1844" s="1"/>
  <c r="T1843"/>
  <c r="U1843" s="1"/>
  <c r="T1842"/>
  <c r="U1842" s="1"/>
  <c r="T1841"/>
  <c r="U1841" s="1"/>
  <c r="T1840"/>
  <c r="U1840" s="1"/>
  <c r="T1839"/>
  <c r="U1839" s="1"/>
  <c r="T1838"/>
  <c r="U1838" s="1"/>
  <c r="T1837"/>
  <c r="U1837" s="1"/>
  <c r="T1836"/>
  <c r="U1836" s="1"/>
  <c r="T1835"/>
  <c r="U1835" s="1"/>
  <c r="T1834"/>
  <c r="U1834" s="1"/>
  <c r="T1833"/>
  <c r="U1833" s="1"/>
  <c r="U1832"/>
  <c r="T1831"/>
  <c r="U1831" s="1"/>
  <c r="U1830"/>
  <c r="T1829"/>
  <c r="U1829" s="1"/>
  <c r="T1828"/>
  <c r="U1828" s="1"/>
  <c r="U1827"/>
  <c r="T1826"/>
  <c r="U1826" s="1"/>
  <c r="T1825"/>
  <c r="U1825" s="1"/>
  <c r="U1824"/>
  <c r="T1823"/>
  <c r="U1823" s="1"/>
  <c r="T1822"/>
  <c r="U1822" s="1"/>
  <c r="T1821"/>
  <c r="U1821" s="1"/>
  <c r="T1820"/>
  <c r="U1820" s="1"/>
  <c r="U1819"/>
  <c r="T1818"/>
  <c r="U1818" s="1"/>
  <c r="T1817"/>
  <c r="U1817" s="1"/>
  <c r="T1816"/>
  <c r="U1816" s="1"/>
  <c r="T1815"/>
  <c r="U1815" s="1"/>
  <c r="T1814"/>
  <c r="U1814" s="1"/>
  <c r="T1813"/>
  <c r="U1813" s="1"/>
  <c r="T1812"/>
  <c r="U1812" s="1"/>
  <c r="T1811"/>
  <c r="U1811" s="1"/>
  <c r="T1810"/>
  <c r="U1810" s="1"/>
  <c r="T1809"/>
  <c r="U1809" s="1"/>
  <c r="T1808"/>
  <c r="U1808" s="1"/>
  <c r="T1807"/>
  <c r="U1807" s="1"/>
  <c r="T1806"/>
  <c r="U1806" s="1"/>
  <c r="T1805"/>
  <c r="U1805" s="1"/>
  <c r="T1804"/>
  <c r="U1804" s="1"/>
  <c r="T1803"/>
  <c r="U1803" s="1"/>
  <c r="T1802"/>
  <c r="U1802" s="1"/>
  <c r="T1801"/>
  <c r="U1801" s="1"/>
  <c r="T1800"/>
  <c r="U1800" s="1"/>
  <c r="T1799"/>
  <c r="U1799" s="1"/>
  <c r="T1798"/>
  <c r="U1798" s="1"/>
  <c r="U1797"/>
  <c r="U1796"/>
  <c r="T1795"/>
  <c r="U1795" s="1"/>
  <c r="U1794"/>
  <c r="U1793"/>
  <c r="T1792"/>
  <c r="U1792" s="1"/>
  <c r="U1791"/>
  <c r="U1790"/>
  <c r="T1789"/>
  <c r="U1789" s="1"/>
  <c r="U1787"/>
  <c r="T1786"/>
  <c r="U1786" s="1"/>
  <c r="T1784"/>
  <c r="U1784" s="1"/>
  <c r="U1783"/>
  <c r="T1782"/>
  <c r="U1782" s="1"/>
  <c r="T1780"/>
  <c r="U1780" s="1"/>
  <c r="T1778"/>
  <c r="U1778" s="1"/>
  <c r="T1776"/>
  <c r="U1776" s="1"/>
  <c r="T1774"/>
  <c r="U1774" s="1"/>
  <c r="T1772"/>
  <c r="U1772" s="1"/>
  <c r="U1771"/>
  <c r="T1770"/>
  <c r="U1770" s="1"/>
  <c r="T1768"/>
  <c r="U1768" s="1"/>
  <c r="T1766"/>
  <c r="U1766" s="1"/>
  <c r="U1765"/>
  <c r="T1764"/>
  <c r="U1764" s="1"/>
  <c r="T1762"/>
  <c r="U1762" s="1"/>
  <c r="T1760"/>
  <c r="U1760" s="1"/>
  <c r="U1759"/>
  <c r="U1758"/>
  <c r="T1757"/>
  <c r="U1757" s="1"/>
  <c r="T1755"/>
  <c r="U1755" s="1"/>
  <c r="T1753"/>
  <c r="U1753" s="1"/>
  <c r="T1751"/>
  <c r="U1751" s="1"/>
  <c r="T1748"/>
  <c r="U1748" s="1"/>
  <c r="T1746"/>
  <c r="U1746" s="1"/>
  <c r="U1745"/>
  <c r="T1744"/>
  <c r="U1744" s="1"/>
  <c r="T1742"/>
  <c r="U1742" s="1"/>
  <c r="U1741"/>
  <c r="U1740"/>
  <c r="T1739"/>
  <c r="U1739" s="1"/>
  <c r="T1737"/>
  <c r="U1737" s="1"/>
  <c r="T1736"/>
  <c r="U1736" s="1"/>
  <c r="T1735"/>
  <c r="U1735" s="1"/>
  <c r="T1734"/>
  <c r="U1734" s="1"/>
  <c r="T1733"/>
  <c r="U1733" s="1"/>
  <c r="T1732"/>
  <c r="U1732" s="1"/>
  <c r="T1731"/>
  <c r="U1731" s="1"/>
  <c r="T1730"/>
  <c r="U1730" s="1"/>
  <c r="T1729"/>
  <c r="U1729" s="1"/>
  <c r="T1728"/>
  <c r="U1728" s="1"/>
  <c r="T1727"/>
  <c r="U1727" s="1"/>
  <c r="U1726"/>
  <c r="T1725"/>
  <c r="U1725" s="1"/>
  <c r="T1724"/>
  <c r="U1724" s="1"/>
  <c r="T1723"/>
  <c r="U1723" s="1"/>
  <c r="T1722"/>
  <c r="U1722" s="1"/>
  <c r="T1721"/>
  <c r="U1721" s="1"/>
  <c r="T1720"/>
  <c r="U1720" s="1"/>
  <c r="T1719"/>
  <c r="U1719" s="1"/>
  <c r="T1718"/>
  <c r="U1718" s="1"/>
  <c r="T1717"/>
  <c r="U1717" s="1"/>
  <c r="T1716"/>
  <c r="U1716" s="1"/>
  <c r="T1715"/>
  <c r="U1715" s="1"/>
  <c r="T1714"/>
  <c r="U1714" s="1"/>
  <c r="T1713"/>
  <c r="U1713" s="1"/>
  <c r="T1712"/>
  <c r="U1712" s="1"/>
  <c r="T1711"/>
  <c r="U1711" s="1"/>
  <c r="T1710"/>
  <c r="U1710" s="1"/>
  <c r="T1708"/>
  <c r="U1708" s="1"/>
  <c r="U1707"/>
  <c r="T1706"/>
  <c r="U1706" s="1"/>
  <c r="U1705"/>
  <c r="T1704"/>
  <c r="U1704" s="1"/>
  <c r="U1703"/>
  <c r="T1702"/>
  <c r="U1702" s="1"/>
  <c r="T1700"/>
  <c r="U1700" s="1"/>
  <c r="U1699"/>
  <c r="T1698"/>
  <c r="U1698" s="1"/>
  <c r="U1697"/>
  <c r="T1696"/>
  <c r="U1696" s="1"/>
  <c r="T1695"/>
  <c r="U1695" s="1"/>
  <c r="U1694"/>
  <c r="U1693"/>
  <c r="T1692"/>
  <c r="U1692" s="1"/>
  <c r="U1691"/>
  <c r="T1690"/>
  <c r="U1690" s="1"/>
  <c r="U1689"/>
  <c r="T1688"/>
  <c r="U1688" s="1"/>
  <c r="U1687"/>
  <c r="T1686"/>
  <c r="U1686" s="1"/>
  <c r="U1685"/>
  <c r="T1684"/>
  <c r="U1684" s="1"/>
  <c r="U1683"/>
  <c r="T1682"/>
  <c r="U1682" s="1"/>
  <c r="T1680"/>
  <c r="U1680" s="1"/>
  <c r="U1679"/>
  <c r="U1676"/>
  <c r="T1675"/>
  <c r="U1675" s="1"/>
  <c r="U1674"/>
  <c r="T1673"/>
  <c r="U1673" s="1"/>
  <c r="U1672"/>
  <c r="T1671"/>
  <c r="U1671" s="1"/>
  <c r="U1670"/>
  <c r="T1669"/>
  <c r="U1669" s="1"/>
  <c r="U1668"/>
  <c r="T1667"/>
  <c r="U1667" s="1"/>
  <c r="U1666"/>
  <c r="U1663"/>
  <c r="T1662"/>
  <c r="U1662" s="1"/>
  <c r="T1660"/>
  <c r="U1660" s="1"/>
  <c r="T1659"/>
  <c r="U1659" s="1"/>
  <c r="T1658"/>
  <c r="U1658" s="1"/>
  <c r="U1657"/>
  <c r="T1656"/>
  <c r="U1656" s="1"/>
  <c r="U1655"/>
  <c r="T1654"/>
  <c r="U1654" s="1"/>
  <c r="T1653"/>
  <c r="U1653" s="1"/>
  <c r="T1652"/>
  <c r="U1652" s="1"/>
  <c r="U1651"/>
  <c r="T1650"/>
  <c r="U1650" s="1"/>
  <c r="U1649"/>
  <c r="T1648"/>
  <c r="U1648" s="1"/>
  <c r="T1647"/>
  <c r="U1647" s="1"/>
  <c r="T1646"/>
  <c r="U1646" s="1"/>
  <c r="U1645"/>
  <c r="T1644"/>
  <c r="U1644" s="1"/>
  <c r="T1643"/>
  <c r="U1643" s="1"/>
  <c r="T1642"/>
  <c r="U1642" s="1"/>
  <c r="T1641"/>
  <c r="U1641" s="1"/>
  <c r="U1640"/>
  <c r="U1639"/>
  <c r="T1638"/>
  <c r="U1638" s="1"/>
  <c r="T1637"/>
  <c r="U1637" s="1"/>
  <c r="U1636"/>
  <c r="T1635"/>
  <c r="U1635" s="1"/>
  <c r="T1633"/>
  <c r="U1633" s="1"/>
  <c r="T1631"/>
  <c r="U1631" s="1"/>
  <c r="U1630"/>
  <c r="T1629"/>
  <c r="U1629" s="1"/>
  <c r="U1628"/>
  <c r="T1627"/>
  <c r="U1627" s="1"/>
  <c r="U1626"/>
  <c r="U1623"/>
  <c r="U1620"/>
  <c r="T1619"/>
  <c r="U1619" s="1"/>
  <c r="U1618"/>
  <c r="U1615"/>
  <c r="T1614"/>
  <c r="U1614" s="1"/>
  <c r="U1613"/>
  <c r="T1612"/>
  <c r="U1612" s="1"/>
  <c r="T1610"/>
  <c r="U1610" s="1"/>
  <c r="T1609"/>
  <c r="U1609" s="1"/>
  <c r="T1608"/>
  <c r="U1608" s="1"/>
  <c r="T1607"/>
  <c r="U1607" s="1"/>
  <c r="U1606"/>
  <c r="U1605"/>
  <c r="T1604"/>
  <c r="U1604" s="1"/>
  <c r="U1603"/>
  <c r="T1602"/>
  <c r="U1602" s="1"/>
  <c r="T1598"/>
  <c r="U1598" s="1"/>
  <c r="U1597"/>
  <c r="T1596"/>
  <c r="U1596" s="1"/>
  <c r="U1595"/>
  <c r="T1594"/>
  <c r="U1594" s="1"/>
  <c r="U1593"/>
  <c r="T1592"/>
  <c r="U1592" s="1"/>
  <c r="T1590"/>
  <c r="U1590" s="1"/>
  <c r="U1589"/>
  <c r="T1588"/>
  <c r="U1588" s="1"/>
  <c r="U1587"/>
  <c r="T1586"/>
  <c r="U1586" s="1"/>
  <c r="U1585"/>
  <c r="T1584"/>
  <c r="U1584" s="1"/>
  <c r="U1583"/>
  <c r="U1580"/>
  <c r="T1579"/>
  <c r="U1579" s="1"/>
  <c r="U1578"/>
  <c r="U1575"/>
  <c r="T1574"/>
  <c r="U1574" s="1"/>
  <c r="U1571"/>
  <c r="T1570"/>
  <c r="U1570" s="1"/>
  <c r="U1569"/>
  <c r="T1568"/>
  <c r="U1568" s="1"/>
  <c r="U1567"/>
  <c r="T1566"/>
  <c r="U1566" s="1"/>
  <c r="U1565"/>
  <c r="T1564"/>
  <c r="U1564" s="1"/>
  <c r="U1563"/>
  <c r="T1562"/>
  <c r="U1562" s="1"/>
  <c r="U1561"/>
  <c r="U1560"/>
  <c r="U1557"/>
  <c r="T1556"/>
  <c r="U1556" s="1"/>
  <c r="U1555"/>
  <c r="T1554"/>
  <c r="U1554" s="1"/>
  <c r="U1553"/>
  <c r="T1552"/>
  <c r="U1552" s="1"/>
  <c r="U1551"/>
  <c r="T1550"/>
  <c r="U1550" s="1"/>
  <c r="U1549"/>
  <c r="T1548"/>
  <c r="U1548" s="1"/>
  <c r="T1547"/>
  <c r="U1547" s="1"/>
  <c r="U1546"/>
  <c r="T1545"/>
  <c r="U1545" s="1"/>
  <c r="T1544"/>
  <c r="U1544" s="1"/>
  <c r="U1543"/>
  <c r="T1541"/>
  <c r="U1541" s="1"/>
  <c r="U1540"/>
  <c r="T1539"/>
  <c r="U1539" s="1"/>
  <c r="U1538"/>
  <c r="T1537"/>
  <c r="U1537" s="1"/>
  <c r="U1536"/>
  <c r="T1535"/>
  <c r="U1535" s="1"/>
  <c r="U1534"/>
  <c r="U1531"/>
  <c r="T1530"/>
  <c r="U1530" s="1"/>
  <c r="U1529"/>
  <c r="T1528"/>
  <c r="U1528" s="1"/>
  <c r="U1527"/>
  <c r="T1526"/>
  <c r="U1526" s="1"/>
  <c r="U1525"/>
  <c r="U1522"/>
  <c r="T1521"/>
  <c r="U1521" s="1"/>
  <c r="U1520"/>
  <c r="T1519"/>
  <c r="U1519" s="1"/>
  <c r="T1518"/>
  <c r="U1518" s="1"/>
  <c r="U1517"/>
  <c r="T1516"/>
  <c r="U1516" s="1"/>
  <c r="U1515"/>
  <c r="T1514"/>
  <c r="U1514" s="1"/>
  <c r="U1513"/>
  <c r="T1512"/>
  <c r="U1512" s="1"/>
  <c r="U1511"/>
  <c r="U1508"/>
  <c r="T1507"/>
  <c r="U1507" s="1"/>
  <c r="U1506"/>
  <c r="T1505"/>
  <c r="U1505" s="1"/>
  <c r="U1504"/>
  <c r="T1503"/>
  <c r="U1503" s="1"/>
  <c r="U1502"/>
  <c r="T1501"/>
  <c r="U1501" s="1"/>
  <c r="U1500"/>
  <c r="T1499"/>
  <c r="U1499" s="1"/>
  <c r="U1498"/>
  <c r="U1495"/>
  <c r="T1494"/>
  <c r="U1494" s="1"/>
  <c r="U1493"/>
  <c r="T1492"/>
  <c r="U1492" s="1"/>
  <c r="U1491"/>
  <c r="T1490"/>
  <c r="U1490" s="1"/>
  <c r="U1489"/>
  <c r="T1488"/>
  <c r="U1488" s="1"/>
  <c r="U1487"/>
  <c r="T1486"/>
  <c r="U1486" s="1"/>
  <c r="U1485"/>
  <c r="U1482"/>
  <c r="T1481"/>
  <c r="U1481" s="1"/>
  <c r="U1480"/>
  <c r="T1479"/>
  <c r="U1479" s="1"/>
  <c r="U1478"/>
  <c r="T1477"/>
  <c r="U1477" s="1"/>
  <c r="T1476"/>
  <c r="U1476" s="1"/>
  <c r="T1475"/>
  <c r="U1475" s="1"/>
  <c r="U1474"/>
  <c r="T1473"/>
  <c r="U1473" s="1"/>
  <c r="U1472"/>
  <c r="U1471"/>
  <c r="T1470"/>
  <c r="U1470" s="1"/>
  <c r="U1469"/>
  <c r="U1468"/>
  <c r="T1467"/>
  <c r="U1467" s="1"/>
  <c r="U1466"/>
  <c r="T1465"/>
  <c r="U1465" s="1"/>
  <c r="U1464"/>
  <c r="T1463"/>
  <c r="U1463" s="1"/>
  <c r="U1462"/>
  <c r="T1461"/>
  <c r="U1461" s="1"/>
  <c r="U1460"/>
  <c r="T1459"/>
  <c r="U1459" s="1"/>
  <c r="U1458"/>
  <c r="T1457"/>
  <c r="U1457" s="1"/>
  <c r="U1456"/>
  <c r="T1455"/>
  <c r="U1455" s="1"/>
  <c r="T1453"/>
  <c r="U1453" s="1"/>
  <c r="U1452"/>
  <c r="T1451"/>
  <c r="U1451" s="1"/>
  <c r="U1450"/>
  <c r="T1449"/>
  <c r="U1449" s="1"/>
  <c r="U1448"/>
  <c r="T1447"/>
  <c r="U1447" s="1"/>
  <c r="U1446"/>
  <c r="T1445"/>
  <c r="U1445" s="1"/>
  <c r="U1444"/>
  <c r="U1443"/>
  <c r="T1442"/>
  <c r="U1442" s="1"/>
  <c r="U1441"/>
  <c r="T1440"/>
  <c r="U1440" s="1"/>
  <c r="U1439"/>
  <c r="T1438"/>
  <c r="U1438" s="1"/>
  <c r="U1437"/>
  <c r="T1436"/>
  <c r="U1436" s="1"/>
  <c r="U1435"/>
  <c r="T1434"/>
  <c r="U1434" s="1"/>
  <c r="U1433"/>
  <c r="T1432"/>
  <c r="U1432" s="1"/>
  <c r="U1431"/>
  <c r="T1430"/>
  <c r="U1430" s="1"/>
  <c r="U1429"/>
  <c r="U1426"/>
  <c r="U1423"/>
  <c r="T1422"/>
  <c r="U1422" s="1"/>
  <c r="U1421"/>
  <c r="T1420"/>
  <c r="U1420" s="1"/>
  <c r="T1419"/>
  <c r="U1419" s="1"/>
  <c r="U1418"/>
  <c r="T1417"/>
  <c r="U1417" s="1"/>
  <c r="T1416"/>
  <c r="U1416" s="1"/>
  <c r="U1415"/>
  <c r="T1414"/>
  <c r="U1414" s="1"/>
  <c r="U1413"/>
  <c r="U1412"/>
  <c r="T1411"/>
  <c r="U1411" s="1"/>
  <c r="U1410"/>
  <c r="T1409"/>
  <c r="U1409" s="1"/>
  <c r="T1408"/>
  <c r="U1408" s="1"/>
  <c r="T1407"/>
  <c r="U1407" s="1"/>
  <c r="T1404"/>
  <c r="U1404" s="1"/>
  <c r="T1401"/>
  <c r="U1401" s="1"/>
  <c r="T1398"/>
  <c r="U1398" s="1"/>
  <c r="T1395"/>
  <c r="U1395" s="1"/>
  <c r="T1392"/>
  <c r="U1392" s="1"/>
  <c r="T1389"/>
  <c r="U1389" s="1"/>
  <c r="T1386"/>
  <c r="U1386" s="1"/>
  <c r="T1383"/>
  <c r="U1383" s="1"/>
  <c r="T1380"/>
  <c r="U1380" s="1"/>
  <c r="T1377"/>
  <c r="U1377" s="1"/>
  <c r="T1374"/>
  <c r="U1374" s="1"/>
  <c r="T1371"/>
  <c r="U1371" s="1"/>
  <c r="T1368"/>
  <c r="U1368" s="1"/>
  <c r="T1365"/>
  <c r="U1365" s="1"/>
  <c r="T1362"/>
  <c r="U1362" s="1"/>
  <c r="T1359"/>
  <c r="U1359" s="1"/>
  <c r="T1356"/>
  <c r="U1356" s="1"/>
  <c r="T1353"/>
  <c r="U1353" s="1"/>
  <c r="T1350"/>
  <c r="U1350" s="1"/>
  <c r="T1347"/>
  <c r="U1347" s="1"/>
  <c r="T1346"/>
  <c r="U1346" s="1"/>
  <c r="U1345"/>
  <c r="T1344"/>
  <c r="U1344" s="1"/>
  <c r="T1343"/>
  <c r="U1343" s="1"/>
  <c r="T1342"/>
  <c r="U1342" s="1"/>
  <c r="U1341"/>
  <c r="U1338"/>
  <c r="T1337"/>
  <c r="U1337" s="1"/>
  <c r="U1336"/>
  <c r="T1335"/>
  <c r="U1335" s="1"/>
  <c r="U1334"/>
  <c r="T1333"/>
  <c r="U1333" s="1"/>
  <c r="U1332"/>
  <c r="T1331"/>
  <c r="U1331" s="1"/>
  <c r="U1330"/>
  <c r="T1329"/>
  <c r="U1329" s="1"/>
  <c r="U1328"/>
  <c r="T1327"/>
  <c r="U1327" s="1"/>
  <c r="U1326"/>
  <c r="U1323"/>
  <c r="T1322"/>
  <c r="U1322" s="1"/>
  <c r="U1321"/>
  <c r="T1320"/>
  <c r="U1320" s="1"/>
  <c r="U1319"/>
  <c r="T1318"/>
  <c r="U1318" s="1"/>
  <c r="U1317"/>
  <c r="T1316"/>
  <c r="U1316" s="1"/>
  <c r="U1315"/>
  <c r="T1314"/>
  <c r="U1314" s="1"/>
  <c r="U1313"/>
  <c r="T1312"/>
  <c r="U1312" s="1"/>
  <c r="U1311"/>
  <c r="T1310"/>
  <c r="U1310" s="1"/>
  <c r="U1309"/>
  <c r="T1308"/>
  <c r="U1308" s="1"/>
  <c r="U1307"/>
  <c r="T1306"/>
  <c r="U1306" s="1"/>
  <c r="U1305"/>
  <c r="T1304"/>
  <c r="U1304" s="1"/>
  <c r="U1303"/>
  <c r="T1302"/>
  <c r="U1302" s="1"/>
  <c r="U1301"/>
  <c r="U1298"/>
  <c r="T1297"/>
  <c r="U1297" s="1"/>
  <c r="U1296"/>
  <c r="T1295"/>
  <c r="U1295" s="1"/>
  <c r="U1294"/>
  <c r="T1293"/>
  <c r="U1293" s="1"/>
  <c r="U1292"/>
  <c r="U1289"/>
  <c r="T1288"/>
  <c r="U1288" s="1"/>
  <c r="U1287"/>
  <c r="T1286"/>
  <c r="U1286" s="1"/>
  <c r="U1285"/>
  <c r="U1284"/>
  <c r="T1283"/>
  <c r="U1283" s="1"/>
  <c r="U1280"/>
  <c r="U1277"/>
  <c r="T1276"/>
  <c r="U1276" s="1"/>
  <c r="T1274"/>
  <c r="U1274" s="1"/>
  <c r="U1270"/>
  <c r="T1269"/>
  <c r="U1269" s="1"/>
  <c r="T1267"/>
  <c r="U1267" s="1"/>
  <c r="U1266"/>
  <c r="U1263"/>
  <c r="U1260"/>
  <c r="U1257"/>
  <c r="T1253"/>
  <c r="U1253" s="1"/>
  <c r="U1249"/>
  <c r="U1246"/>
  <c r="U1243"/>
  <c r="U1240"/>
  <c r="T1239"/>
  <c r="U1239" s="1"/>
  <c r="T1237"/>
  <c r="U1237" s="1"/>
  <c r="T1236"/>
  <c r="U1236" s="1"/>
  <c r="T1234"/>
  <c r="U1234" s="1"/>
  <c r="U1233"/>
  <c r="T1232"/>
  <c r="U1232" s="1"/>
  <c r="T1230"/>
  <c r="U1230" s="1"/>
  <c r="U1226"/>
  <c r="T1225"/>
  <c r="U1225" s="1"/>
  <c r="U1224"/>
  <c r="U1221"/>
  <c r="T1220"/>
  <c r="U1220" s="1"/>
  <c r="T1218"/>
  <c r="U1218" s="1"/>
  <c r="U1217"/>
  <c r="T1216"/>
  <c r="U1216" s="1"/>
  <c r="U1215"/>
  <c r="U1212"/>
  <c r="T1211"/>
  <c r="U1211" s="1"/>
  <c r="T1209"/>
  <c r="U1209" s="1"/>
  <c r="U1206"/>
  <c r="T1205"/>
  <c r="U1205" s="1"/>
  <c r="T1204"/>
  <c r="U1204" s="1"/>
  <c r="T1202"/>
  <c r="U1202" s="1"/>
  <c r="T1201"/>
  <c r="U1201" s="1"/>
  <c r="U1198"/>
  <c r="T1197"/>
  <c r="U1197" s="1"/>
  <c r="T1196"/>
  <c r="U1196" s="1"/>
  <c r="T1194"/>
  <c r="U1194" s="1"/>
  <c r="U1191"/>
  <c r="T1190"/>
  <c r="U1190" s="1"/>
  <c r="U1186"/>
  <c r="T1185"/>
  <c r="U1185" s="1"/>
  <c r="T1184"/>
  <c r="U1184" s="1"/>
  <c r="U1183"/>
  <c r="T1182"/>
  <c r="U1182" s="1"/>
  <c r="U1181"/>
  <c r="U1178"/>
  <c r="T1177"/>
  <c r="U1177" s="1"/>
  <c r="U1176"/>
  <c r="U1173"/>
  <c r="T1172"/>
  <c r="U1172" s="1"/>
  <c r="U1171"/>
  <c r="U1170"/>
  <c r="T1169"/>
  <c r="U1169" s="1"/>
  <c r="T1168"/>
  <c r="U1168" s="1"/>
  <c r="U1167"/>
  <c r="T1166"/>
  <c r="U1166" s="1"/>
  <c r="T1164"/>
  <c r="U1164" s="1"/>
  <c r="U1163"/>
  <c r="T1162"/>
  <c r="U1162" s="1"/>
  <c r="U1161"/>
  <c r="T1160"/>
  <c r="U1160" s="1"/>
  <c r="U1159"/>
  <c r="T1158"/>
  <c r="U1158" s="1"/>
  <c r="U1157"/>
  <c r="T1156"/>
  <c r="U1156" s="1"/>
  <c r="U1155"/>
  <c r="T1154"/>
  <c r="U1154" s="1"/>
  <c r="T1152"/>
  <c r="U1152" s="1"/>
  <c r="U1151"/>
  <c r="T1150"/>
  <c r="U1150" s="1"/>
  <c r="U1149"/>
  <c r="U1148"/>
  <c r="T1147"/>
  <c r="U1147" s="1"/>
  <c r="U1146"/>
  <c r="T1145"/>
  <c r="U1145" s="1"/>
  <c r="T1144"/>
  <c r="U1144" s="1"/>
  <c r="T1143"/>
  <c r="U1143" s="1"/>
  <c r="U1142"/>
  <c r="T1141"/>
  <c r="U1141" s="1"/>
  <c r="U1140"/>
  <c r="T1139"/>
  <c r="U1139" s="1"/>
  <c r="U1138"/>
  <c r="T1137"/>
  <c r="U1137" s="1"/>
  <c r="U1136"/>
  <c r="T1135"/>
  <c r="U1135" s="1"/>
  <c r="T1134"/>
  <c r="U1134" s="1"/>
  <c r="T1133"/>
  <c r="U1133" s="1"/>
  <c r="T1132"/>
  <c r="U1132" s="1"/>
  <c r="T1131"/>
  <c r="U1131" s="1"/>
  <c r="T1130"/>
  <c r="U1130" s="1"/>
  <c r="U1129"/>
  <c r="U1128"/>
  <c r="T1127"/>
  <c r="U1127" s="1"/>
  <c r="U1126"/>
  <c r="U1125"/>
  <c r="T1124"/>
  <c r="U1124" s="1"/>
  <c r="U1123"/>
  <c r="T1122"/>
  <c r="U1122" s="1"/>
  <c r="T1121"/>
  <c r="U1121" s="1"/>
  <c r="T1120"/>
  <c r="U1120" s="1"/>
  <c r="U1117"/>
  <c r="U1114"/>
  <c r="T1113"/>
  <c r="U1113" s="1"/>
  <c r="U1112"/>
  <c r="U1111"/>
  <c r="U1108"/>
  <c r="T1107"/>
  <c r="U1107" s="1"/>
  <c r="U1106"/>
  <c r="T1105"/>
  <c r="U1105" s="1"/>
  <c r="U1104"/>
  <c r="T1103"/>
  <c r="U1103" s="1"/>
  <c r="U1102"/>
  <c r="U1099"/>
  <c r="S1098"/>
  <c r="T1098" s="1"/>
  <c r="U1098" s="1"/>
  <c r="U1097"/>
  <c r="U1094"/>
  <c r="U1091"/>
  <c r="T1090"/>
  <c r="U1090" s="1"/>
  <c r="U1089"/>
  <c r="T1088"/>
  <c r="U1088" s="1"/>
  <c r="U1087"/>
  <c r="U1084"/>
  <c r="T1081"/>
  <c r="U1081" s="1"/>
  <c r="U1077"/>
  <c r="T1076"/>
  <c r="U1076" s="1"/>
  <c r="U1075"/>
  <c r="T1074"/>
  <c r="U1074" s="1"/>
  <c r="U1073"/>
  <c r="T1072"/>
  <c r="U1072" s="1"/>
  <c r="U1071"/>
  <c r="T1070"/>
  <c r="U1070" s="1"/>
  <c r="U1069"/>
  <c r="T1068"/>
  <c r="U1068" s="1"/>
  <c r="T1067"/>
  <c r="U1067" s="1"/>
  <c r="U1066"/>
  <c r="T1065"/>
  <c r="U1065" s="1"/>
  <c r="T1064"/>
  <c r="U1064" s="1"/>
  <c r="T1062"/>
  <c r="U1062" s="1"/>
  <c r="T1060"/>
  <c r="U1060" s="1"/>
  <c r="U1056"/>
  <c r="U1053"/>
  <c r="T1052"/>
  <c r="U1052" s="1"/>
  <c r="U1048"/>
  <c r="U1045"/>
  <c r="U1042"/>
  <c r="U1039"/>
  <c r="T1035"/>
  <c r="U1035" s="1"/>
  <c r="U1031"/>
  <c r="T1030"/>
  <c r="U1030" s="1"/>
  <c r="U1026"/>
  <c r="T1025"/>
  <c r="U1025" s="1"/>
  <c r="T1023"/>
  <c r="U1023" s="1"/>
  <c r="T1021"/>
  <c r="U1021" s="1"/>
  <c r="T1019"/>
  <c r="U1019" s="1"/>
  <c r="U1015"/>
  <c r="T1014"/>
  <c r="U1014" s="1"/>
  <c r="T1012"/>
  <c r="U1012" s="1"/>
  <c r="T1010"/>
  <c r="U1010" s="1"/>
  <c r="T1009"/>
  <c r="U1009" s="1"/>
  <c r="U1005"/>
  <c r="T1004"/>
  <c r="U1004" s="1"/>
  <c r="T1002"/>
  <c r="U1002" s="1"/>
  <c r="T1000"/>
  <c r="U1000" s="1"/>
  <c r="T998"/>
  <c r="U998" s="1"/>
  <c r="T996"/>
  <c r="U996" s="1"/>
  <c r="T994"/>
  <c r="U994" s="1"/>
  <c r="T992"/>
  <c r="U992" s="1"/>
  <c r="T990"/>
  <c r="U990" s="1"/>
  <c r="T988"/>
  <c r="U988" s="1"/>
  <c r="U984"/>
  <c r="U981"/>
  <c r="U978"/>
  <c r="T977"/>
  <c r="U977" s="1"/>
  <c r="U973"/>
  <c r="T972"/>
  <c r="U972" s="1"/>
  <c r="T970"/>
  <c r="U970" s="1"/>
  <c r="U966"/>
  <c r="U963"/>
  <c r="U960"/>
  <c r="U957"/>
  <c r="T956"/>
  <c r="U956" s="1"/>
  <c r="T954"/>
  <c r="U954" s="1"/>
  <c r="U950"/>
  <c r="T949"/>
  <c r="U949" s="1"/>
  <c r="U945"/>
  <c r="T944"/>
  <c r="U944" s="1"/>
  <c r="T942"/>
  <c r="U942" s="1"/>
  <c r="U938"/>
  <c r="U935"/>
  <c r="U932"/>
  <c r="U929"/>
  <c r="T928"/>
  <c r="U928" s="1"/>
  <c r="T926"/>
  <c r="U926" s="1"/>
  <c r="T924"/>
  <c r="U924" s="1"/>
  <c r="T922"/>
  <c r="U922" s="1"/>
  <c r="T920"/>
  <c r="U920" s="1"/>
  <c r="U916"/>
  <c r="T915"/>
  <c r="U915" s="1"/>
  <c r="U914"/>
  <c r="U911"/>
  <c r="T910"/>
  <c r="U910" s="1"/>
  <c r="U909"/>
  <c r="T908"/>
  <c r="U908" s="1"/>
  <c r="U904"/>
  <c r="T903"/>
  <c r="U903" s="1"/>
  <c r="U902"/>
  <c r="U899"/>
  <c r="T898"/>
  <c r="U898" s="1"/>
  <c r="U897"/>
  <c r="U896"/>
  <c r="T895"/>
  <c r="U895" s="1"/>
  <c r="U894"/>
  <c r="T893"/>
  <c r="U893" s="1"/>
  <c r="U892"/>
  <c r="T891"/>
  <c r="U891" s="1"/>
  <c r="U890"/>
  <c r="U887"/>
  <c r="T886"/>
  <c r="U886" s="1"/>
  <c r="U885"/>
  <c r="U882"/>
  <c r="U879"/>
  <c r="U876"/>
  <c r="U873"/>
  <c r="S872"/>
  <c r="T872" s="1"/>
  <c r="U872" s="1"/>
  <c r="U871"/>
  <c r="T870"/>
  <c r="U870" s="1"/>
  <c r="U869"/>
  <c r="U868"/>
  <c r="T867"/>
  <c r="U867" s="1"/>
  <c r="U866"/>
  <c r="T865"/>
  <c r="U865" s="1"/>
  <c r="U864"/>
  <c r="T863"/>
  <c r="U863" s="1"/>
  <c r="T862"/>
  <c r="U862" s="1"/>
  <c r="U861"/>
  <c r="T860"/>
  <c r="U860" s="1"/>
  <c r="U859"/>
  <c r="T858"/>
  <c r="U858" s="1"/>
  <c r="U857"/>
  <c r="T856"/>
  <c r="U856" s="1"/>
  <c r="T854"/>
  <c r="U854" s="1"/>
  <c r="U853"/>
  <c r="T852"/>
  <c r="U852" s="1"/>
  <c r="U851"/>
  <c r="T850"/>
  <c r="U850" s="1"/>
  <c r="U849"/>
  <c r="T848"/>
  <c r="U848" s="1"/>
  <c r="U847"/>
  <c r="T846"/>
  <c r="U846" s="1"/>
  <c r="U845"/>
  <c r="U842"/>
  <c r="U839"/>
  <c r="T838"/>
  <c r="U838" s="1"/>
  <c r="U834"/>
  <c r="T833"/>
  <c r="U833" s="1"/>
  <c r="U829"/>
  <c r="T828"/>
  <c r="U828" s="1"/>
  <c r="U827"/>
  <c r="T826"/>
  <c r="U826" s="1"/>
  <c r="U825"/>
  <c r="T824"/>
  <c r="U824" s="1"/>
  <c r="U823"/>
  <c r="T822"/>
  <c r="U822" s="1"/>
  <c r="U821"/>
  <c r="T820"/>
  <c r="U820" s="1"/>
  <c r="U819"/>
  <c r="U818"/>
  <c r="T817"/>
  <c r="U817" s="1"/>
  <c r="U816"/>
  <c r="T815"/>
  <c r="U815" s="1"/>
  <c r="U814"/>
  <c r="T813"/>
  <c r="U813" s="1"/>
  <c r="U812"/>
  <c r="T811"/>
  <c r="U811" s="1"/>
  <c r="U810"/>
  <c r="T809"/>
  <c r="U809" s="1"/>
  <c r="U808"/>
  <c r="T807"/>
  <c r="U807" s="1"/>
  <c r="U806"/>
  <c r="T805"/>
  <c r="U805" s="1"/>
  <c r="U804"/>
  <c r="T803"/>
  <c r="U803" s="1"/>
  <c r="U802"/>
  <c r="T801"/>
  <c r="U801" s="1"/>
  <c r="U800"/>
  <c r="T799"/>
  <c r="U799" s="1"/>
  <c r="U798"/>
  <c r="T797"/>
  <c r="U797" s="1"/>
  <c r="U796"/>
  <c r="T795"/>
  <c r="U795" s="1"/>
  <c r="U794"/>
  <c r="T793"/>
  <c r="U793" s="1"/>
  <c r="T791"/>
  <c r="U791" s="1"/>
  <c r="T789"/>
  <c r="U789" s="1"/>
  <c r="U788"/>
  <c r="T787"/>
  <c r="U787" s="1"/>
  <c r="U786"/>
  <c r="T785"/>
  <c r="U785" s="1"/>
  <c r="U784"/>
  <c r="T783"/>
  <c r="U783" s="1"/>
  <c r="T782"/>
  <c r="U782" s="1"/>
  <c r="U781"/>
  <c r="T780"/>
  <c r="U780" s="1"/>
  <c r="U779"/>
  <c r="U776"/>
  <c r="T775"/>
  <c r="U775" s="1"/>
  <c r="U774"/>
  <c r="T773"/>
  <c r="U773" s="1"/>
  <c r="U772"/>
  <c r="T771"/>
  <c r="U771" s="1"/>
  <c r="U770"/>
  <c r="T769"/>
  <c r="U769" s="1"/>
  <c r="U768"/>
  <c r="T767"/>
  <c r="U767" s="1"/>
  <c r="U766"/>
  <c r="T765"/>
  <c r="U765" s="1"/>
  <c r="T764"/>
  <c r="U764" s="1"/>
  <c r="T763"/>
  <c r="U763" s="1"/>
  <c r="T762"/>
  <c r="U762" s="1"/>
  <c r="U761"/>
  <c r="U760"/>
  <c r="T759"/>
  <c r="U759" s="1"/>
  <c r="U758"/>
  <c r="T755"/>
  <c r="U755" s="1"/>
  <c r="U754"/>
  <c r="T751"/>
  <c r="U751" s="1"/>
  <c r="U750"/>
  <c r="T749"/>
  <c r="U749" s="1"/>
  <c r="U748"/>
  <c r="T747"/>
  <c r="U747" s="1"/>
  <c r="U746"/>
  <c r="T745"/>
  <c r="U745" s="1"/>
  <c r="U744"/>
  <c r="T743"/>
  <c r="U743" s="1"/>
  <c r="U742"/>
  <c r="T741"/>
  <c r="U741" s="1"/>
  <c r="U740"/>
  <c r="T739"/>
  <c r="U739" s="1"/>
  <c r="U738"/>
  <c r="T737"/>
  <c r="U737" s="1"/>
  <c r="U736"/>
  <c r="S735"/>
  <c r="T735" s="1"/>
  <c r="U735" s="1"/>
  <c r="U734"/>
  <c r="T733"/>
  <c r="U733" s="1"/>
  <c r="U732"/>
  <c r="T731"/>
  <c r="U731" s="1"/>
  <c r="U730"/>
  <c r="T729"/>
  <c r="U729" s="1"/>
  <c r="U728"/>
  <c r="T727"/>
  <c r="U727" s="1"/>
  <c r="U726"/>
  <c r="T725"/>
  <c r="U725" s="1"/>
  <c r="T723"/>
  <c r="U723" s="1"/>
  <c r="U722"/>
  <c r="U721"/>
  <c r="T720"/>
  <c r="U720" s="1"/>
  <c r="U719"/>
  <c r="T718"/>
  <c r="U718" s="1"/>
  <c r="T716"/>
  <c r="U716" s="1"/>
  <c r="U715"/>
  <c r="T714"/>
  <c r="U714" s="1"/>
  <c r="U711"/>
  <c r="T710"/>
  <c r="U710" s="1"/>
  <c r="U709"/>
  <c r="T708"/>
  <c r="U708" s="1"/>
  <c r="U707"/>
  <c r="U706"/>
  <c r="U703"/>
  <c r="U700"/>
  <c r="T699"/>
  <c r="U699" s="1"/>
  <c r="U698"/>
  <c r="T697"/>
  <c r="U697" s="1"/>
  <c r="U696"/>
  <c r="T695"/>
  <c r="U695" s="1"/>
  <c r="U694"/>
  <c r="U691"/>
  <c r="T690"/>
  <c r="U690" s="1"/>
  <c r="U689"/>
  <c r="T688"/>
  <c r="U688" s="1"/>
  <c r="U687"/>
  <c r="U684"/>
  <c r="T683"/>
  <c r="U683" s="1"/>
  <c r="U682"/>
  <c r="T681"/>
  <c r="U681" s="1"/>
  <c r="U680"/>
  <c r="T679"/>
  <c r="U679" s="1"/>
  <c r="U678"/>
  <c r="U675"/>
  <c r="U672"/>
  <c r="U669"/>
  <c r="U666"/>
  <c r="T665"/>
  <c r="U665" s="1"/>
  <c r="U664"/>
  <c r="T663"/>
  <c r="U663" s="1"/>
  <c r="U662"/>
  <c r="U659"/>
  <c r="T658"/>
  <c r="U658" s="1"/>
  <c r="U657"/>
  <c r="U654"/>
  <c r="U651"/>
  <c r="U648"/>
  <c r="T647"/>
  <c r="U647" s="1"/>
  <c r="U646"/>
  <c r="U643"/>
  <c r="T642"/>
  <c r="U642" s="1"/>
  <c r="U641"/>
  <c r="T640"/>
  <c r="U640" s="1"/>
  <c r="U639"/>
  <c r="T638"/>
  <c r="U638" s="1"/>
  <c r="U637"/>
  <c r="T636"/>
  <c r="U636" s="1"/>
  <c r="U635"/>
  <c r="T634"/>
  <c r="U634" s="1"/>
  <c r="T633"/>
  <c r="U632"/>
  <c r="T631"/>
  <c r="U630"/>
  <c r="T629"/>
  <c r="U628"/>
  <c r="T627"/>
  <c r="U626"/>
  <c r="T625"/>
  <c r="U624"/>
  <c r="T623"/>
  <c r="U622"/>
  <c r="T621"/>
  <c r="U620"/>
  <c r="T619"/>
  <c r="U618"/>
  <c r="T617"/>
  <c r="U617" s="1"/>
  <c r="T615"/>
  <c r="U615" s="1"/>
  <c r="T614"/>
  <c r="U613"/>
  <c r="T612"/>
  <c r="U611"/>
  <c r="T610"/>
  <c r="U609"/>
  <c r="T608"/>
  <c r="U607"/>
  <c r="T606"/>
  <c r="U605"/>
  <c r="T604"/>
  <c r="U603"/>
  <c r="U600"/>
  <c r="U597"/>
  <c r="T596"/>
  <c r="U595"/>
  <c r="T594"/>
  <c r="U594" s="1"/>
  <c r="T592"/>
  <c r="U591"/>
  <c r="T590"/>
  <c r="U589"/>
  <c r="T588"/>
  <c r="U587"/>
  <c r="T586"/>
  <c r="U586" s="1"/>
  <c r="U585"/>
  <c r="U584"/>
  <c r="T583"/>
  <c r="U582"/>
  <c r="U579"/>
  <c r="T578"/>
  <c r="U578" s="1"/>
  <c r="T577"/>
  <c r="U577" s="1"/>
  <c r="T575"/>
  <c r="U575" s="1"/>
  <c r="T573"/>
  <c r="U572"/>
  <c r="T571"/>
  <c r="U570"/>
  <c r="T569"/>
  <c r="U569" s="1"/>
  <c r="T567"/>
  <c r="U567" s="1"/>
  <c r="T565"/>
  <c r="U565" s="1"/>
  <c r="T563"/>
  <c r="U563" s="1"/>
  <c r="T561"/>
  <c r="U561" s="1"/>
  <c r="T559"/>
  <c r="U559" s="1"/>
  <c r="U557"/>
  <c r="U556"/>
  <c r="T555"/>
  <c r="U554"/>
  <c r="T553"/>
  <c r="U552"/>
  <c r="U549"/>
  <c r="U546"/>
  <c r="T545"/>
  <c r="U545" s="1"/>
  <c r="U544"/>
  <c r="U543"/>
  <c r="T542"/>
  <c r="U541"/>
  <c r="T540"/>
  <c r="U540" s="1"/>
  <c r="T539"/>
  <c r="U539" s="1"/>
  <c r="T537"/>
  <c r="U537" s="1"/>
  <c r="T535"/>
  <c r="U534"/>
  <c r="T533"/>
  <c r="U533" s="1"/>
  <c r="U532"/>
  <c r="U531"/>
  <c r="T530"/>
  <c r="U529"/>
  <c r="T528"/>
  <c r="U527"/>
  <c r="T526"/>
  <c r="U525"/>
  <c r="U522"/>
  <c r="T521"/>
  <c r="U520"/>
  <c r="T519"/>
  <c r="U518"/>
  <c r="U515"/>
  <c r="T514"/>
  <c r="U513"/>
  <c r="T512"/>
  <c r="U511"/>
  <c r="T510"/>
  <c r="U509"/>
  <c r="T508"/>
  <c r="U507"/>
  <c r="T506"/>
  <c r="U505"/>
  <c r="T504"/>
  <c r="U503"/>
  <c r="T502"/>
  <c r="U501"/>
  <c r="T500"/>
  <c r="U499"/>
  <c r="T498"/>
  <c r="U497"/>
  <c r="T496"/>
  <c r="U495"/>
  <c r="T494"/>
  <c r="U493"/>
  <c r="T492"/>
  <c r="U491"/>
  <c r="T490"/>
  <c r="U489"/>
  <c r="T488"/>
  <c r="U487"/>
  <c r="U484"/>
  <c r="T483"/>
  <c r="U482"/>
  <c r="T481"/>
  <c r="U480"/>
  <c r="T479"/>
  <c r="U478"/>
  <c r="T477"/>
  <c r="U476"/>
  <c r="T475"/>
  <c r="U474"/>
  <c r="T473"/>
  <c r="U472"/>
  <c r="T471"/>
  <c r="U470"/>
  <c r="U467"/>
  <c r="U464"/>
  <c r="T463"/>
  <c r="U463" s="1"/>
  <c r="T462"/>
  <c r="U462" s="1"/>
  <c r="U458"/>
  <c r="T457"/>
  <c r="U457" s="1"/>
  <c r="U454"/>
  <c r="T453"/>
  <c r="U453" s="1"/>
  <c r="U450"/>
  <c r="T449"/>
  <c r="U448"/>
  <c r="U445"/>
  <c r="U442"/>
  <c r="U439"/>
  <c r="U436"/>
  <c r="T435"/>
  <c r="U435" s="1"/>
  <c r="T433"/>
  <c r="U432"/>
  <c r="U429"/>
  <c r="U426"/>
  <c r="T425"/>
  <c r="U425" s="1"/>
  <c r="T423"/>
  <c r="U422"/>
  <c r="T421"/>
  <c r="U421" s="1"/>
  <c r="T419"/>
  <c r="U418"/>
  <c r="T417"/>
  <c r="U416"/>
  <c r="T415"/>
  <c r="U414"/>
  <c r="T413"/>
  <c r="U412"/>
  <c r="T411"/>
  <c r="U410"/>
  <c r="T409"/>
  <c r="U408"/>
  <c r="T407"/>
  <c r="U406"/>
  <c r="T405"/>
  <c r="U404"/>
  <c r="T403"/>
  <c r="U402"/>
  <c r="T401"/>
  <c r="U401" s="1"/>
  <c r="T399"/>
  <c r="U399" s="1"/>
  <c r="U398"/>
  <c r="T397"/>
  <c r="U396"/>
  <c r="T395"/>
  <c r="U394"/>
  <c r="T393"/>
  <c r="U393" s="1"/>
  <c r="T391"/>
  <c r="U391" s="1"/>
  <c r="T389"/>
  <c r="U389" s="1"/>
  <c r="T387"/>
  <c r="U387" s="1"/>
  <c r="T386"/>
  <c r="U385"/>
  <c r="U382"/>
  <c r="T381"/>
  <c r="U381" s="1"/>
  <c r="T380"/>
  <c r="U380" s="1"/>
  <c r="T375"/>
  <c r="U375" s="1"/>
  <c r="T374"/>
  <c r="U374" s="1"/>
  <c r="T372"/>
  <c r="U372" s="1"/>
  <c r="T371"/>
  <c r="U370"/>
  <c r="T369"/>
  <c r="U369" s="1"/>
  <c r="T367"/>
  <c r="U367" s="1"/>
  <c r="T365"/>
  <c r="U364"/>
  <c r="T363"/>
  <c r="U363" s="1"/>
  <c r="T362"/>
  <c r="U362" s="1"/>
  <c r="T361"/>
  <c r="U361" s="1"/>
  <c r="U358"/>
  <c r="U355"/>
  <c r="T354"/>
  <c r="U353"/>
  <c r="T352"/>
  <c r="U351"/>
  <c r="U348"/>
  <c r="T347"/>
  <c r="U347" s="1"/>
  <c r="U344"/>
  <c r="T343"/>
  <c r="U343" s="1"/>
  <c r="T341"/>
  <c r="U341" s="1"/>
  <c r="T340"/>
  <c r="U340" s="1"/>
  <c r="U339"/>
  <c r="T338"/>
  <c r="U338" s="1"/>
  <c r="T337"/>
  <c r="U337" s="1"/>
  <c r="U334"/>
  <c r="U331"/>
  <c r="T330"/>
  <c r="U330" s="1"/>
  <c r="T329"/>
  <c r="U328"/>
  <c r="T327"/>
  <c r="U327" s="1"/>
  <c r="T325"/>
  <c r="U324"/>
  <c r="T323"/>
  <c r="U322"/>
  <c r="T321"/>
  <c r="U320"/>
  <c r="T319"/>
  <c r="U318"/>
  <c r="T317"/>
  <c r="U316"/>
  <c r="T315"/>
  <c r="U314"/>
  <c r="T313"/>
  <c r="U313" s="1"/>
  <c r="T312"/>
  <c r="U308"/>
  <c r="T307"/>
  <c r="U306"/>
  <c r="T305"/>
  <c r="U304"/>
  <c r="T303"/>
  <c r="U303" s="1"/>
  <c r="U302"/>
  <c r="U301"/>
  <c r="T300"/>
  <c r="U300" s="1"/>
  <c r="T298"/>
  <c r="U298" s="1"/>
  <c r="U297"/>
  <c r="U296"/>
  <c r="T295"/>
  <c r="U294"/>
  <c r="T293"/>
  <c r="U292"/>
  <c r="T291"/>
  <c r="U291" s="1"/>
  <c r="T288"/>
  <c r="U288" s="1"/>
  <c r="T286"/>
  <c r="U285"/>
  <c r="T284"/>
  <c r="U284" s="1"/>
  <c r="T282"/>
  <c r="U281"/>
  <c r="T280"/>
  <c r="U279"/>
  <c r="T278"/>
  <c r="U277"/>
  <c r="T276"/>
  <c r="U276" s="1"/>
  <c r="T275"/>
  <c r="U275" s="1"/>
  <c r="T273"/>
  <c r="U273" s="1"/>
  <c r="U269"/>
  <c r="T268"/>
  <c r="U267"/>
  <c r="T266"/>
  <c r="U265"/>
  <c r="U262"/>
  <c r="U259"/>
  <c r="T258"/>
  <c r="U258" s="1"/>
  <c r="U257"/>
  <c r="U256"/>
  <c r="T255"/>
  <c r="U255" s="1"/>
  <c r="U254"/>
  <c r="U253"/>
  <c r="T252"/>
  <c r="U251"/>
  <c r="T250"/>
  <c r="U249"/>
  <c r="T248"/>
  <c r="U248" s="1"/>
  <c r="U247"/>
  <c r="U246"/>
  <c r="T245"/>
  <c r="U244"/>
  <c r="T243"/>
  <c r="U242"/>
  <c r="T241"/>
  <c r="U240"/>
  <c r="T239"/>
  <c r="U238"/>
  <c r="T237"/>
  <c r="U236"/>
  <c r="T235"/>
  <c r="U235" s="1"/>
  <c r="T234"/>
  <c r="U234" s="1"/>
  <c r="T233"/>
  <c r="U233" s="1"/>
  <c r="T232"/>
  <c r="U231"/>
  <c r="T230"/>
  <c r="U229"/>
  <c r="T228"/>
  <c r="U227"/>
  <c r="T226"/>
  <c r="U225"/>
  <c r="T224"/>
  <c r="U223"/>
  <c r="T222"/>
  <c r="U221"/>
  <c r="U218"/>
  <c r="U215"/>
  <c r="T214"/>
  <c r="U214" s="1"/>
  <c r="U213"/>
  <c r="U212"/>
  <c r="T211"/>
  <c r="U210"/>
  <c r="T209"/>
  <c r="U208"/>
  <c r="T207"/>
  <c r="U206"/>
  <c r="T205"/>
  <c r="U204"/>
  <c r="U201"/>
  <c r="T200"/>
  <c r="U199"/>
  <c r="T198"/>
  <c r="U197"/>
  <c r="T196"/>
  <c r="U195"/>
  <c r="T194"/>
  <c r="U193"/>
  <c r="U190"/>
  <c r="T189"/>
  <c r="U188"/>
  <c r="T187"/>
  <c r="U186"/>
  <c r="T185"/>
  <c r="U185" s="1"/>
  <c r="T184"/>
  <c r="U183"/>
  <c r="T182"/>
  <c r="U182" s="1"/>
  <c r="T180"/>
  <c r="U180" s="1"/>
  <c r="T178"/>
  <c r="U177"/>
  <c r="T176"/>
  <c r="U176" s="1"/>
  <c r="T175"/>
  <c r="U174"/>
  <c r="T173"/>
  <c r="U173" s="1"/>
  <c r="U170"/>
  <c r="T169"/>
  <c r="U168"/>
  <c r="T167"/>
  <c r="U166"/>
  <c r="T165"/>
  <c r="U164"/>
  <c r="T163"/>
  <c r="U162"/>
  <c r="T161"/>
  <c r="U160"/>
  <c r="T159"/>
  <c r="U159" s="1"/>
  <c r="U158"/>
  <c r="U157"/>
  <c r="S156"/>
  <c r="T156" s="1"/>
  <c r="U155"/>
  <c r="T154"/>
  <c r="U154" s="1"/>
  <c r="T153"/>
  <c r="U153" s="1"/>
  <c r="S152"/>
  <c r="T152" s="1"/>
  <c r="U151"/>
  <c r="U148"/>
  <c r="U145"/>
  <c r="T144"/>
  <c r="U143"/>
  <c r="U140"/>
  <c r="T139"/>
  <c r="U138"/>
  <c r="U135"/>
  <c r="T130"/>
  <c r="U129"/>
  <c r="T128"/>
  <c r="U128" s="1"/>
  <c r="T125"/>
  <c r="U124"/>
  <c r="U121"/>
  <c r="T120"/>
  <c r="U119"/>
  <c r="T118"/>
  <c r="U117"/>
  <c r="T116"/>
  <c r="U115"/>
  <c r="T114"/>
  <c r="U114" s="1"/>
  <c r="U113"/>
  <c r="U112"/>
  <c r="T111"/>
  <c r="U110"/>
  <c r="U107"/>
  <c r="T106"/>
  <c r="U105"/>
  <c r="T104"/>
  <c r="U104" s="1"/>
  <c r="T103"/>
  <c r="U102"/>
  <c r="T101"/>
  <c r="U100"/>
  <c r="T99"/>
  <c r="U98"/>
  <c r="T94"/>
  <c r="U94" s="1"/>
  <c r="T93"/>
  <c r="U93" s="1"/>
  <c r="T92"/>
  <c r="U92" s="1"/>
  <c r="T91"/>
  <c r="U91" s="1"/>
  <c r="T90"/>
  <c r="U90" s="1"/>
  <c r="T89"/>
  <c r="U89" s="1"/>
  <c r="T87"/>
  <c r="U87" s="1"/>
  <c r="T85"/>
  <c r="U84"/>
  <c r="T83"/>
  <c r="U83" s="1"/>
  <c r="T82"/>
  <c r="U82" s="1"/>
  <c r="T80"/>
  <c r="U80" s="1"/>
  <c r="T79"/>
  <c r="U78"/>
  <c r="T77"/>
  <c r="U76"/>
  <c r="T75"/>
  <c r="U75" s="1"/>
  <c r="T74"/>
  <c r="U74" s="1"/>
  <c r="T73"/>
  <c r="U73" s="1"/>
  <c r="T72"/>
  <c r="U72" s="1"/>
  <c r="T71"/>
  <c r="U71" s="1"/>
  <c r="T70"/>
  <c r="U70" s="1"/>
  <c r="T69"/>
  <c r="U69" s="1"/>
  <c r="T68"/>
  <c r="U68" s="1"/>
  <c r="T67"/>
  <c r="U67" s="1"/>
  <c r="T66"/>
  <c r="U66" s="1"/>
  <c r="T64"/>
  <c r="U64" s="1"/>
  <c r="T63"/>
  <c r="U63" s="1"/>
  <c r="T61"/>
  <c r="U61" s="1"/>
  <c r="T59"/>
  <c r="U59" s="1"/>
  <c r="T57"/>
  <c r="U57" s="1"/>
  <c r="T56"/>
  <c r="U56" s="1"/>
  <c r="T55"/>
  <c r="U55" s="1"/>
  <c r="T54"/>
  <c r="U53"/>
  <c r="T52"/>
  <c r="U51"/>
  <c r="T50"/>
  <c r="U49"/>
  <c r="T48"/>
  <c r="U48" s="1"/>
  <c r="T47"/>
  <c r="U47" s="1"/>
  <c r="T46"/>
  <c r="U45"/>
  <c r="T44"/>
  <c r="U43"/>
  <c r="U40"/>
  <c r="T39"/>
  <c r="U39" s="1"/>
  <c r="U35"/>
  <c r="T34"/>
  <c r="U33"/>
  <c r="T32"/>
  <c r="U32" s="1"/>
  <c r="T31"/>
  <c r="U30"/>
  <c r="T29"/>
  <c r="U29" s="1"/>
  <c r="T27"/>
  <c r="U27" s="1"/>
  <c r="T26"/>
  <c r="U26" s="1"/>
  <c r="U25"/>
  <c r="T24"/>
  <c r="U24" s="1"/>
  <c r="U23"/>
  <c r="T21"/>
  <c r="U21" s="1"/>
  <c r="T19"/>
  <c r="U19" s="1"/>
  <c r="U5357" l="1"/>
  <c r="U5480" s="1"/>
  <c r="T5291"/>
  <c r="T5481" s="1"/>
  <c r="U5340"/>
  <c r="U3781"/>
  <c r="U5291" l="1"/>
  <c r="U5481" l="1"/>
</calcChain>
</file>

<file path=xl/sharedStrings.xml><?xml version="1.0" encoding="utf-8"?>
<sst xmlns="http://schemas.openxmlformats.org/spreadsheetml/2006/main" count="82882" uniqueCount="14457">
  <si>
    <t xml:space="preserve">План закупок товаров, работ и услуг на 2016 год  АО "Петропавловский завод тяжелого машиностроенияч" </t>
  </si>
  <si>
    <t>                                                                                                                   (наименование организации)</t>
  </si>
  <si>
    <t>утвержден 05.01.2016г. Приказ №1з</t>
  </si>
  <si>
    <t>с внесенными изменениями приказами № 11 от  08.01.2016г., № 23 от 14.01.2016г., № 28 от 21.01.2016г., № 37 от 25.01.2016г., № 53 от 29.01.2016 г., № 54 от 29.01.2016 г., № 59 от 01.02.2016г.. № 60 от 01.02.2016г., № 67 от 02.02.2016г., № 72 от 03.02.2016г., № 73 от 03.02.2016г., № 74 от 03.02.2016г., № 82 от 04.02.2016г., № 83 от 04.02.2016г, № 84 от 04.02.2016г., № 85 от 04.02.2016г., № 86 от 05.02.2016 г., № 87 от 05.02.2016 г., № 88 от 05.02.2016 г., № 94 от 08.02.2016 г., № 95 от 08.02.2016 г., № 102 от 09.02.2016г., № 103 от 09.02.2016 г., № 111 от 10.02.2016 г., № 114 от 10.02.2016 г., № 116 от 11.02.2016 г., № 120 от 12.02.2016 г., № 121 от 15.02.2016г., № 126 от 15.02.2016 г., № 127 от 16.02.2016 г., № 128 от 16.02.2016 г., №134 от 16.02.2016г. г., № 141 от 17.02.2016 г., № 142 от 17.02.2016 г., № 153 от 18.02.2016 г., № 154 от 18.02.2016г., № 155 от 19.02.2016г., № 156 от 19.02.2016г., № 158 от 19.02.2016г., № 171 от 24.02.2016г., № 185 от 25.02.2016г., № 186 от 25.02.2016г., № 187 от 25.02.2016г., № 188 от 26.02.2016г., № 189 от 26.02.2016г., № 190 от 26.02.2016г., № 191 от 26.02.2016г., № 199 от 26.02.2016г., № 200 от 26.02.2016г., № 201 от 26.02.2016г., № 202 от 26.02.2016г., № 203 от 29.02.2016г., № 204 от 29.02.2016г., № 205 от 29.02.2016г.г.</t>
  </si>
  <si>
    <t>№ 215 от 01.03.2016 г., № 216 от 01.03.2016 г., № 217 от 01.03.2016 г., № 229 от 02.03.2016 г., № 231 от 03.03.2016 г., № 233 от 04.03.2016 г., № 242 от 05.03.2016 г., № 248 от 05.03.2016г., № 250 от 09.03.2016 г., № 251 от 09.03.2016 г., № 252 от 09.03.2016 г., № 256 от 09.03.2016 г., № 264 от 10.03.2016 г., № 266 от 10.03.2016г., № 267 от 11.03.2016г.,№ 277 от 14.03.2016г., № 282 от 15.03.2016 г., № 283 от 15.03.2016 г., № 284 от 15.03.2016 г., № 287 от 16.03.2016г. № 314 от 25.03.2016 г., № 316 от 25.03.2016 г., № 317 от 25.03.2016 г., № 318 от 28.03.2016 г., № 320 от 28.03.2016 г., № 323 от 28.03.2016 г., № 324 от 29.03.2016 г., № 325 от 29.03.2016 г., № 334 от 29.03.2016 г., № 335 от 29.03.2016 г., № 338 от 30.03.2016 г., № 349 от 31.03.2016 г.,№ 337 от 30.03.2016г., № 348 от 31.03.2016 г., № 349 от 31.03.2016 г., № 350 от 01.04.2016 г., № 351 от 01.04.2016г., № 364 от 01.04.2016 г., № 373 от 05.04.2016 г., № 383 от 06.04.2016 г., № 384 от 08.04.2016г., № 395 от 08.04.2016 г., № 396 от 11.04.2016 г., № 397 от 11.04.2016 г., № 409 от 11.04.2016 г., № 410 от 11.04.2016 г., № 411 от 11.04.2016 г., № 412 от 12.04.2016 г., № 413 от 12.04.2016 г., № 414 от 12.04.2016 г., № 420 от 13.04.2016 г., № 421 от 13.04.2016 г., № 422 от 13.04.2016 г., № 423 от 13.04.2016 г., № 424 от 13.04.2016 г., № 427 от 14.04.2016 г., № 431 от 14.04.2016 г. № 434 от 14.04.2016 г., № 436 от 14.04.2016 г., № 437 от 14.04.2016 г., № 438 от 14.04.2016 г., № 439 от 14.04.2016 г., № 440 от 14.04.2016 г., № 441 от 14.04.2016 г.,</t>
  </si>
  <si>
    <t xml:space="preserve">№ 464 от 19.04.2016 г., № 474 от 21.04.2016 г., № 479 от 22.04.2016 г., № 481 от 25.04.2016 г., № 490 от 25.04.2016 г., № 491 от 26.04.2016 г., № 498 от 27.04.2016 г., № 499 от 27.04.2016 г., № 500 от 27.04.2016 г., № 501 от 27.04.2016 г., № 502 от 27.04.2016 г., № 504 от 27.04.2016 г., № 516 от 29.04.2016 г., № 517 от 29.04.2016 г.,  № 517 от 29.04.2016 г., № 520 от 03.05.2016г., № 521 от 03.05.2016г., № 522 от 03.05.2016 г., № 523 от 03.05.2016 г., № 530 от 05.05.2016 г., № 533 от 06.05.2016 г., № 536 от 06.05.2016г., № 538 от 06.05.2016 г., № 543 от 11.05.2016 г., № 544 от 11.05.2016 г., № 545 от 11.05.2016 г., № 546 от 11.05.2016 г., № 552 от 12.05.2016 г., № 554 от 12.05.2016 г., № 558 от 13.05.2016 г., № 560 от 16.05.2016г., № 562 от 16.05.2016 г., № 563 от 16.05.2016 г., № 567 от 17.05.2016 г., № 568 от 17.05.2016 г., № 569 от 17.05.2016 г., № 570 от 17.05.2016 г., № 571 от 18.05.2016 г., № 572 от 18.05.2016 г., № 577 от 19.05.2016 г., № 580 от 19.05.2016 г., № 583 от 20.05.2016г., №588 от 23.05.2015 г., №593 от 23.05.2016 г., №594 от 23.05.2016 г., №595 от 23.05.2016 г., №596 от 24.05.2016г., №597 от 24.05.2016г. № 598 от 24.05.2016г, № 600 от 24.05.2016 г., № 609 от 25.05.2016 г., № 610 от 25.05.2016 г., № 611 от 25.05.2016 г., № 616 от 26.05.2016г., № 620 от 26.05.2016 г., № 627 от 27.05.2016 г., № 628 от 27.05.2016 г., № 629 от 27.05.2016 г., № 630 от 27.05.2016 г., № 631 от 27.05.2016 г., № 634 от 30.05.2016 г., № 632 от 30.05.2016г., № 633 от 30.05.2016 г., № 646 от 30.05.2016 г., № 647 от 30.05.2016 г., № 648 от 30.05.2016 г., № 649 от 30.05.2016 г., № 660 от 31.05.2016 г., № 661 от 31.05.2016 г., № 662 от 31.05.2016 г. </t>
  </si>
  <si>
    <t xml:space="preserve">№ 664 от 01.06.2016г., № 665 от 01.06.2016 г., № 669 от 02.06.2016 г., №673 от 03.06.2016г., №674 от 03.06.2016 г., №678 от 06.06.2016 г., №679 от 06.06.2016 г., №680 от 06.06.2016 г., №681 от 06.06.2016 г., №687 от 08.06.2016 г., №688 от 08.06.2016 г., №689 от 08.06.2016 г., №694 от 09.06.2016 г., №695 от 09.06.2016 г., № 697 от 10.06.2016г., № 700 от 14.06.2016 г., № 703 от 14.06.2016 г., № 705 от 14.06.2016 г., № 711 от 15.06.2016 г., № 712 от 15.06.2016 г., № 717 от 16.06.2016г., № 722 от 17.06.2016г., №723 от 17.06.2016г., № 724 от 20.06.2016г., № 725 от 20.06.2016г., № 728 от 20.06.2016г., № 736 от 21.06.2016г., № 737 от 21.06.2016г., № 738 от 21.06.2016г., № 739 от 22.06.2016, № 740 от 22.06.2016г., № 741 от 22.06.2016г., № 745 от 22.06.2016г., № 746 от 22.06.2016г., № 747 от 22.06.2016г., № 748 от 22.06.2016г., № 764 от 23.06.2016г., № 765 от 24.06.2016г., № 767 от 24.06.2016г., № 768 от 24.06.2016г., № 769 от 24.06.2016г., № 770 от 27.06.2016г., № 779 от 28.06.2016г., № 780 от 28.06.2016г., № 789 от 29.06.2016г., № 792 от 30.06.2016г., </t>
  </si>
  <si>
    <t>№ 797 от 04.07.2016г., № 800 от 07.07.2016г., № 801 от 07.07.2016г., № 802 от 08.07.2016г., № 806 от 11.07.2016г., № 808 от 11.07.2016г., № 809 от 11.07.2016г., № 810 от 11.07.2016г., № 811 от 11.07.2016г., № 812 от 11.07.2016г. № 820 от 14.07.2016г., № 823 от 18.07.2016г., № 824 от 19.07.2016г., № 826 от 19.07.2016г., № 829 от 20.07.2016г., № 830 от 20.07.2016г., № 833 от 21.07.2016г., № 838 от 25.07.2016 г., № 839 от 26.07.2016 г., №  843 от 27.07.2016г., № 841 от 27.07.2016 г., № 844 от 27.07.2016 г., № 845 от 27.07.2016 г., № 850 от 28.07.2016 г., № 852 от 29.07.2016 г., № 853 от 29.07.2016 г.</t>
  </si>
  <si>
    <t xml:space="preserve">№ 854 от 01.08.2016 г., № 857 от 02.08.2016 г., № 859 от 02.08.2016 г., № 861 от 02.08.2016 г., № 863 от 03.08.2016 г., № 864 от 03.08.2016 г., № 866 от 03.08.2016 г., № 869 от 04.08.2016 г., № 870 от 04.08.2016 г., № 871 от 04.08.2016 г., № 872 от 04.08.2016 г., № 873 от 04.08.2016 г.,№ 880 от 05.08.2016г., № 881 от 05.08.2016г., № 882 от 05.08.2016г., № 883 от 05.08.2016г., № 884 от 05.08.2016г., № 891 от 10.08.2016г., № 896 от 12.08.2016г., № 897 от 12.08.2016г., №904 от 12.08.2016г.,№ 909 от 15.08.2016 г., № 910 от 15.08.2016 г., № 911 от 15.08.2016 г., № 912 от 16.08.2016 г., № 913 от 16.08.2016 г., № 914 от 16.08.2016г., № 920 от 17.08.2016 г., № 922 от 17.08.2016 г., № 923 от 18.08.2016 г., № 928 от 18.08.2016 г., № 930 от 18.08.2016 г., № 931 от 19.08.2016 г.,№ 932 от 19.08.2016г., № 935 от 19.08.2016г., № 936 от 19.08.2016г., № 937 от 19.08.2016г., № 938 от 19.08.2016г., № 945 от 22.08.2016г., № 946 от 22.08.2016г., № 949 от 25.08.2016г., № 954 от 29.08.2016г., № 955 от 29.08.2016г., № 958 от 31.08.2016г., № 959 от 01.09.2016г., </t>
  </si>
  <si>
    <t xml:space="preserve">№ </t>
  </si>
  <si>
    <t>Наименование организации</t>
  </si>
  <si>
    <t xml:space="preserve">Код по ЕНС ТРУ </t>
  </si>
  <si>
    <t xml:space="preserve">Наименование закупаемых товаров, работ и услуг </t>
  </si>
  <si>
    <t xml:space="preserve">Краткая характеристика (описание) товаров, работ и услуг с указанием СТ РК, ГОСТ, ТУ и т.д. </t>
  </si>
  <si>
    <t>Дополнительная характеристика</t>
  </si>
  <si>
    <t>Способ закупок</t>
  </si>
  <si>
    <t>Прогноз казахстанского содержания, %</t>
  </si>
  <si>
    <t>Код КАТО места осуществления закупки</t>
  </si>
  <si>
    <t xml:space="preserve">Место (адрес)  осуществления закупок </t>
  </si>
  <si>
    <t>Срок осуществления закупок (предполагаемая дата/месяц проведения)</t>
  </si>
  <si>
    <t>Регион, место поставки товара, выполнения работ, оказания услуг</t>
  </si>
  <si>
    <t>Условия поставки по ИНКОТЕРМС 2010</t>
  </si>
  <si>
    <t>Сроки и график поставки товаров, выполнения работ, оказания услуг</t>
  </si>
  <si>
    <t>Условия оплаты (размер авансового платежа), %</t>
  </si>
  <si>
    <t>Код единицы измерения по МКЕИ</t>
  </si>
  <si>
    <t>Ед. измерен.</t>
  </si>
  <si>
    <t>Кол-во, объем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</si>
  <si>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</si>
  <si>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</si>
  <si>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</si>
  <si>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Приоритет закупки</t>
  </si>
  <si>
    <t>Год закупки</t>
  </si>
  <si>
    <t>Примечание</t>
  </si>
  <si>
    <t>Товары</t>
  </si>
  <si>
    <t>1 Т</t>
  </si>
  <si>
    <t>АО ПЗТМ</t>
  </si>
  <si>
    <t>20.52.10.900.006.00.0796.000000000000</t>
  </si>
  <si>
    <t>Автогерметик</t>
  </si>
  <si>
    <t>для герметизации</t>
  </si>
  <si>
    <t>Автогерметик 280 гр</t>
  </si>
  <si>
    <t>ОИ</t>
  </si>
  <si>
    <t>Северо-Казахстанская область, г.Петропавловск, пр. Я.Гашека 1</t>
  </si>
  <si>
    <t>январь-март, июль-сентябрь</t>
  </si>
  <si>
    <t>Северо-Казахстанская область, г.Петропавловск</t>
  </si>
  <si>
    <t>EXW</t>
  </si>
  <si>
    <t>в течение 5 дней</t>
  </si>
  <si>
    <t>предоплата 100%</t>
  </si>
  <si>
    <t>Штука</t>
  </si>
  <si>
    <t/>
  </si>
  <si>
    <t>2 Т</t>
  </si>
  <si>
    <t>20.11.11.600.000.00.0113.000000000010</t>
  </si>
  <si>
    <t>Азот</t>
  </si>
  <si>
    <t>жидкий, технический, сорт 1, ГОСТ 9293-74</t>
  </si>
  <si>
    <t>для охлаждения</t>
  </si>
  <si>
    <t>март-май,июль-август,сентябрь-декабрь</t>
  </si>
  <si>
    <t>поставка в течение 10 рабочих дней</t>
  </si>
  <si>
    <t>предоплата 30%</t>
  </si>
  <si>
    <t>113</t>
  </si>
  <si>
    <t>Метр кубический</t>
  </si>
  <si>
    <t>11,15,18,19</t>
  </si>
  <si>
    <t>2-1 Т</t>
  </si>
  <si>
    <t>июнь</t>
  </si>
  <si>
    <t>авансовый платеж - 100%</t>
  </si>
  <si>
    <t>3 Т</t>
  </si>
  <si>
    <t>27.20.22.900.000.00.0796.000000000006</t>
  </si>
  <si>
    <t>Аккумулятор</t>
  </si>
  <si>
    <t>напряжение 12 В, емкость 1,2-50 А/ч</t>
  </si>
  <si>
    <t>для автономного источника питания</t>
  </si>
  <si>
    <t>февраль-май, июнь-август, сентябрь-ноябрь</t>
  </si>
  <si>
    <t>DAP</t>
  </si>
  <si>
    <t>поставка в течение 2-х дней</t>
  </si>
  <si>
    <t>предоплата 50 %</t>
  </si>
  <si>
    <t>3-1 Т</t>
  </si>
  <si>
    <t>июль,август,сентябрь, ноябрь</t>
  </si>
  <si>
    <t>11,19</t>
  </si>
  <si>
    <t>3-2 Т</t>
  </si>
  <si>
    <t>август, сентябрь, октябрь, ноябрь</t>
  </si>
  <si>
    <t>авансовый платеж - 50 %</t>
  </si>
  <si>
    <t>4 Т</t>
  </si>
  <si>
    <t>27.20.21.100.000.00.0796.000000000024</t>
  </si>
  <si>
    <t>стартерный, марка 6СТ-75, напряжение 12 В, емкость 75 А/ч, кислотный, ГОСТ 959-2002</t>
  </si>
  <si>
    <t>для легковых и грузовых автомобилей</t>
  </si>
  <si>
    <t>февраль, апрель,  июнь, август,</t>
  </si>
  <si>
    <t>Северо-Казахстанская область г.Петропавловск</t>
  </si>
  <si>
    <t>DDP</t>
  </si>
  <si>
    <t>поставка в течение 5 дней</t>
  </si>
  <si>
    <t>4-1 Т</t>
  </si>
  <si>
    <t xml:space="preserve"> сентябрь, октябрь,  ноябрь, декабрь,</t>
  </si>
  <si>
    <t xml:space="preserve">поставка в течение 5  дней </t>
  </si>
  <si>
    <t>авансовый платеж - 100 %</t>
  </si>
  <si>
    <t>5 Т</t>
  </si>
  <si>
    <t>27.20.21.100.000.00.0796.000000000021</t>
  </si>
  <si>
    <t>стартерный, марка 6СТ-90, напряжение 12 В, емкость 90 А/ч, кислотный, ГОСТ 959-2002</t>
  </si>
  <si>
    <t>для грузовых автомобилей</t>
  </si>
  <si>
    <t>июнь, август</t>
  </si>
  <si>
    <t>100</t>
  </si>
  <si>
    <t>6 Т</t>
  </si>
  <si>
    <t>27.20.21.100.000.00.0796.000000000007</t>
  </si>
  <si>
    <t>стартерный, марка 6СТ-190, напряжение 12 В, емкость 190 А/ч, ГОСТ 959-2002</t>
  </si>
  <si>
    <t>февраль, март, апрель, май, июнь, август, сентябрь,октябрь</t>
  </si>
  <si>
    <t>предоплата 100 %</t>
  </si>
  <si>
    <t>7,14,15,18,19</t>
  </si>
  <si>
    <t>6-1 Т</t>
  </si>
  <si>
    <t>ЭЦПП</t>
  </si>
  <si>
    <t>поставка в течение 60 дней после  предоплаты</t>
  </si>
  <si>
    <t>предоплата 30 %</t>
  </si>
  <si>
    <t>7 Т</t>
  </si>
  <si>
    <t>25.94.13.900.008.00.0796.000000000000</t>
  </si>
  <si>
    <t>Анкер</t>
  </si>
  <si>
    <t>усиленный, с болтом</t>
  </si>
  <si>
    <t>Анкер Ø12х150</t>
  </si>
  <si>
    <t>предоплата 50%</t>
  </si>
  <si>
    <t>7-1 Т</t>
  </si>
  <si>
    <t xml:space="preserve">Анкер Ø12х150 </t>
  </si>
  <si>
    <t>июль,август, сентябрь</t>
  </si>
  <si>
    <t>авансовый платеж- 50%</t>
  </si>
  <si>
    <t>8 Т</t>
  </si>
  <si>
    <t>20.11.11.250.000.00.5108.000000000000</t>
  </si>
  <si>
    <t>Аргон</t>
  </si>
  <si>
    <t>газообразный, сорт высший, ГОСТ 10157-79</t>
  </si>
  <si>
    <t>1 бал. 6.5 куб.м</t>
  </si>
  <si>
    <t>ЭОТТ</t>
  </si>
  <si>
    <t>январь,февраль</t>
  </si>
  <si>
    <t>ежемесячно</t>
  </si>
  <si>
    <t>5108</t>
  </si>
  <si>
    <t>Один баллон</t>
  </si>
  <si>
    <t>ОТП</t>
  </si>
  <si>
    <t>9 Т</t>
  </si>
  <si>
    <t>20.14.62.110.000.00.0166.000000000001</t>
  </si>
  <si>
    <t>Ацетон</t>
  </si>
  <si>
    <t>чистый для анализа, ГОСТ 2603-79</t>
  </si>
  <si>
    <t>Ч.Д.А.</t>
  </si>
  <si>
    <t>январь-июнь</t>
  </si>
  <si>
    <t>166</t>
  </si>
  <si>
    <t>Килограмм</t>
  </si>
  <si>
    <t>9-1 Т</t>
  </si>
  <si>
    <t>июль</t>
  </si>
  <si>
    <t>килограмм</t>
  </si>
  <si>
    <t>10 Т</t>
  </si>
  <si>
    <t>28.41.40.000.034.00.0796.000000000000</t>
  </si>
  <si>
    <t>бабка задняя</t>
  </si>
  <si>
    <t>для шлицефрезерного станка</t>
  </si>
  <si>
    <t>бабка задняя для шлицефрезерного станка</t>
  </si>
  <si>
    <t>февраль- апрель</t>
  </si>
  <si>
    <t>Северо-Казахстанская область, г.Петропавловск, пр.Я.Гашека,1</t>
  </si>
  <si>
    <t>45 рабочих дней</t>
  </si>
  <si>
    <t>50% предоплата</t>
  </si>
  <si>
    <t>10 -1Т</t>
  </si>
  <si>
    <t>февраль, апрель, июль, сентябрь</t>
  </si>
  <si>
    <t>11 Т</t>
  </si>
  <si>
    <t>24.10.71.000.003.01.0166.000000000004</t>
  </si>
  <si>
    <t>Балка</t>
  </si>
  <si>
    <t>стальная, двутавровая, марка Ст.3, размер 24 м, ГОСТ 19425-74</t>
  </si>
  <si>
    <t>январь-май, июль-декабрь</t>
  </si>
  <si>
    <t>15-20 дней</t>
  </si>
  <si>
    <t>100% по факту поставки</t>
  </si>
  <si>
    <t>19</t>
  </si>
  <si>
    <t>11-1 Т</t>
  </si>
  <si>
    <t>12 Т</t>
  </si>
  <si>
    <t>24.10.71.000.004.00.0168.000000000003</t>
  </si>
  <si>
    <t>Балки</t>
  </si>
  <si>
    <t>стальная, нормальная (Б), размер 12, двутавровая</t>
  </si>
  <si>
    <t>168</t>
  </si>
  <si>
    <t>Тонна (метрическая)</t>
  </si>
  <si>
    <t>12-1 Т</t>
  </si>
  <si>
    <t xml:space="preserve">январь,май, июль, сентябрь,декабрь </t>
  </si>
  <si>
    <t xml:space="preserve">аванс 0,  100% после поставки </t>
  </si>
  <si>
    <t>13 Т</t>
  </si>
  <si>
    <t>32.99.59.100.001.00.0796.000000000000</t>
  </si>
  <si>
    <t>Баллон</t>
  </si>
  <si>
    <t>для пневмогидроаккумуляторов металлообрабатывающих станков, резиновый, овальный с открытой горловиной, номинальный объем 3-25л</t>
  </si>
  <si>
    <t>Резиновый баллон 25л. TGL 10843 16 МПА</t>
  </si>
  <si>
    <t>в течение 45 дней</t>
  </si>
  <si>
    <t>13-1 Т</t>
  </si>
  <si>
    <t>январь,март, июль,сентябрь</t>
  </si>
  <si>
    <t>аванс 100%</t>
  </si>
  <si>
    <t>14 Т</t>
  </si>
  <si>
    <t>26.30.60.000.015.00.0796.000000000000</t>
  </si>
  <si>
    <t>Батарея</t>
  </si>
  <si>
    <t>резервная</t>
  </si>
  <si>
    <t>для ПК</t>
  </si>
  <si>
    <t>14-1 Т</t>
  </si>
  <si>
    <t>февраль,май, июль,август,сентябрь, ноябрь</t>
  </si>
  <si>
    <t>15 Т</t>
  </si>
  <si>
    <t>19.20.21.510.000.00.0112.000000000001</t>
  </si>
  <si>
    <t>Бензин</t>
  </si>
  <si>
    <t>для двигателей с искровым зажиганием, марка АИ-80, неэтилированный и этилированный</t>
  </si>
  <si>
    <t>ГОСТ            Р 51105-97</t>
  </si>
  <si>
    <t>январь - ноябрь</t>
  </si>
  <si>
    <t>112</t>
  </si>
  <si>
    <t>Литр (куб. дм.)</t>
  </si>
  <si>
    <t>16 Т</t>
  </si>
  <si>
    <t>19.20.21.530.000.00.0112.000000000001</t>
  </si>
  <si>
    <t>для двигателей с искровым зажиганием, марка АИ-92, неэтилированный и этилированный</t>
  </si>
  <si>
    <t>ГОСТ           Р 51105-97</t>
  </si>
  <si>
    <t>17 Т</t>
  </si>
  <si>
    <t>19.20.42.520.000.00.0168.000000000001</t>
  </si>
  <si>
    <t>Битум</t>
  </si>
  <si>
    <t>нефтяной, строительный, марка БН 70/30, условная вязкость 21-40, ГОСТ 6617-76</t>
  </si>
  <si>
    <t>Битум кровельный</t>
  </si>
  <si>
    <t>февраль-апрель, июнь-август, сентябрь-ноябрь</t>
  </si>
  <si>
    <t>в течение 5 дней/для ОТП 60 дней</t>
  </si>
  <si>
    <t>оплата по факту</t>
  </si>
  <si>
    <t>17-1 Т</t>
  </si>
  <si>
    <t>февраль,апрель, июнь,август, сентябрь,ноябрь</t>
  </si>
  <si>
    <t>18 Т</t>
  </si>
  <si>
    <t>20.13.51.300.000.00.0166.000000000003</t>
  </si>
  <si>
    <t>Бихромат калия</t>
  </si>
  <si>
    <t>технический, сорт высший, ГОСТ 2652-78</t>
  </si>
  <si>
    <t>(двухромовокислый калий) технический,высший сорт</t>
  </si>
  <si>
    <t>18-1 Т</t>
  </si>
  <si>
    <t xml:space="preserve">Бихромат калия </t>
  </si>
  <si>
    <t>январь,июль</t>
  </si>
  <si>
    <t>19 Т</t>
  </si>
  <si>
    <t>20.13.51.310.000.00.0166.000000000001</t>
  </si>
  <si>
    <t>Бихромат натрия</t>
  </si>
  <si>
    <t>технический, сорт высший, ГОСТ 2651-78</t>
  </si>
  <si>
    <t>19-1 Т</t>
  </si>
  <si>
    <t xml:space="preserve">Бихромат натрия </t>
  </si>
  <si>
    <t>20 Т</t>
  </si>
  <si>
    <t>17.23.13.700.000.00.0796.000000000001</t>
  </si>
  <si>
    <t>Бланк</t>
  </si>
  <si>
    <t>конкретного вида документа</t>
  </si>
  <si>
    <t>Комплектовочная документация (формуляр) паспорт</t>
  </si>
  <si>
    <t>январь-март, апрель-июнь</t>
  </si>
  <si>
    <t>поставка в течении 60 дней</t>
  </si>
  <si>
    <t>21 Т</t>
  </si>
  <si>
    <t>Комплектовочная документация (формуляр) каталог</t>
  </si>
  <si>
    <t>22 Т</t>
  </si>
  <si>
    <t>Вспомогательный документ (формат А6 односторонние)</t>
  </si>
  <si>
    <t>23 Т</t>
  </si>
  <si>
    <t>Вспомогательный документ (формат А6 ватман)</t>
  </si>
  <si>
    <t>23-1 Т</t>
  </si>
  <si>
    <t>24 Т</t>
  </si>
  <si>
    <t>Вспомогательный документ (формат А4 нумерацией)</t>
  </si>
  <si>
    <t>24-1 Т</t>
  </si>
  <si>
    <t>25 Т</t>
  </si>
  <si>
    <t>личная карточка (ватман А5)</t>
  </si>
  <si>
    <t>25-1 Т</t>
  </si>
  <si>
    <t>26 Т</t>
  </si>
  <si>
    <t>личная карточка (маленькая, картон А4)</t>
  </si>
  <si>
    <t>27 Т</t>
  </si>
  <si>
    <t>личная карточка (большая, картон А3)</t>
  </si>
  <si>
    <t>27-1 Т</t>
  </si>
  <si>
    <t>28 Т</t>
  </si>
  <si>
    <t>Карточка складского учета Форма М-17 (формат А5, с двух сторон)</t>
  </si>
  <si>
    <t>29 Т</t>
  </si>
  <si>
    <t>Лимитно-заборная карта ФМУ-28</t>
  </si>
  <si>
    <t>30 Т</t>
  </si>
  <si>
    <t>ярлыки для ТМЗ (формат А3 односторонние, А4 с двух сторон)</t>
  </si>
  <si>
    <t>31 Т</t>
  </si>
  <si>
    <t>Табель учета раб времени ФТУ-3 (формат А4, с двух сторон)</t>
  </si>
  <si>
    <t>32 Т</t>
  </si>
  <si>
    <t>Бланки для сводки (формат А3, с двух сторон)</t>
  </si>
  <si>
    <t>33 Т</t>
  </si>
  <si>
    <t>Бланк-наряд-допуск (формат А3)</t>
  </si>
  <si>
    <t>34 Т</t>
  </si>
  <si>
    <t>бланки распоряжения Формат А4 заказ на ремонт (формат А4 односторонние)</t>
  </si>
  <si>
    <t>35 Т</t>
  </si>
  <si>
    <t>Бланки для сводки (формат А4 односторонние, А5 двусторонние)</t>
  </si>
  <si>
    <t>36 Т</t>
  </si>
  <si>
    <t>Бланки для сводки (формат А5 односторонние)</t>
  </si>
  <si>
    <t>37 Т</t>
  </si>
  <si>
    <t>16.23.11.500.000.00.0839.000000000002</t>
  </si>
  <si>
    <t>Блок</t>
  </si>
  <si>
    <t>дверной, филенчатый</t>
  </si>
  <si>
    <t>Дверная рама и пороги</t>
  </si>
  <si>
    <t>839</t>
  </si>
  <si>
    <t>Комплект</t>
  </si>
  <si>
    <t>37-1 Т</t>
  </si>
  <si>
    <t>38 Т</t>
  </si>
  <si>
    <t>26.51.82.500.073.00.0796.000000000000</t>
  </si>
  <si>
    <t>Блок контроля управления</t>
  </si>
  <si>
    <t>для датчика-реле уровня</t>
  </si>
  <si>
    <t>Блок охлаждения MASTERCOOL 30_KEMPPI (6163900)</t>
  </si>
  <si>
    <t>февраль-апрель, сентябрь-ноябрь</t>
  </si>
  <si>
    <t>45 дней</t>
  </si>
  <si>
    <t>38-1 Т</t>
  </si>
  <si>
    <t>39 Т</t>
  </si>
  <si>
    <t>17.23.12.700.008.00.0796.000000000003</t>
  </si>
  <si>
    <t>Блокнот для записей</t>
  </si>
  <si>
    <t>формат А5</t>
  </si>
  <si>
    <t>А5,60л.</t>
  </si>
  <si>
    <t>январь-март,май</t>
  </si>
  <si>
    <t>поставка в течении 2-х дней</t>
  </si>
  <si>
    <t>40 Т</t>
  </si>
  <si>
    <t>17.23.12.700.008.00.0796.000000000001</t>
  </si>
  <si>
    <t>формат А7</t>
  </si>
  <si>
    <t>А7, 40л.</t>
  </si>
  <si>
    <t>40-1 Т</t>
  </si>
  <si>
    <t>май, сентябрь, октябрь</t>
  </si>
  <si>
    <t>41 Т</t>
  </si>
  <si>
    <t>26.30.30.900.010.00.0796.000000000000</t>
  </si>
  <si>
    <t>Бокс кабельный</t>
  </si>
  <si>
    <t>емкость 10 пар</t>
  </si>
  <si>
    <t>Бокс КМПн 2/4 с проз.крыш для 4-х авт.нар.уст.</t>
  </si>
  <si>
    <t>в течение15 дней</t>
  </si>
  <si>
    <t>42 Т</t>
  </si>
  <si>
    <t>25.73.30.500.005.00.0796.000000000000</t>
  </si>
  <si>
    <t>Бородок</t>
  </si>
  <si>
    <t>ручной, слесарный, ГОСТ 7214-72</t>
  </si>
  <si>
    <t>7851-0156 Ц15хр ГОСТ7214-72.БОРОДОК</t>
  </si>
  <si>
    <t>Северо-Казахстанская область г.Петропавловск, пр. Я.Гашека 1</t>
  </si>
  <si>
    <t>поставка в течение 30 дней</t>
  </si>
  <si>
    <t>42-1 Т</t>
  </si>
  <si>
    <t>43 Т</t>
  </si>
  <si>
    <t>15.20.31.500.000.00.0715.000000000009</t>
  </si>
  <si>
    <t>Ботинки</t>
  </si>
  <si>
    <t>мужские, из кирзового верха, на подошве из резины, утепленные, с подноском защитным металлическим</t>
  </si>
  <si>
    <t>ботинки мужские с металлическим подноском</t>
  </si>
  <si>
    <t>715</t>
  </si>
  <si>
    <t>Пара</t>
  </si>
  <si>
    <t>43-1 Т</t>
  </si>
  <si>
    <t>май, июнь</t>
  </si>
  <si>
    <t>поставка в течении 30 дней</t>
  </si>
  <si>
    <t>44 Т</t>
  </si>
  <si>
    <t>15.20.32.920.001.00.0715.000000000006</t>
  </si>
  <si>
    <t>мужские, для защиты от механических воздействий, из комбинированного материала, ГОСТ 28507-99</t>
  </si>
  <si>
    <t>ботинки мужские</t>
  </si>
  <si>
    <t>44-1 Т</t>
  </si>
  <si>
    <t>45 Т</t>
  </si>
  <si>
    <t>17.23.12.700.012.00.5111.000000000001</t>
  </si>
  <si>
    <t>Бумага</t>
  </si>
  <si>
    <t>для заметок, формат блока 8*8 см</t>
  </si>
  <si>
    <t>Блок из бумаг для заметок</t>
  </si>
  <si>
    <t>5111</t>
  </si>
  <si>
    <t>Одна пачка</t>
  </si>
  <si>
    <t>46 Т</t>
  </si>
  <si>
    <t>17.23.14.500.000.00.5111.000000000075</t>
  </si>
  <si>
    <t>для офисного оборудования, формат А4, плотность 250 г/м2, ГОСТ 6656-76</t>
  </si>
  <si>
    <t>А4 250г/м2, 21х29,5см/глян-я</t>
  </si>
  <si>
    <t>февраль</t>
  </si>
  <si>
    <t>47 Т</t>
  </si>
  <si>
    <t>А4 250г/м2, 21х29,5см/об-я</t>
  </si>
  <si>
    <t>февраль-май</t>
  </si>
  <si>
    <t>48 Т</t>
  </si>
  <si>
    <t>17.23.14.500.000.00.5111.000000000073</t>
  </si>
  <si>
    <t>для офисного оборудования, формат А4, плотность 200 г/м2, ГОСТ 6656-76</t>
  </si>
  <si>
    <t>А4 200 г/м2, 21х29,5 см, гл-я</t>
  </si>
  <si>
    <t>49 Т</t>
  </si>
  <si>
    <t>А4 200 г/м2, 21х29,5 см, об-я</t>
  </si>
  <si>
    <t>50 Т</t>
  </si>
  <si>
    <t>17.12.13.100.000.03.0736.000000000000</t>
  </si>
  <si>
    <t>для плоттера, формат А1, плотность 170 г/м2, ГОСТ 6656-76</t>
  </si>
  <si>
    <t>бумага для плотера ГОСТ 9094-89 
(1 орам/ рулон - 460,80 кг)</t>
  </si>
  <si>
    <t>поставка в течении 10 дней</t>
  </si>
  <si>
    <t>736</t>
  </si>
  <si>
    <t>Рулон</t>
  </si>
  <si>
    <t>50-1 Т</t>
  </si>
  <si>
    <t>17.12.13.100.000.03.0736.000000000002</t>
  </si>
  <si>
    <t>для плоттера, формат А3, плотность 80 г/м2</t>
  </si>
  <si>
    <t>Бумага офсетная для плоттера ф.620, 80 гр/м2</t>
  </si>
  <si>
    <t>июнь, июль, август</t>
  </si>
  <si>
    <t>поставка в течение  10 дней</t>
  </si>
  <si>
    <t>авансовый платеж -100%</t>
  </si>
  <si>
    <t>51 Т</t>
  </si>
  <si>
    <t>26.20.40.000.014.00.0796.000000000001</t>
  </si>
  <si>
    <t>Вал</t>
  </si>
  <si>
    <t>для принтера, резиновый</t>
  </si>
  <si>
    <t>Вал резиновый</t>
  </si>
  <si>
    <t>февраль,март-май,июнь-август,сентябрь-декабрь</t>
  </si>
  <si>
    <t>51-1 Т</t>
  </si>
  <si>
    <t>52 Т</t>
  </si>
  <si>
    <t>28.13.32.000.086.00.0796.000000000004</t>
  </si>
  <si>
    <t>раздаточный, для редуктора</t>
  </si>
  <si>
    <t>Шпиндель угловой передачи МД.03.17 (вал раздаточный к редуктору)</t>
  </si>
  <si>
    <t>30 дней</t>
  </si>
  <si>
    <t>52-1 Т</t>
  </si>
  <si>
    <t>53 Т</t>
  </si>
  <si>
    <t>28.13.32.000.086.00.0796.000000000000</t>
  </si>
  <si>
    <t>для редуктора, входной</t>
  </si>
  <si>
    <t>Вал-шестерня угловой передачи МД.03.14 (вал входной к редуктору)</t>
  </si>
  <si>
    <t>53-1 Т</t>
  </si>
  <si>
    <t>54 Т</t>
  </si>
  <si>
    <t>29.32.30.990.049.00.0796.000000000001</t>
  </si>
  <si>
    <t>гибкий спидометра, для грузового автомобиля</t>
  </si>
  <si>
    <t>ГВ300-05-L=2350.ВАЛ ГИБКИЙ СПИДОМЕТРА(ОТ А/М ЗИЛ)</t>
  </si>
  <si>
    <t>55 Т</t>
  </si>
  <si>
    <t>29.32.30.300.004.00.0796.000000000063</t>
  </si>
  <si>
    <t>карданный, для грузового автомобиля, промежуточный, с шарниром неравных угловых скоростей, с шарниром, фланцами, промежуточной опорой</t>
  </si>
  <si>
    <t>690811-2201010-10 ВАЛ КАРДАННЫЙ</t>
  </si>
  <si>
    <t>январь,февраль-май, июнь-август, сентябрь-ноябрь</t>
  </si>
  <si>
    <t>55-1 Т</t>
  </si>
  <si>
    <t>январь,февраль, май, июнь,август, сентябрь,ноябрь</t>
  </si>
  <si>
    <t>56 Т</t>
  </si>
  <si>
    <t>210Г-2204010-17.ВАЛ КАРДАННЫЙ</t>
  </si>
  <si>
    <t>56-1 Т</t>
  </si>
  <si>
    <t>57 Т</t>
  </si>
  <si>
    <t>214-2203010-18.ВАЛ КАРДАННЫЙ</t>
  </si>
  <si>
    <t>57-1 Т</t>
  </si>
  <si>
    <t>58 Т</t>
  </si>
  <si>
    <t>255Б-2204010-07.ВАЛ КАРДАННЫЙ</t>
  </si>
  <si>
    <t>58-1 Т</t>
  </si>
  <si>
    <t>58-2 Т</t>
  </si>
  <si>
    <t>Северо-Казахстанская область, г.Петропавловск, пр.Я.Гашека 1</t>
  </si>
  <si>
    <t>сентябрь, ноябрь</t>
  </si>
  <si>
    <t xml:space="preserve"> Северо-Казахстанская область г.Петропавловск</t>
  </si>
  <si>
    <t>поставка в течение 30 рабочих дней</t>
  </si>
  <si>
    <t>авансовый платеж - 50%</t>
  </si>
  <si>
    <t>59 Т</t>
  </si>
  <si>
    <t>69-2201010-05.ВАЛ КАРДАННЫЙ</t>
  </si>
  <si>
    <t>59-1 Т</t>
  </si>
  <si>
    <t>60 Т</t>
  </si>
  <si>
    <t>255-2202010-04.ВАЛ КАРДАННЫЙ ПРОМЕЖУТОЧНЫЙ ОСНОВНОЙ</t>
  </si>
  <si>
    <t>60-1 Т</t>
  </si>
  <si>
    <t>61 Т</t>
  </si>
  <si>
    <t>210Г-2202045-04.КАРДАННЫЙ ШАРНИР</t>
  </si>
  <si>
    <t>поставка в течение 40 дней</t>
  </si>
  <si>
    <t>61-1 Т</t>
  </si>
  <si>
    <t>62 Т</t>
  </si>
  <si>
    <t>15.20.32.990.005.00.0715.000000000002</t>
  </si>
  <si>
    <t>Валенки</t>
  </si>
  <si>
    <t>мужские, общего назначения, из грубой овечьей натуральной шерсти, тонкие, ГОСТ 18724-88</t>
  </si>
  <si>
    <t>валенки войлочные</t>
  </si>
  <si>
    <t>январь-март, октябрь-декабрь</t>
  </si>
  <si>
    <t>62-1 Т</t>
  </si>
  <si>
    <t xml:space="preserve">валенки войлочные </t>
  </si>
  <si>
    <t>октябрь,декабрь</t>
  </si>
  <si>
    <t xml:space="preserve">поставка в течении 60 дней </t>
  </si>
  <si>
    <t>ТПХ</t>
  </si>
  <si>
    <t>63 Т</t>
  </si>
  <si>
    <t>27.90.82.000.003.00.0796.000000000000</t>
  </si>
  <si>
    <t>Ввод потенциометра</t>
  </si>
  <si>
    <t>для ввода электричества</t>
  </si>
  <si>
    <t>ВК12-В1,5-Exe II U ПИНЮ.687153.002ТУ.ВВОД КАБЕЛЬНЫЙ М18х1,5</t>
  </si>
  <si>
    <t>поставка в течение 45 дней</t>
  </si>
  <si>
    <t>63-1 Т</t>
  </si>
  <si>
    <t>64 Т</t>
  </si>
  <si>
    <t>26.30.13.000.001.00.0796.000000000000</t>
  </si>
  <si>
    <t>Веб-камера</t>
  </si>
  <si>
    <t>камера свыше 2 Мпикс, USB 2.0</t>
  </si>
  <si>
    <t>май, сентябрь</t>
  </si>
  <si>
    <t>65 Т</t>
  </si>
  <si>
    <t>32.91.11.900.005.00.0796.000000000001</t>
  </si>
  <si>
    <t>Веник</t>
  </si>
  <si>
    <t>из материалов растительного происхождения</t>
  </si>
  <si>
    <t>веник из материалов растительного происхождения</t>
  </si>
  <si>
    <t>апрель-июнь</t>
  </si>
  <si>
    <t>поставка в течении 5 дней</t>
  </si>
  <si>
    <t>66 Т</t>
  </si>
  <si>
    <t>28.14.13.530.000.00.0796.000000000002</t>
  </si>
  <si>
    <t>Вентиль</t>
  </si>
  <si>
    <t>чугунный, проходной, условный диаметр 15 мм, условное давление 1,6 МПа</t>
  </si>
  <si>
    <t>15Б1бк Dу15 Р=1,6МПа ТУ26-07-1392-86.ВЕНТИЛЬ МУФТОВЫЙ</t>
  </si>
  <si>
    <t>66-1 Т</t>
  </si>
  <si>
    <t>67 Т</t>
  </si>
  <si>
    <t>26.12.20.000.000.00.0796.000000000030</t>
  </si>
  <si>
    <t>Видеокарта</t>
  </si>
  <si>
    <t>разрядность шины памяти 128 бит, объем памяти 2048 Мб</t>
  </si>
  <si>
    <t>видеоадаптер</t>
  </si>
  <si>
    <t>68 Т</t>
  </si>
  <si>
    <t>26.12.20.000.000.00.0796.000000000019</t>
  </si>
  <si>
    <t>разрядность шины памяти 2*256 бит, объем памяти 2048 Мб</t>
  </si>
  <si>
    <t>69 Т</t>
  </si>
  <si>
    <t>27.33.13.500.001.00.0796.000000000000</t>
  </si>
  <si>
    <t>Вилка</t>
  </si>
  <si>
    <t>серия 2РМГД</t>
  </si>
  <si>
    <t>2РТТ28КПЭ7Ш11В ГЕО.364.120ТУ.ВИЛКА</t>
  </si>
  <si>
    <t>69-1 Т</t>
  </si>
  <si>
    <t>70 Т</t>
  </si>
  <si>
    <t>ВП40-4В1К ТУ16-434.142-86.ВИЛКА</t>
  </si>
  <si>
    <t>70-1 Т</t>
  </si>
  <si>
    <t>71 Т</t>
  </si>
  <si>
    <t>ПС300А3-150 ГОСТ9200-76.ВИЛКА</t>
  </si>
  <si>
    <t>71-1 Т</t>
  </si>
  <si>
    <t>72 Т</t>
  </si>
  <si>
    <t>ССИ-013,16А,2P+PE,220В ТУ16-434.142-86.ВИЛКА</t>
  </si>
  <si>
    <t>72-1 Т</t>
  </si>
  <si>
    <t>73 Т</t>
  </si>
  <si>
    <t>ШР16П2НГ5 ГЕО.364.107ТУ.ВИЛКА</t>
  </si>
  <si>
    <t>73-1 Т</t>
  </si>
  <si>
    <t>74 Т</t>
  </si>
  <si>
    <t>ШР32П10НГ1 ГЕО.364.107ТУ С ЗАЩИТ.КРЫШКОЙ.ВИЛКА</t>
  </si>
  <si>
    <t>74-1 Т</t>
  </si>
  <si>
    <t>75 Т</t>
  </si>
  <si>
    <t>28.22.19.300.016.00.0796.000000000000</t>
  </si>
  <si>
    <t>Вкладыш</t>
  </si>
  <si>
    <t>для подъемно-транспортного оборудования, фрикционный</t>
  </si>
  <si>
    <t>УД 1303 марка материала ФК-16 Л</t>
  </si>
  <si>
    <t>январь-март,</t>
  </si>
  <si>
    <t>75-1 Т</t>
  </si>
  <si>
    <t xml:space="preserve">вкладыш </t>
  </si>
  <si>
    <t>январь, март</t>
  </si>
  <si>
    <t>авансовый платеж - 30%</t>
  </si>
  <si>
    <t>штука</t>
  </si>
  <si>
    <t>76 Т</t>
  </si>
  <si>
    <t>29.32.30.990.094.00.0796.000000000001</t>
  </si>
  <si>
    <t>Влагоотделитель</t>
  </si>
  <si>
    <t>для грузового автомобиля</t>
  </si>
  <si>
    <t>март, апрель, май, октябрь, ноябрь</t>
  </si>
  <si>
    <t>77 Т</t>
  </si>
  <si>
    <t>11.07.11.300.000.02.0868.000000000000</t>
  </si>
  <si>
    <t>Вода</t>
  </si>
  <si>
    <t>негазированная, питьевая, объем 19 л, СТ РК 1432-2005</t>
  </si>
  <si>
    <t>Бутилированная, столовая, питьевая, озонированная, негазированная</t>
  </si>
  <si>
    <t>январь-март</t>
  </si>
  <si>
    <t>868</t>
  </si>
  <si>
    <t>Бутылка</t>
  </si>
  <si>
    <t>78 Т</t>
  </si>
  <si>
    <t>29.32.30.910.014.00.0796.000000000001</t>
  </si>
  <si>
    <t>Водоотделитель</t>
  </si>
  <si>
    <t>14.35.12.010.ВОДООТДЕЛИТЕЛЬ</t>
  </si>
  <si>
    <t>78 -1Т</t>
  </si>
  <si>
    <t>79 Т</t>
  </si>
  <si>
    <t>20.13.24.130.000.00.0166.000000000000</t>
  </si>
  <si>
    <t>Водород хлорид (кислота соляная)</t>
  </si>
  <si>
    <t>синтетический технический, марка А, ГОСТ 857-95</t>
  </si>
  <si>
    <t>79-1 Т</t>
  </si>
  <si>
    <t>январь, июль</t>
  </si>
  <si>
    <t>11,13,15</t>
  </si>
  <si>
    <t>79-2 Т</t>
  </si>
  <si>
    <t>июль, сентябрь, октябрь</t>
  </si>
  <si>
    <t>FCA</t>
  </si>
  <si>
    <t>80 Т</t>
  </si>
  <si>
    <t>13.99.13.100.000.00.0166.000000000000</t>
  </si>
  <si>
    <t>Войлок</t>
  </si>
  <si>
    <t>технический, ГС, ГОСТ 6418-81</t>
  </si>
  <si>
    <t>Войлок технический р-р 2 х3 м</t>
  </si>
  <si>
    <t>80-1 Т</t>
  </si>
  <si>
    <t>апрель, июнь</t>
  </si>
  <si>
    <t xml:space="preserve">поставка в течении 10 дней </t>
  </si>
  <si>
    <t>81 Т</t>
  </si>
  <si>
    <t>Войлочные круги</t>
  </si>
  <si>
    <t>81-1 Т</t>
  </si>
  <si>
    <t>март,май,июль,август, ноябрь,декабрь</t>
  </si>
  <si>
    <t xml:space="preserve">поставка в течении 30 дней </t>
  </si>
  <si>
    <t>82 Т</t>
  </si>
  <si>
    <t>28.21.14.300.004.00.0796.000000000000</t>
  </si>
  <si>
    <t>Вставка</t>
  </si>
  <si>
    <t>плавкая, для унифицированного моторного подогревателя (УМП)</t>
  </si>
  <si>
    <t>ВП2Б-1В,10А,250В ОЮО.481.005ТУ.ВСТАВКА ПЛАВКАЯ</t>
  </si>
  <si>
    <t>82-1 Т</t>
  </si>
  <si>
    <t>83 Т</t>
  </si>
  <si>
    <t>ВП2Б-1В,1А,250В ОЮО.481.005ТУ.ВСТАВКА ПЛАВКАЯ</t>
  </si>
  <si>
    <t>83-1 Т</t>
  </si>
  <si>
    <t>84 Т</t>
  </si>
  <si>
    <t>ВПТ6-26 5А ОЮО.481.021ТУ.ВСТАВКА ПЛАВКАЯ</t>
  </si>
  <si>
    <t>84-1 Т</t>
  </si>
  <si>
    <t>85 Т</t>
  </si>
  <si>
    <t>28.30.93.990.050.00.0796.000000000001</t>
  </si>
  <si>
    <t>Втулка</t>
  </si>
  <si>
    <t>для тракторной техники, направляющая</t>
  </si>
  <si>
    <t>1НП.01.00.069; 1НП.01.00.069-1</t>
  </si>
  <si>
    <t>январь-апрель</t>
  </si>
  <si>
    <t>20 календарных дней</t>
  </si>
  <si>
    <t>85-1 Т</t>
  </si>
  <si>
    <t>январь,апрель, август</t>
  </si>
  <si>
    <t>86 Т</t>
  </si>
  <si>
    <t>27.12.22.900.001.00.0796.000000000036</t>
  </si>
  <si>
    <t>Выключатель</t>
  </si>
  <si>
    <t>автоматический, тип А, трехполюсный, с тепловым размыкателем</t>
  </si>
  <si>
    <t>Автомат АЕ 100А</t>
  </si>
  <si>
    <t>87 Т</t>
  </si>
  <si>
    <t>Автомат АЕ 20А</t>
  </si>
  <si>
    <t>87-1 Т</t>
  </si>
  <si>
    <t>88 Т</t>
  </si>
  <si>
    <t>Автомат АЕ 40А</t>
  </si>
  <si>
    <t>89 Т</t>
  </si>
  <si>
    <t>Автомат АЕ 160А</t>
  </si>
  <si>
    <t>89-1 Т</t>
  </si>
  <si>
    <t>90 Т</t>
  </si>
  <si>
    <t>27.12.22.900.001.00.0796.000000000073</t>
  </si>
  <si>
    <t>автоматический, тип ВА, однополюсный</t>
  </si>
  <si>
    <t>Автомат ВА 40А</t>
  </si>
  <si>
    <t>90-1 Т</t>
  </si>
  <si>
    <t>выключатель бел.2 кл.о/у POWER MEN</t>
  </si>
  <si>
    <t>91 Т</t>
  </si>
  <si>
    <t>Автомат ВА 32 А</t>
  </si>
  <si>
    <t>91-1 Т</t>
  </si>
  <si>
    <t>выключатель бел.1 кл.о/у POWER MEN</t>
  </si>
  <si>
    <t>92 Т</t>
  </si>
  <si>
    <t>Автомат ВА 25 А</t>
  </si>
  <si>
    <t>92-1 Т</t>
  </si>
  <si>
    <t xml:space="preserve">Автомат ВА 25 А </t>
  </si>
  <si>
    <t>93 Т</t>
  </si>
  <si>
    <t>Автомат ВА 57-39-340010-630А-5000-690АС-УХЛЗ-КЭАЗ</t>
  </si>
  <si>
    <t>94 Т</t>
  </si>
  <si>
    <t>27.12.22.900.001.00.0796.000000000001</t>
  </si>
  <si>
    <t>автоматический, тип В, однополюсный, с тепловым размыкателем</t>
  </si>
  <si>
    <t>АЗС-30 ТУ16-526.015-73АВТОМАТ</t>
  </si>
  <si>
    <t>94-1 Т</t>
  </si>
  <si>
    <t>95 Т</t>
  </si>
  <si>
    <t>АЗС-40 ТУ16-526.015-73АВТОМАТ</t>
  </si>
  <si>
    <t>95-1 Т</t>
  </si>
  <si>
    <t>96 Т</t>
  </si>
  <si>
    <t>27.12.22.900.001.00.0796.000000000000</t>
  </si>
  <si>
    <t>автоматический, тип А, однополюсный, с тепловым размыкателем</t>
  </si>
  <si>
    <t>В45М ТУ16-526.016-73.ВЫКЛЮЧАТЕЛЬ</t>
  </si>
  <si>
    <t>96-1 Т</t>
  </si>
  <si>
    <t>97 Т</t>
  </si>
  <si>
    <t>ВК317.ВЫКЛЮЧАТЕЛЬ</t>
  </si>
  <si>
    <t>97-1 Т</t>
  </si>
  <si>
    <t>98 Т</t>
  </si>
  <si>
    <t>27.12.22.900.001.00.0796.000000000026</t>
  </si>
  <si>
    <t>автоматический, тип С, двухполюсный, с тепловым размыкателем</t>
  </si>
  <si>
    <t>ВК50-21-10110 1з 54 УХЛ2,КРАСНЫЙ.ВЫКЛЮЧАТЕЛЬ</t>
  </si>
  <si>
    <t>98-1 Т</t>
  </si>
  <si>
    <t>99 Т</t>
  </si>
  <si>
    <t>ВК50-21-10110 1з 54 УХЛ2,КРАСНЫЙ IP54.ВЫКЛЮЧАТЕЛЬ</t>
  </si>
  <si>
    <t>99-1 Т</t>
  </si>
  <si>
    <t>100 Т</t>
  </si>
  <si>
    <t>ВК50-21-11110 1з+1р 54 УХЛ2,ЧЕРНЫЙ.ВЫКЛЮЧАТЕЛЬ</t>
  </si>
  <si>
    <t>100-1 Т</t>
  </si>
  <si>
    <t>101 Т</t>
  </si>
  <si>
    <t>ВК50-21-11110 1з+1р 54 УХЛ2,ЧЕРНЫЙ IP54.ВЫКЛЮЧАТЕЛЬ</t>
  </si>
  <si>
    <t>101-1 Т</t>
  </si>
  <si>
    <t>102 Т</t>
  </si>
  <si>
    <t>ВК50-21-20110 2з 54 УХЛ2,ЧЕРНЫЙ IP54.ВЫКЛЮЧАТЕЛЬ</t>
  </si>
  <si>
    <t>102-1 Т</t>
  </si>
  <si>
    <t>103 Т</t>
  </si>
  <si>
    <t>27.33.11.900.000.00.0796.000000000022</t>
  </si>
  <si>
    <t>пакетный, ПВ 1-32 А</t>
  </si>
  <si>
    <t>ВПВ-1А11У1 ТУ16-91 ПИЖЦ.642236.003ТУ.ВЫКЛЮЧАТЕЛЬ</t>
  </si>
  <si>
    <t>103-1 Т</t>
  </si>
  <si>
    <t>104 Т</t>
  </si>
  <si>
    <t>27.33.11.900.000.00.0796.000000000025</t>
  </si>
  <si>
    <t>пакетный, ПК25Б-12С2029 - 25 А</t>
  </si>
  <si>
    <t>ВПК2110БУ2 ТУ16-526.433-78.ВЫКЛЮЧАТЕЛЬ</t>
  </si>
  <si>
    <t>104-1 Т</t>
  </si>
  <si>
    <t>105 Т</t>
  </si>
  <si>
    <t>КЕ011 У3 ИСП1,ЧЕРНЫЙ ТУ16-642.015-84.ВЫКЛЮЧАТЕЛЬ</t>
  </si>
  <si>
    <t>105-1 Т</t>
  </si>
  <si>
    <t>106 Т</t>
  </si>
  <si>
    <t>ВБИ-М30-76К-1131-Л.ВЫКЛЮЧАТЕЛЬ БЕСКОНТАКТНЫЙ</t>
  </si>
  <si>
    <t>106-1 Т</t>
  </si>
  <si>
    <t>106-2 Т</t>
  </si>
  <si>
    <t>107 Т</t>
  </si>
  <si>
    <t>29.32.30.990.074.00.0796.000000000002</t>
  </si>
  <si>
    <t>зажигания, для легкового автомобиля</t>
  </si>
  <si>
    <t>ВК350.ВЫКЛЮЧАТЕЛЬ ЗАЖИГАНИЯ</t>
  </si>
  <si>
    <t>107-1 Т</t>
  </si>
  <si>
    <t>108 Т</t>
  </si>
  <si>
    <t>27.33.11.900.000.00.0796.000000000011</t>
  </si>
  <si>
    <t>пакетный, ПВ 2-40 А</t>
  </si>
  <si>
    <t>ПВ2-40 М3 III ИСПОЛНЕНИЕ ТУ16-642.051-86.ВЫКЛЮЧАТЕЛЬ ПАКЕТНЫЙ</t>
  </si>
  <si>
    <t>108-1 Т</t>
  </si>
  <si>
    <t>109 Т</t>
  </si>
  <si>
    <t>25.93.14.700.003.00.0166.000000000027</t>
  </si>
  <si>
    <t>Гвоздь</t>
  </si>
  <si>
    <t>формовочный, круглый, диаметр 1,2 мм, длина 20 мм, ГОСТ 4035-63</t>
  </si>
  <si>
    <t>30% предоплата</t>
  </si>
  <si>
    <t>109-1 Т</t>
  </si>
  <si>
    <t>110 Т</t>
  </si>
  <si>
    <t>25.93.14.900.000.00.0166.000000000059</t>
  </si>
  <si>
    <t>строительный, с плоской головкой, диаметр 2,5 мм, длина 60 мм, ГОСТ 4028-63</t>
  </si>
  <si>
    <t>110-1 Т</t>
  </si>
  <si>
    <t>111 Т</t>
  </si>
  <si>
    <t>25.93.14.900.000.00.0166.000000000060</t>
  </si>
  <si>
    <t>строительный, с плоской головкой, диаметр 3,0 мм, длина 70 мм, ГОСТ 4028-63</t>
  </si>
  <si>
    <t>111-1 Т</t>
  </si>
  <si>
    <t>112 Т</t>
  </si>
  <si>
    <t>25.93.14.900.000.00.0166.000000000061</t>
  </si>
  <si>
    <t>строительный, с плоской головкой, диаметр 3,0 мм, длина 80 мм, ГОСТ 4028-63</t>
  </si>
  <si>
    <t>112-1 Т</t>
  </si>
  <si>
    <t>113 Т</t>
  </si>
  <si>
    <t>25.93.14.900.000.00.0166.000000000062</t>
  </si>
  <si>
    <t>строительный, с плоской головкой, диаметр 3,5 мм, длина 90 мм, ГОСТ 4028-63</t>
  </si>
  <si>
    <t>113-1 Т</t>
  </si>
  <si>
    <t>114 Т</t>
  </si>
  <si>
    <t>25.93.14.900.000.00.0166.000000000070</t>
  </si>
  <si>
    <t>строительный, с плоской головкой, диаметр 2,5 мм, длина 50 мм, ГОСТ 4028-63</t>
  </si>
  <si>
    <t>114-1 Т</t>
  </si>
  <si>
    <t>115 Т</t>
  </si>
  <si>
    <t>25.93.14.900.000.00.0166.000000000063</t>
  </si>
  <si>
    <t>строительный, с плоской головкой, диаметр 4,0 мм, длина 100 мм, ГОСТ 4028-63</t>
  </si>
  <si>
    <t>116 Т</t>
  </si>
  <si>
    <t>25.93.14.900.000.00.0166.000000000067</t>
  </si>
  <si>
    <t>строительный, с плоской головкой, диаметр 6,0 мм, длина 150 мм, ГОСТ 4028-63</t>
  </si>
  <si>
    <t>117 Т</t>
  </si>
  <si>
    <t>25.93.14.900.000.00.0166.000000000068</t>
  </si>
  <si>
    <t>строительный, с плоской головкой, диаметр 6,0 мм, длина 200 мм, ГОСТ 4028-63</t>
  </si>
  <si>
    <t>118 Т</t>
  </si>
  <si>
    <t>20.52.10.400.000.00.0796.000000000001</t>
  </si>
  <si>
    <t>Герметик</t>
  </si>
  <si>
    <t>гелевый, стойкий к растворителям, быстросохнущий</t>
  </si>
  <si>
    <t>авкариумного типа прозрачный 310 мл.</t>
  </si>
  <si>
    <t>поставка в течение 5 рабочих дней</t>
  </si>
  <si>
    <t>118-1 Т</t>
  </si>
  <si>
    <t xml:space="preserve">Герметик  </t>
  </si>
  <si>
    <t>119 Т</t>
  </si>
  <si>
    <t>20.52.10.900.010.00.0778.000000000000</t>
  </si>
  <si>
    <t>Герметик - прокладка</t>
  </si>
  <si>
    <t>силиконовая</t>
  </si>
  <si>
    <t>герметик прокладка 1 ТУБ 180 ГР.</t>
  </si>
  <si>
    <t>778</t>
  </si>
  <si>
    <t>Упаковка</t>
  </si>
  <si>
    <t>119-1 Т</t>
  </si>
  <si>
    <t>упаковка</t>
  </si>
  <si>
    <t>120 Т</t>
  </si>
  <si>
    <t>20.52.10.900.011.00.0796.000000000001</t>
  </si>
  <si>
    <t>Герметик силиконовый</t>
  </si>
  <si>
    <t>марка УТ-31, ГОСТ 13489-79</t>
  </si>
  <si>
    <t>герметик прокладка 1 ТУБ 200 ГР.</t>
  </si>
  <si>
    <t>120-1 Т</t>
  </si>
  <si>
    <t>121 Т</t>
  </si>
  <si>
    <t>авкариумного типа прозрачный 300 мл.</t>
  </si>
  <si>
    <t>121-1 Т</t>
  </si>
  <si>
    <t>122 Т</t>
  </si>
  <si>
    <t>122-1 Т</t>
  </si>
  <si>
    <t>123 Т</t>
  </si>
  <si>
    <t>32.99.59.900.020.00.0166.000000000000</t>
  </si>
  <si>
    <t>Гетинакс</t>
  </si>
  <si>
    <t>электротехнический, листовой, марка I</t>
  </si>
  <si>
    <t>гетинакс б-4мм</t>
  </si>
  <si>
    <t>123-1 Т</t>
  </si>
  <si>
    <t>11,15,19</t>
  </si>
  <si>
    <t>123-2 Т</t>
  </si>
  <si>
    <t>сентябрь, октябрь, ноябрь, декабрь</t>
  </si>
  <si>
    <t>124 Т</t>
  </si>
  <si>
    <t>гетинакс б-0,8мм</t>
  </si>
  <si>
    <t>124-1 Т</t>
  </si>
  <si>
    <t>125 Т</t>
  </si>
  <si>
    <t>гетинакс</t>
  </si>
  <si>
    <t>125-1 Т</t>
  </si>
  <si>
    <t xml:space="preserve">гетинакс </t>
  </si>
  <si>
    <t>126 Т</t>
  </si>
  <si>
    <t>20.13.25.213.000.00.0166.000000000000</t>
  </si>
  <si>
    <t>Гидроксид натрия</t>
  </si>
  <si>
    <t>марка ТР, ГОСТ 2263-79</t>
  </si>
  <si>
    <t>технический, сода каустич.</t>
  </si>
  <si>
    <t>126-1 Т</t>
  </si>
  <si>
    <t>11,13,15,19</t>
  </si>
  <si>
    <t>126-2 Т</t>
  </si>
  <si>
    <t>127 Т</t>
  </si>
  <si>
    <t>28.12.12.300.001.00.0796.000000000027</t>
  </si>
  <si>
    <t>Гидромотор</t>
  </si>
  <si>
    <t>шестеренный, с внутренним зацеплением, одинарный, частота вращения 3000 об/мин</t>
  </si>
  <si>
    <t>310.3.112.00.06 ТУ22-1.020-100-95.ГИДРОМОТОР</t>
  </si>
  <si>
    <t>127-1 Т</t>
  </si>
  <si>
    <t>7,8,11,18,19</t>
  </si>
  <si>
    <t>127-2 Т</t>
  </si>
  <si>
    <t xml:space="preserve">авансовый платеж - 50% </t>
  </si>
  <si>
    <t>128 Т</t>
  </si>
  <si>
    <t>29.32.30.990.093.00.0796.000000000000</t>
  </si>
  <si>
    <t>Гидрораспределитель</t>
  </si>
  <si>
    <t>SN-6/3S-3/16-1L/18L/18L/G-4-6/M3.ГИДРОРАСПРЕДЕЛИТЕЛЬ</t>
  </si>
  <si>
    <t>128-1 Т</t>
  </si>
  <si>
    <t>129 Т</t>
  </si>
  <si>
    <t>ВЕХ16.64/Г.24.НМЕН50 ХЛ1 ГОСТ24679-81.ГИДРОРАСПРЕДЕЛИТЕЛЬ</t>
  </si>
  <si>
    <t>129-1 Т</t>
  </si>
  <si>
    <t>130 Т</t>
  </si>
  <si>
    <t>1Рн203-ФВ64.ХЛ1 С ПЛИТОЙ ТУ2-053-1846-87.ГИДРОРАСПРЕДЕЛИТЕЛЬ С ПЛИТОЙ Р202-Р-01А</t>
  </si>
  <si>
    <t>130-1 Т</t>
  </si>
  <si>
    <t>131 Т</t>
  </si>
  <si>
    <t>1Рн203-ФВ14 ХЛ1 С ПЛИТОЙ ТУ2-053-1846-87.ГИДРОРАСПРЕДЕЛИТЕЛЬ С ПЛИТОЙ Р202-Т-01</t>
  </si>
  <si>
    <t>131-1 Т</t>
  </si>
  <si>
    <t>132 Т</t>
  </si>
  <si>
    <t>SN-4/6S-3/18ED3L/C1/18ED3L/KE2SO/18L(4р).ГИДРОРАСПРЕДЕЛИТЕЛЬ(…G-4-6/M3-24VDC)</t>
  </si>
  <si>
    <t>132-1 Т</t>
  </si>
  <si>
    <t>133 Т</t>
  </si>
  <si>
    <t>23.99.13.900.019.00.0736.000000000003</t>
  </si>
  <si>
    <t>Гидростеклоизол</t>
  </si>
  <si>
    <t>марка ХКП</t>
  </si>
  <si>
    <t>Бикрост  с посыпкой</t>
  </si>
  <si>
    <t>133-1 Т</t>
  </si>
  <si>
    <t>134 Т</t>
  </si>
  <si>
    <t>23.99.13.900.019.00.0736.000000000001</t>
  </si>
  <si>
    <t>марка ХПП</t>
  </si>
  <si>
    <t>Бикрост  без посыпки</t>
  </si>
  <si>
    <t>134-1 Т</t>
  </si>
  <si>
    <t>135 Т</t>
  </si>
  <si>
    <t>20.14.23.600.000.00.0166.000000000000</t>
  </si>
  <si>
    <t>Глицерин</t>
  </si>
  <si>
    <t>чистый для анализа, ГОСТ 6259-75</t>
  </si>
  <si>
    <t>136 Т</t>
  </si>
  <si>
    <t>30.20.40.300.929.00.0796.000000000000</t>
  </si>
  <si>
    <t>Гнездо</t>
  </si>
  <si>
    <t>для подвижного состава</t>
  </si>
  <si>
    <t>4573738006 02-6,3-12 ОСТ37.003.032-88.ГНЕЗДО</t>
  </si>
  <si>
    <t>136-1 Т</t>
  </si>
  <si>
    <t>137 Т</t>
  </si>
  <si>
    <t>26.20.40.000.120.00.0796.000000000001</t>
  </si>
  <si>
    <t>Головка</t>
  </si>
  <si>
    <t>для плоттера</t>
  </si>
  <si>
    <t>цветная</t>
  </si>
  <si>
    <t>февраль-май,июнь-август,сентябрь-ноябрь</t>
  </si>
  <si>
    <t>137-1 Т</t>
  </si>
  <si>
    <t>138 Т</t>
  </si>
  <si>
    <t>27.90.31.500.000.00.0796.000000000000</t>
  </si>
  <si>
    <t>для плазменной горелки</t>
  </si>
  <si>
    <t>Т-8955 (Ref.№ 1353) Горелка/ Torch Body - Hand</t>
  </si>
  <si>
    <t>138-1 Т</t>
  </si>
  <si>
    <t>139 Т</t>
  </si>
  <si>
    <t>MF0034 Головка ЕР36</t>
  </si>
  <si>
    <t>30 календарных дней</t>
  </si>
  <si>
    <t>14,18,19</t>
  </si>
  <si>
    <t>139-1 Т</t>
  </si>
  <si>
    <t>140 Т</t>
  </si>
  <si>
    <t>28.41.40.000.033.00.0796.000000000000</t>
  </si>
  <si>
    <t>для станка, фрезерная</t>
  </si>
  <si>
    <t>Головка к шлицефрезерному станку</t>
  </si>
  <si>
    <t>140-1 Т</t>
  </si>
  <si>
    <t>141 Т</t>
  </si>
  <si>
    <t>27.90.31.900.025.00.0796.000000000001</t>
  </si>
  <si>
    <t>Горелка</t>
  </si>
  <si>
    <t>сварочная, инжекторная, мощность 25-700 л/ч</t>
  </si>
  <si>
    <t>Горелка TTC 250WS 4M TIG-TORCH_KEMPPI 627025704</t>
  </si>
  <si>
    <t>60 дней</t>
  </si>
  <si>
    <t>6,18,19</t>
  </si>
  <si>
    <t>141-1 Т</t>
  </si>
  <si>
    <t>Горелка TTC 250WS 4M TIG-TORCH_KEMPPI 627025504</t>
  </si>
  <si>
    <t>142 Т</t>
  </si>
  <si>
    <t>Горелка MMT 42, 4,5 м  МIG-TORCH_KEMPPI 6254214 MMT</t>
  </si>
  <si>
    <t>Исключена</t>
  </si>
  <si>
    <t>143 Т</t>
  </si>
  <si>
    <t>Горелка FE 42, 5м MIG TORCH_KEMPPI 6604204</t>
  </si>
  <si>
    <t>10 дней</t>
  </si>
  <si>
    <t>143-1 Т</t>
  </si>
  <si>
    <t>144 Т</t>
  </si>
  <si>
    <t>Горелка ТТС 250W, 8м TIG TORCH-KEMPPI 627025508</t>
  </si>
  <si>
    <t>25 дней</t>
  </si>
  <si>
    <t>144-1 Т</t>
  </si>
  <si>
    <t xml:space="preserve">Горелка ТТС 250W, 8м TIG TORCH-KEMPPI 627025508 </t>
  </si>
  <si>
    <t>145 Т</t>
  </si>
  <si>
    <t>20.59.59.600.006.00.0839.000000000000</t>
  </si>
  <si>
    <t>Государственный стандартный образец</t>
  </si>
  <si>
    <t>Шарпи</t>
  </si>
  <si>
    <t>комплект (по 5 шт.) образцов по Шарпи низкого энергетического уровня типа VL-10</t>
  </si>
  <si>
    <t>апрель-июль</t>
  </si>
  <si>
    <t>в течении 30 дней</t>
  </si>
  <si>
    <t>100% предоплаты</t>
  </si>
  <si>
    <t>145-1 Т</t>
  </si>
  <si>
    <t xml:space="preserve">комплект (по 5 шт.) образцов по Шарпи низкого энергетического уровня типа VL-10 </t>
  </si>
  <si>
    <t>0</t>
  </si>
  <si>
    <t>апрель, июль</t>
  </si>
  <si>
    <t>1</t>
  </si>
  <si>
    <t>1230000</t>
  </si>
  <si>
    <t>146 Т</t>
  </si>
  <si>
    <t>20.30.22.100.001.00.0166.000000000000</t>
  </si>
  <si>
    <t>Грунтовка</t>
  </si>
  <si>
    <t>однокомпонентный состав, антикоррозионная</t>
  </si>
  <si>
    <t>146-1 Т</t>
  </si>
  <si>
    <t>6,7,8,14,15,18,19</t>
  </si>
  <si>
    <t>146-2 Т</t>
  </si>
  <si>
    <t>грунт ФЛ-03К ГОСТ 9109-81</t>
  </si>
  <si>
    <t>сентябрь</t>
  </si>
  <si>
    <t>поставка в течение 14 дней</t>
  </si>
  <si>
    <t>авансовый платеж -50%</t>
  </si>
  <si>
    <t>147 Т</t>
  </si>
  <si>
    <t>ГФ-021, массовая доля нелетучих веществ 54-60%, ГОСТ 25129-82</t>
  </si>
  <si>
    <t>147-1 Т</t>
  </si>
  <si>
    <t>148 Т</t>
  </si>
  <si>
    <t>26.51.51.790.000.00.0796.000000000009</t>
  </si>
  <si>
    <t>Датчик давления</t>
  </si>
  <si>
    <t>для легкового автомобиля, масла</t>
  </si>
  <si>
    <t>ММ124Б ТУ37.003546-76.ДАТЧИК СИГНАЛИЗАТОРА ДАВЛЕНИЯ</t>
  </si>
  <si>
    <t>148-1 Т</t>
  </si>
  <si>
    <t>6, 19</t>
  </si>
  <si>
    <t>148-2 Т</t>
  </si>
  <si>
    <t>Датчик давления ММ124Б 37.003546-76</t>
  </si>
  <si>
    <t>149 Т</t>
  </si>
  <si>
    <t>29.32.30.990.138.00.0796.000000000002</t>
  </si>
  <si>
    <t>Датчик давления масла</t>
  </si>
  <si>
    <t>для специального и специализированного автомобиля</t>
  </si>
  <si>
    <t>2602-3829010.ДАТЧИК АВАРИЙНОГО ДАВЛЕНИЯ</t>
  </si>
  <si>
    <t>149-1 Т</t>
  </si>
  <si>
    <t>150 Т</t>
  </si>
  <si>
    <t>26.51.51.700.007.00.0796.000000000001</t>
  </si>
  <si>
    <t>Датчик температуры</t>
  </si>
  <si>
    <t>охлаждающей жидкости</t>
  </si>
  <si>
    <t>ТМ-111-3808000.ДАТЧИК АВАРИЙНОЙ ТЕМПЕРАТУРЫ</t>
  </si>
  <si>
    <t>150-1 Т</t>
  </si>
  <si>
    <t>151 Т</t>
  </si>
  <si>
    <t>ТМ100В ТУ37.003.800-77.ДАТЧИК УКАЗАТЕЛЯ ТЕМПЕРАТУРЫ</t>
  </si>
  <si>
    <t>151-1 Т</t>
  </si>
  <si>
    <t>16.23.11.500.003.00.0796.000000000000</t>
  </si>
  <si>
    <t>Дверь</t>
  </si>
  <si>
    <t>деревянная, внутренняя  , ГОСТ 6629-88</t>
  </si>
  <si>
    <t>152-1 Т</t>
  </si>
  <si>
    <t xml:space="preserve">глухая под окраску Дверь деревянная </t>
  </si>
  <si>
    <t>153 Т</t>
  </si>
  <si>
    <t>28.11.13.330.000.00.0796.000000000000</t>
  </si>
  <si>
    <t>Двигатель</t>
  </si>
  <si>
    <t>внутреннего сгорания, для промышленного применения, мощность 15-30 кВт</t>
  </si>
  <si>
    <t>Д120-44 с приводом тахометра.ДИЗЕЛЬ</t>
  </si>
  <si>
    <t>154 Т</t>
  </si>
  <si>
    <t>22.21.29.700.025.00.0796.000000000019</t>
  </si>
  <si>
    <t>Держатель</t>
  </si>
  <si>
    <t>из полипропилена, диаметр 50 мм</t>
  </si>
  <si>
    <t>Держатель (клипса) из полипропилена, диаметр в мм 50</t>
  </si>
  <si>
    <t>10 дней после оплаты/ для ОТП 60 дней</t>
  </si>
  <si>
    <t>154-1 Т</t>
  </si>
  <si>
    <t>10 дней после оплаты</t>
  </si>
  <si>
    <t>155 Т</t>
  </si>
  <si>
    <t>22.21.29.700.025.00.0796.000000000018</t>
  </si>
  <si>
    <t>из полипропилена, диаметр 40 мм</t>
  </si>
  <si>
    <t>Держатель (клипса) из полипропилена, диаметр в мм 40</t>
  </si>
  <si>
    <t>155-1 Т</t>
  </si>
  <si>
    <t>156 Т</t>
  </si>
  <si>
    <t>22.21.29.700.025.00.0796.000000000017</t>
  </si>
  <si>
    <t>из полипропилена, диаметр 32 мм</t>
  </si>
  <si>
    <t>Держатель (клипса) из полипропилена, диаметр в мм 32</t>
  </si>
  <si>
    <t>156-1 Т</t>
  </si>
  <si>
    <t>157 Т</t>
  </si>
  <si>
    <t>22.21.29.700.025.00.0796.000000000016</t>
  </si>
  <si>
    <t>из полипропилена, диаметр 25 мм</t>
  </si>
  <si>
    <t>Держатель (клипса) из полипропилена, диаметр в мм 25</t>
  </si>
  <si>
    <t>157-1 Т</t>
  </si>
  <si>
    <t>158 Т</t>
  </si>
  <si>
    <t>22.21.29.700.025.00.0796.000000000015</t>
  </si>
  <si>
    <t>из полипропилена, диаметр 20 мм</t>
  </si>
  <si>
    <t>Держатель (клипса) из полипропилена, диаметр в мм 20</t>
  </si>
  <si>
    <t>158-1 Т</t>
  </si>
  <si>
    <t>159 Т</t>
  </si>
  <si>
    <t>5 дней после оплаты/ для ОТП 60 дней после предоплаты</t>
  </si>
  <si>
    <t>159-1 Т</t>
  </si>
  <si>
    <t>160 Т</t>
  </si>
  <si>
    <t>27.90.32.000.017.00.0796.000000000000</t>
  </si>
  <si>
    <t>Держатель наконечника</t>
  </si>
  <si>
    <t>для сварочного оборудования</t>
  </si>
  <si>
    <t>MD0131 Держатель наконечника М6 длинный ЕР36</t>
  </si>
  <si>
    <t>14.19</t>
  </si>
  <si>
    <t>160-1 Т</t>
  </si>
  <si>
    <t>161 Т</t>
  </si>
  <si>
    <t>342Р006014 Держатель наконечника М6/ L=28мм</t>
  </si>
  <si>
    <t>161-1 Т</t>
  </si>
  <si>
    <t>162 Т</t>
  </si>
  <si>
    <t>26.51.12.300.000.00.0839.000000000000</t>
  </si>
  <si>
    <t>Динамометр</t>
  </si>
  <si>
    <t>для буровых установок, электронный, в комплект входит: модуль управления, датчик нагрузки, звуковой оповещатель с кабелем, кабель блокировки, кабель датчика силы, кабель питания</t>
  </si>
  <si>
    <t>163 Т</t>
  </si>
  <si>
    <t>26.11.21.200.000.00.0796.000000000023</t>
  </si>
  <si>
    <t>Диод</t>
  </si>
  <si>
    <t>Выпрямительный столб, полупроводниковый, ГОСТ 17465-80</t>
  </si>
  <si>
    <t>Д246.ДИОД</t>
  </si>
  <si>
    <t>163-1 Т</t>
  </si>
  <si>
    <t>164 Т</t>
  </si>
  <si>
    <t>КД205К.ДИОД</t>
  </si>
  <si>
    <t>164-1 Т</t>
  </si>
  <si>
    <t>165 Т</t>
  </si>
  <si>
    <t>20.11.12.350.000.00.0166.000000000000</t>
  </si>
  <si>
    <t>Диоксид углерода</t>
  </si>
  <si>
    <t>газообразный, сорт высший, ГОСТ 8050-85</t>
  </si>
  <si>
    <t>углекислота баллон 30кг</t>
  </si>
  <si>
    <t>166 Т</t>
  </si>
  <si>
    <t>29.32.30.650.018.00.0796.000000000003</t>
  </si>
  <si>
    <t>Диск</t>
  </si>
  <si>
    <t>для легкового автомобиля, сцепления</t>
  </si>
  <si>
    <t>для легковых автомобилей</t>
  </si>
  <si>
    <t>март, апрель, июнь, август, сентябрь, октябрь, ноябрь</t>
  </si>
  <si>
    <t>167 Т</t>
  </si>
  <si>
    <t>29.32.30.650.018.00.0796.000000000004</t>
  </si>
  <si>
    <t>для грузового автомобиля, сцепления</t>
  </si>
  <si>
    <t>апрель, июнь, август, октябрь, ноябрь</t>
  </si>
  <si>
    <t>167-1 Т</t>
  </si>
  <si>
    <t xml:space="preserve">для грузовых автомобилей      </t>
  </si>
  <si>
    <t xml:space="preserve"> август, сентябрь, октябрь, ноябрь</t>
  </si>
  <si>
    <t>168 Т</t>
  </si>
  <si>
    <t>26.80.12.000.017.00.0796.000000000000</t>
  </si>
  <si>
    <t>Диск DVD-R</t>
  </si>
  <si>
    <t>емкость 4,7 Гб</t>
  </si>
  <si>
    <t>DVD-R BOX</t>
  </si>
  <si>
    <t>169 Т</t>
  </si>
  <si>
    <t>26.80.12.000.015.00.0796.000000000000</t>
  </si>
  <si>
    <t>Диск DVD-RW</t>
  </si>
  <si>
    <t>DVD-RW BOX</t>
  </si>
  <si>
    <t>169-1 Т</t>
  </si>
  <si>
    <t>май</t>
  </si>
  <si>
    <t>170 Т</t>
  </si>
  <si>
    <t>26.20.21.300.002.00.0796.000000000112</t>
  </si>
  <si>
    <t>Диск жесткий</t>
  </si>
  <si>
    <t>размер 3,5", интерфейс IDE 133 МГц/с, объем буфера 8 Мб, количество оборотов шпинделя 7200 об/м, емкость 500 Гб</t>
  </si>
  <si>
    <t>170-1 Т</t>
  </si>
  <si>
    <t>171 Т</t>
  </si>
  <si>
    <t>26.20.21.300.002.00.0796.000000000321</t>
  </si>
  <si>
    <t>размер 3,5", интерфейс SATA 3 ГГц/с, объем буфера 64 Мб, количество оборотов шпинделя 7200 об/м, емкость 1 Тб</t>
  </si>
  <si>
    <t>февраль,апрель, июнь,август,сентябрь-ноябрь</t>
  </si>
  <si>
    <t>172 Т</t>
  </si>
  <si>
    <t>20.59.59.600.028.00.0166.000000000000</t>
  </si>
  <si>
    <t>Добавка</t>
  </si>
  <si>
    <t>блескообразующая, марка ЛВ</t>
  </si>
  <si>
    <t>ЛВ 4584</t>
  </si>
  <si>
    <t>172-1 Т</t>
  </si>
  <si>
    <t xml:space="preserve">Добавка </t>
  </si>
  <si>
    <t>авансовый платеж 30%</t>
  </si>
  <si>
    <t>173 Т</t>
  </si>
  <si>
    <t>20.59.59.600.028.00.0166.000000000001</t>
  </si>
  <si>
    <t>блескообразующая, марка А</t>
  </si>
  <si>
    <t>А</t>
  </si>
  <si>
    <t>173-1 Т</t>
  </si>
  <si>
    <t>174 Т</t>
  </si>
  <si>
    <t>20.59.59.600.028.00.0166.000000000002</t>
  </si>
  <si>
    <t>блескообразующая, марка В</t>
  </si>
  <si>
    <t>В</t>
  </si>
  <si>
    <t>174-1 Т</t>
  </si>
  <si>
    <t>блескообразующая,марка В</t>
  </si>
  <si>
    <t>175 Т</t>
  </si>
  <si>
    <t>22.19.72.000.005.00.0166.000000000000</t>
  </si>
  <si>
    <t>Дорожка</t>
  </si>
  <si>
    <t>резиновая</t>
  </si>
  <si>
    <t>для автомобиля</t>
  </si>
  <si>
    <t>175-1 Т</t>
  </si>
  <si>
    <t xml:space="preserve">Дорожка </t>
  </si>
  <si>
    <t xml:space="preserve"> резиновая</t>
  </si>
  <si>
    <t>006</t>
  </si>
  <si>
    <t>176 Т</t>
  </si>
  <si>
    <t>24.10.14.900.000.00.0166.000000000004</t>
  </si>
  <si>
    <t>Дробь</t>
  </si>
  <si>
    <t>стальная, колотая, номер 05</t>
  </si>
  <si>
    <t>176-1 Т</t>
  </si>
  <si>
    <t>177 Т</t>
  </si>
  <si>
    <t>27.12.40.300.003.00.0796.000000000001</t>
  </si>
  <si>
    <t>Дроссель</t>
  </si>
  <si>
    <t>для люминисцентных ламп</t>
  </si>
  <si>
    <t>Дроссель ДРЛ 125</t>
  </si>
  <si>
    <t>178 Т</t>
  </si>
  <si>
    <t>Дроссель ДРЛ 250</t>
  </si>
  <si>
    <t>179 Т</t>
  </si>
  <si>
    <t>Дроссель ДРЛ 400</t>
  </si>
  <si>
    <t>180 Т</t>
  </si>
  <si>
    <t>28.23.23.900.004.00.0796.000000000000</t>
  </si>
  <si>
    <t>Дырокол</t>
  </si>
  <si>
    <t>канцелярский, механический</t>
  </si>
  <si>
    <t>Маленький</t>
  </si>
  <si>
    <t>январь-март,сентябрь</t>
  </si>
  <si>
    <t>180-1 Т</t>
  </si>
  <si>
    <t>январь,март,сентябрь</t>
  </si>
  <si>
    <t xml:space="preserve">поставка в течении 2-х дней </t>
  </si>
  <si>
    <t>181 Т</t>
  </si>
  <si>
    <t>Большой</t>
  </si>
  <si>
    <t>181-1 Т</t>
  </si>
  <si>
    <t>182 Т</t>
  </si>
  <si>
    <t>25.94.13.900.004.00.0796.000000000000</t>
  </si>
  <si>
    <t>Дюбель-гвоздь</t>
  </si>
  <si>
    <t>с резьбой</t>
  </si>
  <si>
    <t>Дюбель-гвоздь 6*40 (потай) SM-L 1шт</t>
  </si>
  <si>
    <t>182-1 Т</t>
  </si>
  <si>
    <t>183 Т</t>
  </si>
  <si>
    <t>Дюбель гвоздевой</t>
  </si>
  <si>
    <t>183-1 Т</t>
  </si>
  <si>
    <t>184 Т</t>
  </si>
  <si>
    <t>17.23.12.700.005.00.0796.000000000000</t>
  </si>
  <si>
    <t>ежедневник</t>
  </si>
  <si>
    <t>формат А5, датированный</t>
  </si>
  <si>
    <t>Ежедневник датированный</t>
  </si>
  <si>
    <t>январь, сентябрь-ноябрь</t>
  </si>
  <si>
    <t>185 Т</t>
  </si>
  <si>
    <t>20.59.41.990.000.00.0112.000000000000</t>
  </si>
  <si>
    <t>Жидкость</t>
  </si>
  <si>
    <t>трансмиссионная, смазочная, гидравлическая</t>
  </si>
  <si>
    <t>Dexron III, для легковых автомобилей</t>
  </si>
  <si>
    <t>март, апрель, май, июнь, август, сентябрь,октябрь, ноябрь, декабрь</t>
  </si>
  <si>
    <t>11</t>
  </si>
  <si>
    <t>185-1 Т</t>
  </si>
  <si>
    <t>февраль, март, апрель, май, июнь, август, сентябрь,октябрь, ноябрь, декабрь</t>
  </si>
  <si>
    <t>186 Т</t>
  </si>
  <si>
    <t>20.59.43.990.001.00.0112.000000000000</t>
  </si>
  <si>
    <t>Жидкость для омывателя стекол</t>
  </si>
  <si>
    <t>для мытья автомобильных стекол при нормальных и пониженных температурах воздуха</t>
  </si>
  <si>
    <t>март, апрель,октябрь, ноябрь,декабрь</t>
  </si>
  <si>
    <t>187 Т</t>
  </si>
  <si>
    <t>20.59.43.960.001.00.0112.000000000001</t>
  </si>
  <si>
    <t>Жидкость охлаждающая</t>
  </si>
  <si>
    <t>температура начала замерзания не ниже -40°С, ГОСТ 28084-89</t>
  </si>
  <si>
    <t>тосол А-40 ГОСТ 28084-89</t>
  </si>
  <si>
    <t>187-1 Т</t>
  </si>
  <si>
    <t>июнь, сентябрь, октябрь, ноябрь</t>
  </si>
  <si>
    <t>188 Т</t>
  </si>
  <si>
    <t>антифриз зеленый</t>
  </si>
  <si>
    <t>188-1 Т</t>
  </si>
  <si>
    <t>антифриз зеленый, красный</t>
  </si>
  <si>
    <t>189 Т</t>
  </si>
  <si>
    <t>февраль - май, сентябрь - декабрь</t>
  </si>
  <si>
    <t>190 Т</t>
  </si>
  <si>
    <t>20.59.43.960.000.00.0796.000000000000</t>
  </si>
  <si>
    <t>Жидкость смазочно-охлаждающая</t>
  </si>
  <si>
    <t>водосмешиваемая</t>
  </si>
  <si>
    <t>Охлаждающая жидкость 4л. (Ref. №028872)</t>
  </si>
  <si>
    <t>190-1 Т</t>
  </si>
  <si>
    <t>191 Т</t>
  </si>
  <si>
    <t>20.59.43.300.000.00.0796.000000000001</t>
  </si>
  <si>
    <t>Жидкость тормозная</t>
  </si>
  <si>
    <t>гидравлическая, температура кипения не менее 260°С, вязкость 900</t>
  </si>
  <si>
    <t>тормозная жидкость 0,455 л.</t>
  </si>
  <si>
    <t>191-1 Т</t>
  </si>
  <si>
    <t>192 Т</t>
  </si>
  <si>
    <t>20.59.43.300.000.00.0868.000000000002</t>
  </si>
  <si>
    <t>гидравлическая, температура кипения не менее 230°С, вязкость 1800</t>
  </si>
  <si>
    <t>0,455 кг.,            для легковых и грузовых автомобилей</t>
  </si>
  <si>
    <t>193 Т</t>
  </si>
  <si>
    <t>17.23.13.130.000.00.0796.000000000001</t>
  </si>
  <si>
    <t>Журнал</t>
  </si>
  <si>
    <t>учета</t>
  </si>
  <si>
    <t>Журналы прочие (формат А4, 100 л, с двух сторон)</t>
  </si>
  <si>
    <t>193-1 Т</t>
  </si>
  <si>
    <t>194 Т</t>
  </si>
  <si>
    <t>Журналы прочие (формат А4, 50 л, с двух сторон)</t>
  </si>
  <si>
    <t>194-1 Т</t>
  </si>
  <si>
    <t>195 Т</t>
  </si>
  <si>
    <t>Журнал распоряжений книга 200 л</t>
  </si>
  <si>
    <t>195-1 Т</t>
  </si>
  <si>
    <t>196 Т</t>
  </si>
  <si>
    <t>28.29.86.000.013.00.0796.000000000000</t>
  </si>
  <si>
    <t>Завихритель</t>
  </si>
  <si>
    <t>для оборудования газоплазменной резки</t>
  </si>
  <si>
    <t>Т-0407 (Ref.№ 1377) Вихревое кольцо/ Swirl Ring</t>
  </si>
  <si>
    <t>196-1 Т</t>
  </si>
  <si>
    <t>197 Т</t>
  </si>
  <si>
    <t>Т-10296 (Ref.№220353) Вихревое кольцо/ Swirl Ring, 200А, Mild Steel</t>
  </si>
  <si>
    <t>20 дней</t>
  </si>
  <si>
    <t>197-1 Т</t>
  </si>
  <si>
    <t xml:space="preserve">Т-10296 (Ref.№220353) Вихревое кольцо/ Swirl Ring, 200А, Mild Steel </t>
  </si>
  <si>
    <t>198 Т</t>
  </si>
  <si>
    <t>Т-10271 (Ref.№220436) Вихревое кольцо/ Swirl Ring, 260А, Mild Steel</t>
  </si>
  <si>
    <t>198-1 Т</t>
  </si>
  <si>
    <t>июнь, июль</t>
  </si>
  <si>
    <t>199 Т</t>
  </si>
  <si>
    <t>ВР-21008 (220353) Завихритель 200А</t>
  </si>
  <si>
    <t>199-1 Т</t>
  </si>
  <si>
    <t>200 Т</t>
  </si>
  <si>
    <t>ВР-21009 (220436) Завихритель 260А</t>
  </si>
  <si>
    <t>100.0</t>
  </si>
  <si>
    <t>200-1 Т</t>
  </si>
  <si>
    <t>201 Т</t>
  </si>
  <si>
    <t>Кольцл изоляционное (изолятор газовая линза TIG) BINZEL 703.0012</t>
  </si>
  <si>
    <t>201-1 Т</t>
  </si>
  <si>
    <t>202 Т</t>
  </si>
  <si>
    <t>22.21.29.700.023.00.0796.000000000001</t>
  </si>
  <si>
    <t>Заглушка</t>
  </si>
  <si>
    <t>из поливинилхлорида, диаметр 100 мм</t>
  </si>
  <si>
    <t>Заглушка  из поливинилхлорида Ду 100</t>
  </si>
  <si>
    <t>202-1 Т</t>
  </si>
  <si>
    <t>203 Т</t>
  </si>
  <si>
    <t>22.21.29.700.023.00.0796.000000000000</t>
  </si>
  <si>
    <t>из поливинилхлорида, диаметр 50 мм</t>
  </si>
  <si>
    <t>Заглушка  из поливинилхлорида Ду 50</t>
  </si>
  <si>
    <t>203-1 Т</t>
  </si>
  <si>
    <t>204 Т</t>
  </si>
  <si>
    <t>22.21.29.700.048.00.0796.000000000002</t>
  </si>
  <si>
    <t>заглушка</t>
  </si>
  <si>
    <t>полипропиленовая</t>
  </si>
  <si>
    <t>Заглушка полипропиленовая Ø50</t>
  </si>
  <si>
    <t>204-1 Т</t>
  </si>
  <si>
    <t>205 Т</t>
  </si>
  <si>
    <t>Заглушка полипропиленовая Ø40</t>
  </si>
  <si>
    <t>205-1 Т</t>
  </si>
  <si>
    <t>206 Т</t>
  </si>
  <si>
    <t>22.23.14.700.006.00.0796.000000000001</t>
  </si>
  <si>
    <t>для пластикового плинтуса, с резиновым уплотнителем</t>
  </si>
  <si>
    <t>заглушка для пластикового плинтуса  с кабель-каналом</t>
  </si>
  <si>
    <t>206-1 Т</t>
  </si>
  <si>
    <t>207 Т</t>
  </si>
  <si>
    <t>28.14.13.350.001.00.0796.000000000021</t>
  </si>
  <si>
    <t>Задвижка</t>
  </si>
  <si>
    <t>стальная, тип присоединения к трубопроводу - под приварку, давление - 10 Мпа, ГОСТ 9698-86</t>
  </si>
  <si>
    <t>10-Ду20мм,Ру16МПа ТУ3741-001-71634056-10.ЗАДВИЖКА КЛИНОВАЯ РТЗК20(СВ.ВСТЫК,Т425С)</t>
  </si>
  <si>
    <t>207-1 Т</t>
  </si>
  <si>
    <t>208 Т</t>
  </si>
  <si>
    <t>25.93.14.800.004.00.0796.000000000000</t>
  </si>
  <si>
    <t>Заклепка</t>
  </si>
  <si>
    <t>из алюминия</t>
  </si>
  <si>
    <t>2,4х6.ЗАКЛЕПКА ВЫТЯЖНАЯ</t>
  </si>
  <si>
    <t>208-1 Т</t>
  </si>
  <si>
    <t>209 Т</t>
  </si>
  <si>
    <t>3,2х10.ЗАКЛЕПКА ВЫТЯЖНАЯ</t>
  </si>
  <si>
    <t>14,15,18</t>
  </si>
  <si>
    <t>209-1 Т</t>
  </si>
  <si>
    <t>март</t>
  </si>
  <si>
    <t>поставка в течение 2 дней</t>
  </si>
  <si>
    <t>210 Т</t>
  </si>
  <si>
    <t>3,2х14.ЗАКЛЕПКА ВЫТЯЖНАЯ</t>
  </si>
  <si>
    <t>210-1 Т</t>
  </si>
  <si>
    <t>211 Т</t>
  </si>
  <si>
    <t>3,2х6.ЗАКЛЕПКА ВЫТЯЖНАЯ</t>
  </si>
  <si>
    <t>211-1 Т</t>
  </si>
  <si>
    <t>212 Т</t>
  </si>
  <si>
    <t>3,2х8.ЗАКЛЕПКА ВЫТЯЖНАЯ</t>
  </si>
  <si>
    <t>212-1 Т</t>
  </si>
  <si>
    <t>213 Т</t>
  </si>
  <si>
    <t>4х12.ЗАКЛЕПКА ВЫТЯЖНАЯ</t>
  </si>
  <si>
    <t>213-1 Т</t>
  </si>
  <si>
    <t>214 Т</t>
  </si>
  <si>
    <t>4х12 С ПРИЛЕГАЮЩИМ БУРТИКОМ.ЗАКЛЕПКА ВЫТЯЖНАЯ</t>
  </si>
  <si>
    <t>214-1 Т</t>
  </si>
  <si>
    <t>215 Т</t>
  </si>
  <si>
    <t>4х8.ЗАКЛЕПКА ВЫТЯЖНАЯ</t>
  </si>
  <si>
    <t>215-1 Т</t>
  </si>
  <si>
    <t>216 Т</t>
  </si>
  <si>
    <t>4х8 С ПРИЛЕГАЮЩИМ БУРТИКОМ.ЗАКЛЕПКА ВЫТЯЖНАЯ</t>
  </si>
  <si>
    <t>216-1 Т</t>
  </si>
  <si>
    <t>217 Т</t>
  </si>
  <si>
    <t>3х12 (С БУРТИКОМ).ЗАКЛЕПКА ВЫТЯЖНАЯ С ПРИЛЕГАЮЩИМ БУРТИКОМ</t>
  </si>
  <si>
    <t>217-1 Т</t>
  </si>
  <si>
    <t>218 Т</t>
  </si>
  <si>
    <t>3х8 (С БУРТИКОМ).ЗАКЛЕПКА ВЫТЯЖНАЯ С ПРИЛЕГАЮЩИМ БУРТИКОМ</t>
  </si>
  <si>
    <t>218-1 Т</t>
  </si>
  <si>
    <t>219 Т</t>
  </si>
  <si>
    <t>ЗВ 4-3/60 "БУЛАТ".ЗАМОК ВРЕЗНОЙ ЦИЛИНДРОВЫЙ</t>
  </si>
  <si>
    <t>219-1 Т</t>
  </si>
  <si>
    <t>220 Т</t>
  </si>
  <si>
    <t>25.72.12.990.000.00.0796.000000000002</t>
  </si>
  <si>
    <t>Замок</t>
  </si>
  <si>
    <t>врезной</t>
  </si>
  <si>
    <t>замок врезной</t>
  </si>
  <si>
    <t>220-1 Т</t>
  </si>
  <si>
    <t>221 Т</t>
  </si>
  <si>
    <t>23.52.10.330.000.00.0166.000000000000</t>
  </si>
  <si>
    <t>Известь</t>
  </si>
  <si>
    <t>негашеная, 1 сорт, комовая, кальциевая, быстрогасящаяся, ГОСТ 9179-77</t>
  </si>
  <si>
    <t>221-1 Т</t>
  </si>
  <si>
    <t xml:space="preserve">Известь </t>
  </si>
  <si>
    <t>222 Т</t>
  </si>
  <si>
    <t>13.99.19.900.007.00.0736.000000000000</t>
  </si>
  <si>
    <t>Изолента</t>
  </si>
  <si>
    <t>хлопчатобумажная, односторонняя, ГОСТ 2162-97</t>
  </si>
  <si>
    <t>Изолента ХБ</t>
  </si>
  <si>
    <t>223 Т</t>
  </si>
  <si>
    <t>26.51.12.590.020.00.0796.000000000000</t>
  </si>
  <si>
    <t>Инклинометр</t>
  </si>
  <si>
    <t>механический</t>
  </si>
  <si>
    <t>У7.01.52.020-1 КРЕНОМЕР</t>
  </si>
  <si>
    <t>223-1 Т</t>
  </si>
  <si>
    <t>224 Т</t>
  </si>
  <si>
    <t>26.20.40.000.108.00.0796.000000000001</t>
  </si>
  <si>
    <t>Источник бесперебойного питания</t>
  </si>
  <si>
    <t>интерактивный</t>
  </si>
  <si>
    <t>400-450W</t>
  </si>
  <si>
    <t>225 Т</t>
  </si>
  <si>
    <t>27.32.13.500.001.01.0006.000000000002</t>
  </si>
  <si>
    <t>Кабель</t>
  </si>
  <si>
    <t>коммутационный (патч-корд), UTP</t>
  </si>
  <si>
    <t>Кабель телефонный</t>
  </si>
  <si>
    <t>Метр</t>
  </si>
  <si>
    <t>225-1 Т</t>
  </si>
  <si>
    <t>226 Т</t>
  </si>
  <si>
    <t>Кабель UTP</t>
  </si>
  <si>
    <t>226-1 Т</t>
  </si>
  <si>
    <t>май, июнь, июль, август, сентябрь, октябрь, ноябрь</t>
  </si>
  <si>
    <t>227 Т</t>
  </si>
  <si>
    <t>27.32.13.500.001.01.0796.000000000007</t>
  </si>
  <si>
    <t>коммутационный (патч-корд), UTP, 3 метра</t>
  </si>
  <si>
    <t>Патчкорд</t>
  </si>
  <si>
    <t>228 Т</t>
  </si>
  <si>
    <t>27.32.14.000.000.00.0006.000000000156</t>
  </si>
  <si>
    <t>марка ТППэп, 100*2*0,4 мм2</t>
  </si>
  <si>
    <t>Кабель телефонный  ТППэп, 100*2*0,4 мм2</t>
  </si>
  <si>
    <t>228-1 Т</t>
  </si>
  <si>
    <t>229 Т</t>
  </si>
  <si>
    <t>27.32.14.000.000.00.0006.000000000154</t>
  </si>
  <si>
    <t>марка ТППэп, 50*2*0,4 мм2</t>
  </si>
  <si>
    <t>Кабель телефонный  ТППэп, 50*2*0,4 мм2</t>
  </si>
  <si>
    <t>229-1 Т</t>
  </si>
  <si>
    <t>230 Т</t>
  </si>
  <si>
    <t>27.32.14.000.000.00.0018.000000000108</t>
  </si>
  <si>
    <t>марка ТППэпЗ, 20*2*0,4 мм2</t>
  </si>
  <si>
    <t>Кабель телефонный  ТППэпЗ, 20*2*0,4 мм2</t>
  </si>
  <si>
    <t>018</t>
  </si>
  <si>
    <t>Метр погонный</t>
  </si>
  <si>
    <t>230-1 Т</t>
  </si>
  <si>
    <t>231 Т</t>
  </si>
  <si>
    <t>27.32.14.000.000.00.0018.000000000084</t>
  </si>
  <si>
    <t>марка ТППэп, 10*2*0,4 мм2</t>
  </si>
  <si>
    <t>Кабель телефонный  ТППэп, 10*2*0,4 мм2</t>
  </si>
  <si>
    <t>231-1 Т</t>
  </si>
  <si>
    <t>232 Т</t>
  </si>
  <si>
    <t>27.32.13.500.001.01.0796.000000000002</t>
  </si>
  <si>
    <t>коммутационный (патч-корд), UTP, катушка 1000 м</t>
  </si>
  <si>
    <t>Кабель UTP 5Е</t>
  </si>
  <si>
    <t>232-1 Т</t>
  </si>
  <si>
    <t>233 Т</t>
  </si>
  <si>
    <t>27.32.13.700.000.00.0006.000000000629</t>
  </si>
  <si>
    <t>марка КРВПМ, 2*2*0,5 мм2</t>
  </si>
  <si>
    <t>Кабель КРВПМ, 2*2*0,5 мм2</t>
  </si>
  <si>
    <t>233-1 Т</t>
  </si>
  <si>
    <t>234 Т</t>
  </si>
  <si>
    <t>27.32.13.700.000.00.0006.000000000558</t>
  </si>
  <si>
    <t>марка КГ-ХЛ, 3*2,5+1*1,5 мм2</t>
  </si>
  <si>
    <t>КГ-ХЛ, 3*2,5+1*1,5 мм2</t>
  </si>
  <si>
    <t>10 дней после оплаты/для ОТП 60 дней</t>
  </si>
  <si>
    <t>234-1 Т</t>
  </si>
  <si>
    <t>235 Т</t>
  </si>
  <si>
    <t>27.32.13.700.000.00.0006.000000000473</t>
  </si>
  <si>
    <t>марка КГ, 3*120+1*50 мм2</t>
  </si>
  <si>
    <t>Кабель КГ 3*120+1*35</t>
  </si>
  <si>
    <t>235-1 Т</t>
  </si>
  <si>
    <t>236 Т</t>
  </si>
  <si>
    <t>27.32.13.700.000.00.0006.000000000202</t>
  </si>
  <si>
    <t>марка ВВГ, 3*1,5 мм2</t>
  </si>
  <si>
    <t>Кабель ВВГ 3х1,5</t>
  </si>
  <si>
    <t>236-1 Т</t>
  </si>
  <si>
    <t>158</t>
  </si>
  <si>
    <t>237 Т</t>
  </si>
  <si>
    <t>27.32.13.700.000.00.0006.000000000203</t>
  </si>
  <si>
    <t>марка ВВГ, 3*2,5 мм2</t>
  </si>
  <si>
    <t>Кабель ВВГ 3х2,5</t>
  </si>
  <si>
    <t>237-1 Т</t>
  </si>
  <si>
    <t>238 Т</t>
  </si>
  <si>
    <t>27.32.13.700.000.00.0006.000000000205</t>
  </si>
  <si>
    <t>марка ВВГ, 3*4 мм2</t>
  </si>
  <si>
    <t>Кабель ВВГ 3х4</t>
  </si>
  <si>
    <t>238-1 Т</t>
  </si>
  <si>
    <t>239 Т</t>
  </si>
  <si>
    <t>27.32.13.300.001.00.0018.000000000011</t>
  </si>
  <si>
    <t>марка КГ, 2*1,5+1*1,5 мм2</t>
  </si>
  <si>
    <t>кг 2*1,5+1*1,5</t>
  </si>
  <si>
    <t>239-1 Т</t>
  </si>
  <si>
    <t>январь,март, апрель,июнь</t>
  </si>
  <si>
    <t>240 Т</t>
  </si>
  <si>
    <t>27.32.13.700.000.00.0006.000000000568</t>
  </si>
  <si>
    <t>марка КГ-ХЛ, 2*0,75 мм2</t>
  </si>
  <si>
    <t>кг-хл 2*0,75</t>
  </si>
  <si>
    <t>240-1 Т</t>
  </si>
  <si>
    <t>241 Т</t>
  </si>
  <si>
    <t>27.32.13.700.000.00.0006.000000000837</t>
  </si>
  <si>
    <t>марка РПШ, 10*1,0 мм2</t>
  </si>
  <si>
    <t>РПШ 10*1,0</t>
  </si>
  <si>
    <t>241-1 Т</t>
  </si>
  <si>
    <t>242 Т</t>
  </si>
  <si>
    <t>27.32.13.700.000.00.0006.000000000830</t>
  </si>
  <si>
    <t>марка РПШ, 2*1,0 мм2</t>
  </si>
  <si>
    <t>РПШ 2*1</t>
  </si>
  <si>
    <t>242-1 Т</t>
  </si>
  <si>
    <t>243 Т</t>
  </si>
  <si>
    <t>27.32.13.700.000.00.0006.000000000841</t>
  </si>
  <si>
    <t>марка РПШ, 3*1,5 мм2</t>
  </si>
  <si>
    <t>РПШ 3*1,5</t>
  </si>
  <si>
    <t>243-1 Т</t>
  </si>
  <si>
    <t>244 Т</t>
  </si>
  <si>
    <t>27.32.13.700.000.00.0006.000000000822</t>
  </si>
  <si>
    <t>марка РПШ, 4*0,75 мм2</t>
  </si>
  <si>
    <t>РПШ 4*0,75</t>
  </si>
  <si>
    <t>244-1 Т</t>
  </si>
  <si>
    <t>245 Т</t>
  </si>
  <si>
    <t>27.32.13.700.000.00.0006.000000000842</t>
  </si>
  <si>
    <t>марка РПШ, 4*1,5 мм2</t>
  </si>
  <si>
    <t>РПШ 4*1,5</t>
  </si>
  <si>
    <t>245-1 Т</t>
  </si>
  <si>
    <t>246 Т</t>
  </si>
  <si>
    <t>27.32.13.700.000.00.0006.000000000859</t>
  </si>
  <si>
    <t>марка РПШ, 5*0,5 мм2, ГОСТ 15150-69</t>
  </si>
  <si>
    <t>РПШ 5*0,5</t>
  </si>
  <si>
    <t>246-1 Т</t>
  </si>
  <si>
    <t>247 Т</t>
  </si>
  <si>
    <t>27.32.13.700.000.00.0006.000000000813</t>
  </si>
  <si>
    <t>марка РПШ, 5*1,5 мм2</t>
  </si>
  <si>
    <t>РПШ 5*1,5</t>
  </si>
  <si>
    <t>247-1 Т</t>
  </si>
  <si>
    <t>248 Т</t>
  </si>
  <si>
    <t>27.32.13.700.000.00.0006.000000000858</t>
  </si>
  <si>
    <t>марка РПШ, 6*0,5 мм2</t>
  </si>
  <si>
    <t>РПШ 6*0,5</t>
  </si>
  <si>
    <t>248-1 Т</t>
  </si>
  <si>
    <t>249 Т</t>
  </si>
  <si>
    <t>27.32.13.700.000.00.0006.000000000843</t>
  </si>
  <si>
    <t>марка РПШ, 6*1,5 мм2</t>
  </si>
  <si>
    <t>РПШ 6*1,5</t>
  </si>
  <si>
    <t>249-1 Т</t>
  </si>
  <si>
    <t>250 Т</t>
  </si>
  <si>
    <t>27.32.13.700.000.00.0006.000000000836</t>
  </si>
  <si>
    <t>марка РПШ, 8*1,0 мм2</t>
  </si>
  <si>
    <t>РПШ 8*1,0</t>
  </si>
  <si>
    <t>250-1 Т</t>
  </si>
  <si>
    <t>251 Т</t>
  </si>
  <si>
    <t>27.32.13.300.001.00.0018.000000000012</t>
  </si>
  <si>
    <t>марка КГ, 1*4 мм2</t>
  </si>
  <si>
    <t>КГ 1*4</t>
  </si>
  <si>
    <t>251-1 Т</t>
  </si>
  <si>
    <t>252 Т</t>
  </si>
  <si>
    <t>27.32.13.700.000.00.0006.000000000559</t>
  </si>
  <si>
    <t>марка КГ-ХЛ, 3*4+1*2,5 мм2</t>
  </si>
  <si>
    <t>КГ-ХЛ 3*4+1*2,5</t>
  </si>
  <si>
    <t>252-1 Т</t>
  </si>
  <si>
    <t>253 Т</t>
  </si>
  <si>
    <t>27.32.13.300.001.00.0018.000000000013</t>
  </si>
  <si>
    <t>марка КГ, 2*1+1*1 мм2</t>
  </si>
  <si>
    <t>КГ 2*1+1*1</t>
  </si>
  <si>
    <t>253-1 Т</t>
  </si>
  <si>
    <t>254 Т</t>
  </si>
  <si>
    <t>27.32.13.700.000.00.0018.000000000038</t>
  </si>
  <si>
    <t>марка КГ, 2*2,5+1*1,5 мм2</t>
  </si>
  <si>
    <t>КГ 2*2,5+1*1,5</t>
  </si>
  <si>
    <t>254-1 Т</t>
  </si>
  <si>
    <t>255 Т</t>
  </si>
  <si>
    <t>27.32.13.700.000.00.0006.000000000450</t>
  </si>
  <si>
    <t>марка КГ, 3*6+1*4 мм2</t>
  </si>
  <si>
    <t>КГ 3*6+1*4</t>
  </si>
  <si>
    <t>255-1 Т</t>
  </si>
  <si>
    <t>256 Т</t>
  </si>
  <si>
    <t>10.51.53.000.000.00.0166.000000000000</t>
  </si>
  <si>
    <t>Казеин</t>
  </si>
  <si>
    <t>пищевой</t>
  </si>
  <si>
    <t>для изготовления биологических перчаток</t>
  </si>
  <si>
    <t>июль-декабрь</t>
  </si>
  <si>
    <t>256-1 Т</t>
  </si>
  <si>
    <t>казеин</t>
  </si>
  <si>
    <t>июль, декабрь</t>
  </si>
  <si>
    <t xml:space="preserve">166 </t>
  </si>
  <si>
    <t>5</t>
  </si>
  <si>
    <t>4465</t>
  </si>
  <si>
    <t>257 Т</t>
  </si>
  <si>
    <t>28.23.12.100.000.00.0796.000000000000</t>
  </si>
  <si>
    <t>Калькулятор</t>
  </si>
  <si>
    <t>бухгалтерский</t>
  </si>
  <si>
    <t>январь,март,август</t>
  </si>
  <si>
    <t>257-1 Т</t>
  </si>
  <si>
    <t>258 Т</t>
  </si>
  <si>
    <t>29.32.30.250.000.00.0796.000000000000</t>
  </si>
  <si>
    <t>Камера тормозная</t>
  </si>
  <si>
    <t>100-3519010-01.КАМЕРА ТОРМОЗНАЯ</t>
  </si>
  <si>
    <t>258-1 Т</t>
  </si>
  <si>
    <t>259 Т</t>
  </si>
  <si>
    <t>100-3519110-30 ТИП 20.КАМЕРА ТОРМОЗНАЯ</t>
  </si>
  <si>
    <t>259-1 Т</t>
  </si>
  <si>
    <t>11, 14, 19</t>
  </si>
  <si>
    <t>259-2 Т</t>
  </si>
  <si>
    <t>сентябрь, ноябрь, декабрь</t>
  </si>
  <si>
    <t>260 Т</t>
  </si>
  <si>
    <t>27.90.32.000.013.00.0796.000000000000</t>
  </si>
  <si>
    <t>Канал направляющий</t>
  </si>
  <si>
    <t>к сварочному оборудованию</t>
  </si>
  <si>
    <t>Канал направляющий WIRE CONUIT 0,9-1,2 4,5м RED_KEMPPI 4188582</t>
  </si>
  <si>
    <t>15 дней</t>
  </si>
  <si>
    <t>260-1 Т</t>
  </si>
  <si>
    <t>261 Т</t>
  </si>
  <si>
    <t>Канал направляющий WARE CONDUIT 0,8-1,2 5м -KEMPPI w006454</t>
  </si>
  <si>
    <t>261-1 Т</t>
  </si>
  <si>
    <t>262 Т</t>
  </si>
  <si>
    <t>32.99.15.100.000.00.0796.000000000003</t>
  </si>
  <si>
    <t>Карандаш</t>
  </si>
  <si>
    <t>простой, с ластиком</t>
  </si>
  <si>
    <t>Карандаш простой</t>
  </si>
  <si>
    <t>262-1 Т</t>
  </si>
  <si>
    <t>май, июль, август, сентябрь, октябрь, ноябрь, декабрь</t>
  </si>
  <si>
    <t>263 Т</t>
  </si>
  <si>
    <t>20.13.43.100.001.00.0166.000000000004</t>
  </si>
  <si>
    <t>Карбонат натрия</t>
  </si>
  <si>
    <t>технический, марка А, сорт 1, ГОСТ 5100-85</t>
  </si>
  <si>
    <t>сода кальцинированная</t>
  </si>
  <si>
    <t>264 Т</t>
  </si>
  <si>
    <t>20.13.43.100.001.00.0166.000000000005</t>
  </si>
  <si>
    <t>технический, марка А, сорт 2, ГОСТ 5100-85</t>
  </si>
  <si>
    <t>264-1 Т</t>
  </si>
  <si>
    <t xml:space="preserve">Карбонат натрия </t>
  </si>
  <si>
    <t>265 Т</t>
  </si>
  <si>
    <t>20.14.72.000.001.00.0166.000000000000</t>
  </si>
  <si>
    <t>Карбюризатор</t>
  </si>
  <si>
    <t>древесноугольный, ГОСТ 2407-83</t>
  </si>
  <si>
    <t>зерна древесного угля, покрытые пленкой углекислого бария для цементации стальных деталей</t>
  </si>
  <si>
    <t>январь- июнь</t>
  </si>
  <si>
    <t>265-1 Т</t>
  </si>
  <si>
    <t xml:space="preserve">Карбюризатор  </t>
  </si>
  <si>
    <t xml:space="preserve">январь, июнь </t>
  </si>
  <si>
    <t>265-2 Т</t>
  </si>
  <si>
    <t>266 Т</t>
  </si>
  <si>
    <t>28.22.20.200.012.00.0796.000000000001</t>
  </si>
  <si>
    <t>Каретка поперечного перемещения</t>
  </si>
  <si>
    <t>грузоподъемность 800 кг</t>
  </si>
  <si>
    <t>Каретка поперечного перемещения  к шлицефрезерному станку</t>
  </si>
  <si>
    <t>266-1 Т</t>
  </si>
  <si>
    <t>267 Т</t>
  </si>
  <si>
    <t>23.99.11.500.001.00.0166.000000000003</t>
  </si>
  <si>
    <t>Картон</t>
  </si>
  <si>
    <t>асбестовый, марка КАОН-1, общего назначения, толщина 5,0 мм, ГОСТ 2850-95</t>
  </si>
  <si>
    <t>лист размер 1000*800</t>
  </si>
  <si>
    <t>267-1 Т</t>
  </si>
  <si>
    <t>268 Т</t>
  </si>
  <si>
    <t>26.20.22.000.012.00.0796.000000000000</t>
  </si>
  <si>
    <t>Картридер</t>
  </si>
  <si>
    <t>устройство для чтения карт памяти, и иных электронных карт самого различного назначения</t>
  </si>
  <si>
    <t>Устройство чтения, записи карт памяти</t>
  </si>
  <si>
    <t>март,сентябрь</t>
  </si>
  <si>
    <t>268-1 Т</t>
  </si>
  <si>
    <t>269 Т</t>
  </si>
  <si>
    <t>26.20.40.000.180.00.0796.000000000004</t>
  </si>
  <si>
    <t>Картридж</t>
  </si>
  <si>
    <t>Струйный, Цветной, Cyan</t>
  </si>
  <si>
    <t>февраль,май,август,ноябрь</t>
  </si>
  <si>
    <t>269-1 Т</t>
  </si>
  <si>
    <t>270 Т</t>
  </si>
  <si>
    <t>26.20.40.000.180.00.0796.000000000006</t>
  </si>
  <si>
    <t>Струйный, Цветной, Magenta</t>
  </si>
  <si>
    <t>271 Т</t>
  </si>
  <si>
    <t>26.20.40.000.180.00.0796.000000000005</t>
  </si>
  <si>
    <t>Струйный, Цветной, Yellow</t>
  </si>
  <si>
    <t>272 Т</t>
  </si>
  <si>
    <t>26.20.40.000.180.00.0796.000000000001</t>
  </si>
  <si>
    <t>Тонерный, Цветной, Cyan</t>
  </si>
  <si>
    <t>для цветного принтера</t>
  </si>
  <si>
    <t>февраль, август</t>
  </si>
  <si>
    <t>11,14,18,19</t>
  </si>
  <si>
    <t>272-1 Т</t>
  </si>
  <si>
    <t>поставка в течение 15 дней</t>
  </si>
  <si>
    <t>273 Т</t>
  </si>
  <si>
    <t>26.20.40.000.180.00.0796.000000000002</t>
  </si>
  <si>
    <t>Тонерный, Цветной, Yellow</t>
  </si>
  <si>
    <t>273-1 Т</t>
  </si>
  <si>
    <t>274 Т</t>
  </si>
  <si>
    <t>26.20.40.000.180.00.0796.000000000003</t>
  </si>
  <si>
    <t>Тонерный, Цветной, Magenta</t>
  </si>
  <si>
    <t>274-1 Т</t>
  </si>
  <si>
    <t>275 Т</t>
  </si>
  <si>
    <t>февраль,май,сентябрь</t>
  </si>
  <si>
    <t>275-1 Т</t>
  </si>
  <si>
    <t>276 Т</t>
  </si>
  <si>
    <t>276-1 Т</t>
  </si>
  <si>
    <t>277 Т</t>
  </si>
  <si>
    <t>277-1 Т</t>
  </si>
  <si>
    <t>278 Т</t>
  </si>
  <si>
    <t>26.20.40.000.137.00.0796.000000000000</t>
  </si>
  <si>
    <t>Картридж струйный</t>
  </si>
  <si>
    <t>черный</t>
  </si>
  <si>
    <t>Черный</t>
  </si>
  <si>
    <t>февраль-май,июль,август, сентябрь-ноябрь</t>
  </si>
  <si>
    <t>278-1 Т</t>
  </si>
  <si>
    <t>279 Т</t>
  </si>
  <si>
    <t>279-1 Т</t>
  </si>
  <si>
    <t>280 Т</t>
  </si>
  <si>
    <t>26.20.40.000.136.00.0796.000000000000</t>
  </si>
  <si>
    <t>Картридж тонерный</t>
  </si>
  <si>
    <t>280-1 Т</t>
  </si>
  <si>
    <t>281 Т</t>
  </si>
  <si>
    <t>281-1 Т</t>
  </si>
  <si>
    <t>282 Т</t>
  </si>
  <si>
    <t>Картридж для инженерной системы</t>
  </si>
  <si>
    <t>283 Т</t>
  </si>
  <si>
    <t>20.11.11.700.000.01.5108.000000000001</t>
  </si>
  <si>
    <t>Кислород</t>
  </si>
  <si>
    <t>технический, сорт 1, ГОСТ 5583-78</t>
  </si>
  <si>
    <t>1 бал. 6 м. куб</t>
  </si>
  <si>
    <t>январь-февраль</t>
  </si>
  <si>
    <t>283-1 Т</t>
  </si>
  <si>
    <t>январь, февраль</t>
  </si>
  <si>
    <t xml:space="preserve">FCA  </t>
  </si>
  <si>
    <t>один баллон</t>
  </si>
  <si>
    <t>284 Т</t>
  </si>
  <si>
    <t>20.15.10.500.000.00.0166.000000000005</t>
  </si>
  <si>
    <t>Кислота азотная</t>
  </si>
  <si>
    <t>концентрированная, марка А, ГОСТ 701-89</t>
  </si>
  <si>
    <t>для корректировки ванн</t>
  </si>
  <si>
    <t>284-1 Т</t>
  </si>
  <si>
    <t>285 Т</t>
  </si>
  <si>
    <t>20.14.31.300.000.00.0166.000000000000</t>
  </si>
  <si>
    <t>Кислота олеиновая</t>
  </si>
  <si>
    <t>промышленная (техническая), марка Б14, ГОСТ 7580-91</t>
  </si>
  <si>
    <t>285-1 Т</t>
  </si>
  <si>
    <t xml:space="preserve">Кислота олеиновая </t>
  </si>
  <si>
    <t>285-2 Т</t>
  </si>
  <si>
    <t>июль, август, сентябрь, октябрь, ноябрь</t>
  </si>
  <si>
    <t>286 Т</t>
  </si>
  <si>
    <t>20.13.24.550.000.00.0166.000000000003</t>
  </si>
  <si>
    <t>Кислота ортофосфорная</t>
  </si>
  <si>
    <t>термическая, марка А, ГОСТ 10678-76</t>
  </si>
  <si>
    <t>286-1 Т</t>
  </si>
  <si>
    <t xml:space="preserve">Кислота ортофосфорная  </t>
  </si>
  <si>
    <t>287 Т</t>
  </si>
  <si>
    <t>20.13.24.330.000.00.0166.000000000006</t>
  </si>
  <si>
    <t>Кислота серная</t>
  </si>
  <si>
    <t>техническая, контактная, сорт 1, ГОСТ 2184-77</t>
  </si>
  <si>
    <t>техническая</t>
  </si>
  <si>
    <t>287-1 Т</t>
  </si>
  <si>
    <t>288 Т</t>
  </si>
  <si>
    <t>20.14.32.710.000.00.0166.000000000000</t>
  </si>
  <si>
    <t>Кислота уксусная</t>
  </si>
  <si>
    <t>химически чистая, ГОСТ 61-75</t>
  </si>
  <si>
    <t>ледяная</t>
  </si>
  <si>
    <t>288-1 Т</t>
  </si>
  <si>
    <t>химически чистая,   ГОСТ 61-75</t>
  </si>
  <si>
    <t>289 Т</t>
  </si>
  <si>
    <t>26.20.15.000.000.00.0796.000000000000</t>
  </si>
  <si>
    <t>Клавиатура</t>
  </si>
  <si>
    <t>алфавитно-цифровая</t>
  </si>
  <si>
    <t>стандартная</t>
  </si>
  <si>
    <t>289-1 Т</t>
  </si>
  <si>
    <t>290 Т</t>
  </si>
  <si>
    <t>28.13.31.000.076.03.0796.000000000001</t>
  </si>
  <si>
    <t>Клапан</t>
  </si>
  <si>
    <t>электромагнитный, для грузового автомобиля</t>
  </si>
  <si>
    <t>КЭМ-10,24В.КЛАПАН ЭЛЕКТРОМАГНИТНЫЙ</t>
  </si>
  <si>
    <t>290-1 Т</t>
  </si>
  <si>
    <t>291 Т</t>
  </si>
  <si>
    <t>КЭМ-10-01,24В.КЛАПАН ЭЛЕКТРОМАГНИТНЫЙ</t>
  </si>
  <si>
    <t>291-1 Т</t>
  </si>
  <si>
    <t>292 Т</t>
  </si>
  <si>
    <t>КЭО 10/16/120/113 ТУ3742-001-24039780-01.КЛАПАН ЭЛЕКТРОМАГНИТНЫЙ С ЭМ 01/DC/024/1</t>
  </si>
  <si>
    <t>292-1 Т</t>
  </si>
  <si>
    <t>293 Т</t>
  </si>
  <si>
    <t>29.32.30.250.010.02.0796.000000000000</t>
  </si>
  <si>
    <t>обратный, для тормозной системы, для легкового автомобиля</t>
  </si>
  <si>
    <t>11.35.150.50-11 ПРОТИВОЗАМЕРЗАТЕЛЬ</t>
  </si>
  <si>
    <t>Северо-Казахстанская область, г.Петропавловск, пр. Я.Гашека 8</t>
  </si>
  <si>
    <t>Северо-Казахстанская область г.Петропавловск, пр. Я.Гашека 8</t>
  </si>
  <si>
    <t>293-1 Т</t>
  </si>
  <si>
    <t>294 Т</t>
  </si>
  <si>
    <t>28.14.13.350.003.00.0796.000000000173</t>
  </si>
  <si>
    <t>Клапан запорный</t>
  </si>
  <si>
    <t>стальной, проходной, давление условное от 6,3 - 16 Мпа, ГОСТ 3326-86</t>
  </si>
  <si>
    <t>КЗ 21215-015У1Ду15 16МПа ТУ26-07-1611-92.КЛАПАН ЗАПОР.ИГОЛ.15с67бк, G1/2,t400C</t>
  </si>
  <si>
    <t>294-1 Т</t>
  </si>
  <si>
    <t>295 Т</t>
  </si>
  <si>
    <t>10-Ду15ммРу16МПаRc1/2ТУ37420017163405-10.КЛАПАН ИГОЛЬЧАТЫЙ РТКИ10</t>
  </si>
  <si>
    <t>295-1 Т</t>
  </si>
  <si>
    <t>296 Т</t>
  </si>
  <si>
    <t>10-Ду20ммРу16МПа ТУ3742-00271634056-10.КЛАПАН ОБРАТНЫЙ РТК010 (G3/4-B,T425C)</t>
  </si>
  <si>
    <t>296-1 Т</t>
  </si>
  <si>
    <t>297 Т</t>
  </si>
  <si>
    <t>28.14.11.900.004.00.0796.000000000075</t>
  </si>
  <si>
    <t>Клапан предохранительный</t>
  </si>
  <si>
    <t>стальной, тип соединения фланцевое, рычажный</t>
  </si>
  <si>
    <t>МКПВ-20/3С2Р2УХЛ4 ТУ2-053-1737-85.КЛАПАН ПРЕДОХРАНИТЕЛЬНЫЙ</t>
  </si>
  <si>
    <t>297-1 Т</t>
  </si>
  <si>
    <t>298 Т</t>
  </si>
  <si>
    <t>МКПВ-20/3Т2Р2УХЛ4 ТУ2-053-1737-85.КЛАПАН ПРЕДОХРАНИТЕЛЬНЫЙ</t>
  </si>
  <si>
    <t>298-1 Т</t>
  </si>
  <si>
    <t>299 Т</t>
  </si>
  <si>
    <t>22.29.25.500.006.00.0796.000000000006</t>
  </si>
  <si>
    <t>Клей</t>
  </si>
  <si>
    <t>карандаш, 15 грамм</t>
  </si>
  <si>
    <t>15гр.</t>
  </si>
  <si>
    <t>март-июнь, июль-сентябрь,октябрь-декабрь</t>
  </si>
  <si>
    <t>300 Т</t>
  </si>
  <si>
    <t>22.29.25.500.006.00.0796.000000000000</t>
  </si>
  <si>
    <t>карандаш, 36 грамм</t>
  </si>
  <si>
    <t>36гр.</t>
  </si>
  <si>
    <t>февраль,сентябрь</t>
  </si>
  <si>
    <t>300-1 Т</t>
  </si>
  <si>
    <t>301 Т</t>
  </si>
  <si>
    <t>20.52.10.900.005.00.0778.000000000004</t>
  </si>
  <si>
    <t>эпоксидный, универсальный</t>
  </si>
  <si>
    <t>упаковка 280гр</t>
  </si>
  <si>
    <t>301-1 Т</t>
  </si>
  <si>
    <t>302 Т</t>
  </si>
  <si>
    <t>20.52.10.900.005.00.0778.000000000017</t>
  </si>
  <si>
    <t>кафельный</t>
  </si>
  <si>
    <t>Клей плиточный ГП Alinex Сэт 301 цементный 25кг</t>
  </si>
  <si>
    <t>302-1 Т</t>
  </si>
  <si>
    <t>303 Т</t>
  </si>
  <si>
    <t>20.52.10.900.005.00.0796.000000000017</t>
  </si>
  <si>
    <t>ПВА, марка Д 50Н, ГОСТ 18992-97</t>
  </si>
  <si>
    <t>Клей пва</t>
  </si>
  <si>
    <t>303-1 Т</t>
  </si>
  <si>
    <t>304 Т</t>
  </si>
  <si>
    <t>20.52.10.900.005.00.0778.000000000003</t>
  </si>
  <si>
    <t>для приклеивания холодным способом резин на основе каучуков общего назначения к различным материалам</t>
  </si>
  <si>
    <t>эпоксидный универсальный</t>
  </si>
  <si>
    <t>304-1 Т</t>
  </si>
  <si>
    <t xml:space="preserve">эпоксидный универсальный </t>
  </si>
  <si>
    <t>305 Т</t>
  </si>
  <si>
    <t>20.52.10.900.005.00.0796.000000000018</t>
  </si>
  <si>
    <t>жидкие гвозди</t>
  </si>
  <si>
    <t>305-1 Т</t>
  </si>
  <si>
    <t>306 Т</t>
  </si>
  <si>
    <t>Клей  для линолеума Синтекс</t>
  </si>
  <si>
    <t>306-1 Т</t>
  </si>
  <si>
    <t>307 Т</t>
  </si>
  <si>
    <t>20.52.10.900.005.00.0778.000000000001</t>
  </si>
  <si>
    <t>обойный, на основе высококачественной хлопковой целлюлозы, для наклеевания всех видов обоев на бумажной основе</t>
  </si>
  <si>
    <t>Клей обойный</t>
  </si>
  <si>
    <t>307-1 Т</t>
  </si>
  <si>
    <t>308 Т</t>
  </si>
  <si>
    <t>308-1 Т</t>
  </si>
  <si>
    <t>авансовый платеж -  30%</t>
  </si>
  <si>
    <t>309 Т</t>
  </si>
  <si>
    <t>спец клей</t>
  </si>
  <si>
    <t>310 Т</t>
  </si>
  <si>
    <t>20.52.10.900.005.00.0778.000000000000</t>
  </si>
  <si>
    <t>на основе этилцианакрилата, для склеивания в любых сочетаниях фарфор, керамику, дерево, кожу, резину,металл, пробку,картон, большинство пластиков</t>
  </si>
  <si>
    <t>Момент</t>
  </si>
  <si>
    <t>310 -1 Т</t>
  </si>
  <si>
    <t>клей</t>
  </si>
  <si>
    <t xml:space="preserve">Момент  </t>
  </si>
  <si>
    <t>311 Т</t>
  </si>
  <si>
    <t>20.52.10.900.005.00.0778.000000000007</t>
  </si>
  <si>
    <t>фенолополивинилацетальный, марка БФ-2, ГОСТ 12172-74</t>
  </si>
  <si>
    <t>Клей БФ-2 1000 мл</t>
  </si>
  <si>
    <t>311-1 Т</t>
  </si>
  <si>
    <t>январь, март,</t>
  </si>
  <si>
    <t>312 Т</t>
  </si>
  <si>
    <t>упаковка 1 кг</t>
  </si>
  <si>
    <t>312-1 Т</t>
  </si>
  <si>
    <t xml:space="preserve">Клей </t>
  </si>
  <si>
    <t>313 Т</t>
  </si>
  <si>
    <t>25.73.30.300.000.00.0796.000000000000</t>
  </si>
  <si>
    <t>Ключ</t>
  </si>
  <si>
    <t>технический, универсальный</t>
  </si>
  <si>
    <t>7811-0047 П 1 Х1 ГОСТ2839-80.КЛЮЧ</t>
  </si>
  <si>
    <t>313-1 Т</t>
  </si>
  <si>
    <t>314 Т</t>
  </si>
  <si>
    <t>7811-0501 П 1 Н12Х1 ГОСТ2906-80.КЛЮЧ</t>
  </si>
  <si>
    <t>314-1 Т</t>
  </si>
  <si>
    <t>315 Т</t>
  </si>
  <si>
    <t>7811-0502 П 1 Н12Х1 ГОСТ2906-80.КЛЮЧ</t>
  </si>
  <si>
    <t>315-1 Т</t>
  </si>
  <si>
    <t>316 Т</t>
  </si>
  <si>
    <t>7811-0504 П 1 Н12Х1 ГОСТ2906-80.КЛЮЧ</t>
  </si>
  <si>
    <t>316-1 Т</t>
  </si>
  <si>
    <t>317 Т</t>
  </si>
  <si>
    <t>7811-0516 П 1 Н12Х1 ГОСТ2906-80.КЛЮЧ</t>
  </si>
  <si>
    <t>317-1 Т</t>
  </si>
  <si>
    <t>318 Т</t>
  </si>
  <si>
    <t>7811-0518 П 1 Н12Х1 ГОСТ2906-80.КЛЮЧ</t>
  </si>
  <si>
    <t>318-1 Т</t>
  </si>
  <si>
    <t>319 Т</t>
  </si>
  <si>
    <t>25.73.30.300.000.03.0796.000000000152</t>
  </si>
  <si>
    <t>гаечный, рожковый, двусторонний, размер зева 12*13 мм, ГОСТ 2839-80</t>
  </si>
  <si>
    <t>7811-0007 П С1 Ц15хр ГОСТ2839-80.КЛЮЧ 12х13</t>
  </si>
  <si>
    <t>319-1 Т</t>
  </si>
  <si>
    <t>320 Т</t>
  </si>
  <si>
    <t>25.73.30.300.000.03.0796.000000000047</t>
  </si>
  <si>
    <t>гаечный, накидной, двусторонний, размер зева 12*13 мм</t>
  </si>
  <si>
    <t>7811-0285 П 1 Н12Х1 ГОСТ2906-80.КЛЮЧ 12х13</t>
  </si>
  <si>
    <t>320-1 Т</t>
  </si>
  <si>
    <t>321 Т</t>
  </si>
  <si>
    <t>25.73.30.300.000.03.0796.000000000153</t>
  </si>
  <si>
    <t>гаечный, рожковый, двусторонний, размер зева 12*14 мм, ГОСТ 2839-80</t>
  </si>
  <si>
    <t>7811-0021 П С1 Ц15хр ГОСТ2839-80.КЛЮЧ 12х14</t>
  </si>
  <si>
    <t>321-1 Т</t>
  </si>
  <si>
    <t>322 Т</t>
  </si>
  <si>
    <t>25.73.30.300.000.03.0796.000000000154</t>
  </si>
  <si>
    <t>гаечный, рожковый, двусторонний, размер зева 13*14 мм, ГОСТ 2839-80</t>
  </si>
  <si>
    <t>7811-0027 П С1 Ц15хр ГОСТ2839-80.КЛЮЧ 13х14</t>
  </si>
  <si>
    <t>322-1 Т</t>
  </si>
  <si>
    <t>323 Т</t>
  </si>
  <si>
    <t>25.73.30.300.000.03.0796.000000000049</t>
  </si>
  <si>
    <t>гаечный, накидной, двусторонний, размер зева 13*14 мм</t>
  </si>
  <si>
    <t>7811-0287 П 1 Н12Х1 ГОСТ2906-80.КЛЮЧ 13х14</t>
  </si>
  <si>
    <t>323-1 Т</t>
  </si>
  <si>
    <t>324 Т</t>
  </si>
  <si>
    <t>25.73.30.300.000.03.0796.000000000052</t>
  </si>
  <si>
    <t>гаечный, накидной, двусторонний, размер зева 14*17 мм</t>
  </si>
  <si>
    <t>7811-0288 П 1 Н12Х1 ГОСТ2906-80.КЛЮЧ 14х17</t>
  </si>
  <si>
    <t>324-1 Т</t>
  </si>
  <si>
    <t>325 Т</t>
  </si>
  <si>
    <t>25.73.30.300.000.03.0796.000000000161</t>
  </si>
  <si>
    <t>гаечный, рожковый, двусторонний, размер зева 17*19 мм, ГОСТ 2839-80</t>
  </si>
  <si>
    <t>7811-0023 П С1 Ц15хр ГОСТ2839-80.КЛЮЧ 17х19</t>
  </si>
  <si>
    <t>325-1 Т</t>
  </si>
  <si>
    <t>326 Т</t>
  </si>
  <si>
    <t>25.73.30.300.000.03.0796.000000000059</t>
  </si>
  <si>
    <t>гаечный, накидной, двусторонний, размер зева 19*22 мм</t>
  </si>
  <si>
    <t>7811-0290 П 1 Н12Х1 ГОСТ2906-80.КЛЮЧ 19х22</t>
  </si>
  <si>
    <t>326-1 Т</t>
  </si>
  <si>
    <t>327 Т</t>
  </si>
  <si>
    <t>25.73.30.300.000.03.0796.000000000169</t>
  </si>
  <si>
    <t>гаечный, рожковый, двусторонний, размер зева 22*24 мм, ГОСТ 2839-80</t>
  </si>
  <si>
    <t>7811-0025 П С1 Ц15хр ГОСТ2839-80.КЛЮЧ 22х24</t>
  </si>
  <si>
    <t>327-1 Т</t>
  </si>
  <si>
    <t>328 Т</t>
  </si>
  <si>
    <t>25.73.30.300.000.03.0796.000000000171</t>
  </si>
  <si>
    <t>гаечный, рожковый, двусторонний, размер зева 24*27 мм, ГОСТ 2839-80</t>
  </si>
  <si>
    <t>7811-0026 D2 Хим.Окс.прм ГОСТ2839-80.КЛЮЧ 24х27</t>
  </si>
  <si>
    <t>328-1 Т</t>
  </si>
  <si>
    <t>329 Т</t>
  </si>
  <si>
    <t>25.73.30.300.000.03.0796.000000000173</t>
  </si>
  <si>
    <t>гаечный, рожковый, двусторонний, размер зева 27*30 мм, ГОСТ 2839-80</t>
  </si>
  <si>
    <t>7811-0041 П С1 Ц15хр ГОСТ2839-80.КЛЮЧ 27х30</t>
  </si>
  <si>
    <t>329-1 Т</t>
  </si>
  <si>
    <t>330 Т</t>
  </si>
  <si>
    <t>25.73.30.300.000.03.0796.000000000072</t>
  </si>
  <si>
    <t>гаечный, накидной, двусторонний, размер зева 32*36 мм</t>
  </si>
  <si>
    <t>7811-0043 D2 Хим.Окс.прм ГОСТ2839-87.КЛЮЧ 32х36</t>
  </si>
  <si>
    <t>330-1 Т</t>
  </si>
  <si>
    <t>331 Т</t>
  </si>
  <si>
    <t>25.73.30.300.000.03.0796.000000000179</t>
  </si>
  <si>
    <t>гаечный, рожковый, двусторонний, размер зева 32*36 мм, ГОСТ 2839-80</t>
  </si>
  <si>
    <t>7811-0043 П С1 Ц15хр ГОСТ2839-80.КЛЮЧ 32х36</t>
  </si>
  <si>
    <t>331-1 Т</t>
  </si>
  <si>
    <t>332 Т</t>
  </si>
  <si>
    <t>25.73.30.300.000.03.0796.000000000085</t>
  </si>
  <si>
    <t>гаечный, накидной, ударный, размер зева 36 мм</t>
  </si>
  <si>
    <t>7811-0144 D2 Ц15хр ГОСТ2841-80.КЛЮЧ 36</t>
  </si>
  <si>
    <t>332-1 Т</t>
  </si>
  <si>
    <t>333 Т</t>
  </si>
  <si>
    <t>25.73.30.300.000.03.0796.000000000075</t>
  </si>
  <si>
    <t>гаечный, накидной, двусторонний, размер зева 41*46 мм</t>
  </si>
  <si>
    <t>7811-0045 D2 Хим.Окс.прм ГОСТ2839-87.КЛЮЧ 41х46</t>
  </si>
  <si>
    <t>333-1 Т</t>
  </si>
  <si>
    <t>334 Т</t>
  </si>
  <si>
    <t>25.73.30.300.000.03.0796.000000000182</t>
  </si>
  <si>
    <t>гаечный, рожковый, двусторонний, размер зева 41*46 мм, ГОСТ 2839-80</t>
  </si>
  <si>
    <t>7811-0045 П С1 Ц15хр ГОСТ2839-80.КЛЮЧ 41х46</t>
  </si>
  <si>
    <t>334-1 Т</t>
  </si>
  <si>
    <t>335 Т</t>
  </si>
  <si>
    <t>25.73.30.300.000.03.0796.000000000077</t>
  </si>
  <si>
    <t>гаечный, накидной, двусторонний, размер зева 50*55 мм</t>
  </si>
  <si>
    <t>7811-0047 D2 Хим.Окс.прм ГОСТ2839-87.КЛЮЧ 50х55</t>
  </si>
  <si>
    <t>335-1 Т</t>
  </si>
  <si>
    <t>336 Т</t>
  </si>
  <si>
    <t>25.73.30.300.000.03.0796.000000000091</t>
  </si>
  <si>
    <t>гаечный, накидной, ударный, размер зева 65 мм</t>
  </si>
  <si>
    <t>7811-0150 D2 Ц15хр ГОСТ2841-80.КЛЮЧ 65</t>
  </si>
  <si>
    <t>336-1 Т</t>
  </si>
  <si>
    <t>337 Т</t>
  </si>
  <si>
    <t>25.73.30.300.000.03.0796.000000000144</t>
  </si>
  <si>
    <t>гаечный, рожковый, двусторонний, размер зева 8*10 мм, ГОСТ 2839-80</t>
  </si>
  <si>
    <t>7811-0003 П С1 Ц15хр ГОСТ2839-80.КЛЮЧ 8х10</t>
  </si>
  <si>
    <t>337-1 Т</t>
  </si>
  <si>
    <t>338 Т</t>
  </si>
  <si>
    <t>25.73.30.300.000.03.0796.000000000040</t>
  </si>
  <si>
    <t>гаечный, накидной, двусторонний, размер зева 8*10 мм</t>
  </si>
  <si>
    <t>7811-0283 П 1 Н12Х1 ГОСТ2906-80.КЛЮЧ 8х10</t>
  </si>
  <si>
    <t>338-1 Т</t>
  </si>
  <si>
    <t>339 Т</t>
  </si>
  <si>
    <t>28.24.12.900.001.00.0796.000000000000</t>
  </si>
  <si>
    <t>Ключ буровой</t>
  </si>
  <si>
    <t>автоматический</t>
  </si>
  <si>
    <t>КМУ-ГП-50М.КЛЮЧ</t>
  </si>
  <si>
    <t>339-1 Т</t>
  </si>
  <si>
    <t>7,11,14,19</t>
  </si>
  <si>
    <t>339-2 Т</t>
  </si>
  <si>
    <t>поставка в течение 17 дней</t>
  </si>
  <si>
    <t>340 Т</t>
  </si>
  <si>
    <t>29.32.30.990.111.00.0796.000000000001</t>
  </si>
  <si>
    <t>Кнопка</t>
  </si>
  <si>
    <t>для габаритных огней автомобиля</t>
  </si>
  <si>
    <t>К-1-1П АГО.360.405.КНОПКА</t>
  </si>
  <si>
    <t>340-1 Т</t>
  </si>
  <si>
    <t>341 Т</t>
  </si>
  <si>
    <t>КМ-1-I.КНОПКА МАЛОГАБАРИТНАЯ</t>
  </si>
  <si>
    <t>341-1 Т</t>
  </si>
  <si>
    <t>342 Т</t>
  </si>
  <si>
    <t>26.30.60.000.033.00.0796.000000000000</t>
  </si>
  <si>
    <t>с пружинным возвратом</t>
  </si>
  <si>
    <t>Кнопка взрывозащищенная КВ-1-01 5Д3.604.000ТУ с кабелем L=2м</t>
  </si>
  <si>
    <t>343 Т</t>
  </si>
  <si>
    <t>22.19.72.000.001.00.0796.000000000000</t>
  </si>
  <si>
    <t>Коврик диэлектрический</t>
  </si>
  <si>
    <t>резиновый, первой группы, длина 500-1000мм, ширина 500-1200мм, ГОСТ 4997-75</t>
  </si>
  <si>
    <t>размер 500х500</t>
  </si>
  <si>
    <t>июль-сентябрь</t>
  </si>
  <si>
    <t>343-1 Т</t>
  </si>
  <si>
    <t>июль, сентябрь</t>
  </si>
  <si>
    <t>авансовый платеж - 30 %</t>
  </si>
  <si>
    <t>344 Т</t>
  </si>
  <si>
    <t>28.29.60.300.000.00.0796.000000000000</t>
  </si>
  <si>
    <t>Кожух</t>
  </si>
  <si>
    <t>сопла, для плазменной горелки (плазмотрона)</t>
  </si>
  <si>
    <t>Распылитель газовый  GAS DIFFUSER 3 PMT52W/MMT42-KEMPPI W004505</t>
  </si>
  <si>
    <t>344-1 Т</t>
  </si>
  <si>
    <t>345 Т</t>
  </si>
  <si>
    <t>28.29.86.000.012.00.0796.000000000000</t>
  </si>
  <si>
    <t>Кожух сопла</t>
  </si>
  <si>
    <t>(220433) Колпак сопла</t>
  </si>
  <si>
    <t>345-1 Т</t>
  </si>
  <si>
    <t xml:space="preserve"> (220433) Колпак сопла</t>
  </si>
  <si>
    <t>346 Т</t>
  </si>
  <si>
    <t>20.30.12.700.003.00.0778.000000000002</t>
  </si>
  <si>
    <t>Колер</t>
  </si>
  <si>
    <t>паста</t>
  </si>
  <si>
    <t>колеровочная паста</t>
  </si>
  <si>
    <t>346-1 Т</t>
  </si>
  <si>
    <t>6,7,8,13,14,15,18,19</t>
  </si>
  <si>
    <t>346-2 Т</t>
  </si>
  <si>
    <t>Паста колер. Colorex 100мл №62 (беж)</t>
  </si>
  <si>
    <t>в течение 2 дней</t>
  </si>
  <si>
    <t>авансовый платеж- 100%</t>
  </si>
  <si>
    <t>347 Т</t>
  </si>
  <si>
    <t>29.32.30.250.033.00.0796.000000000004</t>
  </si>
  <si>
    <t>Колодка</t>
  </si>
  <si>
    <t>тормозная, для грузового автомобиля, задняя</t>
  </si>
  <si>
    <t>А50м</t>
  </si>
  <si>
    <t>347-1 Т</t>
  </si>
  <si>
    <t>поставка в течение 20 рабочих дней</t>
  </si>
  <si>
    <t>348 Т</t>
  </si>
  <si>
    <t>23.43.10.500.000.00.0796.000000000000</t>
  </si>
  <si>
    <t>Колодка клеменная</t>
  </si>
  <si>
    <t>керамическая, термостойкая</t>
  </si>
  <si>
    <t>4573739003 02-6,3-02 ОСТ37.003.032-88 КОЛОДКА ГНЕЗДОВАЯ</t>
  </si>
  <si>
    <t>348-1 Т</t>
  </si>
  <si>
    <t>349 Т</t>
  </si>
  <si>
    <t>4573739007 02-6,3-04 ОСТ37.003.032-88 КОЛОДКА ГНЕЗДОВАЯ</t>
  </si>
  <si>
    <t>349-1 Т</t>
  </si>
  <si>
    <t>350 Т</t>
  </si>
  <si>
    <t>4573739014 05-6,3-08 ОСТ37.003.032-88 КОЛОДКА ГНЕЗДОВАЯ</t>
  </si>
  <si>
    <t>350-1 Т</t>
  </si>
  <si>
    <t>351 Т</t>
  </si>
  <si>
    <t>4573739006 02-6,3-04 ОСТ37.003.032-88 КОЛОДКА ШТЫРЬЕВАЯ</t>
  </si>
  <si>
    <t>351-1 Т</t>
  </si>
  <si>
    <t>352 Т</t>
  </si>
  <si>
    <t>3СМ8-1 ОСТ107.680.225.004-86 СТОЙКА</t>
  </si>
  <si>
    <t>352-1 Т</t>
  </si>
  <si>
    <t>353 Т</t>
  </si>
  <si>
    <t>27.90.31.500.001.00.0796.000000000000</t>
  </si>
  <si>
    <t>Колпачок защитный</t>
  </si>
  <si>
    <t>для плазменной горелки (плазмотрона)</t>
  </si>
  <si>
    <t>Т-10878 (Ref.№220194) Колпак/ Sheid, 30А</t>
  </si>
  <si>
    <t>353-1 Т</t>
  </si>
  <si>
    <t>354 Т</t>
  </si>
  <si>
    <t>27.90.31.500.002.00.0796.000000000000</t>
  </si>
  <si>
    <t>Колпачок крепежный</t>
  </si>
  <si>
    <t>Т-9965 (Ref.№220356) Крышка колпачка/ Sheid Сар, 200А</t>
  </si>
  <si>
    <t>354-1 Т</t>
  </si>
  <si>
    <t>355 Т</t>
  </si>
  <si>
    <t>Т-9970 (Ref.№220440) Крышка колпачка/ Sheid Сар, 260А</t>
  </si>
  <si>
    <t>355-1 Т</t>
  </si>
  <si>
    <t>356 Т</t>
  </si>
  <si>
    <t>Заглушка длинная TIG для горелки</t>
  </si>
  <si>
    <t>356-1 Т</t>
  </si>
  <si>
    <t>357 Т</t>
  </si>
  <si>
    <t>22.29.29.900.067.00.0796.000000000000</t>
  </si>
  <si>
    <t>Кольцо</t>
  </si>
  <si>
    <t>фторопластовое, для гидравлических, топливных, смазочных и пневматических устройств, уплотнительное, для гидравлических, топливных, смазочных и пневматических устройств</t>
  </si>
  <si>
    <t>054-058-25-2-2 КОЛЬЦО</t>
  </si>
  <si>
    <t>357-1 Т</t>
  </si>
  <si>
    <t>358 Т</t>
  </si>
  <si>
    <t>28.14.20.000.007.00.0796.000000000003</t>
  </si>
  <si>
    <t>Кольцо уплотнительное</t>
  </si>
  <si>
    <t>резиновое, сечение 3,0 мм, ГОСТ 9833-73</t>
  </si>
  <si>
    <t>Кольцо опорное СИН 38.01.013</t>
  </si>
  <si>
    <t>358-1 Т</t>
  </si>
  <si>
    <t>359 Т</t>
  </si>
  <si>
    <t>Кольцо нажимное СИН 38.01.014</t>
  </si>
  <si>
    <t>359-1 Т</t>
  </si>
  <si>
    <t>360 Т</t>
  </si>
  <si>
    <t>28.14.20.000.007.00.0796.000000000008</t>
  </si>
  <si>
    <t>резиновое, сечение 8,5 мм, ГОСТ 9833-73</t>
  </si>
  <si>
    <t>ГАЗ-24 в комплекте 4 штуки</t>
  </si>
  <si>
    <t>360-1 Т</t>
  </si>
  <si>
    <t xml:space="preserve">  резиновое, сечение 8,5 мм, ГОСТ 9833-73</t>
  </si>
  <si>
    <t>361 Т</t>
  </si>
  <si>
    <t>26.30.21.200.002.00.0796.000000000001</t>
  </si>
  <si>
    <t>Коммутатор сетевой</t>
  </si>
  <si>
    <t>способ коммутации с промежуточным хранением (Store and Forward), симметричный, неуправляемый(простой)</t>
  </si>
  <si>
    <t>Коммутатор</t>
  </si>
  <si>
    <t>июнь,октябрь</t>
  </si>
  <si>
    <t>362 Т</t>
  </si>
  <si>
    <t>26.30.21.200.001.00.0796.000000000008</t>
  </si>
  <si>
    <t>Коммутационная панель (кросс-панель, патч-панель)</t>
  </si>
  <si>
    <t>одной или нескольких  3,5,5e,6,6А,7, разъемы BNC, RCA, XLR</t>
  </si>
  <si>
    <t>17.3723 ТУ37.003.1358-88 ПАНЕЛЬ СОЕДИНИТЕЛЬНАЯ</t>
  </si>
  <si>
    <t>362-1 Т</t>
  </si>
  <si>
    <t>363 Т</t>
  </si>
  <si>
    <t>26.20.16.500.000.00.0839.000000000000</t>
  </si>
  <si>
    <t>Комплект клавиатура-мышь</t>
  </si>
  <si>
    <t>оптический, инфракрасный, беспроводной</t>
  </si>
  <si>
    <t>Клавиатура+мышь</t>
  </si>
  <si>
    <t>май,сентябрь</t>
  </si>
  <si>
    <t>364 Т</t>
  </si>
  <si>
    <t>28.49.24.500.005.00.0796.000000000000</t>
  </si>
  <si>
    <t>Комплект ремонтный</t>
  </si>
  <si>
    <t>для гидроаккумулятора металлообрабатывающего станка</t>
  </si>
  <si>
    <t>Комплект запасных частей для номинальной 25 л. TGL 10843</t>
  </si>
  <si>
    <t>364-1 Т</t>
  </si>
  <si>
    <t>365 Т</t>
  </si>
  <si>
    <t>29.32.30.250.009.00.0796.000000000000</t>
  </si>
  <si>
    <t>Компрессор</t>
  </si>
  <si>
    <t>для тормозной системы, для грузового автомобиля</t>
  </si>
  <si>
    <t>130-350-90096 КОМПРЕССОР</t>
  </si>
  <si>
    <t>365-1 Т</t>
  </si>
  <si>
    <t>365-2 Т</t>
  </si>
  <si>
    <t xml:space="preserve">сентябрь </t>
  </si>
  <si>
    <t>366 Т</t>
  </si>
  <si>
    <t>17.21.15.350.000.00.0796.000000000008</t>
  </si>
  <si>
    <t>Конверт</t>
  </si>
  <si>
    <t>бумажный, формат А4</t>
  </si>
  <si>
    <t>А4</t>
  </si>
  <si>
    <t>367 Т</t>
  </si>
  <si>
    <t>17.21.15.350.000.00.0796.000000000007</t>
  </si>
  <si>
    <t>бумажный, формат А5</t>
  </si>
  <si>
    <t>А5</t>
  </si>
  <si>
    <t>368 Т</t>
  </si>
  <si>
    <t>17.21.15.350.001.00.0796.000000000007</t>
  </si>
  <si>
    <t>Конверты</t>
  </si>
  <si>
    <t>формат Евро Е65 (110 х 220 мм)</t>
  </si>
  <si>
    <t>"Евро"</t>
  </si>
  <si>
    <t>369 Т</t>
  </si>
  <si>
    <t>27.90.52.790.001.00.0796.000000000017</t>
  </si>
  <si>
    <t>Конденсатор</t>
  </si>
  <si>
    <t>К50-6-25В-50 мкФ, электрический, номинальная емкость 50 мкФ</t>
  </si>
  <si>
    <t>Конденсатор К50-16-25В-50 мкФ</t>
  </si>
  <si>
    <t>369-1 Т</t>
  </si>
  <si>
    <t>370 Т</t>
  </si>
  <si>
    <t>27.90.52.790.001.00.0796.000000000027</t>
  </si>
  <si>
    <t>К50-20-50В-20 мкФ, электрический, номинальная емкость 20 мкФ</t>
  </si>
  <si>
    <t>Конденсатор  К50-35-16В-22 мкФ</t>
  </si>
  <si>
    <t>370-1 Т</t>
  </si>
  <si>
    <t>371 Т</t>
  </si>
  <si>
    <t>27.90.52.790.001.00.0796.000000000018</t>
  </si>
  <si>
    <t>К50-12-25В-10 мкФ, электрический, номинальная емкость 10 мкФ</t>
  </si>
  <si>
    <t>Конденсатор  К50-16-100В-10 мкФ</t>
  </si>
  <si>
    <t>371-1 Т</t>
  </si>
  <si>
    <t>372 Т</t>
  </si>
  <si>
    <t>27.90.52.790.001.00.0796.000000000115</t>
  </si>
  <si>
    <t>К50-68-50В- 1000 мкФ, электрический, номинальная емкость 1000 мкФ</t>
  </si>
  <si>
    <t>ECAP 1000mF/25V,1021,105C КОНДЕНСАТОР</t>
  </si>
  <si>
    <t>372-1 Т</t>
  </si>
  <si>
    <t>373 Т</t>
  </si>
  <si>
    <t>28.29.86.000.009.00.0796.000000000000</t>
  </si>
  <si>
    <t>Коннектор</t>
  </si>
  <si>
    <t>для портальной машины плазменной резки</t>
  </si>
  <si>
    <t>Коннектор ABI-СF 50-70 мм²</t>
  </si>
  <si>
    <t>373-1 Т</t>
  </si>
  <si>
    <t>374 Т</t>
  </si>
  <si>
    <t>26.30.60.000.003.00.0796.000000000001</t>
  </si>
  <si>
    <t>разъем питания штырьковой</t>
  </si>
  <si>
    <t>4573738002 02-6,3-12 ОСТ37.003.032-88 ШТЫРЬ</t>
  </si>
  <si>
    <t>374-1 Т</t>
  </si>
  <si>
    <t>375 Т</t>
  </si>
  <si>
    <t>4573738003 03-6,3-12 ОСТ37.003.032-88 ШТЫРЬ</t>
  </si>
  <si>
    <t>375-1 Т</t>
  </si>
  <si>
    <t>376 Т</t>
  </si>
  <si>
    <t>4573738004 03-6,3-12 ОСТ37.003.032-88 ШТЫРЬ</t>
  </si>
  <si>
    <t>376-1 Т</t>
  </si>
  <si>
    <t>377 Т</t>
  </si>
  <si>
    <t>27.12.23.700.000.00.0796.000000000000</t>
  </si>
  <si>
    <t>Контактор</t>
  </si>
  <si>
    <t>серия КТ, электромагнитный</t>
  </si>
  <si>
    <t>Контактор КТ 6033, 380В</t>
  </si>
  <si>
    <t>378 Т</t>
  </si>
  <si>
    <t>25.94.11.850.000.00.0796.000000000001</t>
  </si>
  <si>
    <t>Контргайка</t>
  </si>
  <si>
    <t>стальная, условный проход от 8-100 мм, ГОСТ 8961-75</t>
  </si>
  <si>
    <t>Контргайка чугунная ф32 (ГОСТ 8961-75)</t>
  </si>
  <si>
    <t>378-1 Т</t>
  </si>
  <si>
    <t>379 Т</t>
  </si>
  <si>
    <t>Контргайка чугунная ф25 (ГОСТ 8961-75)</t>
  </si>
  <si>
    <t>379-1 Т</t>
  </si>
  <si>
    <t>380 Т</t>
  </si>
  <si>
    <t>Контргайка чугунная ф20 (ГОСТ 8961-75)</t>
  </si>
  <si>
    <t>380-1 Т</t>
  </si>
  <si>
    <t>381 Т</t>
  </si>
  <si>
    <t>Контргайка чугунная ф15 (ГОСТ 8961-75)</t>
  </si>
  <si>
    <t>381-1 Т</t>
  </si>
  <si>
    <t>в течение 10 дней</t>
  </si>
  <si>
    <t>382 Т</t>
  </si>
  <si>
    <t>22.22.13.000.013.00.0796.000000000000</t>
  </si>
  <si>
    <t>Коробка</t>
  </si>
  <si>
    <t>распределительная, электрическая</t>
  </si>
  <si>
    <t>Коробка расп. о/п 100*100*50 (60шт)</t>
  </si>
  <si>
    <t>382-1 Т</t>
  </si>
  <si>
    <t>383 Т</t>
  </si>
  <si>
    <t>Коробка уст. 64/44 ГСК Промрукав (200шт)</t>
  </si>
  <si>
    <t>383-1 Т</t>
  </si>
  <si>
    <t>384 Т</t>
  </si>
  <si>
    <t>27.33.13.900.003.00.0796.000000000013</t>
  </si>
  <si>
    <t>взрывозащищенная, КПА-20 - проходная, алюминиевая</t>
  </si>
  <si>
    <t>КП12-22(А,Г)14(Б,В,Д,Е) ТУ16-685.032-86 КОРОБКА</t>
  </si>
  <si>
    <t>384-1 Т</t>
  </si>
  <si>
    <t>385 Т</t>
  </si>
  <si>
    <t>КП6-12У1 ТУ16-685.032-86 КОРОБКА</t>
  </si>
  <si>
    <t>385-1 Т</t>
  </si>
  <si>
    <t>386 Т</t>
  </si>
  <si>
    <t>КП6-13У1 ТУ16-685.032-86 КОРОБКА</t>
  </si>
  <si>
    <t>386-1 Т</t>
  </si>
  <si>
    <t>387 Т</t>
  </si>
  <si>
    <t>КП6-24У1 ТУ16-685.032-86 КОРОБКА</t>
  </si>
  <si>
    <t>387-1 Т</t>
  </si>
  <si>
    <t>388 Т</t>
  </si>
  <si>
    <t>КР-В-100d С ВИНТ.КОЛОД, 3 ВВОДА И 1 ЗАГЛ КОРОБКА</t>
  </si>
  <si>
    <t>388-1 Т</t>
  </si>
  <si>
    <t>389 Т</t>
  </si>
  <si>
    <t>КР-В-100d С ВИНТОВОЙ КОЛОДКОЙ, 3 ВВОДА КОРОБКА</t>
  </si>
  <si>
    <t>389-1 Т</t>
  </si>
  <si>
    <t>390 Т</t>
  </si>
  <si>
    <t>КР-В-100d С ВИНТОВОЙ КОЛОДКОЙ, 4 ВВОДА КОРОБКА</t>
  </si>
  <si>
    <t>390-1 Т</t>
  </si>
  <si>
    <t>391 Т</t>
  </si>
  <si>
    <t>КР-В-100d С КОЛОДКОЙ WAGO, 4 ВВОДА КОРОБКА</t>
  </si>
  <si>
    <t>391-1 Т</t>
  </si>
  <si>
    <t>392 Т</t>
  </si>
  <si>
    <t>КР-В-100d,КОЛ.WAGO,2 ВВОДА, 2 ЗАГЛУШКИ КОРОБКА</t>
  </si>
  <si>
    <t>392-1 Т</t>
  </si>
  <si>
    <t>393 Т</t>
  </si>
  <si>
    <t>КР-В-100d,КОЛ.WAGO,2 ВВОДА, 2 ПРОБКИ КОРОБКА</t>
  </si>
  <si>
    <t>393-1 Т</t>
  </si>
  <si>
    <t>394 Т</t>
  </si>
  <si>
    <t>28.41.40.000.032.00.0796.000000000000</t>
  </si>
  <si>
    <t>Коробка делительная</t>
  </si>
  <si>
    <t>Коробка делительная для шлицефрезерного станка</t>
  </si>
  <si>
    <t>394-1 Т</t>
  </si>
  <si>
    <t>395 Т</t>
  </si>
  <si>
    <t>29.32.30.330.000.00.0796.000000000000</t>
  </si>
  <si>
    <t>Коробка передач</t>
  </si>
  <si>
    <t>механическая, для легкового автомобиля, четырехступенчатая, двухвальная</t>
  </si>
  <si>
    <t>15КП.00.000 КОРОБКА ПЕРЕМЕНЫ ПЕРЕДАЧ.КП-100</t>
  </si>
  <si>
    <t>395-1 Т</t>
  </si>
  <si>
    <t>6,7,12,13,14,15,19</t>
  </si>
  <si>
    <t>395-2 Т</t>
  </si>
  <si>
    <t>Коробка передач КП01.00.000</t>
  </si>
  <si>
    <t>склад поставщика</t>
  </si>
  <si>
    <t>отгрузка в течение 5 дней</t>
  </si>
  <si>
    <t xml:space="preserve">авансовый платеж - 30% </t>
  </si>
  <si>
    <t>396 Т</t>
  </si>
  <si>
    <t>28.49.21.300.002.00.0796.000000000000</t>
  </si>
  <si>
    <t>Коробка подач</t>
  </si>
  <si>
    <t>для станка</t>
  </si>
  <si>
    <t>Коробка подач к шлицефрезерному станку</t>
  </si>
  <si>
    <t>396-1 Т</t>
  </si>
  <si>
    <t>397 Т</t>
  </si>
  <si>
    <t>26.20.16.900.008.00.0796.000000000000</t>
  </si>
  <si>
    <t>Коротрон</t>
  </si>
  <si>
    <t>резиновый вал</t>
  </si>
  <si>
    <t>Вал заряда</t>
  </si>
  <si>
    <t>397-1 Т</t>
  </si>
  <si>
    <t>398 Т</t>
  </si>
  <si>
    <t>398-1 Т</t>
  </si>
  <si>
    <t>399 Т</t>
  </si>
  <si>
    <t>27.90.31.500.004.00.0796.000000000000</t>
  </si>
  <si>
    <t>Корпус</t>
  </si>
  <si>
    <t>Корпус плазмотрона 220162</t>
  </si>
  <si>
    <t>399-1 Т</t>
  </si>
  <si>
    <t>400 Т</t>
  </si>
  <si>
    <t>28.13.32.000.003.01.0796.000000000000</t>
  </si>
  <si>
    <t>крейцкопфа, для поршневого компрессора</t>
  </si>
  <si>
    <t>1НП.01.01.001</t>
  </si>
  <si>
    <t>400-1 Т</t>
  </si>
  <si>
    <t>401 Т</t>
  </si>
  <si>
    <t>14.12.11.210.001.06.0839.000000000000</t>
  </si>
  <si>
    <t>Костюм (комплект)</t>
  </si>
  <si>
    <t>для защиты от производственных загрязнений, мужской, из хлопчатобумажной ткани, состоит из куртки и брюк, летний, ГОСТ 27575-87</t>
  </si>
  <si>
    <t>Костюм (комплект) хлопчатобумажный</t>
  </si>
  <si>
    <t>401-1 Т</t>
  </si>
  <si>
    <t>апрель</t>
  </si>
  <si>
    <t>402 Т</t>
  </si>
  <si>
    <t>14.12.11.260.001.00.0839.000000000000</t>
  </si>
  <si>
    <t>для защиты от производственных загрязнений нефтепродуктами, мужской, из синтетических тканей, состоит из куртки и брюк, летний, ГОСТ 12.4.111-82</t>
  </si>
  <si>
    <t>Костюм (комплект)вискозно-лавсановый</t>
  </si>
  <si>
    <t>402-1 Т</t>
  </si>
  <si>
    <t>403 Т</t>
  </si>
  <si>
    <t>14.12.11.290.001.18.0839.000000000000</t>
  </si>
  <si>
    <t>для защиты от искр и брызг расплавленного металла, мужской, из брезентовый ткани, состоит из куртки и полукомбинезона</t>
  </si>
  <si>
    <t>Костюм брезентовый</t>
  </si>
  <si>
    <t>403-1 Т</t>
  </si>
  <si>
    <t>404 Т</t>
  </si>
  <si>
    <t>25.93.11.500.003.00.0796.000000000016</t>
  </si>
  <si>
    <t>Коуш</t>
  </si>
  <si>
    <t>для стального троса, диаметр 40 мм</t>
  </si>
  <si>
    <t>40 ГОСТ2224-93 КОУШ</t>
  </si>
  <si>
    <t>404 -1 Т</t>
  </si>
  <si>
    <t>405 Т</t>
  </si>
  <si>
    <t>25.93.11.500.003.00.0796.000000000018</t>
  </si>
  <si>
    <t>для стального троса, диаметр 48 мм</t>
  </si>
  <si>
    <t>45 ГОСТ2224-93 КОУШ</t>
  </si>
  <si>
    <t>405 -1 Т</t>
  </si>
  <si>
    <t>406 Т</t>
  </si>
  <si>
    <t>25.93.11.500.003.00.0796.000000000020</t>
  </si>
  <si>
    <t>для стального троса, диаметр 56 мм</t>
  </si>
  <si>
    <t>56 ГОСТ2224-93 КОУШ</t>
  </si>
  <si>
    <t>406 -1 Т</t>
  </si>
  <si>
    <t>407 Т</t>
  </si>
  <si>
    <t>22.21.29.700.042.01.0796.000000000002</t>
  </si>
  <si>
    <t>Кран</t>
  </si>
  <si>
    <t>шаровой, из полипропилена, с муфтовыми окончаниями под клеевое соединение</t>
  </si>
  <si>
    <t>кран шаровый из полипропилена с муфтовыми окончаниями под клеевое соединение Ø40</t>
  </si>
  <si>
    <t>407 -1 Т</t>
  </si>
  <si>
    <t xml:space="preserve">кран шаровый из полипропилена с муфтовыми окончаниями под клеевое соединение Ø40 </t>
  </si>
  <si>
    <t>408 Т</t>
  </si>
  <si>
    <t>кран шаровый из полипропилена с муфтовыми окончаниями под клеевое соединение Ø32</t>
  </si>
  <si>
    <t>408 -1 Т</t>
  </si>
  <si>
    <t>409 Т</t>
  </si>
  <si>
    <t>кран шаровый из полипропилена с муфтовыми окончаниями под клеевое соединение Ø25</t>
  </si>
  <si>
    <t>409 -1 Т</t>
  </si>
  <si>
    <t xml:space="preserve"> кран шаровый из полипропилена с муфтовыми окончаниями под клеевое соединение Ø25 </t>
  </si>
  <si>
    <t>410 Т</t>
  </si>
  <si>
    <t>кран шаровый из полипропилена с муфтовыми окончаниями под клеевое соединение Ø20</t>
  </si>
  <si>
    <t>410 -1 Т</t>
  </si>
  <si>
    <t>411 Т</t>
  </si>
  <si>
    <t>28.14.13.100.003.00.0796.000000000011</t>
  </si>
  <si>
    <t>шаровой, латунный</t>
  </si>
  <si>
    <t>Кран шаровой 11б27п1 Ду15 Ру16(баз)</t>
  </si>
  <si>
    <t>411-1 Т</t>
  </si>
  <si>
    <t>412 Т</t>
  </si>
  <si>
    <t>Кран шаровой 11б27п1 Ду20 Ру16(баз)</t>
  </si>
  <si>
    <t>412 -1 Т</t>
  </si>
  <si>
    <t>413 Т</t>
  </si>
  <si>
    <t>Кран шаровой 11б27п1 Ду25 Ру16(баз)</t>
  </si>
  <si>
    <t>413 -1 Т</t>
  </si>
  <si>
    <t>414 Т</t>
  </si>
  <si>
    <t>Кран шаровой 11б27п1 Ду40 Ру16(баз)</t>
  </si>
  <si>
    <t>414 -1 Т</t>
  </si>
  <si>
    <t>415 Т</t>
  </si>
  <si>
    <t>22.21.29.700.042.00.0796.000000000004</t>
  </si>
  <si>
    <t>шаровый, из поливинилхлорида, с муфтовыми окончаниями, диаметр 50 мм</t>
  </si>
  <si>
    <t>Ду50-2"Ру16 15кч8ПТУ3732-001-00218137-94.КЛАПАН ЗАПОРНЫЙ МУФТОВЫЙ</t>
  </si>
  <si>
    <t>416 Т</t>
  </si>
  <si>
    <t>29.32.30.400.005.00.0796.000000000000</t>
  </si>
  <si>
    <t>управления давлением, для грузового автомобиля</t>
  </si>
  <si>
    <t>КР-308 КРАН РЕДУКЦИОННЫЙ</t>
  </si>
  <si>
    <t>416 -1 Т</t>
  </si>
  <si>
    <t>417 Т</t>
  </si>
  <si>
    <t>29.32.30.990.015.00.0796.000000000001</t>
  </si>
  <si>
    <t>сливной, для системы охлаждения, для грузового автомобиля</t>
  </si>
  <si>
    <t>100-3513110 КРАН СЛИВА КОНДЕНСАТА</t>
  </si>
  <si>
    <t>417 -1 Т</t>
  </si>
  <si>
    <t>418 Т</t>
  </si>
  <si>
    <t>28.92.61.500.027.00.0796.000000000004</t>
  </si>
  <si>
    <t>пневматический, фиксированный</t>
  </si>
  <si>
    <t>205-3515010А КРАН СПУСКНОЙ В СБОРЕ</t>
  </si>
  <si>
    <t>418 -1 Т</t>
  </si>
  <si>
    <t>418-2 Т</t>
  </si>
  <si>
    <t>419 Т</t>
  </si>
  <si>
    <t>29.32.30.250.011.00.0796.000000000001</t>
  </si>
  <si>
    <t>тормозной, для грузового автомобиля</t>
  </si>
  <si>
    <t>100-3514008 КРАН ТОРМОЗНОЙ ДВУХСЕКЦИОННЫЙ С РЫЧАГОМ</t>
  </si>
  <si>
    <t>419 -1 Т</t>
  </si>
  <si>
    <t>420 Т</t>
  </si>
  <si>
    <t>28.14.13.900.000.02.0796.000000000001</t>
  </si>
  <si>
    <t>латунный, регулирующий тип КРТП-20 натяжной муфтовый, трехходовой, давление условное 1,6 Мпа, диаметр 15 мм</t>
  </si>
  <si>
    <t>DN15,PN1,6,G1/2 КРАН ШАРОВОЙ ЛАТУННЫЙ</t>
  </si>
  <si>
    <t>420 -1 Т</t>
  </si>
  <si>
    <t>421 Т</t>
  </si>
  <si>
    <t>DN32,PN1,6МПа,G1 1/4 КРАН ШАРОВОЙ ЛАТУННЫЙ</t>
  </si>
  <si>
    <t>421 -1 Т</t>
  </si>
  <si>
    <t>422 Т</t>
  </si>
  <si>
    <t>28.14.13.900.000.02.0796.000000000011</t>
  </si>
  <si>
    <t>стальной, давление условное 70 Мпа, запорый, проход условный 25 мм</t>
  </si>
  <si>
    <t>СИН108.000 Ду25,Ру=70МПа КРАН ШАРОВЫЙ</t>
  </si>
  <si>
    <t>422 -1 Т</t>
  </si>
  <si>
    <t>423 Т</t>
  </si>
  <si>
    <t>28.14.13.900.000.02.0796.000000000010</t>
  </si>
  <si>
    <t>стальной, давление условное 70 МПа, пробковый, проход условный 50 мм</t>
  </si>
  <si>
    <t>СИН114.000 Ду50,Ру=70МПа КРАН ШАРОВЫЙ</t>
  </si>
  <si>
    <t>423 -1 Т</t>
  </si>
  <si>
    <t>424 Т</t>
  </si>
  <si>
    <t>КШ15.16.1110(СТАЛЬ20)DN15,РУ1,6МПа КРАН ШАРОВЫЙ МУФТОВЫЙ</t>
  </si>
  <si>
    <t>424 -1 Т</t>
  </si>
  <si>
    <t>425 Т</t>
  </si>
  <si>
    <t>DN50,Py16МПа,G2 КРАН ШАРОВЫЙ МУФТОВЫЙ ЛАТУННЫЙ</t>
  </si>
  <si>
    <t>425 -1 Т</t>
  </si>
  <si>
    <t>426 Т</t>
  </si>
  <si>
    <t>28.14.13.730.000.00.0796.000000000001</t>
  </si>
  <si>
    <t>Кран конусный</t>
  </si>
  <si>
    <t>латунный, трехходовой сальниковый фланцевый для воды, нефти и масла, проход условный 40 мм, давление условное 0,6 Мпа</t>
  </si>
  <si>
    <t>Ду40т/ф11Б6бк пз33015-040ТУ26-07-1396-87 КРАН КОНУСНЫЙ ПРОХОДНОЙ САЛЬН.МУФТ.ЛАТУН</t>
  </si>
  <si>
    <t>426 -1 Т</t>
  </si>
  <si>
    <t>427 Т</t>
  </si>
  <si>
    <t>28.14.13.730.000.00.0796.000000000002</t>
  </si>
  <si>
    <t>латунный, трехходовой сальниковый фланцевый для воды, нефти и масла, проход условный 50 мм, давление условное 0,6 Мпа</t>
  </si>
  <si>
    <t>ДУ50 ТУ26-07-1452-88 КРАН МУФТОВЫЙ ЛАТУННЫЙ</t>
  </si>
  <si>
    <t>427 -1 Т</t>
  </si>
  <si>
    <t>428 Т</t>
  </si>
  <si>
    <t>20.12.21.900.000.00.0796.000000000000</t>
  </si>
  <si>
    <t>Краситель</t>
  </si>
  <si>
    <t>контрастный</t>
  </si>
  <si>
    <t>пенетрант (аэрозоль 500 мл.)</t>
  </si>
  <si>
    <t>428 -1 Т</t>
  </si>
  <si>
    <t>429 Т</t>
  </si>
  <si>
    <t>20.30.11.900.000.00.0166.000000000005</t>
  </si>
  <si>
    <t>Краска</t>
  </si>
  <si>
    <t>марка ВД-АК-111, ГОСТ 28196-89</t>
  </si>
  <si>
    <t>водоэмульсия</t>
  </si>
  <si>
    <t>429 -1 Т</t>
  </si>
  <si>
    <t>429-2 Т</t>
  </si>
  <si>
    <t>Водоэмульсия супер белая Снежинка 13 кг фасад</t>
  </si>
  <si>
    <t>430 Т</t>
  </si>
  <si>
    <t>20.30.11.900.000.00.0166.000000000000</t>
  </si>
  <si>
    <t>марка ВД-ВА-224, ГОСТ 28196-89</t>
  </si>
  <si>
    <t>Краска водно-дисперсионная (водоэмульсия)</t>
  </si>
  <si>
    <t>430 -1 Т</t>
  </si>
  <si>
    <t>431 Т</t>
  </si>
  <si>
    <t>20.30.12.200.000.00.0166.000000000002</t>
  </si>
  <si>
    <t>для защиты изделий из металла, антикоррозионная</t>
  </si>
  <si>
    <t>цинотерм</t>
  </si>
  <si>
    <t>апрель- сентябрь</t>
  </si>
  <si>
    <t>431 -1 Т</t>
  </si>
  <si>
    <t>краска</t>
  </si>
  <si>
    <t>август, сентябрь, октябрь</t>
  </si>
  <si>
    <t>850</t>
  </si>
  <si>
    <t>2000</t>
  </si>
  <si>
    <t>432 Т</t>
  </si>
  <si>
    <t>20.30.12.200.000.00.0166.000000000001</t>
  </si>
  <si>
    <t>для защиты изделий из металла и бетона, антикоррозионная</t>
  </si>
  <si>
    <t>цинол</t>
  </si>
  <si>
    <t>432 -1 Т</t>
  </si>
  <si>
    <t>433 Т</t>
  </si>
  <si>
    <t>32.99.16.300.006.00.0796.000000000000</t>
  </si>
  <si>
    <t>Краска штемпельная</t>
  </si>
  <si>
    <t>для печатей и штемпелей</t>
  </si>
  <si>
    <t>30мл</t>
  </si>
  <si>
    <t>433-1 Т</t>
  </si>
  <si>
    <t>434 Т</t>
  </si>
  <si>
    <t>20.42.19.370.000.00.0778.000000000000</t>
  </si>
  <si>
    <t>Крем</t>
  </si>
  <si>
    <t>для бритья, ГОСТ 31692-2012</t>
  </si>
  <si>
    <t>1 туб 50гр для бритья</t>
  </si>
  <si>
    <t>434 -1 Т</t>
  </si>
  <si>
    <t xml:space="preserve">Крем  </t>
  </si>
  <si>
    <t>435 Т</t>
  </si>
  <si>
    <t>22.23.14.700.001.00.0778.000000000001</t>
  </si>
  <si>
    <t>Крестики</t>
  </si>
  <si>
    <t>для укладки кафеля, размер 2,0 мм</t>
  </si>
  <si>
    <t>Крестики для укладки кафеля 2,0 мм</t>
  </si>
  <si>
    <t>435 -1 Т</t>
  </si>
  <si>
    <t>436 Т</t>
  </si>
  <si>
    <t>22.21.29.700.028.01.0796.000000000000</t>
  </si>
  <si>
    <t>Крестовина</t>
  </si>
  <si>
    <t>канализационная, из полипропилена, 2-плоскостная</t>
  </si>
  <si>
    <t>Крестовина из полипропилена Ø50</t>
  </si>
  <si>
    <t>436 -1 Т</t>
  </si>
  <si>
    <t>437 Т</t>
  </si>
  <si>
    <t>24.10.66.900.000.01.0168.000000000007</t>
  </si>
  <si>
    <t>Круг</t>
  </si>
  <si>
    <t>стальной, марка Ст. 20, диаметр 10 мм, ГОСТ 1050-2013</t>
  </si>
  <si>
    <t>437 -1 Т</t>
  </si>
  <si>
    <t>438 Т</t>
  </si>
  <si>
    <t>24.10.66.900.000.01.0168.000000000008</t>
  </si>
  <si>
    <t>стальной, марка Ст. 20, диаметр 16 мм, ГОСТ 1050-2013</t>
  </si>
  <si>
    <t>438-1 Т</t>
  </si>
  <si>
    <t>439 Т</t>
  </si>
  <si>
    <t>24.10.66.900.000.01.0168.000000000009</t>
  </si>
  <si>
    <t>стальной, марка Ст. 20, диаметр 20 мм, ГОСТ 1050-2013</t>
  </si>
  <si>
    <t>439-1 Т</t>
  </si>
  <si>
    <t>440 Т</t>
  </si>
  <si>
    <t>24.10.66.900.000.01.0168.000000000028</t>
  </si>
  <si>
    <t>стальной, марка Ст.12Х18Н10Т, диаметр 16 мм, ГОСТ 2590-2006</t>
  </si>
  <si>
    <t>440-1 Т</t>
  </si>
  <si>
    <t>авансовый платеж - 0%</t>
  </si>
  <si>
    <t>441 Т</t>
  </si>
  <si>
    <t>24.10.66.900.000.01.0168.000000000060</t>
  </si>
  <si>
    <t>стальной, марка Ст. 20, диаметр 100 мм, ГОСТ 2590-2006</t>
  </si>
  <si>
    <t>441-1 Т</t>
  </si>
  <si>
    <t>442 Т</t>
  </si>
  <si>
    <t>24.10.66.900.000.01.0168.000000000061</t>
  </si>
  <si>
    <t>стальной, марка Ст. 20, диаметр 110 мм, ГОСТ 2590-2006</t>
  </si>
  <si>
    <t>442-1 Т</t>
  </si>
  <si>
    <t>443 Т</t>
  </si>
  <si>
    <t>24.10.66.900.000.01.0168.000000000062</t>
  </si>
  <si>
    <t>стальной, марка Ст. 20, диаметр 120 мм, ГОСТ 2590-2006</t>
  </si>
  <si>
    <t>443 -1 Т</t>
  </si>
  <si>
    <t>444 Т</t>
  </si>
  <si>
    <t>24.10.66.900.000.01.0168.000000000063</t>
  </si>
  <si>
    <t>стальной, марка Ст. 20, диаметр 14 мм, ГОСТ 2590-2006</t>
  </si>
  <si>
    <t>444 -1 Т</t>
  </si>
  <si>
    <t>445 Т</t>
  </si>
  <si>
    <t>24.10.66.900.000.01.0168.000000000064</t>
  </si>
  <si>
    <t>стальной, марка Ст. 20, диаметр 160 мм, ГОСТ 2590-2006</t>
  </si>
  <si>
    <t>445 -1 Т</t>
  </si>
  <si>
    <t>446 Т</t>
  </si>
  <si>
    <t>24.10.66.900.000.01.0168.000000000065</t>
  </si>
  <si>
    <t>стальной, марка Ст. 20, диаметр 170 мм, ГОСТ 2590-2006</t>
  </si>
  <si>
    <t>446 -1 Т</t>
  </si>
  <si>
    <t>447 Т</t>
  </si>
  <si>
    <t>24.10.66.900.000.01.0168.000000000066</t>
  </si>
  <si>
    <t>стальной, марка Ст. 20, диаметр 18 мм, ГОСТ 2590-2006</t>
  </si>
  <si>
    <t>447-1 Т</t>
  </si>
  <si>
    <t>448 Т</t>
  </si>
  <si>
    <t>24.10.66.900.000.01.0168.000000000067</t>
  </si>
  <si>
    <t>стальной, марка Ст. 20, диаметр 180 мм, ГОСТ 2590-2006</t>
  </si>
  <si>
    <t>448-1 Т</t>
  </si>
  <si>
    <t>449 Т</t>
  </si>
  <si>
    <t>24.10.66.900.000.01.0168.000000000068</t>
  </si>
  <si>
    <t>стальной, марка Ст. 20, диаметр 200 мм, ГОСТ 2590-2006</t>
  </si>
  <si>
    <t>449-1 Т</t>
  </si>
  <si>
    <t>450 Т</t>
  </si>
  <si>
    <t>24.10.66.900.000.01.0168.000000000069</t>
  </si>
  <si>
    <t>стальной, марка Ст. 20, диаметр 210 мм, ГОСТ 2590-2006</t>
  </si>
  <si>
    <t>450-1 Т</t>
  </si>
  <si>
    <t>451 Т</t>
  </si>
  <si>
    <t>24.10.66.900.000.01.0168.000000000070</t>
  </si>
  <si>
    <t>стальной, марка Ст. 20, диаметр 24 мм, ГОСТ 2590-2006</t>
  </si>
  <si>
    <t>451-1 Т</t>
  </si>
  <si>
    <t>452 Т</t>
  </si>
  <si>
    <t>24.10.66.900.000.01.0168.000000000072</t>
  </si>
  <si>
    <t>стальной, марка Ст. 20, диаметр 30 мм, ГОСТ 2590-2006</t>
  </si>
  <si>
    <t>452-1 Т</t>
  </si>
  <si>
    <t>453 Т</t>
  </si>
  <si>
    <t>24.10.66.900.000.01.0168.000000000075</t>
  </si>
  <si>
    <t>стальной, марка Ст. 20, диаметр 40 мм, ГОСТ 2590-2006</t>
  </si>
  <si>
    <t>453-1 Т</t>
  </si>
  <si>
    <t>454 Т</t>
  </si>
  <si>
    <t>24.10.66.900.000.01.0168.000000000078</t>
  </si>
  <si>
    <t>стальной, марка Ст. 20, диаметр 50 мм, ГОСТ 2590-2006</t>
  </si>
  <si>
    <t>454 -1 Т</t>
  </si>
  <si>
    <t>455 Т</t>
  </si>
  <si>
    <t>24.10.66.900.000.01.0168.000000000080</t>
  </si>
  <si>
    <t>стальной, марка Ст. 20, диаметр 6 мм, ГОСТ 2590-2006</t>
  </si>
  <si>
    <t>455 -1 Т</t>
  </si>
  <si>
    <t>456 Т</t>
  </si>
  <si>
    <t>24.10.66.900.000.01.0168.000000000081</t>
  </si>
  <si>
    <t>стальной, марка Ст. 20, диаметр 60 мм, ГОСТ 2590-2006</t>
  </si>
  <si>
    <t>456 -1 Т</t>
  </si>
  <si>
    <t>457 Т</t>
  </si>
  <si>
    <t>24.10.66.900.000.01.0168.000000000082</t>
  </si>
  <si>
    <t>стальной, марка Ст. 20, диаметр 70 мм, ГОСТ 2590-2006</t>
  </si>
  <si>
    <t>457 -1 Т</t>
  </si>
  <si>
    <t>458 Т</t>
  </si>
  <si>
    <t>24.10.66.900.000.01.0168.000000000084</t>
  </si>
  <si>
    <t>стальной, марка Ст. 20, диаметр 80 мм, ГОСТ 2590-2006</t>
  </si>
  <si>
    <t>14,15,19</t>
  </si>
  <si>
    <t>458-1 Т</t>
  </si>
  <si>
    <t>20-30 дней</t>
  </si>
  <si>
    <t>459 Т</t>
  </si>
  <si>
    <t>24.10.66.900.000.01.0168.000000000086</t>
  </si>
  <si>
    <t>стальной, марка Ст. 20, диаметр 90 мм, ГОСТ 2590-2006</t>
  </si>
  <si>
    <t>459-1 Т</t>
  </si>
  <si>
    <t>460 Т</t>
  </si>
  <si>
    <t>24.10.66.900.000.01.0168.000000000152</t>
  </si>
  <si>
    <t>стальной, марка Ст.35, диаметр 160 мм, ГОСТ 2590-2006</t>
  </si>
  <si>
    <t>460-1 Т</t>
  </si>
  <si>
    <t>461 Т</t>
  </si>
  <si>
    <t>24.10.66.900.000.01.0168.000000000154</t>
  </si>
  <si>
    <t>стальной, марка Ст.35, диаметр 190 мм, ГОСТ 2590-2006</t>
  </si>
  <si>
    <t>461-1 Т</t>
  </si>
  <si>
    <t>462 Т</t>
  </si>
  <si>
    <t>24.10.66.900.000.01.0168.000000000155</t>
  </si>
  <si>
    <t>стальной, марка Ст.35, диаметр 20 мм, ГОСТ 2590-2006</t>
  </si>
  <si>
    <t>462 -1 Т</t>
  </si>
  <si>
    <t>463 Т</t>
  </si>
  <si>
    <t>24.10.66.900.000.01.0168.000000000156</t>
  </si>
  <si>
    <t>стальной, марка Ст.35, диаметр 200 мм, ГОСТ 2590-2006</t>
  </si>
  <si>
    <t>463 -1 Т</t>
  </si>
  <si>
    <t>464 Т</t>
  </si>
  <si>
    <t>24.10.66.900.000.01.0168.000000000159</t>
  </si>
  <si>
    <t>стальной, марка Ст.35, диаметр 30 мм, ГОСТ 2590-2006</t>
  </si>
  <si>
    <t>464 -1 Т</t>
  </si>
  <si>
    <t>465 Т</t>
  </si>
  <si>
    <t>24.10.66.900.000.01.0168.000000000161</t>
  </si>
  <si>
    <t>стальной, марка Ст.35, диаметр 40 мм, ГОСТ 2590-2006</t>
  </si>
  <si>
    <t>465-1 Т</t>
  </si>
  <si>
    <t>466 Т</t>
  </si>
  <si>
    <t>24.10.66.900.000.01.0168.000000000163</t>
  </si>
  <si>
    <t>стальной, марка Ст.35, диаметр 50 мм, ГОСТ 2590-2006</t>
  </si>
  <si>
    <t>466-1 Т</t>
  </si>
  <si>
    <t>467 Т</t>
  </si>
  <si>
    <t>24.10.66.900.000.01.0168.000000000165</t>
  </si>
  <si>
    <t>стальной, марка Ст.35, диаметр 60 мм, ГОСТ 2590-2006</t>
  </si>
  <si>
    <t>467-1 Т</t>
  </si>
  <si>
    <t>468 Т</t>
  </si>
  <si>
    <t>24.10.66.900.000.01.0168.000000000167</t>
  </si>
  <si>
    <t>стальной, марка Ст.35, диаметр 70 мм, ГОСТ 2590-2006</t>
  </si>
  <si>
    <t>468-1 Т</t>
  </si>
  <si>
    <t>469 Т</t>
  </si>
  <si>
    <t>24.10.66.900.000.01.0168.000000000168</t>
  </si>
  <si>
    <t>стальной, марка Ст.35, диаметр 80 мм, ГОСТ 2590-2006</t>
  </si>
  <si>
    <t>469-1 Т</t>
  </si>
  <si>
    <t>470 Т</t>
  </si>
  <si>
    <t>24.10.66.900.000.01.0168.000000000176</t>
  </si>
  <si>
    <t>стальной, марка Ст.40Х, диаметр 10 мм, ГОСТ 2590-2006</t>
  </si>
  <si>
    <t>470-1 Т</t>
  </si>
  <si>
    <t>471 Т</t>
  </si>
  <si>
    <t>24.10.66.900.000.01.0168.000000000177</t>
  </si>
  <si>
    <t>стальной, марка Ст.40Х, диаметр 12 мм, ГОСТ 2590-2006</t>
  </si>
  <si>
    <t>471-1 Т</t>
  </si>
  <si>
    <t>472 Т</t>
  </si>
  <si>
    <t>24.10.66.900.000.01.0168.000000000178</t>
  </si>
  <si>
    <t>стальной, марка Ст.40Х, диаметр 14 мм, ГОСТ 2590-2006</t>
  </si>
  <si>
    <t>472-1 Т</t>
  </si>
  <si>
    <t>473 Т</t>
  </si>
  <si>
    <t>24.10.66.900.000.01.0168.000000000179</t>
  </si>
  <si>
    <t>стальной, марка Ст.40Х, диаметр 16 мм, ГОСТ 2590-2006</t>
  </si>
  <si>
    <t>473-1 Т</t>
  </si>
  <si>
    <t>474 Т</t>
  </si>
  <si>
    <t>24.10.66.900.000.01.0168.000000000180</t>
  </si>
  <si>
    <t>стальной, марка Ст.40Х, диаметр 18 мм, ГОСТ 2590-2006</t>
  </si>
  <si>
    <t>474-1 Т</t>
  </si>
  <si>
    <t>475 Т</t>
  </si>
  <si>
    <t>24.10.66.900.000.01.0168.000000000181</t>
  </si>
  <si>
    <t>стальной, марка Ст.40Х, диаметр 20 мм, ГОСТ 2590-2006</t>
  </si>
  <si>
    <t>475-1 Т</t>
  </si>
  <si>
    <t>476 Т</t>
  </si>
  <si>
    <t>24.10.66.900.000.01.0168.000000000185</t>
  </si>
  <si>
    <t>стальной, марка Ст.40Х, диаметр 30 мм, ГОСТ 2590-2006</t>
  </si>
  <si>
    <t>477 Т</t>
  </si>
  <si>
    <t>24.10.66.900.000.01.0168.000000000188</t>
  </si>
  <si>
    <t>стальной, марка Ст.40Х, диаметр 40 мм, ГОСТ 2590-2006</t>
  </si>
  <si>
    <t>477-1 Т</t>
  </si>
  <si>
    <t>478 Т</t>
  </si>
  <si>
    <t>24.10.66.900.000.01.0168.000000000190</t>
  </si>
  <si>
    <t>стальной, марка Ст.40Х, диаметр 50 мм, ГОСТ 2590-2006</t>
  </si>
  <si>
    <t>478-1 Т</t>
  </si>
  <si>
    <t>479 Т</t>
  </si>
  <si>
    <t>24.10.66.900.000.01.0168.000000000192</t>
  </si>
  <si>
    <t>стальной, марка Ст.40Х, диаметр 60 мм, ГОСТ 2590-2006</t>
  </si>
  <si>
    <t>479-1 Т</t>
  </si>
  <si>
    <t>480 Т</t>
  </si>
  <si>
    <t>24.10.66.900.000.01.0168.000000000194</t>
  </si>
  <si>
    <t>стальной, марка Ст.40Х, диаметр 70 мм, ГОСТ 2590-2006</t>
  </si>
  <si>
    <t>18, 19</t>
  </si>
  <si>
    <t>480-1 Т</t>
  </si>
  <si>
    <t>481 Т</t>
  </si>
  <si>
    <t>24.10.66.900.000.01.0168.000000000196</t>
  </si>
  <si>
    <t>стальной, марка Ст.40Х, диаметр 80 мм, ГОСТ 2590-2006</t>
  </si>
  <si>
    <t>481-1 Т</t>
  </si>
  <si>
    <t>482 Т</t>
  </si>
  <si>
    <t>24.10.66.900.000.01.0168.000000000198</t>
  </si>
  <si>
    <t>стальной, марка Ст.40Х, диаметр 90 мм, ГОСТ 2590-2006</t>
  </si>
  <si>
    <t>482-1 Т</t>
  </si>
  <si>
    <t>483 Т</t>
  </si>
  <si>
    <t>24.10.66.900.000.01.0168.000000000199</t>
  </si>
  <si>
    <t>стальной, марка Ст.40Х, диаметр 100 мм, ГОСТ 2590-2006</t>
  </si>
  <si>
    <t>483-1 Т</t>
  </si>
  <si>
    <t>484 Т</t>
  </si>
  <si>
    <t>24.10.66.900.000.01.0168.000000000200</t>
  </si>
  <si>
    <t>стальной, марка Ст.40Х, диаметр 110 мм, ГОСТ 2590-2006</t>
  </si>
  <si>
    <t>484-1 Т</t>
  </si>
  <si>
    <t>485 Т</t>
  </si>
  <si>
    <t>24.10.66.900.000.01.0168.000000000201</t>
  </si>
  <si>
    <t>стальной, марка Ст.40Х, диаметр 120 мм, ГОСТ 2590-2006</t>
  </si>
  <si>
    <t>485-1 Т</t>
  </si>
  <si>
    <t>486 Т</t>
  </si>
  <si>
    <t>24.10.66.900.000.01.0168.000000000202</t>
  </si>
  <si>
    <t>стальной, марка Ст.40Х, диаметр 130 мм, ГОСТ 2590-2006</t>
  </si>
  <si>
    <t>486-1 Т</t>
  </si>
  <si>
    <t>487 Т</t>
  </si>
  <si>
    <t>24.10.66.900.000.01.0168.000000000203</t>
  </si>
  <si>
    <t>стальной, марка Ст.40Х, диаметр 140 мм, ГОСТ 2590-2006</t>
  </si>
  <si>
    <t>487-1 Т</t>
  </si>
  <si>
    <t>488 Т</t>
  </si>
  <si>
    <t>24.10.66.900.000.01.0168.000000000204</t>
  </si>
  <si>
    <t>стальной, марка Ст.40Х, диаметр 150 мм, ГОСТ 2590-2006</t>
  </si>
  <si>
    <t>488 -1 Т</t>
  </si>
  <si>
    <t>489 Т</t>
  </si>
  <si>
    <t>24.10.66.900.000.01.0168.000000000205</t>
  </si>
  <si>
    <t>стальной, марка Ст.40Х, диаметр 160 мм, ГОСТ 2590-2006</t>
  </si>
  <si>
    <t>489 -1 Т</t>
  </si>
  <si>
    <t>490 Т</t>
  </si>
  <si>
    <t>24.10.66.900.000.01.0168.000000000206</t>
  </si>
  <si>
    <t>стальной, марка Ст.40Х, диаметр 170 мм, ГОСТ 2590-2006</t>
  </si>
  <si>
    <t>490 -1 Т</t>
  </si>
  <si>
    <t>491 Т</t>
  </si>
  <si>
    <t>24.10.66.900.000.01.0168.000000000207</t>
  </si>
  <si>
    <t>стальной, марка Ст.40Х, диаметр 180 мм, ГОСТ 2590-2006</t>
  </si>
  <si>
    <t>491 -1 Т</t>
  </si>
  <si>
    <t>492 Т</t>
  </si>
  <si>
    <t>24.10.66.900.000.01.0168.000000000208</t>
  </si>
  <si>
    <t>стальной, марка Ст.40Х, диаметр 190 мм, ГОСТ 2590-2006</t>
  </si>
  <si>
    <t>492 -1 Т</t>
  </si>
  <si>
    <t>493 Т</t>
  </si>
  <si>
    <t>24.10.66.900.000.01.0168.000000000209</t>
  </si>
  <si>
    <t>стальной, марка Ст.40Х, диаметр 200 мм, ГОСТ 2590-2006</t>
  </si>
  <si>
    <t>493-1 Т</t>
  </si>
  <si>
    <t>494 Т</t>
  </si>
  <si>
    <t>24.10.66.900.000.01.0168.000000000210</t>
  </si>
  <si>
    <t>стальной, марка Ст.40Х, диаметр 210 мм, ГОСТ 2590-2006</t>
  </si>
  <si>
    <t>494 -1 Т</t>
  </si>
  <si>
    <t>495 Т</t>
  </si>
  <si>
    <t>24.10.66.900.000.01.0168.000000000211</t>
  </si>
  <si>
    <t>стальной, марка Ст.40Х, диаметр 220 мм, ГОСТ 2590-2006</t>
  </si>
  <si>
    <t>495 -1 Т</t>
  </si>
  <si>
    <t>496 Т</t>
  </si>
  <si>
    <t>24.10.66.900.000.01.0168.000000000212</t>
  </si>
  <si>
    <t>стальной, марка Ст.40Х, диаметр 250 мм, ГОСТ 2590-2006</t>
  </si>
  <si>
    <t>496-1 Т</t>
  </si>
  <si>
    <t>497 Т</t>
  </si>
  <si>
    <t>24.32.10.100.000.00.0168.000000000000</t>
  </si>
  <si>
    <t>стальной, холоднокатаный, калиброванный</t>
  </si>
  <si>
    <t>497-1 Т</t>
  </si>
  <si>
    <t>498 Т</t>
  </si>
  <si>
    <t>24.10.33.000.000.00.0166.000000000000</t>
  </si>
  <si>
    <t>из нержавеющей стали, горячекатанный</t>
  </si>
  <si>
    <t>12Х18Н10Т</t>
  </si>
  <si>
    <t>498-1 Т</t>
  </si>
  <si>
    <t>499 Т</t>
  </si>
  <si>
    <t>24.10.66.900.000.01.0168.000000000332</t>
  </si>
  <si>
    <t>стальной, марка Ст.30ХГСА, диаметр 100 мм, ГОСТ 2590-2006</t>
  </si>
  <si>
    <t>500 Т</t>
  </si>
  <si>
    <t>25.99.29.190.013.00.0796.000000000002</t>
  </si>
  <si>
    <t>Крюк</t>
  </si>
  <si>
    <t>чалочный, металлический, грузоподъемность 5 тонн</t>
  </si>
  <si>
    <t>К3,2 ХЛ Ц9хр(С ЗАМКОМ) ГОСТ25573-82 КРЮК</t>
  </si>
  <si>
    <t>500-1 Т</t>
  </si>
  <si>
    <t>501 Т</t>
  </si>
  <si>
    <t>26.20.40.000.110.00.0796.000000000000</t>
  </si>
  <si>
    <t>Кулер</t>
  </si>
  <si>
    <t>для центрального процессора</t>
  </si>
  <si>
    <t>для процессора</t>
  </si>
  <si>
    <t>502 Т</t>
  </si>
  <si>
    <t>26.20.40.000.110.00.0796.000000000002</t>
  </si>
  <si>
    <t>для системного блока</t>
  </si>
  <si>
    <t>502 -1 Т</t>
  </si>
  <si>
    <t>503 Т</t>
  </si>
  <si>
    <t>26.20.40.000.110.00.0796.000000000001</t>
  </si>
  <si>
    <t>для источника бесперебойного питания</t>
  </si>
  <si>
    <t>для блока питания</t>
  </si>
  <si>
    <t>503 -1 Т</t>
  </si>
  <si>
    <t>504 Т</t>
  </si>
  <si>
    <t>26.20.40.000.110.00.0796.000000000003</t>
  </si>
  <si>
    <t>для видеокарты</t>
  </si>
  <si>
    <t>504 -1 Т</t>
  </si>
  <si>
    <t>505 Т</t>
  </si>
  <si>
    <t>26.20.40.000.110.00.0796.000000000004</t>
  </si>
  <si>
    <t>осевой</t>
  </si>
  <si>
    <t>для жесткого диска</t>
  </si>
  <si>
    <t>февраль,май, июнь-август, сентябрь-ноябрь</t>
  </si>
  <si>
    <t>505 -1 Т</t>
  </si>
  <si>
    <t>февраль,май, июнь,август, сентябрь</t>
  </si>
  <si>
    <t>506 Т</t>
  </si>
  <si>
    <t>20.30.12.700.001.00.0166.000000000038</t>
  </si>
  <si>
    <t>Лак</t>
  </si>
  <si>
    <t>кремнийорганический, марка КО-85, ГОСТ 11066-74</t>
  </si>
  <si>
    <t>506 -1 Т</t>
  </si>
  <si>
    <t>507 Т</t>
  </si>
  <si>
    <t>27.40.14.600.001.00.0796.000000000002</t>
  </si>
  <si>
    <t>Лампа автомобильная</t>
  </si>
  <si>
    <t>тип цоколя Н4, галогеновая</t>
  </si>
  <si>
    <t>март, апрель, май,  июль, август, сентябрь,октябрь, ноябрь</t>
  </si>
  <si>
    <t>507-1 Т</t>
  </si>
  <si>
    <t>февраль,март, апрель, май,  июль, август, сентябрь,октябрь, ноябрь</t>
  </si>
  <si>
    <t>508 Т</t>
  </si>
  <si>
    <t>27.40.14.600.001.00.0796.000000000005</t>
  </si>
  <si>
    <t>тип цоколя Н7, галогеновая</t>
  </si>
  <si>
    <t>для  легковых и грузовых автомобилей</t>
  </si>
  <si>
    <t>март, апрель, май,  июль, август, сентябрь, октябрь, ноябрь</t>
  </si>
  <si>
    <t>509 Т</t>
  </si>
  <si>
    <t>27.40.14.600.001.00.0796.000000000019</t>
  </si>
  <si>
    <t>тип цоколя BA15S, галогеновая</t>
  </si>
  <si>
    <t>А12-3 ЛАМПА</t>
  </si>
  <si>
    <t>509 -1 Т</t>
  </si>
  <si>
    <t>510 Т</t>
  </si>
  <si>
    <t>А12-3 ГОСТ2023.1-88 ЛАМПА</t>
  </si>
  <si>
    <t>510 -1 Т</t>
  </si>
  <si>
    <t>511 Т</t>
  </si>
  <si>
    <t>А24-2 ЛАМПА</t>
  </si>
  <si>
    <t>511 -1 Т</t>
  </si>
  <si>
    <t>512 Т</t>
  </si>
  <si>
    <t>А24-2 ГОСТ2023.1-88 ЛАМПА</t>
  </si>
  <si>
    <t>512 -1 Т</t>
  </si>
  <si>
    <t>513 Т</t>
  </si>
  <si>
    <t>А24-21-3 ГОСТ2023.1-88 ЛАМПА</t>
  </si>
  <si>
    <t>513 -1 Т</t>
  </si>
  <si>
    <t>514 Т</t>
  </si>
  <si>
    <t>А24-5-1 ГОСТ2023.1-88 ЛАМПА</t>
  </si>
  <si>
    <t>514 -1 Т</t>
  </si>
  <si>
    <t>515 Т</t>
  </si>
  <si>
    <t>А24-60 ЛАМПА</t>
  </si>
  <si>
    <t>515 -1 Т</t>
  </si>
  <si>
    <t>516 Т</t>
  </si>
  <si>
    <t>А24-60+40 ГОСТ2023.1-88 ЛАМПА</t>
  </si>
  <si>
    <t>516 -1 Т</t>
  </si>
  <si>
    <t>517 Т</t>
  </si>
  <si>
    <t>А28-40 ТУ16-535.852-79 ЛАМПА</t>
  </si>
  <si>
    <t>517 -1 Т</t>
  </si>
  <si>
    <t>518 Т</t>
  </si>
  <si>
    <t>27.40.14.600.001.00.0796.000000000001</t>
  </si>
  <si>
    <t>тип цоколя Н3, галогеновая</t>
  </si>
  <si>
    <t>АКГ 24-70-1 (НЗ) ГОСТ2023.1-88 ЛАМПА</t>
  </si>
  <si>
    <t>518 -1 Т</t>
  </si>
  <si>
    <t>519 Т</t>
  </si>
  <si>
    <t>АМН12-3-1  ГОСТ2023.1-88 ЛАМПА</t>
  </si>
  <si>
    <t>519 -1 Т</t>
  </si>
  <si>
    <t>520 Т</t>
  </si>
  <si>
    <t>СКЛ-14Б-ЛМ-3-220 ЕНСК 433137.014ТУ ЛАМПА</t>
  </si>
  <si>
    <t>520 -1 Т</t>
  </si>
  <si>
    <t>520-2 Т</t>
  </si>
  <si>
    <t>521 Т</t>
  </si>
  <si>
    <t>СМ26-25 ТУ16-535.077-74 ЛАМПА</t>
  </si>
  <si>
    <t>521 -1 Т</t>
  </si>
  <si>
    <t>522 Т</t>
  </si>
  <si>
    <t>СМ28-10 ТУ16-545.349-81 ЛАМПА</t>
  </si>
  <si>
    <t>522 -1 Т</t>
  </si>
  <si>
    <t>523 Т</t>
  </si>
  <si>
    <t>27.40.15.700.001.00.0796.000000000001</t>
  </si>
  <si>
    <t>Лампа дуговая</t>
  </si>
  <si>
    <t>ДРЛ-125, ртутная</t>
  </si>
  <si>
    <t>Лампа ДРЛ 125</t>
  </si>
  <si>
    <t>524 Т</t>
  </si>
  <si>
    <t>27.40.15.700.001.00.0796.000000000002</t>
  </si>
  <si>
    <t>ДРЛ-250, ртутная</t>
  </si>
  <si>
    <t>Лампа ДРЛ 250</t>
  </si>
  <si>
    <t>525 Т</t>
  </si>
  <si>
    <t>27.40.15.700.001.00.0796.000000000003</t>
  </si>
  <si>
    <t>ДРЛ-400, ртутная</t>
  </si>
  <si>
    <t>Лампа ДРЛ 400</t>
  </si>
  <si>
    <t>526 Т</t>
  </si>
  <si>
    <t>27.40.15.990.001.00.0796.000000000178</t>
  </si>
  <si>
    <t>Лампа люминесцентная</t>
  </si>
  <si>
    <t>тип цоколя Е-27, мощность 11 Вт</t>
  </si>
  <si>
    <t>Лампа 11 Вт,  E27</t>
  </si>
  <si>
    <t>526 -1 Т</t>
  </si>
  <si>
    <t>527 Т</t>
  </si>
  <si>
    <t>27.40.15.990.001.00.0796.000000000169</t>
  </si>
  <si>
    <t>тип цоколя Е-27, мощность 15 Вт</t>
  </si>
  <si>
    <t>Лампа 15 Вт,  E27</t>
  </si>
  <si>
    <t>527 -1 Т</t>
  </si>
  <si>
    <t>7,11,13,15</t>
  </si>
  <si>
    <t>527-2 Т</t>
  </si>
  <si>
    <t>Лампа энергосберегающая 15 Вт,  E27</t>
  </si>
  <si>
    <t>август</t>
  </si>
  <si>
    <t>528 Т</t>
  </si>
  <si>
    <t>27.40.15.100.000.00.0796.000000000001</t>
  </si>
  <si>
    <t>тип цоколя E-27, мощность 18 Вт</t>
  </si>
  <si>
    <t>Лампа 18 Вт,  E27</t>
  </si>
  <si>
    <t>528 -1 Т</t>
  </si>
  <si>
    <t>528-2 Т</t>
  </si>
  <si>
    <t>Лампа энергосберегающая 18 Вт,  E27</t>
  </si>
  <si>
    <t>529 Т</t>
  </si>
  <si>
    <t>27.40.15.990.001.00.0796.000000000170</t>
  </si>
  <si>
    <t>тип цоколя Е-27, мощность 20 Вт</t>
  </si>
  <si>
    <t>Лампа 20 Вт,  E27</t>
  </si>
  <si>
    <t>530 Т</t>
  </si>
  <si>
    <t>27.40.15.990.001.00.0796.000000000172</t>
  </si>
  <si>
    <t>тип цоколя Е-27, мощность 32 Вт</t>
  </si>
  <si>
    <t>Лампа 30 Вт,  E27</t>
  </si>
  <si>
    <t>531 Т</t>
  </si>
  <si>
    <t>27.40.15.990.001.00.0796.000000000142</t>
  </si>
  <si>
    <t>тип цоколя G13, мощность 18 Вт</t>
  </si>
  <si>
    <t>ЛБ(ЛД) 18</t>
  </si>
  <si>
    <t>532 Т</t>
  </si>
  <si>
    <t>27.40.15.990.001.00.0796.000000000154</t>
  </si>
  <si>
    <t>тип цоколя G13, мощность 40 Вт</t>
  </si>
  <si>
    <t>ЛБ(ЛД) 40</t>
  </si>
  <si>
    <t>533 Т</t>
  </si>
  <si>
    <t>27.40.15.990.001.00.0796.000000000158</t>
  </si>
  <si>
    <t>тип цоколя G13, мощность 58 Вт</t>
  </si>
  <si>
    <t>ЛБ(ЛД) 58</t>
  </si>
  <si>
    <t>534 Т</t>
  </si>
  <si>
    <t>26.30.60.000.017.00.0796.000000000000</t>
  </si>
  <si>
    <t>Лампа мигающая</t>
  </si>
  <si>
    <t>для системы пожарной сигнализации</t>
  </si>
  <si>
    <t>ИС-е-К24-В1,5.ИНДИКАТОР СВЕТОДИОДНЫЙ</t>
  </si>
  <si>
    <t>534 -1 Т</t>
  </si>
  <si>
    <t>535 Т</t>
  </si>
  <si>
    <t>ИС-е-Л24-В1,5 ЗЕЛЕНЫЙ.ИНДИКАТОР СВЕТОДИОДНЫЙ</t>
  </si>
  <si>
    <t>535 -1 Т</t>
  </si>
  <si>
    <t>536 Т</t>
  </si>
  <si>
    <t>ИС-е-Л24-В1,5 КРАСНЫЙ.ИНДИКАТОР СВЕТОДИОДНЫЙ</t>
  </si>
  <si>
    <t>536 -1 Т</t>
  </si>
  <si>
    <t>537 Т</t>
  </si>
  <si>
    <t>27.40.12.900.001.00.0796.000000000387</t>
  </si>
  <si>
    <t>Лампа накаливания</t>
  </si>
  <si>
    <t>тип цоколя Е-27, мощность 60 Вт, вакуумная</t>
  </si>
  <si>
    <t>Эл. лампа МО 12-60 вт</t>
  </si>
  <si>
    <t>537 -1 Т</t>
  </si>
  <si>
    <t>538 Т</t>
  </si>
  <si>
    <t>Эл. лампа МО 24-60 вт</t>
  </si>
  <si>
    <t>539 Т</t>
  </si>
  <si>
    <t>Эл. лампа МО 36-60вт</t>
  </si>
  <si>
    <t>540 Т</t>
  </si>
  <si>
    <t>27.40.14.900.000.00.0796.000000000112</t>
  </si>
  <si>
    <t>тип В125-135-25, мощность 25 Вт, ГОСТ 2239-79</t>
  </si>
  <si>
    <t>Лампа накаливания 220х25ВТ</t>
  </si>
  <si>
    <t>540 -1 Т</t>
  </si>
  <si>
    <t>541 Т</t>
  </si>
  <si>
    <t>27.40.12.900.001.00.0796.000000000386</t>
  </si>
  <si>
    <t>тип цоколя Е-27, мощность 40 Вт, вакуумная</t>
  </si>
  <si>
    <t>Лампа накаливания 220х40Вт</t>
  </si>
  <si>
    <t>541 -1 Т</t>
  </si>
  <si>
    <t>6,7,11,13,15,18,19</t>
  </si>
  <si>
    <t>541-2 Т</t>
  </si>
  <si>
    <t>Лампа энергосберегающая 40Вт</t>
  </si>
  <si>
    <t>542 Т</t>
  </si>
  <si>
    <t>Лампа накаливания 220х60Вт</t>
  </si>
  <si>
    <t>542 -1 Т</t>
  </si>
  <si>
    <t>543 Т</t>
  </si>
  <si>
    <t>26.11.12.000.006.00.0796.000000000000</t>
  </si>
  <si>
    <t>Лампа полупроводниковая</t>
  </si>
  <si>
    <t>осветительная ЛПО</t>
  </si>
  <si>
    <t>Светильник ЛВО 418 DECP</t>
  </si>
  <si>
    <t>543-1 Т</t>
  </si>
  <si>
    <t>Светильник НПО 22-100-230 "Ракушка"</t>
  </si>
  <si>
    <t>544 Т</t>
  </si>
  <si>
    <t>27.40.39.900.002.00.0796.000000000008</t>
  </si>
  <si>
    <t>Лампа светодиодная</t>
  </si>
  <si>
    <t>тип цоколя E14, мощность 7,8 Вт</t>
  </si>
  <si>
    <t>2212.3803 ЛАМПА КОНТРОЛЬНАЯ 24В, 1,2Вт</t>
  </si>
  <si>
    <t>544 -1 Т</t>
  </si>
  <si>
    <t>545 Т</t>
  </si>
  <si>
    <t>121.3803 ЛАМПА КОНТРОЛЬНАЯ ЗЕЛЕНАЯ, 12В</t>
  </si>
  <si>
    <t>545 -1 Т</t>
  </si>
  <si>
    <t>546 Т</t>
  </si>
  <si>
    <t>124.3803 ЛАМПА КОНТРОЛЬНАЯ ЗЕЛЕНАЯ, 24В</t>
  </si>
  <si>
    <t>546 -1 Т</t>
  </si>
  <si>
    <t>547 Т</t>
  </si>
  <si>
    <t>123.3803 ЛАМПА КОНТРОЛЬНАЯ КРАСНАЯ, 24В</t>
  </si>
  <si>
    <t>547 -1 Т</t>
  </si>
  <si>
    <t>548 Т</t>
  </si>
  <si>
    <t>27.40.39.900.005.00.0796.000000000000</t>
  </si>
  <si>
    <t>Лампа сигнальная</t>
  </si>
  <si>
    <t>тип РНЦ-245-235-10</t>
  </si>
  <si>
    <t>СД30-0,5-2 220В,50ГцТУ346100198227698-07 ПРИБОР (КРАСНЫЙ)</t>
  </si>
  <si>
    <t>548 -1 Т</t>
  </si>
  <si>
    <t>549 Т</t>
  </si>
  <si>
    <t>22.19.73.210.000.00.0796.000000000000</t>
  </si>
  <si>
    <t>Ластик</t>
  </si>
  <si>
    <t>мягкий</t>
  </si>
  <si>
    <t>549-1 Т</t>
  </si>
  <si>
    <t>550 Т</t>
  </si>
  <si>
    <t>26.20.40.000.142.00.0796.000000000001</t>
  </si>
  <si>
    <t>Лента</t>
  </si>
  <si>
    <t>для принтера, позиционирования</t>
  </si>
  <si>
    <t>упругая стальная лента, удаляющая избыток краски с пробельных элементов формного цилиндра./для HP LJ</t>
  </si>
  <si>
    <t>550-1 Т</t>
  </si>
  <si>
    <t xml:space="preserve">упругая стальная лента, удаляющая избыток краски с пробельных элементов формного цилиндра./для HP LJ </t>
  </si>
  <si>
    <t>551 Т</t>
  </si>
  <si>
    <t>13.99.19.900.006.00.0736.000000000002</t>
  </si>
  <si>
    <t>из пленок, липкая изоляционная, ГОСТ 28018-89</t>
  </si>
  <si>
    <t>Изолента ПВХ</t>
  </si>
  <si>
    <t>552 Т</t>
  </si>
  <si>
    <t>22.29.21.900.000.00.0796.000000000000</t>
  </si>
  <si>
    <t>сетчатая (серпянка), самоклеющаяся</t>
  </si>
  <si>
    <t>Лента самоклеющаяся, сетчатая (серпянка)</t>
  </si>
  <si>
    <t>552 -1 Т</t>
  </si>
  <si>
    <t>552-2 Т</t>
  </si>
  <si>
    <t>Серпянка 48мм*20м Польша</t>
  </si>
  <si>
    <t>553 Т</t>
  </si>
  <si>
    <t>22.19.40.500.000.01.0006.000000000002</t>
  </si>
  <si>
    <t>конвейерная, для легких условий эксплуатации, тип 3, температура эксплуатации (-45°С)-(+60°С), ГОСТ 20-85</t>
  </si>
  <si>
    <t>2-ТК-200</t>
  </si>
  <si>
    <t>январь, июль-сентябрь</t>
  </si>
  <si>
    <t>553 -1 Т</t>
  </si>
  <si>
    <t xml:space="preserve">январь, июль,сентябрь </t>
  </si>
  <si>
    <t>50</t>
  </si>
  <si>
    <t>554 Т</t>
  </si>
  <si>
    <t>22.21.30.100.003.00.0796.000000000002</t>
  </si>
  <si>
    <t>Лента ФУМ</t>
  </si>
  <si>
    <t>уплотнительная, размер 19 мм</t>
  </si>
  <si>
    <t>554 -1 Т</t>
  </si>
  <si>
    <t>555 Т</t>
  </si>
  <si>
    <t>22.21.30.100.003.00.0166.000000000002</t>
  </si>
  <si>
    <t>уплотнительная, размер 20 мм</t>
  </si>
  <si>
    <t>январь-март,апрель-июнь,июль-сентябрь,октябрь-декабрь</t>
  </si>
  <si>
    <t>555 -1 Т</t>
  </si>
  <si>
    <t>январь,март,июль,сентябрь,ноябрь</t>
  </si>
  <si>
    <t>556 Т</t>
  </si>
  <si>
    <t>22.29.29.900.015.00.0796.000000000001</t>
  </si>
  <si>
    <t>Лента-липучка</t>
  </si>
  <si>
    <t>самоклеющаяся, ширина 25 мм, толщина 5,6 мм, длина 25 мм</t>
  </si>
  <si>
    <t>светоотражающая, цвет желтый,</t>
  </si>
  <si>
    <t>январь- июль</t>
  </si>
  <si>
    <t>556 -1 Т</t>
  </si>
  <si>
    <t xml:space="preserve">светоотражающая, цвет желтый,  </t>
  </si>
  <si>
    <t xml:space="preserve">январь, июль </t>
  </si>
  <si>
    <t>557 Т</t>
  </si>
  <si>
    <t>22.23.15.000.000.00.0055.000000000012</t>
  </si>
  <si>
    <t>Линолеум</t>
  </si>
  <si>
    <t>из поливинилхлорида, коммерческий, на нетканой подоснове</t>
  </si>
  <si>
    <t>Линолеум коммерческий из поливинилхлорида</t>
  </si>
  <si>
    <t>055</t>
  </si>
  <si>
    <t>Метр квадратный</t>
  </si>
  <si>
    <t>557 -1 Т</t>
  </si>
  <si>
    <t>558 Т</t>
  </si>
  <si>
    <t>24.10.31.900.000.01.0166.000000000000</t>
  </si>
  <si>
    <t>Лист</t>
  </si>
  <si>
    <t>стальной, горячекатанный, ширина 1500 мм, ГОСТ 19903-74</t>
  </si>
  <si>
    <t>ст. 3, 08</t>
  </si>
  <si>
    <t>559 Т</t>
  </si>
  <si>
    <t>24.10.31.900.000.01.0166.000000000002</t>
  </si>
  <si>
    <t>стальной, горячекатанный, б-16 мм, ГОСТ 19903-74</t>
  </si>
  <si>
    <t>сталь 09Г2С</t>
  </si>
  <si>
    <t>559-1 Т</t>
  </si>
  <si>
    <t>560 Т</t>
  </si>
  <si>
    <t>24.10.31.900.000.01.0168.000000000057</t>
  </si>
  <si>
    <t>стальной, марка Ст.12Х18Н10Т, толщина 30 мм, ГОСТ 19903-74</t>
  </si>
  <si>
    <t>560-1 Т</t>
  </si>
  <si>
    <t>561 Т</t>
  </si>
  <si>
    <t>24.10.31.900.000.01.0166.000000000005</t>
  </si>
  <si>
    <t>стальной, горячекатанный, б-5 мм, ГОСТ 19903-74</t>
  </si>
  <si>
    <t>ст. 3</t>
  </si>
  <si>
    <t>561-1 Т</t>
  </si>
  <si>
    <t>562 Т</t>
  </si>
  <si>
    <t>24.10.31.900.000.01.0168.000000000005</t>
  </si>
  <si>
    <t>стальной, горячекатанный, б-10 мм, ГОСТ 19903-74</t>
  </si>
  <si>
    <t>563 Т</t>
  </si>
  <si>
    <t>24.10.31.900.000.01.0168.000000000000</t>
  </si>
  <si>
    <t>стальной, горячекатанный, б-8 мм, ГОСТ 19903-74</t>
  </si>
  <si>
    <t>11,14,15,18,19</t>
  </si>
  <si>
    <t>563-1 Т</t>
  </si>
  <si>
    <t>564 Т</t>
  </si>
  <si>
    <t>24.10.31.900.000.01.0168.000000000001</t>
  </si>
  <si>
    <t>565 Т</t>
  </si>
  <si>
    <t>24.10.31.900.000.01.0168.000000000008</t>
  </si>
  <si>
    <t>стальной, марка Ст. 3, толщина 2 мм, ГОСТ 16523-97</t>
  </si>
  <si>
    <t>565-1 Т</t>
  </si>
  <si>
    <t>566 Т</t>
  </si>
  <si>
    <t>24.10.31.900.000.01.0168.000000000010</t>
  </si>
  <si>
    <t>стальной, марка Ст. 3, толщина 4 мм, ГОСТ 103-2006</t>
  </si>
  <si>
    <t>567 Т</t>
  </si>
  <si>
    <t>24.10.31.900.000.01.0168.000000000011</t>
  </si>
  <si>
    <t>стальной, марка Ст. 3, толщина 10 мм, ГОСТ 14637-89</t>
  </si>
  <si>
    <t>568 Т</t>
  </si>
  <si>
    <t>24.10.31.900.000.01.0168.000000000013</t>
  </si>
  <si>
    <t>стальной, марка Ст. 08кп, толщина 1,5 мм, ГОСТ 19904-90</t>
  </si>
  <si>
    <t>568-1 Т</t>
  </si>
  <si>
    <t>569 Т</t>
  </si>
  <si>
    <t>24.10.31.900.000.01.0168.000000000014</t>
  </si>
  <si>
    <t>стальной, марка Ст. 08кп, толщина 2 мм, ГОСТ 19904-90</t>
  </si>
  <si>
    <t>570 Т</t>
  </si>
  <si>
    <t>24.10.31.900.000.01.0168.000000000019</t>
  </si>
  <si>
    <t>стальной, марка Ст. 09Г2С, толщина 12 мм, ГОСТ 19903-74</t>
  </si>
  <si>
    <t>570-1 Т</t>
  </si>
  <si>
    <t>571 Т</t>
  </si>
  <si>
    <t>24.10.31.900.000.01.0168.000000000020</t>
  </si>
  <si>
    <t>стальной, марка Ст. 09Г2С, толщина 60 мм, ГОСТ 19903-74</t>
  </si>
  <si>
    <t>572 Т</t>
  </si>
  <si>
    <t>24.10.31.900.000.01.0168.000000000021</t>
  </si>
  <si>
    <t>стальной, марка Ст. 09Г2С, толщина 80 мм, ГОСТ 19903-74</t>
  </si>
  <si>
    <t>572-1 Т</t>
  </si>
  <si>
    <t>573 Т</t>
  </si>
  <si>
    <t>24.10.31.900.000.01.0168.000000000045</t>
  </si>
  <si>
    <t>стальной, марка Ст.12Х18Н10Т, толщина 5 мм, ГОСТ 19903-74</t>
  </si>
  <si>
    <t>573 -1 Т</t>
  </si>
  <si>
    <t>574 Т</t>
  </si>
  <si>
    <t>24.10.31.900.000.01.0168.000000000046</t>
  </si>
  <si>
    <t>стальной, марка Ст.12Х18Н10Т, толщина 6 мм, ГОСТ 19903-74</t>
  </si>
  <si>
    <t>574 -1 Т</t>
  </si>
  <si>
    <t>575 Т</t>
  </si>
  <si>
    <t>24.10.31.900.000.01.0168.000000000047</t>
  </si>
  <si>
    <t>стальной, марка Ст.12Х18Н10Т, толщина 8 мм, ГОСТ 19903-74</t>
  </si>
  <si>
    <t>575 -1 Т</t>
  </si>
  <si>
    <t>576 Т</t>
  </si>
  <si>
    <t>24.10.31.900.000.01.0168.000000000048</t>
  </si>
  <si>
    <t>стальной, марка Ст.12Х18Н10Т, толщина 10 мм, ГОСТ 19903-74</t>
  </si>
  <si>
    <t>576-1 Т</t>
  </si>
  <si>
    <t>577 Т</t>
  </si>
  <si>
    <t>24.10.31.900.000.01.0168.000000000053</t>
  </si>
  <si>
    <t>стальной, марка Ст.12Х18Н10Т, толщина 20 мм, ГОСТ 19903-74</t>
  </si>
  <si>
    <t>577 -1 Т</t>
  </si>
  <si>
    <t>578 Т</t>
  </si>
  <si>
    <t>578 -1 Т</t>
  </si>
  <si>
    <t>579 Т</t>
  </si>
  <si>
    <t>24.10.31.900.000.01.0168.000000000061</t>
  </si>
  <si>
    <t>стальной, марка Ст.12Х18Н10Т, толщина 40 мм, ГОСТ 19903-74</t>
  </si>
  <si>
    <t>579 -1 Т</t>
  </si>
  <si>
    <t>580 Т</t>
  </si>
  <si>
    <t>24.10.31.900.000.01.0168.000000000062</t>
  </si>
  <si>
    <t>стальной, марка Ст.12Х18Н10Т, толщина 50 мм, ГОСТ 19903-74</t>
  </si>
  <si>
    <t>580-1 Т</t>
  </si>
  <si>
    <t>581 Т</t>
  </si>
  <si>
    <t>24.10.31.900.000.01.0168.000000000063</t>
  </si>
  <si>
    <t>стальной, марка Ст.12Х18Н10Т, толщина 60 мм, ГОСТ 19903-74</t>
  </si>
  <si>
    <t>581-1 Т</t>
  </si>
  <si>
    <t>582 Т</t>
  </si>
  <si>
    <t>24.10.31.900.000.01.0168.000000000064</t>
  </si>
  <si>
    <t>стальной, марка Ст.20Х23Н18, толщина 5 мм, ГОСТ 19903-74</t>
  </si>
  <si>
    <t>582-1 Т</t>
  </si>
  <si>
    <t>583 Т</t>
  </si>
  <si>
    <t>24.10.31.900.000.01.0168.000000000075</t>
  </si>
  <si>
    <t>стальной, марка Ст. 3, толщина 3 мм, ГОСТ 19903-74</t>
  </si>
  <si>
    <t>583-1 Т</t>
  </si>
  <si>
    <t>584 Т</t>
  </si>
  <si>
    <t>24.10.31.900.000.01.0168.000000000077</t>
  </si>
  <si>
    <t>стальной, марка Ст. 3, толщина 6 мм, ГОСТ 19903-74</t>
  </si>
  <si>
    <t>585 Т</t>
  </si>
  <si>
    <t>24.10.31.900.000.01.0168.000000000078</t>
  </si>
  <si>
    <t>стальной, марка Ст. 3, толщина 8 мм, ГОСТ 19903-74</t>
  </si>
  <si>
    <t>585-1 Т</t>
  </si>
  <si>
    <t>586 Т</t>
  </si>
  <si>
    <t>24.10.31.900.000.01.0168.000000000079</t>
  </si>
  <si>
    <t>стальной, марка Ст. 3, толщина 12 мм, ГОСТ 19903-74</t>
  </si>
  <si>
    <t>586 -1 Т</t>
  </si>
  <si>
    <t>587 Т</t>
  </si>
  <si>
    <t>24.10.31.900.000.01.0168.000000000080</t>
  </si>
  <si>
    <t>стальной, марка Ст. 3, толщина 14 мм, ГОСТ 19903-74</t>
  </si>
  <si>
    <t>587 -1 Т</t>
  </si>
  <si>
    <t>588 Т</t>
  </si>
  <si>
    <t>24.10.31.900.000.01.0168.000000000081</t>
  </si>
  <si>
    <t>стальной, марка Ст. 3, толщина 16 мм, ГОСТ 19903-74</t>
  </si>
  <si>
    <t>588 -1 Т</t>
  </si>
  <si>
    <t>589 Т</t>
  </si>
  <si>
    <t>24.10.31.900.000.01.0168.000000000082</t>
  </si>
  <si>
    <t>стальной, марка Ст. 3, толщина 18 мм, ГОСТ 19903-74</t>
  </si>
  <si>
    <t>589 -1 Т</t>
  </si>
  <si>
    <t>590 Т</t>
  </si>
  <si>
    <t>24.10.31.900.000.01.0168.000000000083</t>
  </si>
  <si>
    <t>стальной, марка Ст. 3, толщина 20 мм, ГОСТ 19903-74</t>
  </si>
  <si>
    <t>590-1 Т</t>
  </si>
  <si>
    <t>591 Т</t>
  </si>
  <si>
    <t>24.10.31.900.000.01.0168.000000000085</t>
  </si>
  <si>
    <t>стальной, марка Ст. 3, толщина 25 мм, ГОСТ 19903-74</t>
  </si>
  <si>
    <t>591 -1 Т</t>
  </si>
  <si>
    <t>592 Т</t>
  </si>
  <si>
    <t>24.10.31.900.000.01.0168.000000000109</t>
  </si>
  <si>
    <t>стальной, марка Ст. 65Г, толщина 1 мм, ГОСТ 19903-74</t>
  </si>
  <si>
    <t>592 -1 Т</t>
  </si>
  <si>
    <t>593 Т</t>
  </si>
  <si>
    <t>24.10.31.900.000.01.0168.000000000111</t>
  </si>
  <si>
    <t>стальной, марка Ст. 65Г, толщина 3 мм, ГОСТ 19903-74</t>
  </si>
  <si>
    <t>593 -1 Т</t>
  </si>
  <si>
    <t>594 Т</t>
  </si>
  <si>
    <t>24.33.20.000.001.02.0168.000000000000</t>
  </si>
  <si>
    <t>рифленный, стальной, рифленный, чечевичного строения, ГОСТ 8568-77</t>
  </si>
  <si>
    <t>594 -1 Т</t>
  </si>
  <si>
    <t>595 Т</t>
  </si>
  <si>
    <t>24.33.20.000.001.01.0168.000000000001</t>
  </si>
  <si>
    <t>из нелегированной стали, толщина 2,5-12 мм, с чечевичным рифлением</t>
  </si>
  <si>
    <t>595 -1 Т</t>
  </si>
  <si>
    <t>596 Т</t>
  </si>
  <si>
    <t>24.42.24.300.000.01.0166.000000000001</t>
  </si>
  <si>
    <t>алюминиевый, размер1500*4000 мм, толщина 10 мм</t>
  </si>
  <si>
    <t>596-1 Т</t>
  </si>
  <si>
    <t>597 Т</t>
  </si>
  <si>
    <t>24.42.24.300.000.01.0166.000000000004</t>
  </si>
  <si>
    <t>алюминиевый, размер1500*4000 мм, толщина 5 мм</t>
  </si>
  <si>
    <t>597-1 Т</t>
  </si>
  <si>
    <t>598 Т</t>
  </si>
  <si>
    <t>24.42.24.300.000.01.0166.000000000006</t>
  </si>
  <si>
    <t>алюминиевый, размер1500*4000 мм, толщина 3 мм</t>
  </si>
  <si>
    <t>598-1 Т</t>
  </si>
  <si>
    <t>599 Т</t>
  </si>
  <si>
    <t>24.42.24.300.000.01.0166.000000000007</t>
  </si>
  <si>
    <t>алюминиевый, размер1500*4000 мм, толщина 2 мм</t>
  </si>
  <si>
    <t>599-1 Т</t>
  </si>
  <si>
    <t>600 Т</t>
  </si>
  <si>
    <t>24.44.24.100.002.01.0168.000000000000</t>
  </si>
  <si>
    <t>медный, ширина 600-1000 мм, ГОСТ 1173-2006</t>
  </si>
  <si>
    <t>600 -1 Т</t>
  </si>
  <si>
    <t>601 Т</t>
  </si>
  <si>
    <t>24.10.31.900.000.01.0168.000000000037</t>
  </si>
  <si>
    <t>стальной, марка Ст.12Х18Н10Т, толщина 0,5 мм, ГОСТ 19903-74</t>
  </si>
  <si>
    <t>0,5 AISI 430 BA+PE</t>
  </si>
  <si>
    <t>январь-март; сентябрь-ноябрь</t>
  </si>
  <si>
    <t>10-15 дней</t>
  </si>
  <si>
    <t>601 -1 Т</t>
  </si>
  <si>
    <t>602 Т</t>
  </si>
  <si>
    <t>24.10.31.100.000.01.0796.000000000000</t>
  </si>
  <si>
    <t>стальной, холоднокатаный, толщина 0,55 мм, оцинкованный</t>
  </si>
  <si>
    <t>2"-34"төсемдерді дайындау үшін SS316 Core 3,0mm THK covered with 0,5 mm APX-2 Graphite/ SS316 Core 3,0mm THK covered with 0,5 mm APX-2 Graphite для изготовления прокладок 2"-34"</t>
  </si>
  <si>
    <t>Северо-Казахстанская область, г.Петропавловск, пр.Я.Гашека, 1</t>
  </si>
  <si>
    <t>январь</t>
  </si>
  <si>
    <t>поставка в течении 70 дней</t>
  </si>
  <si>
    <t>Предоплата 10%</t>
  </si>
  <si>
    <t>603 Т</t>
  </si>
  <si>
    <t>23.62.10.510.000.00.0625.000000000192</t>
  </si>
  <si>
    <t>Лист гипсокартонный</t>
  </si>
  <si>
    <t>марка ГКЛ, обычный, размер 2500*1200*12,5 мм, ГОСТ 6266-97</t>
  </si>
  <si>
    <t>обычный (ГКЛ), размер 2500х1200х9,5 мм</t>
  </si>
  <si>
    <t>625</t>
  </si>
  <si>
    <t>603 -1 Т</t>
  </si>
  <si>
    <t>603-2 Т</t>
  </si>
  <si>
    <t>Плита строительная для сухой штукатурки стен</t>
  </si>
  <si>
    <t>604 Т</t>
  </si>
  <si>
    <t>влагостойкий (ГКЛВ), размер 2500х1200х12,5 мм</t>
  </si>
  <si>
    <t>604 -1 Т</t>
  </si>
  <si>
    <t>605 Т</t>
  </si>
  <si>
    <t>25.93.13.500.000.00.0168.000000000000</t>
  </si>
  <si>
    <t>Лист просечно-вытяжной</t>
  </si>
  <si>
    <t>толщина 4 мм, ширина менее 800 мм</t>
  </si>
  <si>
    <t>605 -1 Т</t>
  </si>
  <si>
    <t>606 Т</t>
  </si>
  <si>
    <t>23.44.11.000.016.00.0796.000000000004</t>
  </si>
  <si>
    <t>Лодочка</t>
  </si>
  <si>
    <t>фарфоровая, тип ЛС 1, длина 65мм, ГОСТ 9147-80</t>
  </si>
  <si>
    <t>606 -1 Т</t>
  </si>
  <si>
    <t>607 Т</t>
  </si>
  <si>
    <t>28.14.20.000.017.00.0796.000000000007</t>
  </si>
  <si>
    <t>Манжет</t>
  </si>
  <si>
    <t>гидравлический, резиновый для уплотнения, диаметр цилиндра 25 - 35 мм, диаметр штоков 10 - 20 мм, ГОСТ 14896-84</t>
  </si>
  <si>
    <t>Манжета СИН 38.01.015</t>
  </si>
  <si>
    <t>607 -1 Т</t>
  </si>
  <si>
    <t>608 Т</t>
  </si>
  <si>
    <t>22.19.20.700.003.00.0796.000000000049</t>
  </si>
  <si>
    <t>Манжета</t>
  </si>
  <si>
    <t>армированная, однокромочная, с механической обработанной кромкой, для вала, диаметр 70 мм, ГОСТ 8752-79</t>
  </si>
  <si>
    <t>2.2-70*95</t>
  </si>
  <si>
    <t>поставка в течение 10 рабочих дней (для Отп - 60</t>
  </si>
  <si>
    <t>608 -1 Т</t>
  </si>
  <si>
    <t>609 Т</t>
  </si>
  <si>
    <t>22.19.20.700.003.00.0796.000000000052</t>
  </si>
  <si>
    <t>армированная, однокромочная, с механической обработанной кромкой, для вала, диаметр 75 мм, ГОСТ 8752-79</t>
  </si>
  <si>
    <t>2.2-75*100</t>
  </si>
  <si>
    <t>609 -1 Т</t>
  </si>
  <si>
    <t>610 Т</t>
  </si>
  <si>
    <t>22.19.20.700.003.00.0796.000000000054</t>
  </si>
  <si>
    <t>армированная, однокромочная, с механической обработанной кромкой, для вала, диаметр 80 мм, ГОСТ 8752-79</t>
  </si>
  <si>
    <t>2.2-80*105</t>
  </si>
  <si>
    <t>610 -1 Т</t>
  </si>
  <si>
    <t>611 Т</t>
  </si>
  <si>
    <t>22.19.20.700.003.00.0796.000000000019</t>
  </si>
  <si>
    <t>армированная, однокромочная, с механической обработанной кромкой, для вала, диаметр 25 мм, ГОСТ 8752-79</t>
  </si>
  <si>
    <t>2.2-25*42</t>
  </si>
  <si>
    <t>611 -1 Т</t>
  </si>
  <si>
    <t>612 Т</t>
  </si>
  <si>
    <t>22.19.20.700.003.00.0796.000000000022</t>
  </si>
  <si>
    <t>армированная, однокромочная, с механической обработанной кромкой, для вала, диаметр 30 мм, ГОСТ 8752-79</t>
  </si>
  <si>
    <t>2.2-30*52</t>
  </si>
  <si>
    <t>612 -1 Т</t>
  </si>
  <si>
    <t>613 Т</t>
  </si>
  <si>
    <t>22.19.20.700.003.00.0796.000000000035</t>
  </si>
  <si>
    <t>армированная, однокромочная, с механической обработанной кромкой, для вала, диаметр 50 мм, ГОСТ 8752-79</t>
  </si>
  <si>
    <t>2.2-50*70</t>
  </si>
  <si>
    <t>613 -1 Т</t>
  </si>
  <si>
    <t>614 Т</t>
  </si>
  <si>
    <t>22.19.20.700.003.00.0796.000000000039</t>
  </si>
  <si>
    <t>армированная, однокромочная, с механической обработанной кромкой, для вала, диаметр 55 мм, ГОСТ 8752-79</t>
  </si>
  <si>
    <t>2.2-55*80</t>
  </si>
  <si>
    <t>614 -1 Т</t>
  </si>
  <si>
    <t>615 Т</t>
  </si>
  <si>
    <t>22.19.20.700.003.00.0796.000000000025</t>
  </si>
  <si>
    <t>армированная, однокромочная, с механической обработанной кромкой, для вала, диаметр 35 мм, ГОСТ 8752-79</t>
  </si>
  <si>
    <t>2.2-35*58</t>
  </si>
  <si>
    <t>615 -1 Т</t>
  </si>
  <si>
    <t>616 Т</t>
  </si>
  <si>
    <t>22.19.20.700.003.00.0796.000000000044</t>
  </si>
  <si>
    <t>армированная, однокромочная, с механической обработанной кромкой, для вала, диаметр 62 мм, ГОСТ 8752-79</t>
  </si>
  <si>
    <t>62*93</t>
  </si>
  <si>
    <t>616 -1 Т</t>
  </si>
  <si>
    <t>617 Т</t>
  </si>
  <si>
    <t>22.19.20.700.003.00.0796.000000000071</t>
  </si>
  <si>
    <t>армированная, однокромочная, с механической обработанной кромкой, для вала, диаметр 140 мм, ГОСТ 8752-79</t>
  </si>
  <si>
    <t>2.2-140*170</t>
  </si>
  <si>
    <t>617 -1 Т</t>
  </si>
  <si>
    <t>618 Т</t>
  </si>
  <si>
    <t>22.19.20.700.003.00.0796.000000000012</t>
  </si>
  <si>
    <t>армированная, однокромочная, с механической обработанной кромкой, для вала, диаметр 18 мм, ГОСТ 8752-79</t>
  </si>
  <si>
    <t>2.2-18*35</t>
  </si>
  <si>
    <t>618 -1 Т</t>
  </si>
  <si>
    <t>619 Т</t>
  </si>
  <si>
    <t>22.19.20.700.003.00.0796.000000000043</t>
  </si>
  <si>
    <t>армированная, однокромочная, с механической обработанной кромкой, для вала, диаметр 60 мм, ГОСТ 8752-79</t>
  </si>
  <si>
    <t>2.2.-60*85</t>
  </si>
  <si>
    <t>619 -1 Т</t>
  </si>
  <si>
    <t>620 Т</t>
  </si>
  <si>
    <t>22.19.20.700.003.00.0796.000000000075</t>
  </si>
  <si>
    <t>армированная, однокромочная, с механической обработанной кромкой, для вала, диаметр 160 мм, ГОСТ 8752-79</t>
  </si>
  <si>
    <t>2.2-160*190</t>
  </si>
  <si>
    <t>620 -1 Т</t>
  </si>
  <si>
    <t>621 Т</t>
  </si>
  <si>
    <t>26.20.16.930.001.00.0796.000000000002</t>
  </si>
  <si>
    <t>Манипулятор "мышь"</t>
  </si>
  <si>
    <t>оптическая, тип подключения проводной, интерфейс подключения USB</t>
  </si>
  <si>
    <t>621 -1 Т</t>
  </si>
  <si>
    <t>622 Т</t>
  </si>
  <si>
    <t>26.20.16.930.002.00.0796.000000000002</t>
  </si>
  <si>
    <t>Манипулятор-джойстик</t>
  </si>
  <si>
    <t>трехмерный</t>
  </si>
  <si>
    <t>Джойстик управления курсором для ЧПУ ModEva10S, арт. CYB S-KIT-Quickc</t>
  </si>
  <si>
    <t>в течение 21 дня</t>
  </si>
  <si>
    <t>622 -1 Т</t>
  </si>
  <si>
    <t>623 Т</t>
  </si>
  <si>
    <t>26.51.52.700.002.00.0796.000000000230</t>
  </si>
  <si>
    <t>Манометр</t>
  </si>
  <si>
    <t>виброустойчивый, диаметр  корпуса не более 150 мм, класс точности 2,5, диапазон показаний 0-16</t>
  </si>
  <si>
    <t>14.3830 С ПАТРОНОМ И ЛАМПОЙ МАНОМЕТР</t>
  </si>
  <si>
    <t>623 -1 Т</t>
  </si>
  <si>
    <t>624 Т</t>
  </si>
  <si>
    <t>14.3830-01(0-10кгс/кв.см) МАНОМЕТР</t>
  </si>
  <si>
    <t>624 -1 Т</t>
  </si>
  <si>
    <t>625 Т</t>
  </si>
  <si>
    <t>600кгс/кв.см ТИПI Ф160КЛ.1,5 ГОСТ8625-77 МАНОМЕТР</t>
  </si>
  <si>
    <t>625 -1 Т</t>
  </si>
  <si>
    <t>626 Т</t>
  </si>
  <si>
    <t>МТП-3М-1,6МПа-2,5 ТУ25-7310.0045-87 МАНОМЕТР С ДЕМПФ.С М12х1,5"Г"(ОСЕВ.С ФЛ)</t>
  </si>
  <si>
    <t>626 -1 Т</t>
  </si>
  <si>
    <t>627 Т</t>
  </si>
  <si>
    <t>ДМ8008-ВУ-160х1,5 ТУ4212-003-42368375-01 МАНОМЕТР С ДЕМПФЕРОМ (160КГС/КВ.СМ)</t>
  </si>
  <si>
    <t>627 -1 Т</t>
  </si>
  <si>
    <t>628 Т</t>
  </si>
  <si>
    <t>ДМ8008-ВУУ2х1,5 ТУ4212-003-42368375-01 МАНОМЕТР С ДЕМПФЕРОМ (400КГС/КВ.СМ)</t>
  </si>
  <si>
    <t>628 -1 Т</t>
  </si>
  <si>
    <t>629 Т</t>
  </si>
  <si>
    <t>МП3-У2-40МПа-1,5 ТУ25-02.180335-84 МАНОМЕТР С ОСЕВ.ШТУЦ.400кгс/см2,ФЛ. Ф100</t>
  </si>
  <si>
    <t>629 -1 Т</t>
  </si>
  <si>
    <t>630 Т</t>
  </si>
  <si>
    <t>22.29.25.500.000.00.0796.000000000001</t>
  </si>
  <si>
    <t>Маркер</t>
  </si>
  <si>
    <t>пластиковый, круглый, ширина линии 1,5 мм</t>
  </si>
  <si>
    <t>В ассортименте</t>
  </si>
  <si>
    <t>631 Т</t>
  </si>
  <si>
    <t>22.29.25.500.000.00.0796.000000000005</t>
  </si>
  <si>
    <t>пластиковый, круглый, наконечник 2,5 мм, перманентный (нестираемый)</t>
  </si>
  <si>
    <t>марке краска</t>
  </si>
  <si>
    <t>632 Т</t>
  </si>
  <si>
    <t>26.30.21.900.004.00.0796.000000000002</t>
  </si>
  <si>
    <t>Маршрутизатор</t>
  </si>
  <si>
    <t>нижнего класса</t>
  </si>
  <si>
    <t>Роутер</t>
  </si>
  <si>
    <t>февраль,май, июль,сентябрь-ноябрь</t>
  </si>
  <si>
    <t>632 -1 Т</t>
  </si>
  <si>
    <t>февраль,май, июль,сентябрь,ноябрь</t>
  </si>
  <si>
    <t>633 Т</t>
  </si>
  <si>
    <t>Беспроводная точка доступа</t>
  </si>
  <si>
    <t>634 Т</t>
  </si>
  <si>
    <t>19.20.29.500.000.01.0112.000000000021</t>
  </si>
  <si>
    <t>Масло</t>
  </si>
  <si>
    <t>моторное, для бензиновых двигателей, обозначение по SAE 5W-40</t>
  </si>
  <si>
    <t>SAE 5W-40 (полусентетика)</t>
  </si>
  <si>
    <t>634-1 Т</t>
  </si>
  <si>
    <t>11.19</t>
  </si>
  <si>
    <t>634-2 Т</t>
  </si>
  <si>
    <t>январь-август</t>
  </si>
  <si>
    <t>635 Т</t>
  </si>
  <si>
    <t>19.20.29.510.000.00.0112.000000000007</t>
  </si>
  <si>
    <t>моторное, марка 10W-40, ГОСТ 12337-84</t>
  </si>
  <si>
    <t>SAE 10W-40</t>
  </si>
  <si>
    <t>635-1 Т</t>
  </si>
  <si>
    <t>635-2 Т</t>
  </si>
  <si>
    <t>636 Т</t>
  </si>
  <si>
    <t>19.20.29.520.000.00.0112.000000000020</t>
  </si>
  <si>
    <t>гидравлическое, марка ВМГЗ, ГОСТ 17479.3-85</t>
  </si>
  <si>
    <t>ВМГЗ ТУ38-101-47986</t>
  </si>
  <si>
    <t>636-1 Т</t>
  </si>
  <si>
    <t>636-2 Т</t>
  </si>
  <si>
    <t>637 Т</t>
  </si>
  <si>
    <t>19.20.29.550.000.00.0112.000000000015</t>
  </si>
  <si>
    <t>трансмиссионное, марка ТАД-17и, ГОСТ 23652-79</t>
  </si>
  <si>
    <t>ТАД-17 ГОСТ 23652-79</t>
  </si>
  <si>
    <t>637-1 Т</t>
  </si>
  <si>
    <t>637-2 Т</t>
  </si>
  <si>
    <t>638 Т</t>
  </si>
  <si>
    <t>19.20.29.550.000.00.0112.000000000012</t>
  </si>
  <si>
    <t>трансмиссионное, марка ТСп-15К, ГОСТ 23652-79</t>
  </si>
  <si>
    <t>ТСп-15К ГОСТ 23652-79</t>
  </si>
  <si>
    <t>638-1 Т</t>
  </si>
  <si>
    <t>638-2 Т</t>
  </si>
  <si>
    <t>639 Т</t>
  </si>
  <si>
    <t>19.20.29.550.000.00.0112.000000000000</t>
  </si>
  <si>
    <t>трансмиссионное, марка ТСп-10, ГОСТ 23652-79</t>
  </si>
  <si>
    <t>ТСп-10 ГОСТ 23652-79</t>
  </si>
  <si>
    <t>639-1 Т</t>
  </si>
  <si>
    <t>639-2 Т</t>
  </si>
  <si>
    <t>640 Т</t>
  </si>
  <si>
    <t>19.20.29.530.000.00.0112.000000000005</t>
  </si>
  <si>
    <t>индустриальное, марка И-20А, ГОСТ 20799-88</t>
  </si>
  <si>
    <t>И-20А  ГОСТ 20799-87</t>
  </si>
  <si>
    <t>640-1 Т</t>
  </si>
  <si>
    <t>640-2 Т</t>
  </si>
  <si>
    <t>641 Т</t>
  </si>
  <si>
    <t>19.20.29.510.000.00.0112.000000000000</t>
  </si>
  <si>
    <t>моторное, марка МС-20</t>
  </si>
  <si>
    <t>МС-20 ГОСТ 21743-46</t>
  </si>
  <si>
    <t>641-1 Т</t>
  </si>
  <si>
    <t>641-2 Т</t>
  </si>
  <si>
    <t>642 Т</t>
  </si>
  <si>
    <t>19.20.29.560.000.01.0112.000000000000</t>
  </si>
  <si>
    <t>турбинное, марка Т22, ГОСТ 32-74</t>
  </si>
  <si>
    <t>Масло турбинное Т-22 ГОСТ 9972-74</t>
  </si>
  <si>
    <t>642-1 Т</t>
  </si>
  <si>
    <t>642-2 Т</t>
  </si>
  <si>
    <t>643 Т</t>
  </si>
  <si>
    <t>19.20.29.540.000.00.0112.000000000015</t>
  </si>
  <si>
    <t>электроизоляционное, марка ВГ</t>
  </si>
  <si>
    <t>Трансформаторное масло ВГ ГОСТ 982-80</t>
  </si>
  <si>
    <t>643-1 Т</t>
  </si>
  <si>
    <t>643-2 Т</t>
  </si>
  <si>
    <t>644 Т</t>
  </si>
  <si>
    <t>19.20.29.560.000.00.0112.000000000002</t>
  </si>
  <si>
    <t>компрессорное, марка КС-19, ГОСТ 9243-75</t>
  </si>
  <si>
    <t>масло КС-19, ГОСТ 9243-75</t>
  </si>
  <si>
    <t>644-1 Т</t>
  </si>
  <si>
    <t>644-2 Т</t>
  </si>
  <si>
    <t>645 Т</t>
  </si>
  <si>
    <t>19.20.29.530.000.00.0112.000000000007</t>
  </si>
  <si>
    <t>индустриальное, марка И-40А, ГОСТ 20799-88</t>
  </si>
  <si>
    <t>масло И-40А ГОСТ 20799-75</t>
  </si>
  <si>
    <t>645-1 Т</t>
  </si>
  <si>
    <t>645-2 Т</t>
  </si>
  <si>
    <t>646 Т</t>
  </si>
  <si>
    <t>19.20.29.510.000.00.0112.000000000015</t>
  </si>
  <si>
    <t>моторное, марка М-14В2, ГОСТ 12337-84</t>
  </si>
  <si>
    <t>646-1 Т</t>
  </si>
  <si>
    <t>646-2 Т</t>
  </si>
  <si>
    <t>647 Т</t>
  </si>
  <si>
    <t>19.20.29.530.000.00.0112.000000000001</t>
  </si>
  <si>
    <t>индустриальное, марка И-5А, ГОСТ 20799-88</t>
  </si>
  <si>
    <t>647-1 Т</t>
  </si>
  <si>
    <t>647-2 Т</t>
  </si>
  <si>
    <t>648 Т</t>
  </si>
  <si>
    <t>19.20.29.510.000.00.0112.000000000013</t>
  </si>
  <si>
    <t>моторное, марка М-8В2</t>
  </si>
  <si>
    <t>моторное, марка М-8В2 ГОСТ 8581-78</t>
  </si>
  <si>
    <t>648-1 Т</t>
  </si>
  <si>
    <t>648-2 Т</t>
  </si>
  <si>
    <t>649 Т</t>
  </si>
  <si>
    <t>19.20.29.510.000.00.0112.000000000035</t>
  </si>
  <si>
    <t>моторное, марка М-8Г2к</t>
  </si>
  <si>
    <t>масло М8Г2к ГОСТ 8581-78</t>
  </si>
  <si>
    <t>649-1 Т</t>
  </si>
  <si>
    <t>649-2 Т</t>
  </si>
  <si>
    <t>650 Т</t>
  </si>
  <si>
    <t>19.20.29.510.000.00.0112.000000000034</t>
  </si>
  <si>
    <t>моторное, марка М-10Г2, ГОСТ 12337-84</t>
  </si>
  <si>
    <t>масло М10Г2к ГОСТ 8581-78</t>
  </si>
  <si>
    <t>650-1 Т</t>
  </si>
  <si>
    <t>650-2 Т</t>
  </si>
  <si>
    <t>651 Т</t>
  </si>
  <si>
    <t>19.20.29.510.000.00.0112.000000000037</t>
  </si>
  <si>
    <t>моторное, марка М-8ДМ</t>
  </si>
  <si>
    <t>масло М-8ДМ</t>
  </si>
  <si>
    <t>651-1 Т</t>
  </si>
  <si>
    <t>651-2 Т</t>
  </si>
  <si>
    <t>652 Т</t>
  </si>
  <si>
    <t>19.20.29.510.000.00.0112.000000000038</t>
  </si>
  <si>
    <t>моторное, марка М-10ДМ, ГОСТ 12337-84</t>
  </si>
  <si>
    <t>масло М-10ДМ</t>
  </si>
  <si>
    <t>652-1 Т</t>
  </si>
  <si>
    <t>652-2 Т</t>
  </si>
  <si>
    <t>653 Т</t>
  </si>
  <si>
    <t>19.20.29.590.000.00.0112.000000000001</t>
  </si>
  <si>
    <t>гидравлическое, вязкость кинематическая при 40°C 32 мм2/с, при 100°C 6,6 мм2/с, всесезонное, на минеральной основе</t>
  </si>
  <si>
    <t>Масла Total 32 гидравлическое масло тара 208 литров</t>
  </si>
  <si>
    <t>653-1 Т</t>
  </si>
  <si>
    <t>653-2 Т</t>
  </si>
  <si>
    <t>654 Т</t>
  </si>
  <si>
    <t>февраль, март, апрель, май, июнь, июль,август, сентябрь,октябрь, ноябрь, декабрь</t>
  </si>
  <si>
    <t>655 Т</t>
  </si>
  <si>
    <t>19.20.29.300.000.00.0112.000000000001</t>
  </si>
  <si>
    <t>промывочное, для бензинового двигателя</t>
  </si>
  <si>
    <t>для  легковых автомобилей</t>
  </si>
  <si>
    <t>апрель, июнь, июль,август, сентябрь,октябрь, ноябрь, декабрь</t>
  </si>
  <si>
    <t>656 Т</t>
  </si>
  <si>
    <t>23.99.13.900.001.00.0736.000000000000</t>
  </si>
  <si>
    <t>Материал гидроизоляционный</t>
  </si>
  <si>
    <t>кровельный, наплавляемый</t>
  </si>
  <si>
    <t>Рубероид  Ризолин</t>
  </si>
  <si>
    <t>656 -1 Т</t>
  </si>
  <si>
    <t>657 Т</t>
  </si>
  <si>
    <t>28.11.41.300.011.00.0796.000000000000</t>
  </si>
  <si>
    <t>Маховик</t>
  </si>
  <si>
    <t>для карбюраторного двигателя, для легкового автомобиля</t>
  </si>
  <si>
    <t>1-65х7 ГОСТ5260-75 МАХОВИК</t>
  </si>
  <si>
    <t>657 -1 Т</t>
  </si>
  <si>
    <t>657-2 Т</t>
  </si>
  <si>
    <t xml:space="preserve">сентябрь, ноябрь  </t>
  </si>
  <si>
    <t>658 Т</t>
  </si>
  <si>
    <t>27.90.20.500.001.00.0796.000000000000</t>
  </si>
  <si>
    <t>Маяк автомобильный</t>
  </si>
  <si>
    <t>проблесковый</t>
  </si>
  <si>
    <t>С24-75 АВТОЖЕЛТЫЙ C ЛАМПОЙ АКГ24-70-Н1 МАЯК ПРОБЛЕСКОВЫЙ (КРЕПЛЕНИЕ МЕХ)</t>
  </si>
  <si>
    <t>658 -1 Т</t>
  </si>
  <si>
    <t>659 Т</t>
  </si>
  <si>
    <t>32.99.15.500.001.00.0796.000000000000</t>
  </si>
  <si>
    <t>Мел</t>
  </si>
  <si>
    <t>для письма и рисования</t>
  </si>
  <si>
    <t>мел для рисования</t>
  </si>
  <si>
    <t>660 Т</t>
  </si>
  <si>
    <t>26.51.66.490.004.00.0796.000000000000</t>
  </si>
  <si>
    <t>Мера оптической плотности</t>
  </si>
  <si>
    <t>диапазон оптических плотностей 0,3-4,0 D</t>
  </si>
  <si>
    <t>Меры оптической плотности AGFA CERTIFIED DENSTEP</t>
  </si>
  <si>
    <t>660-1 Т</t>
  </si>
  <si>
    <t>661 Т</t>
  </si>
  <si>
    <t>32.91.11.530.000.00.0796.000000000001</t>
  </si>
  <si>
    <t>Метла</t>
  </si>
  <si>
    <t>метла из материалов растительного происхождения</t>
  </si>
  <si>
    <t>662 Т</t>
  </si>
  <si>
    <t>28.41.40.000.026.00.0796.000000000000</t>
  </si>
  <si>
    <t>Механизм для поперечной подачи</t>
  </si>
  <si>
    <t>к круглошлифовальному станку</t>
  </si>
  <si>
    <t>Шарикоөвинтовая пара (ШВП)</t>
  </si>
  <si>
    <t>662 -1 Т</t>
  </si>
  <si>
    <t>663 Т</t>
  </si>
  <si>
    <t>13.92.21.700.000.00.0796.000000000003</t>
  </si>
  <si>
    <t>Мешок</t>
  </si>
  <si>
    <t>упаковочный, для мусора, из полиэтилена, повышенной прочности, без ручек и завязок</t>
  </si>
  <si>
    <t>Пакет класса А и Б/700х800</t>
  </si>
  <si>
    <t>663 -1 Т</t>
  </si>
  <si>
    <t>664 Т</t>
  </si>
  <si>
    <t>Пакет класса Б/330х300</t>
  </si>
  <si>
    <t>664 -1 Т</t>
  </si>
  <si>
    <t>665 Т</t>
  </si>
  <si>
    <t>26.11.30.990.005.00.0796.000000000000</t>
  </si>
  <si>
    <t>Микросхема</t>
  </si>
  <si>
    <t>усилительная</t>
  </si>
  <si>
    <t>Микросхема LA 78141</t>
  </si>
  <si>
    <t>665 -1 Т</t>
  </si>
  <si>
    <t>666 Т</t>
  </si>
  <si>
    <t>26.11.30.900.000.00.0796.000000000004</t>
  </si>
  <si>
    <t>Микросхема интегральная</t>
  </si>
  <si>
    <t>цифровая, ГОСТ 17021-88</t>
  </si>
  <si>
    <t>Микросхема К 14 ОУД6</t>
  </si>
  <si>
    <t>666 -1 Т</t>
  </si>
  <si>
    <t>667 Т</t>
  </si>
  <si>
    <t>Микросхема К556РТ4</t>
  </si>
  <si>
    <t>667 -1 Т</t>
  </si>
  <si>
    <t>668 Т</t>
  </si>
  <si>
    <t>26.40.41.000.004.00.0796.000000000000</t>
  </si>
  <si>
    <t>Микрофонный капсюль</t>
  </si>
  <si>
    <t>для телефонных аппаратов</t>
  </si>
  <si>
    <t>668 -1 Т</t>
  </si>
  <si>
    <t>669 Т</t>
  </si>
  <si>
    <t>Телефонный капсюль</t>
  </si>
  <si>
    <t>669 -1 Т</t>
  </si>
  <si>
    <t>670 Т</t>
  </si>
  <si>
    <t>25.73.30.550.000.00.0796.000000000000</t>
  </si>
  <si>
    <t>Молоток</t>
  </si>
  <si>
    <t>слесарный</t>
  </si>
  <si>
    <t>7850-0104 Ц15хр ГОСТ2310-77 МОЛОТОК</t>
  </si>
  <si>
    <t>670 -1 Т</t>
  </si>
  <si>
    <t>671 Т</t>
  </si>
  <si>
    <t>7850-0106 Ц15хр ГОСТ2310-77 МОЛОТОК</t>
  </si>
  <si>
    <t>671 -1 Т</t>
  </si>
  <si>
    <t>672 Т</t>
  </si>
  <si>
    <t>20.59.59.730.000.00.5108.000000000003</t>
  </si>
  <si>
    <t>Монтажная пена</t>
  </si>
  <si>
    <t>всесезонная, профессиональная (пистолетная), в аэрозольной упаковке, двухкомпонентная</t>
  </si>
  <si>
    <t>Пена монт.  всесезонная</t>
  </si>
  <si>
    <t>672 -1 Т</t>
  </si>
  <si>
    <t>7,8,15,19</t>
  </si>
  <si>
    <t>672-2 Т</t>
  </si>
  <si>
    <t>673 Т</t>
  </si>
  <si>
    <t>26.11.21.200.002.00.0796.000000000000</t>
  </si>
  <si>
    <t>Мост диодный</t>
  </si>
  <si>
    <t>для выпрямления переменного тока</t>
  </si>
  <si>
    <t>КВРС 3501 W.ВЫПРЯМИТЕЛЬНЫЙ МОСТ 35А, 100В</t>
  </si>
  <si>
    <t>673 -1 Т</t>
  </si>
  <si>
    <t>674 Т</t>
  </si>
  <si>
    <t>20.15.31.300.000.00.0166.000000000002</t>
  </si>
  <si>
    <t>Мочевина (карбамид)</t>
  </si>
  <si>
    <t>марка А, сорт высший, ГОСТ 2081-2010</t>
  </si>
  <si>
    <t>высший сорт</t>
  </si>
  <si>
    <t>674 -1 Т</t>
  </si>
  <si>
    <t>675 Т</t>
  </si>
  <si>
    <t>26.51.43.590.015.00.0796.000000000002</t>
  </si>
  <si>
    <t>Мультиметр</t>
  </si>
  <si>
    <t>цифровой, 5 и более цифровых разряда, точность более 0,01 %</t>
  </si>
  <si>
    <t>Мультиметр цифровой</t>
  </si>
  <si>
    <t>675 -1 Т</t>
  </si>
  <si>
    <t>676 Т</t>
  </si>
  <si>
    <t>22.21.29.700.005.00.0796.000000000047</t>
  </si>
  <si>
    <t>Муфта</t>
  </si>
  <si>
    <t>кабельная, соединительная</t>
  </si>
  <si>
    <t>Муфта соединительная МСМ</t>
  </si>
  <si>
    <t>676 -1 Т</t>
  </si>
  <si>
    <t>677 Т</t>
  </si>
  <si>
    <t>28.15.26.900.000.07.0796.000000000017</t>
  </si>
  <si>
    <t>фланцевая, жесткая, номинальный крутящий момент 8 Н*м, чугунная, ГОСТ 20761-96</t>
  </si>
  <si>
    <t>Муфта чугунная ф15 (ГОСТ 8954-75)</t>
  </si>
  <si>
    <t>677-1 Т</t>
  </si>
  <si>
    <t>678 Т</t>
  </si>
  <si>
    <t>Муфта чугунная ф20 (ГОСТ 8954-75)</t>
  </si>
  <si>
    <t>678 -1 Т</t>
  </si>
  <si>
    <t>679 Т</t>
  </si>
  <si>
    <t>Муфта чугунная ф25 (ГОСТ 8954-75)</t>
  </si>
  <si>
    <t>679 -1 Т</t>
  </si>
  <si>
    <t>680 Т</t>
  </si>
  <si>
    <t>Муфта чугунная ф32 (ГОСТ 8954-75)</t>
  </si>
  <si>
    <t>680 -1 Т</t>
  </si>
  <si>
    <t>681 Т</t>
  </si>
  <si>
    <t>Муфта чугунная ф40 (ГОСТ 8954-75)</t>
  </si>
  <si>
    <t>681 -1 Т</t>
  </si>
  <si>
    <t>682 Т</t>
  </si>
  <si>
    <t>22.21.29.700.005.00.0796.000000000007</t>
  </si>
  <si>
    <t>полипропиленовая, с накидной гайкой</t>
  </si>
  <si>
    <t>Муфта полипропиленовая с накидной гайкой Ø20-1/2"</t>
  </si>
  <si>
    <t>682 -1 Т</t>
  </si>
  <si>
    <t xml:space="preserve"> Муфта полипропиленовая с накидной гайкой Ø20-1/2" </t>
  </si>
  <si>
    <t>683 Т</t>
  </si>
  <si>
    <t>22.21.29.700.005.00.0796.000000000016</t>
  </si>
  <si>
    <t>поливинилхлоридная, переходная, разборная с НР</t>
  </si>
  <si>
    <t>Муфта комбинированная разборная Ø50-11/2" (нар. резьба)</t>
  </si>
  <si>
    <t>683 -1 Т</t>
  </si>
  <si>
    <t xml:space="preserve"> Муфта комбинированная разборная Ø50-11/2" (нар. резьба) </t>
  </si>
  <si>
    <t>684 Т</t>
  </si>
  <si>
    <t>22.21.29.700.005.00.0796.000000000076</t>
  </si>
  <si>
    <t>для сращивания малопарных кабелей, тип ММКРг-5-эп</t>
  </si>
  <si>
    <t>Муфта концевая ЗКНТп-10 (150-240)</t>
  </si>
  <si>
    <t>684 -1 Т</t>
  </si>
  <si>
    <t>684-2 Т</t>
  </si>
  <si>
    <t xml:space="preserve"> Северо-Казахстанская область, г.Петропавловск, пр. Я.Гашека 1</t>
  </si>
  <si>
    <t xml:space="preserve"> август</t>
  </si>
  <si>
    <t>685 Т</t>
  </si>
  <si>
    <t>Муфта концевая ЗКНТп-10 (70-120)</t>
  </si>
  <si>
    <t>685 -1 Т</t>
  </si>
  <si>
    <t>685-2 Т</t>
  </si>
  <si>
    <t>Муфта концевая ЗКВТп-10 (70-120)</t>
  </si>
  <si>
    <t xml:space="preserve"> в течение 5 дней</t>
  </si>
  <si>
    <t>686 Т</t>
  </si>
  <si>
    <t>22.21.29.700.005.00.0796.000000000006</t>
  </si>
  <si>
    <t>полипропиленовая, переходная, разборная с НР</t>
  </si>
  <si>
    <t>Муфта комбинированная D50-1,5"</t>
  </si>
  <si>
    <t>686 -1 Т</t>
  </si>
  <si>
    <t>687 Т</t>
  </si>
  <si>
    <t>22.21.29.700.005.00.0839.000000000000</t>
  </si>
  <si>
    <t>Муфта соединительная ЗСТП-10 (70-120)</t>
  </si>
  <si>
    <t>688 Т</t>
  </si>
  <si>
    <t>Муфта соединительная ЗСТП-10 (150-240)</t>
  </si>
  <si>
    <t>689 Т</t>
  </si>
  <si>
    <t>Муфта соединительная ЗСТП-10 (35-50)</t>
  </si>
  <si>
    <t>689 -1 Т</t>
  </si>
  <si>
    <t>690 Т</t>
  </si>
  <si>
    <t>Муфта соединительная ЗКНТп-10 (35-50)</t>
  </si>
  <si>
    <t>690 -1 Т</t>
  </si>
  <si>
    <t>691 Т</t>
  </si>
  <si>
    <t>28.49.22.300.000.00.0796.000000000000</t>
  </si>
  <si>
    <t>Муфта электромагнитная</t>
  </si>
  <si>
    <t>к токарному станку</t>
  </si>
  <si>
    <t>Э1ТМ-114-1А ГОСТ21573-76 МУФТА</t>
  </si>
  <si>
    <t>691 -1 Т</t>
  </si>
  <si>
    <t>692 Т</t>
  </si>
  <si>
    <t>25.73.30.300.002.00.0704.000000000010</t>
  </si>
  <si>
    <t>Набор ключей</t>
  </si>
  <si>
    <t>торцевые, в наборе 172 предмета, 8-32 мм</t>
  </si>
  <si>
    <t>НАБОР ИЗ 107 ПРЕДМЕТОВ АРТ39807 НАБОР ПРОФЕССИОНАЛЬНОГО ИНСТРУМЕНТА</t>
  </si>
  <si>
    <t>704</t>
  </si>
  <si>
    <t>Набор</t>
  </si>
  <si>
    <t>692 -1 Т</t>
  </si>
  <si>
    <t>693 Т</t>
  </si>
  <si>
    <t>26.51.85.200.003.00.0704.000000000000</t>
  </si>
  <si>
    <t>Набор щупов</t>
  </si>
  <si>
    <t>для измерения зазора, складной, состоит из 25 калиброванных измерительных пластин в металлическом держателе</t>
  </si>
  <si>
    <t>100,НАБОР2 ТУ2-034-225-87  ЩУПЫ</t>
  </si>
  <si>
    <t>693 -1 Т</t>
  </si>
  <si>
    <t>694 Т</t>
  </si>
  <si>
    <t>25.72.14.430.000.00.0796.000000000000</t>
  </si>
  <si>
    <t>Навес</t>
  </si>
  <si>
    <t>дверной, стальной</t>
  </si>
  <si>
    <t>Навесы дверные</t>
  </si>
  <si>
    <t>694 -1 Т</t>
  </si>
  <si>
    <t>695 Т</t>
  </si>
  <si>
    <t>26.51.11.900.002.00.0796.000000000001</t>
  </si>
  <si>
    <t>Навигатор</t>
  </si>
  <si>
    <t>автомобильный</t>
  </si>
  <si>
    <t>КОМПЛЕКТ GALILEO V1.XТУ6571-001-60722024 ТЕРМИНАЛ ДЛЯ МОНИТОРИН.АВТ(С ЗАЩ.КОРОБ.)</t>
  </si>
  <si>
    <t>695 -1 Т</t>
  </si>
  <si>
    <t>696 Т</t>
  </si>
  <si>
    <t>27.90.32.000.024.00.0796.000000000000</t>
  </si>
  <si>
    <t>Наконечник</t>
  </si>
  <si>
    <t>для сварочного оборудования, контактный</t>
  </si>
  <si>
    <t>Контактный наконечник 6290 NX 3 (50-75mm)</t>
  </si>
  <si>
    <t>50 календарных дней</t>
  </si>
  <si>
    <t>предоплата 70%</t>
  </si>
  <si>
    <t>696 -1 Т</t>
  </si>
  <si>
    <t xml:space="preserve"> Контактный наконечник 6290 NX 3 (50-75mm)</t>
  </si>
  <si>
    <t>авансовый платеж - 70%</t>
  </si>
  <si>
    <t>697 Т</t>
  </si>
  <si>
    <t>Контактный наконечник 6290 NX 4 (75-150mm)</t>
  </si>
  <si>
    <t>697 -1 Т</t>
  </si>
  <si>
    <t xml:space="preserve"> Контактный наконечник 6290 NX 4 (75-150mm)</t>
  </si>
  <si>
    <t>698 Т</t>
  </si>
  <si>
    <t>Контактный наконечник 6290 NX 5 (150-200mm)</t>
  </si>
  <si>
    <t>698 -1 Т</t>
  </si>
  <si>
    <t xml:space="preserve"> Контактный наконечник 6290 NX 5 (150-200mm)</t>
  </si>
  <si>
    <t>699 Т</t>
  </si>
  <si>
    <t>PFX.S10125-5/64 Контактный наконечник</t>
  </si>
  <si>
    <t>699 -1 Т</t>
  </si>
  <si>
    <t>700 Т</t>
  </si>
  <si>
    <t>25.73.60.900.000.00.0796.000000000001</t>
  </si>
  <si>
    <t>кабельный, медный</t>
  </si>
  <si>
    <t>Наконечник медный Т-50</t>
  </si>
  <si>
    <t>700 -1 Т</t>
  </si>
  <si>
    <t>701 Т</t>
  </si>
  <si>
    <t>Наконечник медный Т-10</t>
  </si>
  <si>
    <t>701 -1 Т</t>
  </si>
  <si>
    <t>702 Т</t>
  </si>
  <si>
    <t>25.73.60.900.000.00.0796.000000000003</t>
  </si>
  <si>
    <t>кабельный, алюминиевый</t>
  </si>
  <si>
    <t>Н7.750.087 НО.775.015 НАКОНЕЧНИК</t>
  </si>
  <si>
    <t>поставка в течение 55 дней</t>
  </si>
  <si>
    <t>702 -1 Т</t>
  </si>
  <si>
    <t>703 Т</t>
  </si>
  <si>
    <t>Н7.750.091 НО.775.015 НАКОНЕЧНИК</t>
  </si>
  <si>
    <t>704 Т</t>
  </si>
  <si>
    <t>Н7.750.095 НО.775.015 НАКОНЕЧНИК</t>
  </si>
  <si>
    <t>704 -1 Т</t>
  </si>
  <si>
    <t>705 Т</t>
  </si>
  <si>
    <t>НКИ 1,25-6 ИЭК НАКОНЕЧНИК</t>
  </si>
  <si>
    <t>705 -1 Т</t>
  </si>
  <si>
    <t>706 Т</t>
  </si>
  <si>
    <t>НК 1,0-1,5 КОЛЬЦО 8,1 ИЭК НАКОНЕЧНИК (арт. UEN30-D81-10-15)</t>
  </si>
  <si>
    <t>706 -1 Т</t>
  </si>
  <si>
    <t>707 Т</t>
  </si>
  <si>
    <t>16.23.11.500.005.00.0796.000000000000</t>
  </si>
  <si>
    <t>Наличник</t>
  </si>
  <si>
    <t>для оконных и дверных блоков, деревянный, ГОСТ 30972-2002</t>
  </si>
  <si>
    <t>деревянный для оконных и дверных блоков</t>
  </si>
  <si>
    <t>707 -1 Т</t>
  </si>
  <si>
    <t xml:space="preserve"> деревянный для оконных и дверных блоков</t>
  </si>
  <si>
    <t>708 Т</t>
  </si>
  <si>
    <t>28.13.13.900.000.02.0796.000000000000</t>
  </si>
  <si>
    <t>Насос</t>
  </si>
  <si>
    <t>для перекачки жидкостей, геликоидальный шестеренный, гидравлический , объемный, ротационный</t>
  </si>
  <si>
    <t>Насос с электродвигателем системы житкостного охлаждения (арт. 43,0006,0170)</t>
  </si>
  <si>
    <t>35 рабочих дней после предоплаты</t>
  </si>
  <si>
    <t>709 Т</t>
  </si>
  <si>
    <t>28.13.14.900.002.02.0796.000000000030</t>
  </si>
  <si>
    <t>центробежный, тип КМ, НДВ, Ф, для перекачки жидкостей</t>
  </si>
  <si>
    <t>ЦНС38-110 НАСОС ЦЕНТРОБЕЖН. С ВТУЛОЧНО-ПАЛЬЦ.МУФТО</t>
  </si>
  <si>
    <t>709 -1 Т</t>
  </si>
  <si>
    <t>710 Т</t>
  </si>
  <si>
    <t>28.12.13.200.002.00.0796.000000000010</t>
  </si>
  <si>
    <t>Насос поршневой</t>
  </si>
  <si>
    <t>давление номинальное 20 МПА</t>
  </si>
  <si>
    <t>310.4.160.03.06 ТУ22-1.020-100-95 НАСОС АКСИАЛЬНО-ПОРШНЕВОЙ НЕРЕГУЛИРУЕМЫЙ</t>
  </si>
  <si>
    <t>710 -1 Т</t>
  </si>
  <si>
    <t>711 Т</t>
  </si>
  <si>
    <t>310.4.56.03.06 ТУ22-1.020-100-95 НАСОС АКСИАЛЬНО-ПОРШНЕВОЙ НЕРЕГУЛИРУЕМЫЙ</t>
  </si>
  <si>
    <t>711 -1 Т</t>
  </si>
  <si>
    <t>712 Т</t>
  </si>
  <si>
    <t>28.12.13.200.001.00.0796.000000000001</t>
  </si>
  <si>
    <t>Насос шестеренчатый</t>
  </si>
  <si>
    <t>рабочий объем от 50 до 100 см3</t>
  </si>
  <si>
    <t>Масляный насос марки  НПлР50/6,3</t>
  </si>
  <si>
    <t>712 -1 Т</t>
  </si>
  <si>
    <t>713 Т</t>
  </si>
  <si>
    <t>28.12.13.200.001.00.0796.000000000002</t>
  </si>
  <si>
    <t>рабочий объем от 100 до 150 см3</t>
  </si>
  <si>
    <t>НШ100Г-4 ОСТ23.1.92-88 НАСОС ШЕСТЕРЕННЫЙ</t>
  </si>
  <si>
    <t>713 -1 Т</t>
  </si>
  <si>
    <t>714 Т</t>
  </si>
  <si>
    <t>28.12.13.200.001.00.0796.000000000000</t>
  </si>
  <si>
    <t>рабочий объем от 8 до 50 см3</t>
  </si>
  <si>
    <t>НШ10-3 ОСТ23.1.92-88 НАСОС ШЕСТЕРЕННЫЙ</t>
  </si>
  <si>
    <t>поставка в течение 20 дней</t>
  </si>
  <si>
    <t>714 -1 Т</t>
  </si>
  <si>
    <t>715 Т</t>
  </si>
  <si>
    <t>НШ10Д-3 Р=16МПа Q=21Л/МИН НАСОС ШЕСТЕРЕННЫЙ</t>
  </si>
  <si>
    <t>715 -1 Т</t>
  </si>
  <si>
    <t>716 Т</t>
  </si>
  <si>
    <t>26.40.42.700.005.00.0796.000000000003</t>
  </si>
  <si>
    <t>Наушник</t>
  </si>
  <si>
    <t>противошумный, уровень шума 75-85 дБ</t>
  </si>
  <si>
    <t>НАУШНИК С АНТИФОНАМИ ВЦНИИОТ-3 НАУШНИК</t>
  </si>
  <si>
    <t>716 -1 Т</t>
  </si>
  <si>
    <t>717 Т</t>
  </si>
  <si>
    <t>ВЦНИИОТ-2М ТУ-400-28-126-75 НАУШНИКИ ПРОТИВОШУМНЫЕ</t>
  </si>
  <si>
    <t>717 -1 Т</t>
  </si>
  <si>
    <t>718 Т</t>
  </si>
  <si>
    <t>20.13.42.100.000.00.0166.000000000000</t>
  </si>
  <si>
    <t>Нитрат цинка</t>
  </si>
  <si>
    <t>6-водный, кристаллы</t>
  </si>
  <si>
    <t>цинк азотнокислый</t>
  </si>
  <si>
    <t>718 -1 Т</t>
  </si>
  <si>
    <t>нитрат цинка</t>
  </si>
  <si>
    <t>500</t>
  </si>
  <si>
    <t>1652</t>
  </si>
  <si>
    <t>719 Т</t>
  </si>
  <si>
    <t>20.15.20.200.001.00.0166.000000000003</t>
  </si>
  <si>
    <t>Нитрит натрия (азотистокислый натрий)</t>
  </si>
  <si>
    <t>технический,сорт высший,   ГОСТ 19906-74</t>
  </si>
  <si>
    <t>технический</t>
  </si>
  <si>
    <t>719-1 Т</t>
  </si>
  <si>
    <t>719-2 Т</t>
  </si>
  <si>
    <t>720 Т</t>
  </si>
  <si>
    <t>25.71.11.390.000.00.0796.000000000006</t>
  </si>
  <si>
    <t>Нож</t>
  </si>
  <si>
    <t>канцелярский</t>
  </si>
  <si>
    <t>Канцелярский</t>
  </si>
  <si>
    <t>февраль-апрель</t>
  </si>
  <si>
    <t>721 Т</t>
  </si>
  <si>
    <t>22.29.25.900.006.00.0796.000000000003</t>
  </si>
  <si>
    <t>Ножницы</t>
  </si>
  <si>
    <t>с пластиковой ручкой, длина 13 см</t>
  </si>
  <si>
    <t>721-1 Т</t>
  </si>
  <si>
    <t>722 Т</t>
  </si>
  <si>
    <t>22.29.25.700.003.00.5111.000000000000</t>
  </si>
  <si>
    <t>Обложка</t>
  </si>
  <si>
    <t>для переплета, формат А4, прозрачная</t>
  </si>
  <si>
    <t>Прозрачная А4/100мкрн</t>
  </si>
  <si>
    <t>723 Т</t>
  </si>
  <si>
    <t>15.12.12.900.005.00.0796.000000000003</t>
  </si>
  <si>
    <t>из картона</t>
  </si>
  <si>
    <t>обложка с лицевой поверхностью из картона корочки для книг</t>
  </si>
  <si>
    <t>723 -1 Т</t>
  </si>
  <si>
    <t>724 Т</t>
  </si>
  <si>
    <t>17.24.11.990.004.00.0736.000000000001</t>
  </si>
  <si>
    <t>Обои виниловые и текстильные на бумажной основе</t>
  </si>
  <si>
    <t>марка В-1, гладкие, ГОСТ 6810-2002</t>
  </si>
  <si>
    <t>Обои бумажные</t>
  </si>
  <si>
    <t>724 -1 Т</t>
  </si>
  <si>
    <t>725 Т</t>
  </si>
  <si>
    <t>28.29.22.100.000.02.0796.000000000012</t>
  </si>
  <si>
    <t>Огнетушитель</t>
  </si>
  <si>
    <t>порошковый, марка ОП-10 (з) (А, В, С, Е)</t>
  </si>
  <si>
    <t>ОП-10 ТУ4854-027-42315166-98 ОГНЕТУШИТЕЛЬ</t>
  </si>
  <si>
    <t>725 -1 Т</t>
  </si>
  <si>
    <t>726 Т</t>
  </si>
  <si>
    <t>28.29.22.100.000.01.0796.000000000002</t>
  </si>
  <si>
    <t>углекислотный, марка ОУ-3</t>
  </si>
  <si>
    <t>ОУ-3 ТУ-4854-005-56975860-01 ОГНЕТУШИТЕЛЬ</t>
  </si>
  <si>
    <t>726 -1 Т</t>
  </si>
  <si>
    <t>727 Т</t>
  </si>
  <si>
    <t>28.29.22.100.000.02.0796.000000000001</t>
  </si>
  <si>
    <t>порошковый, марка ОП-2 (з)  (А, В, С, Е)</t>
  </si>
  <si>
    <t>ОП-2(б) ТУ3-106-348-91 ОГНЕТУШИТЕЛЬ ПОРОШКОВЫЙ</t>
  </si>
  <si>
    <t>727 -1 Т</t>
  </si>
  <si>
    <t>728 Т</t>
  </si>
  <si>
    <t>20.12.12.100.000.00.0166.000000000000</t>
  </si>
  <si>
    <t>Оксид хрома</t>
  </si>
  <si>
    <t>технический, марка А, ГОСТ 2548-77</t>
  </si>
  <si>
    <t>хромовый ангидрид</t>
  </si>
  <si>
    <t>728-1 Т</t>
  </si>
  <si>
    <t>728-2 Т</t>
  </si>
  <si>
    <t>729 Т</t>
  </si>
  <si>
    <t>20.59.20.000.000.00.0166.000000000000</t>
  </si>
  <si>
    <t>Олифа</t>
  </si>
  <si>
    <t>натуральная, из льняного/конопляного масла, сорт высший, ГОСТ 7931-76</t>
  </si>
  <si>
    <t>729 -1 Т</t>
  </si>
  <si>
    <t xml:space="preserve">Олифа </t>
  </si>
  <si>
    <t>730 Т</t>
  </si>
  <si>
    <t>20.59.20.000.000.00.0112.000000000000</t>
  </si>
  <si>
    <t>в канистрах не более 5 кг</t>
  </si>
  <si>
    <t>апрель-июнь, июль-сентябрь</t>
  </si>
  <si>
    <t>730 -1 Т</t>
  </si>
  <si>
    <t>апрель,июнь, июль,сентябрь</t>
  </si>
  <si>
    <t>731 Т</t>
  </si>
  <si>
    <t>26.11.30.200.000.00.0796.000000000079</t>
  </si>
  <si>
    <t>Оперативная память</t>
  </si>
  <si>
    <t>техническое исполнение DIMM, вид памяти DDR3, PC12800, емкость 2 Гб</t>
  </si>
  <si>
    <t>Модуль памяти</t>
  </si>
  <si>
    <t>февраль,март,май,август,ноябрь</t>
  </si>
  <si>
    <t>731 -1 Т</t>
  </si>
  <si>
    <t>732 Т</t>
  </si>
  <si>
    <t>26.11.30.200.000.00.0796.000000000001</t>
  </si>
  <si>
    <t>техническое исполнение DIMM, вид памяти DDR3, PC8500, емкость 2 Гб</t>
  </si>
  <si>
    <t>732 -1 Т</t>
  </si>
  <si>
    <t>733 Т</t>
  </si>
  <si>
    <t>26.11.30.200.000.00.0796.000000000003</t>
  </si>
  <si>
    <t>техническое исполнение DIMM, вид памяти DDR3, PC8500, емкость 4 Гб</t>
  </si>
  <si>
    <t>февраль-май, август, сентябрь,ноябрь</t>
  </si>
  <si>
    <t>733 -1 Т</t>
  </si>
  <si>
    <t>734 Т</t>
  </si>
  <si>
    <t>735 Т</t>
  </si>
  <si>
    <t>25.73.30.630.000.00.0796.000000000015</t>
  </si>
  <si>
    <t>Отвертка</t>
  </si>
  <si>
    <t>слесарно-монтажная, с изолируещей ручкой, длина 250 мм, ГОСТ 17199-71</t>
  </si>
  <si>
    <t>7810-0966 1.Ц15хр ГОСТ17199-88 ОТВЕРТКА</t>
  </si>
  <si>
    <t>735 -1 Т</t>
  </si>
  <si>
    <t>736 Т</t>
  </si>
  <si>
    <t>7810-0967 3А 1 Хим.Окс.прм ГОСТ17199-88 ОТВЕРТКА</t>
  </si>
  <si>
    <t>736 -1 Т</t>
  </si>
  <si>
    <t>737 Т</t>
  </si>
  <si>
    <t>7810-0968 1.Ц15хр ГОСТ17199-88 ОТВЕРТКА</t>
  </si>
  <si>
    <t>737 -1 Т</t>
  </si>
  <si>
    <t>738 Т</t>
  </si>
  <si>
    <t>7810-0985 3А 1 Хим.Окс.прм ГОСТ17199-88 ОТВЕРТКА</t>
  </si>
  <si>
    <t>738 -1 Т</t>
  </si>
  <si>
    <t>739 Т</t>
  </si>
  <si>
    <t>22.21.29.700.002.00.0796.000000000066</t>
  </si>
  <si>
    <t>Отвод</t>
  </si>
  <si>
    <t>полипропиленовый, угол поворота 90 градусов, диаметр 110 мм</t>
  </si>
  <si>
    <t>Отвод полипропиленовый с углом поворота 90 градусов диаметр 110 мм</t>
  </si>
  <si>
    <t>739 -1 Т</t>
  </si>
  <si>
    <t>740 Т</t>
  </si>
  <si>
    <t>22.21.29.700.002.00.0796.000000000047</t>
  </si>
  <si>
    <t>полипропиленовый, угол поворота 45 градусов, диаметр 110 мм</t>
  </si>
  <si>
    <t>Отвод полипропиленовый с углом поворота 45 градусов диаметр 110 мм</t>
  </si>
  <si>
    <t>740 -1 Т</t>
  </si>
  <si>
    <t>741 Т</t>
  </si>
  <si>
    <t>22.21.29.700.002.00.0796.000000000062</t>
  </si>
  <si>
    <t>полипропиленовый, угол поворота 90 градусов, диаметр 50 мм</t>
  </si>
  <si>
    <t>Отвод полипропиленовый с углом поворота 90 градусов диаметр 50 мм</t>
  </si>
  <si>
    <t>741 -1 Т</t>
  </si>
  <si>
    <t>742 Т</t>
  </si>
  <si>
    <t>58.19.11.900.000.00.0796.000000000001</t>
  </si>
  <si>
    <t>Открытка</t>
  </si>
  <si>
    <t>поздравительная</t>
  </si>
  <si>
    <t>Открытки поздравительные</t>
  </si>
  <si>
    <t>апрель-июнь, июль-сентябрь,октябрь-декабрь</t>
  </si>
  <si>
    <t>11,13,14,15</t>
  </si>
  <si>
    <t>742-1 Т</t>
  </si>
  <si>
    <t>март, апрель-июнь, июль-сентябрь,октябрь-декабрь</t>
  </si>
  <si>
    <t>поставка в течении 1 дня дня</t>
  </si>
  <si>
    <t>оплата 100% по факту</t>
  </si>
  <si>
    <t>743 Т</t>
  </si>
  <si>
    <t>29.32.30.990.014.00.0796.000000000001</t>
  </si>
  <si>
    <t>Отопитель салона</t>
  </si>
  <si>
    <t>ГАЗ 3307-8101010 ОТОПИТЕЛЬ</t>
  </si>
  <si>
    <t>743 -1 Т</t>
  </si>
  <si>
    <t>744 Т</t>
  </si>
  <si>
    <t>28.99.14.700.006.00.0796.000000000000</t>
  </si>
  <si>
    <t>Очиститель</t>
  </si>
  <si>
    <t>для очистки клише от остатков жидкого фотополимера</t>
  </si>
  <si>
    <t>Очиститель монт.пены</t>
  </si>
  <si>
    <t>744 -1 Т</t>
  </si>
  <si>
    <t xml:space="preserve">Очиститель монт.пены </t>
  </si>
  <si>
    <t>745 Т</t>
  </si>
  <si>
    <t>очиститель (аэрозоль 500 мл.)</t>
  </si>
  <si>
    <t>745 -1 Т</t>
  </si>
  <si>
    <t>746 Т</t>
  </si>
  <si>
    <t>20.59.59.690.001.00.0796.000000000000</t>
  </si>
  <si>
    <t>для очистки и обезжиривания деталей тормозной системы и сцепления, аэрозоль</t>
  </si>
  <si>
    <t>март, апрель, май, июнь, август, сентябрь,октябрь, ноябрь</t>
  </si>
  <si>
    <t>747 Т</t>
  </si>
  <si>
    <t>32.50.42.900.000.00.0796.000000000008</t>
  </si>
  <si>
    <t>Очки</t>
  </si>
  <si>
    <t>защитные, пластиковые</t>
  </si>
  <si>
    <t>Очки защитные</t>
  </si>
  <si>
    <t>6,7,8,11,14</t>
  </si>
  <si>
    <t>747-1 Т</t>
  </si>
  <si>
    <t>Защитные очки открытого типа из ударопрочного поликарбоната, боковая и верхняя защита. Возможность ношения с коррегирующими очками. Цвета (прозрачный,желтый,дымчатый)</t>
  </si>
  <si>
    <t>февраль-март</t>
  </si>
  <si>
    <t>748 Т</t>
  </si>
  <si>
    <t>13.92.21.700.001.00.0796.000000000006</t>
  </si>
  <si>
    <t>Пакет</t>
  </si>
  <si>
    <t>упаковочный, из полипропилена, толщина 30-60 мкм, без ручек</t>
  </si>
  <si>
    <t>пакет упаковочный</t>
  </si>
  <si>
    <t>748 -1 Т</t>
  </si>
  <si>
    <t xml:space="preserve">пакет упаковочный </t>
  </si>
  <si>
    <t>749 Т</t>
  </si>
  <si>
    <t>22.23.11.590.003.00.0796.000000000000</t>
  </si>
  <si>
    <t>Панель</t>
  </si>
  <si>
    <t>из поливинилхлорида, стеновая</t>
  </si>
  <si>
    <t>Панель стеновая из поливинилхлорида, ламинированная</t>
  </si>
  <si>
    <t>749 -1 Т</t>
  </si>
  <si>
    <t>749-2 Т</t>
  </si>
  <si>
    <t>Панель ПВХ "Белая" (2.7м*0,25м)</t>
  </si>
  <si>
    <t>750 Т</t>
  </si>
  <si>
    <t>22.29.25.700.000.00.0796.000000000023</t>
  </si>
  <si>
    <t>Папка</t>
  </si>
  <si>
    <t>скоросшиватель, пластиковая, формат A4, 50 мм</t>
  </si>
  <si>
    <t>751 Т</t>
  </si>
  <si>
    <t>22.29.25.700.000.00.0796.000000000018</t>
  </si>
  <si>
    <t>с прижимом, скоросшивателем, пластиковая, формат A4, 50 мм</t>
  </si>
  <si>
    <t>А4, с прижимом</t>
  </si>
  <si>
    <t>752 Т</t>
  </si>
  <si>
    <t>22.29.25.700.000.00.0796.000000000011</t>
  </si>
  <si>
    <t>30 вкладышей, пластиковая, формат A4, 50 мм</t>
  </si>
  <si>
    <t>30 вкладышей</t>
  </si>
  <si>
    <t>753 Т</t>
  </si>
  <si>
    <t>22.29.25.700.000.00.0796.000000000026</t>
  </si>
  <si>
    <t>регистратор, пластиковая, формат А3, 80 мм</t>
  </si>
  <si>
    <t>Папка-регистратор</t>
  </si>
  <si>
    <t>753-1 Т</t>
  </si>
  <si>
    <t>754 Т</t>
  </si>
  <si>
    <t>23.99.11.990.000.00.0166.000000000068</t>
  </si>
  <si>
    <t>Паронит</t>
  </si>
  <si>
    <t>марка ПА, армированный сеткой, ГОСТ 481-80</t>
  </si>
  <si>
    <t>лист размер 900*900 ГОСТ 481</t>
  </si>
  <si>
    <t>июль- декабрь</t>
  </si>
  <si>
    <t>754 -1 Т</t>
  </si>
  <si>
    <t>паронит</t>
  </si>
  <si>
    <t xml:space="preserve"> июль, сентябрь, декабрь</t>
  </si>
  <si>
    <t>20</t>
  </si>
  <si>
    <t>1118</t>
  </si>
  <si>
    <t>755 Т</t>
  </si>
  <si>
    <t>25.73.30.100.009.00.0796.000000000000</t>
  </si>
  <si>
    <t>Пассатижи</t>
  </si>
  <si>
    <t>диэлектрические</t>
  </si>
  <si>
    <t>7814-0161 Ц15хр ГОСТ17438-72 ПАССАТИЖИ</t>
  </si>
  <si>
    <t>755 -1 Т</t>
  </si>
  <si>
    <t>756 Т</t>
  </si>
  <si>
    <t>22.21.41.900.004.00.0113.000000000002</t>
  </si>
  <si>
    <t>Пенополиуретан</t>
  </si>
  <si>
    <t>ППУ-17-Н</t>
  </si>
  <si>
    <t>листовой</t>
  </si>
  <si>
    <t>756 -1 Т</t>
  </si>
  <si>
    <t xml:space="preserve">Пенополиуретан  </t>
  </si>
  <si>
    <t xml:space="preserve"> листовой </t>
  </si>
  <si>
    <t>метр кубический</t>
  </si>
  <si>
    <t>757 Т</t>
  </si>
  <si>
    <t>27.12.23.700.002.00.0796.000000000001</t>
  </si>
  <si>
    <t>Переключатель</t>
  </si>
  <si>
    <t>мгновенного действия, для коммутации электрических цепей постоянного и переменного тока, серия ТП</t>
  </si>
  <si>
    <t>2ПП-45 ТУ16-526.016-73 ПЕРЕКЛЮЧАТЕЛЬ</t>
  </si>
  <si>
    <t>757 -1 Т</t>
  </si>
  <si>
    <t>758 Т</t>
  </si>
  <si>
    <t>П146 С ГНЕЗДОМ СПЕЦИАЛЬНЫМ ПЕРЕКЛЮЧАТЕЛЬ</t>
  </si>
  <si>
    <t>758 -1 Т</t>
  </si>
  <si>
    <t>759 Т</t>
  </si>
  <si>
    <t>П147 С ГНЕЗДОМ СПЕЦИАЛЬНЫМ(6контактов) ПЕРЕКЛЮЧАТЕЛЬ</t>
  </si>
  <si>
    <t>759 -1 Т</t>
  </si>
  <si>
    <t>760 Т</t>
  </si>
  <si>
    <t>ППН-45 ТУ16-526.016-73 ПЕРЕКЛЮЧАТЕЛЬ</t>
  </si>
  <si>
    <t>760 -1 Т</t>
  </si>
  <si>
    <t>761 Т</t>
  </si>
  <si>
    <t>22.21.29.700.029.00.0796.000000000000</t>
  </si>
  <si>
    <t>Переходник</t>
  </si>
  <si>
    <t>из полипропилена, с наружней/внутренней резьбой</t>
  </si>
  <si>
    <t>Муфта из полипропилена комбинированная Ø20-1/2" (нар. резьба)</t>
  </si>
  <si>
    <t>761 -1 Т</t>
  </si>
  <si>
    <t xml:space="preserve">Муфта из полипропилена комбинированная Ø20-1/2" (нар. резьба)  </t>
  </si>
  <si>
    <t>762 Т</t>
  </si>
  <si>
    <t>24.20.40.500.008.00.0796.000000000000</t>
  </si>
  <si>
    <t>стальной, резьбовой</t>
  </si>
  <si>
    <t>Нипель для чугунного радиатора</t>
  </si>
  <si>
    <t>762-1 Т</t>
  </si>
  <si>
    <t>763 Т</t>
  </si>
  <si>
    <t>27.90.32.000.016.00.0796.000000000000</t>
  </si>
  <si>
    <t>Переходник наконечника</t>
  </si>
  <si>
    <t>Цангадержатель для горелки аргонно-дуговой сварки ф3,2мм Collet Body  TE0001-32</t>
  </si>
  <si>
    <t>763-1 Т</t>
  </si>
  <si>
    <t>764 Т</t>
  </si>
  <si>
    <t>Зажим заземления винтовой ESAB EG 600 (600А) 0160288001</t>
  </si>
  <si>
    <t>764-1 Т</t>
  </si>
  <si>
    <t>765 Т</t>
  </si>
  <si>
    <t>14.12.30.100.000.00.0715.000000000001</t>
  </si>
  <si>
    <t>Перчатки</t>
  </si>
  <si>
    <t>для защиты рук технические, пропитанные ПВХ, хлопчатобумажные</t>
  </si>
  <si>
    <t>перчатки хлопчато-бумажные</t>
  </si>
  <si>
    <t>поставка в течении 5 дней (для ОТП -60)</t>
  </si>
  <si>
    <t>766 Т</t>
  </si>
  <si>
    <t>14.12.30.100.000.00.0715.000000000017</t>
  </si>
  <si>
    <t>для защиты рук технические, из латекса, бесшовные, диэлектрические</t>
  </si>
  <si>
    <t>перчатки диэлектрические</t>
  </si>
  <si>
    <t>766-1 Т</t>
  </si>
  <si>
    <t xml:space="preserve">перчатки диэлектрические </t>
  </si>
  <si>
    <t xml:space="preserve">поставка в течении 5 дней </t>
  </si>
  <si>
    <t>766-2 Т</t>
  </si>
  <si>
    <t>767 Т</t>
  </si>
  <si>
    <t>22.19.60.500.000.00.0715.000000000004</t>
  </si>
  <si>
    <t>для защиты рук технические, резиновые</t>
  </si>
  <si>
    <t>перчатки резиновые бытовые</t>
  </si>
  <si>
    <t>768 Т</t>
  </si>
  <si>
    <t>14.12.30.100.000.00.0715.000000000020</t>
  </si>
  <si>
    <t>для защиты рук технические, из кислозащитной ткани, тип 2</t>
  </si>
  <si>
    <t>перчатки кислотощелочестойкие, тип 2</t>
  </si>
  <si>
    <t>769 Т</t>
  </si>
  <si>
    <t>08.12.11.900.000.00.0113.000000000000</t>
  </si>
  <si>
    <t>Песок</t>
  </si>
  <si>
    <t>природный, 1 класс, мелкий, ГОСТ 8736-2014</t>
  </si>
  <si>
    <t>май-август</t>
  </si>
  <si>
    <t>в течение 15 дней/для ОТП 60 дней</t>
  </si>
  <si>
    <t>770 Т</t>
  </si>
  <si>
    <t>29.32.20.990.029.00.0796.000000000000</t>
  </si>
  <si>
    <t>Петля двери</t>
  </si>
  <si>
    <t>ПН5-60 ГОСТ5088-05 ПЕТЛЯ</t>
  </si>
  <si>
    <t>770-1 Т</t>
  </si>
  <si>
    <t>771 Т</t>
  </si>
  <si>
    <t>16.10.10.370.002.00.0113.000000000001</t>
  </si>
  <si>
    <t>Пиломатериал</t>
  </si>
  <si>
    <t>из хвойных пород, обрезанный, ГОСТ 8486-86</t>
  </si>
  <si>
    <t>пиломатериал из хвойных пород, ГОСТ 8486-86  обрезанный</t>
  </si>
  <si>
    <t>772 Т</t>
  </si>
  <si>
    <t>16.10.10.390.002.00.0113.000000000000</t>
  </si>
  <si>
    <t>лиственных пород, ГОСТ 2695-83</t>
  </si>
  <si>
    <t>пиломатериал лиственных пород обрезной, ГОСТ 2695-83,</t>
  </si>
  <si>
    <t>773 Т</t>
  </si>
  <si>
    <t>23.42.10.500.006.00.0796.000000000000</t>
  </si>
  <si>
    <t>Писсуар</t>
  </si>
  <si>
    <t>фаянсовый, настенный, ГОСТ 30493-96  </t>
  </si>
  <si>
    <t>писсуар фаянсовый</t>
  </si>
  <si>
    <t>773 -1 Т</t>
  </si>
  <si>
    <t xml:space="preserve">писсуар фаянсовый </t>
  </si>
  <si>
    <t>774 Т</t>
  </si>
  <si>
    <t>26.20.40.000.100.00.0796.000000000002</t>
  </si>
  <si>
    <t>Плата материнская</t>
  </si>
  <si>
    <t>форм-фактор Micro ATX LPT, COM, USB</t>
  </si>
  <si>
    <t>Системная плата</t>
  </si>
  <si>
    <t>февраль,май,июль, август,сентябрь,ноябрь</t>
  </si>
  <si>
    <t>774 -1 Т</t>
  </si>
  <si>
    <t>775 Т</t>
  </si>
  <si>
    <t>февраль,май,август,сентябрь</t>
  </si>
  <si>
    <t>776 Т</t>
  </si>
  <si>
    <t>26.20.40.000.100.00.0796.000000000019</t>
  </si>
  <si>
    <t>форм-фактор ATX</t>
  </si>
  <si>
    <t>март,июнь,ноябрь</t>
  </si>
  <si>
    <t>777 Т</t>
  </si>
  <si>
    <t>26.40.44.900.000.00.0796.000000000000</t>
  </si>
  <si>
    <t>Плата соединительная</t>
  </si>
  <si>
    <t>для навесного монтажа 3ПС18-8 для соединения электрических цепей постоянного, переменного, и импульсного тока</t>
  </si>
  <si>
    <t>3ПС21-10 ОСТ107.680.225.001-86 ПЛАТА</t>
  </si>
  <si>
    <t>777-1 Т</t>
  </si>
  <si>
    <t>778 Т</t>
  </si>
  <si>
    <t>27.40.42.300.003.00.0796.000000000000</t>
  </si>
  <si>
    <t>Плафон</t>
  </si>
  <si>
    <t>для наружного освещения, герметичный, форма коническая, диаметр 25 см</t>
  </si>
  <si>
    <t>ПТ-37-3М ПЛАФОН</t>
  </si>
  <si>
    <t>778-1 Т</t>
  </si>
  <si>
    <t>779 Т</t>
  </si>
  <si>
    <t>22.21.30.100.002.00.5111.000000000001</t>
  </si>
  <si>
    <t>Пленка</t>
  </si>
  <si>
    <t>для ламинирования, размер 303*426 мм</t>
  </si>
  <si>
    <t>А3/100мкрн</t>
  </si>
  <si>
    <t>февраль,март</t>
  </si>
  <si>
    <t>780 Т</t>
  </si>
  <si>
    <t>22.21.30.100.002.00.5111.000000000002</t>
  </si>
  <si>
    <t>для ламинирования, размер 210*297 мм, в пачке 100 штук</t>
  </si>
  <si>
    <t>А4/100мкрн</t>
  </si>
  <si>
    <t>781 Т</t>
  </si>
  <si>
    <t>20.59.11.300.002.00.0778.000000000007</t>
  </si>
  <si>
    <t>рентгеновская, размер 30*40 см</t>
  </si>
  <si>
    <t>радиографическая техническая пленка  (100 листов)</t>
  </si>
  <si>
    <t>781-1 Т</t>
  </si>
  <si>
    <t>апрель, май, июнь</t>
  </si>
  <si>
    <t>782 Т</t>
  </si>
  <si>
    <t>22.21.30.100.001.00.0018.000000000004</t>
  </si>
  <si>
    <t>Пленка высокого давления</t>
  </si>
  <si>
    <t>из полиэтилена, толщина 120 мкм, ГОСТ 10354-82</t>
  </si>
  <si>
    <t>пленка полиэтиленовая</t>
  </si>
  <si>
    <t>октябрь-декабрь</t>
  </si>
  <si>
    <t>782 -1 Т</t>
  </si>
  <si>
    <t xml:space="preserve">метр погонный </t>
  </si>
  <si>
    <t>783 Т</t>
  </si>
  <si>
    <t>22.23.14.700.017.00.0006.000000000001</t>
  </si>
  <si>
    <t>Плинтус</t>
  </si>
  <si>
    <t>из пенополистирола, потолочный, размер 20*20 мм</t>
  </si>
  <si>
    <t>потолочный плинтус</t>
  </si>
  <si>
    <t>783 -1 Т</t>
  </si>
  <si>
    <t xml:space="preserve">потолочный плинтус </t>
  </si>
  <si>
    <t>784 Т</t>
  </si>
  <si>
    <t>22.23.14.700.017.00.0006.000000000000</t>
  </si>
  <si>
    <t>пластиковый, ламинированный, с кабель-каналом, с защелкой, с резиновым уплотнителем</t>
  </si>
  <si>
    <t>784 -1 Т</t>
  </si>
  <si>
    <t>785 Т</t>
  </si>
  <si>
    <t>16.21.14.130.000.00.0625.000000000000</t>
  </si>
  <si>
    <t>Плита</t>
  </si>
  <si>
    <t>древесно-волокнистая, марка СТ, плотность более 0,95г/см3 , без механической обработки или облицовки, ГОСТ 4598-86</t>
  </si>
  <si>
    <t>Плита древесно-волокнистая плотностью не более 0,35 г/см3 без механической обработки  и облицовки, марки М2, М3, ГОСТ 4598-86</t>
  </si>
  <si>
    <t>785 -1 Т</t>
  </si>
  <si>
    <t>786 Т</t>
  </si>
  <si>
    <t>23.69.11.000.004.00.0055.000000000000</t>
  </si>
  <si>
    <t>потолочная, гипсокартонная, звукоизолирующая, размер 600*600 мм</t>
  </si>
  <si>
    <t>Неламинированная потолочная плита  , размеры 600*600 мм</t>
  </si>
  <si>
    <t>786 -1 Т</t>
  </si>
  <si>
    <t>787 Т</t>
  </si>
  <si>
    <t>23.14.12.900.010.00.0113.000000000000</t>
  </si>
  <si>
    <t>теплоизоляционная, из минеральной ваты, марка П-35, ГОСТ 9573-2012</t>
  </si>
  <si>
    <t>вата изоляция с покрытием или пропиткой</t>
  </si>
  <si>
    <t>787 -1 Т</t>
  </si>
  <si>
    <t>788 Т</t>
  </si>
  <si>
    <t>22.23.19.550.001.00.0113.000000000004</t>
  </si>
  <si>
    <t>из вспененного полистирола, типа ПСБ-С-25, без антипирена, ГОСТ 15588-86</t>
  </si>
  <si>
    <t>788 -1 Т</t>
  </si>
  <si>
    <t xml:space="preserve"> листовой  </t>
  </si>
  <si>
    <t xml:space="preserve">метр кубический </t>
  </si>
  <si>
    <t>789 Т</t>
  </si>
  <si>
    <t>16.21.22.000.006.00.0625.000000000000</t>
  </si>
  <si>
    <t>Плита древесная</t>
  </si>
  <si>
    <t>прессованная</t>
  </si>
  <si>
    <t>ДВП (Плита древесно-волокнистая плотностью)</t>
  </si>
  <si>
    <t>789 -1 Т</t>
  </si>
  <si>
    <t>790 Т</t>
  </si>
  <si>
    <t>23.31.10.790.002.00.0055.000000000083</t>
  </si>
  <si>
    <t>Плитка</t>
  </si>
  <si>
    <t>керамогранитная, напольная, размер 300*300 мм</t>
  </si>
  <si>
    <t>Керамическая для полов основная квадратная 300*300 мм.</t>
  </si>
  <si>
    <t>6,15,19</t>
  </si>
  <si>
    <t>790-1 Т</t>
  </si>
  <si>
    <t>Плитка (керамогранит) размер 300х300 матовая, цвет бежевый (по согласованию)</t>
  </si>
  <si>
    <t>30 % предоплата</t>
  </si>
  <si>
    <t>791 Т</t>
  </si>
  <si>
    <t>23.31.10.790.002.00.0055.000000000050</t>
  </si>
  <si>
    <t>керамическая, глазурованная, глазурованная прямоугольная без завала, размер 200*300 мм</t>
  </si>
  <si>
    <t>Керамическая для стен основная прямоугольная 300*200 мм.</t>
  </si>
  <si>
    <t>791 -1 Т</t>
  </si>
  <si>
    <t>792 Т</t>
  </si>
  <si>
    <t>29.20.30.900.007.00.0796.000000000000</t>
  </si>
  <si>
    <t>Пневмобаллон</t>
  </si>
  <si>
    <t>для прицепа</t>
  </si>
  <si>
    <t>4066.40.026 МП300х100.БАЛЛОН ШИННО-ПНЕВМАТИЧЕСКИЙ СЪЕМНЫЙ</t>
  </si>
  <si>
    <t>792 -1 Т</t>
  </si>
  <si>
    <t>793 Т</t>
  </si>
  <si>
    <t>28.13.32.000.171.00.0796.000000000002</t>
  </si>
  <si>
    <t>Пневмодроссель</t>
  </si>
  <si>
    <t>с обратным клапаном, регулирует расход сжатого воздуха давлением от 0,1 до 1,0 Мпа в одном направлении, обеспечивает свободный проход воздуха в обратном направлении, условный диаметр 10 мм</t>
  </si>
  <si>
    <t>EAS4000-F04 ПНЕВМОДРОССЕЛЬ</t>
  </si>
  <si>
    <t>793 -1 Т</t>
  </si>
  <si>
    <t>794 Т</t>
  </si>
  <si>
    <t>28.13.32.000.153.00.0796.000000000013</t>
  </si>
  <si>
    <t>Пневмораспределитель</t>
  </si>
  <si>
    <t>трехлинейный, с пневматическим управлением, условный диаметр прохода 10 мм</t>
  </si>
  <si>
    <t>23JR6-L8 ПНЕВМОРАСПРЕДЕЛИТЕЛЬ</t>
  </si>
  <si>
    <t>794 -1 Т</t>
  </si>
  <si>
    <t>795 Т</t>
  </si>
  <si>
    <t>28.13.32.000.153.00.0796.000000000042</t>
  </si>
  <si>
    <t>четырехлинейный, с односторонним пневматическим управлением, условный диаметр прохода 10 мм, золотниковый</t>
  </si>
  <si>
    <t>34JR6-L8 ПНЕВМОРАСПРЕДЕЛИТЕЛЬ</t>
  </si>
  <si>
    <t>795 -1 Т</t>
  </si>
  <si>
    <t>796 Т</t>
  </si>
  <si>
    <t>EVM 230-F02-00, G1/4 ПНЕВМОРАСПРЕДЕЛИТЕЛЬ</t>
  </si>
  <si>
    <t>796 -1 Т</t>
  </si>
  <si>
    <t>796-2 Т</t>
  </si>
  <si>
    <t>VM 230-F02-00, G1/4 ПНЕВМОРАСПРЕДЕЛИТЕЛЬ</t>
  </si>
  <si>
    <t>аванс 0%, оплата по факту</t>
  </si>
  <si>
    <t>797 Т</t>
  </si>
  <si>
    <t>VSA4130-04-X59 ПНЕВМОРАСПРЕДЕЛИТЕЛЬ</t>
  </si>
  <si>
    <t>798 Т</t>
  </si>
  <si>
    <t>24.33.11.100.006.00.0796.000000000001</t>
  </si>
  <si>
    <t>Подвес</t>
  </si>
  <si>
    <t>для ПП-профиля, прямой</t>
  </si>
  <si>
    <t>потолочный подвес (тяга)</t>
  </si>
  <si>
    <t>798 -1 Т</t>
  </si>
  <si>
    <t>799 Т</t>
  </si>
  <si>
    <t>профиль стыковочный ПВХ</t>
  </si>
  <si>
    <t>799 -1 Т</t>
  </si>
  <si>
    <t>800 Т</t>
  </si>
  <si>
    <t>29.32.30.650.014.01.0796.000000000000</t>
  </si>
  <si>
    <t>Подшипник</t>
  </si>
  <si>
    <t>выключения сцепления, для легкового автомобиля</t>
  </si>
  <si>
    <t>март, апрель,  июнь, июль,август, сентябрь,  октябрь, ноябрь</t>
  </si>
  <si>
    <t>поставка в течение 5  дней</t>
  </si>
  <si>
    <t>800-1 Т</t>
  </si>
  <si>
    <t>801 Т</t>
  </si>
  <si>
    <t>29.32.30.650.014.01.0796.000000000001</t>
  </si>
  <si>
    <t>выключения сцепления, для грузового автомобиля</t>
  </si>
  <si>
    <t>март, апрель,  июнь, июль,август, сентябрь,октябрь, ноябрь</t>
  </si>
  <si>
    <t>801 -1 Т</t>
  </si>
  <si>
    <t>802 Т</t>
  </si>
  <si>
    <t>29.32.30.300.009.06.0796.000000000000</t>
  </si>
  <si>
    <t>подвесной, для карданного вала, для грузового автомобиля</t>
  </si>
  <si>
    <t>802 -1 Т</t>
  </si>
  <si>
    <t>803 Т</t>
  </si>
  <si>
    <t>29.32.30.300.009.06.0796.000000000001</t>
  </si>
  <si>
    <t>подвесной, для карданного вала, для легкового автомобиля</t>
  </si>
  <si>
    <t>803 -1 Т</t>
  </si>
  <si>
    <t>804 Т</t>
  </si>
  <si>
    <t>28.15.10.300.001.00.0796.000000000014</t>
  </si>
  <si>
    <t>шарнирный, с разъемным наружным кольцом, для подвижных соединений, наружный диаметр 230 мм, ГОСТ 3635-78</t>
  </si>
  <si>
    <t>ШС40 ГОСТ3635-78ПОДШИПНИК</t>
  </si>
  <si>
    <t>7.19</t>
  </si>
  <si>
    <t>804-1 Т</t>
  </si>
  <si>
    <t>805 Т</t>
  </si>
  <si>
    <t>28.15.10.590.000.00.0796.000000000122</t>
  </si>
  <si>
    <t>Подшипник роликовый</t>
  </si>
  <si>
    <t>радиальный, наружный диаметр 42 мм, с игольчатыми роликами без внутреннего кольца, ГОСТ 520-2011</t>
  </si>
  <si>
    <t>подшипник 941/12 качения роликовый игольчатый без колец</t>
  </si>
  <si>
    <t>партиями, по заявке Заказчика, не более 10 календарных дней</t>
  </si>
  <si>
    <t>806 Т</t>
  </si>
  <si>
    <t>подшипник 941/25 качения роликовый игольчатый без колец</t>
  </si>
  <si>
    <t>807 Т</t>
  </si>
  <si>
    <t>подшипник 941/30 качения роликовый игольчатый без колец</t>
  </si>
  <si>
    <t>808 Т</t>
  </si>
  <si>
    <t>подшипник 941/35 качения роликовый игольчатый без колец</t>
  </si>
  <si>
    <t>809 Т</t>
  </si>
  <si>
    <t>подшипник 942/15 качения роликовый игольчатый без колец</t>
  </si>
  <si>
    <t>810 Т</t>
  </si>
  <si>
    <t>подшипник 942/20 качения роликовый игольчатый без колец</t>
  </si>
  <si>
    <t>811 Т</t>
  </si>
  <si>
    <t>подшипник 942/25 качения роликовый игольчатый без колец</t>
  </si>
  <si>
    <t>812 Т</t>
  </si>
  <si>
    <t>подшипник 942/30 качения роликовый игольчатый без колец</t>
  </si>
  <si>
    <t>813 Т</t>
  </si>
  <si>
    <t>подшипник 942/35 качения роликовый игольчатый без колец</t>
  </si>
  <si>
    <t>814 Т</t>
  </si>
  <si>
    <t>подшипник 943/20 качения роликовый игольчатый без колец</t>
  </si>
  <si>
    <t>815 Т</t>
  </si>
  <si>
    <t>подшипник 943/25 качения роликовый игольчатый без колец</t>
  </si>
  <si>
    <t>816 Т</t>
  </si>
  <si>
    <t>подшипник 943/30 качения роликовый игольчатый без колец</t>
  </si>
  <si>
    <t>817 Т</t>
  </si>
  <si>
    <t>подшипник 943/35 качения роликовый игольчатый без колец</t>
  </si>
  <si>
    <t>818 Т</t>
  </si>
  <si>
    <t>подшипник 943/40  качения роликовый игольчатый без колец</t>
  </si>
  <si>
    <t>819 Т</t>
  </si>
  <si>
    <t>28.15.10.550.000.00.0796.000000000086</t>
  </si>
  <si>
    <t>радиальный, сферический, наружный диаметр 30-55 мм, двухрядный, с цилиндрическим отверстием, со штампованным сепаратором</t>
  </si>
  <si>
    <t>подшипник 1205 шариковый радиальный сферический двухрядный</t>
  </si>
  <si>
    <t>820 Т</t>
  </si>
  <si>
    <t>28.15.10.530.000.00.0796.000000000000</t>
  </si>
  <si>
    <t>радиально-упорный, наружный диаметр 45 мм, однорядный, с коническими роликами</t>
  </si>
  <si>
    <t>роликоподшипник 7203 конический однорядный</t>
  </si>
  <si>
    <t>820-1 Т</t>
  </si>
  <si>
    <t xml:space="preserve"> роликоподшипник 7203 конический однорядный</t>
  </si>
  <si>
    <t xml:space="preserve">партиями, по заявке Заказчика, не более 10 календарных дней </t>
  </si>
  <si>
    <t>821 Т</t>
  </si>
  <si>
    <t>28.15.10.530.000.00.0796.000000000004</t>
  </si>
  <si>
    <t>радиально-упорный, наружный диаметр 62 мм, однорядный, с коническими роликами</t>
  </si>
  <si>
    <t>роликоподшипник 7206  конический однорядный</t>
  </si>
  <si>
    <t>822 Т</t>
  </si>
  <si>
    <t>28.15.10.590.000.00.0796.000000000022</t>
  </si>
  <si>
    <t>радиальный, наружный диаметр 95 мм, двухрядный, с короткими цилиндрическими роликами, с безбортовым наружными и внутренними кольцами, с металлическим массивным сепаратором</t>
  </si>
  <si>
    <t>3182112 подшипник роликовый радиальный с короткими цилиндрическими роликами</t>
  </si>
  <si>
    <t>823 Т</t>
  </si>
  <si>
    <t>3182115 подшипник роликовый радиальный</t>
  </si>
  <si>
    <t>824 Т</t>
  </si>
  <si>
    <t>28.15.10.590.000.00.0796.000000000023</t>
  </si>
  <si>
    <t>упорный, наружный диаметр 300 мм, одинарный, с цилиндрическими роликами</t>
  </si>
  <si>
    <t>3182120 подшипник роликовый радиальный</t>
  </si>
  <si>
    <t>825 Т</t>
  </si>
  <si>
    <t>3182128 подшипник роликовый радиальный</t>
  </si>
  <si>
    <t>826 Т</t>
  </si>
  <si>
    <t>28.15.10.530.000.00.0796.000000000003</t>
  </si>
  <si>
    <t>радиально-упорный, наружный диаметр 57 мм, однорядный, с коническими роликами</t>
  </si>
  <si>
    <t>2007106 роликоподшипник конический однорядный</t>
  </si>
  <si>
    <t>827 Т</t>
  </si>
  <si>
    <t>2-697920 подшипник роликовый радиальный</t>
  </si>
  <si>
    <t>828 Т</t>
  </si>
  <si>
    <t>28.15.10.550.000.00.0796.000000000007</t>
  </si>
  <si>
    <t>радиальный, сферический, наружный диаметр 130 мм, двухрядный, с коническим внутренним отверстием</t>
  </si>
  <si>
    <t>3612 подшипник роликовый радиальный сферический двухрядный</t>
  </si>
  <si>
    <t>829 Т</t>
  </si>
  <si>
    <t>2-17716 подшипник роликовый радиальный</t>
  </si>
  <si>
    <t>830 Т</t>
  </si>
  <si>
    <t>28.15.10.550.000.00.0796.000000000088</t>
  </si>
  <si>
    <t>радиальный, сферический, наружный диаметр свыше 125 до 250 мм, двухрядный, с цилиндрическим отверстием, со штампованным сепаратором</t>
  </si>
  <si>
    <t>1313 подшипник шариковый радиальный сферический двухрядный</t>
  </si>
  <si>
    <t>831 Т</t>
  </si>
  <si>
    <t>28.15.10.530.000.00.0796.000000000015</t>
  </si>
  <si>
    <t>радиально-упорный, наружный диаметр 160 мм, однорядный, с коническими роликами</t>
  </si>
  <si>
    <t>807713 (Краз-255Б) 65х150х44,5/54-задний подшипник роликовый конический</t>
  </si>
  <si>
    <t>831-1 Т</t>
  </si>
  <si>
    <t>832 Т</t>
  </si>
  <si>
    <t>28.15.10.590.000.00.0796.000000000063</t>
  </si>
  <si>
    <t>радиальный, наружный диаметр 260 мм, с короткими цилиндрическими роликами, с однобортовым внутренним кольцом и плоским упорным кольцом</t>
  </si>
  <si>
    <t>32617 ГОСТ8328-75 ПОДШИПНИК</t>
  </si>
  <si>
    <t>832-1 Т</t>
  </si>
  <si>
    <t>832-2 Т</t>
  </si>
  <si>
    <t>833 Т</t>
  </si>
  <si>
    <t>28.15.10.550.000.00.0796.000000000016</t>
  </si>
  <si>
    <t>радиальный, сферический, наружный диаметр 215 мм, двухрядный, с коническим внутренним отверстием</t>
  </si>
  <si>
    <t>3524 ГОСТ5721-75 ПОДШИПНИК</t>
  </si>
  <si>
    <t>833-1 Т</t>
  </si>
  <si>
    <t>834 Т</t>
  </si>
  <si>
    <t>28.15.10.550.000.00.0796.000000000018</t>
  </si>
  <si>
    <t>радиальный, сферический, наружный диаметр 230 мм, двухрядный, с коническим внутренним отверстием</t>
  </si>
  <si>
    <t>3526 ГОСТ5721-75 ПОДШИПНИК</t>
  </si>
  <si>
    <t>834-1 Т</t>
  </si>
  <si>
    <t>835 Т</t>
  </si>
  <si>
    <t>28.15.10.550.000.00.0796.000000000013</t>
  </si>
  <si>
    <t>радиальный, сферический, наружный диаметр 190 мм, двухрядный, с коническим внутренним отверстием</t>
  </si>
  <si>
    <t>3618 ГОСТ5721-75 ПОДШИПНИК</t>
  </si>
  <si>
    <t>835-1 Т</t>
  </si>
  <si>
    <t>836 Т</t>
  </si>
  <si>
    <t>3620 ГОСТ5721-75 ПОДШИПНИК</t>
  </si>
  <si>
    <t>836-1 Т</t>
  </si>
  <si>
    <t>836-2 Т</t>
  </si>
  <si>
    <t>апрель, май</t>
  </si>
  <si>
    <t>837 Т</t>
  </si>
  <si>
    <t>28.15.10.590.000.00.0796.000000000130</t>
  </si>
  <si>
    <t>радиальный, наружный диаметр 150 мм, однорядный, с короткими цилиндрическими роликами, с одним бортом на внутреннем кольце, ГОСТ 520-2011</t>
  </si>
  <si>
    <t>4074922 ГОСТ4657-82 ПОДШИПНИК</t>
  </si>
  <si>
    <t>837-1 Т</t>
  </si>
  <si>
    <t>838 Т</t>
  </si>
  <si>
    <t>42218 ГОСТ8328-75 ПОДШИПНИК</t>
  </si>
  <si>
    <t>838-1 Т</t>
  </si>
  <si>
    <t>839 Т</t>
  </si>
  <si>
    <t>42224 ГОСТ8328-75 ПОДШИПНИК</t>
  </si>
  <si>
    <t>839-1 Т</t>
  </si>
  <si>
    <t>840 Т</t>
  </si>
  <si>
    <t>28.15.10.530.000.00.0796.000000000009</t>
  </si>
  <si>
    <t>радиально-упорный, наружный диаметр 100 мм, однорядный, с коническими роликами</t>
  </si>
  <si>
    <t>7211 ТУ37.006.162-89 ПОДШИПНИК</t>
  </si>
  <si>
    <t>840-1 Т</t>
  </si>
  <si>
    <t>7,18,19</t>
  </si>
  <si>
    <t>840-2 Т</t>
  </si>
  <si>
    <t>841 Т</t>
  </si>
  <si>
    <t>28.15.10.530.000.00.0796.000000000010</t>
  </si>
  <si>
    <t>радиально-упорный, наружный диаметр 110 мм, однорядный, с коническими роликами</t>
  </si>
  <si>
    <t>7212 ТУ37.006.162-89 ПОДШИПНИК</t>
  </si>
  <si>
    <t>841-1 Т</t>
  </si>
  <si>
    <t>842 Т</t>
  </si>
  <si>
    <t>28.15.10.530.000.00.0796.000000000012</t>
  </si>
  <si>
    <t>радиально-упорный, наружный диаметр 130 мм, однорядный, с коническими роликами</t>
  </si>
  <si>
    <t>7215А ГОСТ27365-87 ПОДШИПНИК</t>
  </si>
  <si>
    <t>842-1 Т</t>
  </si>
  <si>
    <t>843 Т</t>
  </si>
  <si>
    <t>28.15.10.530.000.00.0796.000000000011</t>
  </si>
  <si>
    <t>радиально-упорный, наружный диаметр 120 мм, однорядный, с коническими роликами</t>
  </si>
  <si>
    <t>7311 ТУ37.006.162-89 ПОДШИПНИК</t>
  </si>
  <si>
    <t>843-1 Т</t>
  </si>
  <si>
    <t>844 Т</t>
  </si>
  <si>
    <t>7311А ГОСТ27365-87 ПОДШИПНИК</t>
  </si>
  <si>
    <t>844-1 Т</t>
  </si>
  <si>
    <t>845 Т</t>
  </si>
  <si>
    <t>28.15.10.530.000.00.0796.000000000013</t>
  </si>
  <si>
    <t>радиально-упорный, наружный диаметр 140 мм, однорядный, с коническими роликами</t>
  </si>
  <si>
    <t>7313 ГОСТ27365-87 ПОДШИПНИК</t>
  </si>
  <si>
    <t>845-1 Т</t>
  </si>
  <si>
    <t>846 Т</t>
  </si>
  <si>
    <t>28.15.10.530.000.00.0796.000000000014</t>
  </si>
  <si>
    <t>радиально-упорный, наружный диаметр 150 мм, однорядный, с коническими роликами</t>
  </si>
  <si>
    <t>7314 ТУ37.006.162-89 ПОДШИПНИК</t>
  </si>
  <si>
    <t>846-1 Т</t>
  </si>
  <si>
    <t>847 Т</t>
  </si>
  <si>
    <t>7314А ГОСТ27365-87 ПОДШИПНИК</t>
  </si>
  <si>
    <t>847-1 Т</t>
  </si>
  <si>
    <t>848 Т</t>
  </si>
  <si>
    <t>7509 ТУ37.006.162-89 ПОДШИПНИК</t>
  </si>
  <si>
    <t>848-1 Т</t>
  </si>
  <si>
    <t>849 Т</t>
  </si>
  <si>
    <t>7612А ГОСТ27365-87 ПОДШИПНИК</t>
  </si>
  <si>
    <t>849-1 Т</t>
  </si>
  <si>
    <t>850 Т</t>
  </si>
  <si>
    <t>7613А ГОСТ27365-87 ПОДШИПНИК</t>
  </si>
  <si>
    <t>850-1 Т</t>
  </si>
  <si>
    <t>851 Т</t>
  </si>
  <si>
    <t>7615 ТУ37.006.162-89 ПОДШИПНИК</t>
  </si>
  <si>
    <t>851-1 Т</t>
  </si>
  <si>
    <t>852 Т</t>
  </si>
  <si>
    <t>28.15.10.530.000.00.0796.000000000016</t>
  </si>
  <si>
    <t>радиально-упорный, наружный диаметр 170 мм, однорядный, с коническими роликами</t>
  </si>
  <si>
    <t>7616 ТУ37.006.162-89 ПОДШИПНИК</t>
  </si>
  <si>
    <t>852-1 Т</t>
  </si>
  <si>
    <t>853 Т</t>
  </si>
  <si>
    <t>28.15.10.530.000.00.0796.000000000018</t>
  </si>
  <si>
    <t>радиально-упорный, наружный диаметр 190 мм, однорядный, с коническими роликами</t>
  </si>
  <si>
    <t>7618 ТУ37.006.162-89 ПОДШИПНИК</t>
  </si>
  <si>
    <t>853-1 Т</t>
  </si>
  <si>
    <t>854 Т</t>
  </si>
  <si>
    <t>7624 ТУ37.006.162-89 ПОДШИПНИК</t>
  </si>
  <si>
    <t>854 -1 Т</t>
  </si>
  <si>
    <t>854-2 Т</t>
  </si>
  <si>
    <t>855 Т</t>
  </si>
  <si>
    <t>8222 ГОСТ7872-89 ПОДШИПНИК</t>
  </si>
  <si>
    <t>855 -1 Т</t>
  </si>
  <si>
    <t>855-2 Т</t>
  </si>
  <si>
    <t>856 Т</t>
  </si>
  <si>
    <t>8320 ГОСТ7872-89 ПОДШИПНИК</t>
  </si>
  <si>
    <t>856 -1 Т</t>
  </si>
  <si>
    <t>856-2 Т</t>
  </si>
  <si>
    <t>857 Т</t>
  </si>
  <si>
    <t>28.15.10.590.000.00.0796.000000000069</t>
  </si>
  <si>
    <t>радиальный, наружный диаметр 400 мм, с короткими цилиндрическими роликами, с безбортовым наружными и внутренними кольцами с металлическим массивным сепаратором</t>
  </si>
  <si>
    <t>92152 260х400х65 КАТАЛОГ ЦИНТИАН ПОДШИПНИК</t>
  </si>
  <si>
    <t>857 -1 Т</t>
  </si>
  <si>
    <t>857-2 Т</t>
  </si>
  <si>
    <t>858 Т</t>
  </si>
  <si>
    <t>28.15.10.300.000.00.0796.000000000009</t>
  </si>
  <si>
    <t>Подшипник шариковый</t>
  </si>
  <si>
    <t>радиальный, наружный диаметр менее 30 мм, однорядный, качения, со штампованным сепаратором</t>
  </si>
  <si>
    <t>Подшипник 27 шариковый радиальный открытый</t>
  </si>
  <si>
    <t>859 Т</t>
  </si>
  <si>
    <t>Подшипник 29 шариковый радиальный открытый</t>
  </si>
  <si>
    <t>860 Т</t>
  </si>
  <si>
    <t>Подшипник 100 шариковый радиальный открытый</t>
  </si>
  <si>
    <t>861 Т</t>
  </si>
  <si>
    <t>28.15.10.300.000.00.0796.000000000010</t>
  </si>
  <si>
    <t>радиальный, наружный диаметр 30-55 мм, однорядный, качения, со штампованным сепаратором</t>
  </si>
  <si>
    <t>Подшипник 103 радиальный шариковый однорядный</t>
  </si>
  <si>
    <t>862 Т</t>
  </si>
  <si>
    <t>Подшипник 105 шариковый радиальный открытый</t>
  </si>
  <si>
    <t>863 Т</t>
  </si>
  <si>
    <t>28.15.10.300.000.00.0796.000000000011</t>
  </si>
  <si>
    <t>радиальный, наружный диаметр 55-125 мм, однорядный, качения, со штампованным сепаратором</t>
  </si>
  <si>
    <t>Подшипник 107 шариковый радиальный открытый</t>
  </si>
  <si>
    <t>864 Т</t>
  </si>
  <si>
    <t>Подшипник 109 шариковый радиальный открытый</t>
  </si>
  <si>
    <t>865 Т</t>
  </si>
  <si>
    <t>Подшипник 110 шариковый радиальный открытый</t>
  </si>
  <si>
    <t>866 Т</t>
  </si>
  <si>
    <t>Подшипник 120 шариковый радиальный открытый</t>
  </si>
  <si>
    <t>867 Т</t>
  </si>
  <si>
    <t>28.15.10.300.000.00.0796.000000000012</t>
  </si>
  <si>
    <t>радиальный, наружный диаметр 125-250 мм, однорядный, качения, со штампованным сепаратором</t>
  </si>
  <si>
    <t>Подшипник 122 шариковый радиальный открытый</t>
  </si>
  <si>
    <t>868 Т</t>
  </si>
  <si>
    <t>Подшипник 200 шариковый радиальный открытый</t>
  </si>
  <si>
    <t>869 Т</t>
  </si>
  <si>
    <t>Подшипник 201 шариковый радиальный открытый</t>
  </si>
  <si>
    <t>870 Т</t>
  </si>
  <si>
    <t>Подшипник 202 шариковый радиальный открытый</t>
  </si>
  <si>
    <t>871 Т</t>
  </si>
  <si>
    <t>Подшипник 203 шариковый радиальный открытый</t>
  </si>
  <si>
    <t>872 Т</t>
  </si>
  <si>
    <t>Подшипник 204 шариковый радиальный открытый</t>
  </si>
  <si>
    <t>873 Т</t>
  </si>
  <si>
    <t>Подшипник 205 шариковый радиальный открытый</t>
  </si>
  <si>
    <t>874 Т</t>
  </si>
  <si>
    <t>Подшипник 209 шариковый радиальный открытый</t>
  </si>
  <si>
    <t>875 Т</t>
  </si>
  <si>
    <t>Подшипник 210 шариковый радиальный открытый</t>
  </si>
  <si>
    <t>876 Т</t>
  </si>
  <si>
    <t>Подшипник 211 шариковый радиальный открытый</t>
  </si>
  <si>
    <t>877 Т</t>
  </si>
  <si>
    <t>Подшипник 215 шариковый радиальный открытый</t>
  </si>
  <si>
    <t>878 Т</t>
  </si>
  <si>
    <t>подшипник 217 качения шариковый</t>
  </si>
  <si>
    <t>878-1 Т</t>
  </si>
  <si>
    <t>879 Т</t>
  </si>
  <si>
    <t>подшипник 303 качения шариковый</t>
  </si>
  <si>
    <t>880 Т</t>
  </si>
  <si>
    <t>подшипник 305 качения шариковый</t>
  </si>
  <si>
    <t>881 Т</t>
  </si>
  <si>
    <t>подшипник 306 качения шариковый</t>
  </si>
  <si>
    <t>882 Т</t>
  </si>
  <si>
    <t>подшипник 308 качения шариковый</t>
  </si>
  <si>
    <t>882-1 Т</t>
  </si>
  <si>
    <t>883 Т</t>
  </si>
  <si>
    <t>подшипник 309 качения шариковый</t>
  </si>
  <si>
    <t>884 Т</t>
  </si>
  <si>
    <t>подшипник 313 качения шариковый</t>
  </si>
  <si>
    <t>884-1 Т</t>
  </si>
  <si>
    <t>885 Т</t>
  </si>
  <si>
    <t>подшипник 206 качения шариковый</t>
  </si>
  <si>
    <t>886 Т</t>
  </si>
  <si>
    <t>подшипник 207 качения шариковый</t>
  </si>
  <si>
    <t>886 -1 Т</t>
  </si>
  <si>
    <t xml:space="preserve"> подшипник 207 качения шариковый</t>
  </si>
  <si>
    <t>887 Т</t>
  </si>
  <si>
    <t>подшипник 208 качения шариковый</t>
  </si>
  <si>
    <t>887 -1 Т</t>
  </si>
  <si>
    <t xml:space="preserve"> подшипник 208 качения шариковый</t>
  </si>
  <si>
    <t>888 Т</t>
  </si>
  <si>
    <t>подшипник 214 качения шариковый</t>
  </si>
  <si>
    <t>889 Т</t>
  </si>
  <si>
    <t>307 подшипник качения шариковый</t>
  </si>
  <si>
    <t>890 Т</t>
  </si>
  <si>
    <t>408 подшипник качения шариковый</t>
  </si>
  <si>
    <t>891 Т</t>
  </si>
  <si>
    <t>409 подшипник качения шариковый</t>
  </si>
  <si>
    <t>892 Т</t>
  </si>
  <si>
    <t>28.15.10.900.000.00.0796.000000000041</t>
  </si>
  <si>
    <t>упорный, наружный диаметр 30-55 мм, одинарный, качения, со штампованным сепаратором</t>
  </si>
  <si>
    <t>8104 подшипник шариковый упорный одинарный со штампованным сепаратором</t>
  </si>
  <si>
    <t>893 Т</t>
  </si>
  <si>
    <t>8107 подшипник шариковый упорный одинарный со штампованным сепаратором</t>
  </si>
  <si>
    <t>894 Т</t>
  </si>
  <si>
    <t>28.15.10.900.000.00.0796.000000000114</t>
  </si>
  <si>
    <t>упорный, наружный диаметр 55-125 мм, без сепаратора, качения, без сепаратора</t>
  </si>
  <si>
    <t>8122 подшипник шариковый упорный одинарный со штампованным сепаратором</t>
  </si>
  <si>
    <t>895 Т</t>
  </si>
  <si>
    <t>28.15.10.900.000.00.0796.000000000115</t>
  </si>
  <si>
    <t>упорный, наружный диаметр 30-55 мм, без сепаратора, качения, без сепаратора</t>
  </si>
  <si>
    <t>8202 подшипник шариковый упорный одинарный со штампованным сепаратором</t>
  </si>
  <si>
    <t>896 Т</t>
  </si>
  <si>
    <t>8204 подшипник шариковый упорный одинарный со штампованным сепаратором</t>
  </si>
  <si>
    <t>897 Т</t>
  </si>
  <si>
    <t>8205 подшипник шариковый упорный одинарный со штампованным сепаратором</t>
  </si>
  <si>
    <t>898 Т</t>
  </si>
  <si>
    <t>8207 подшипник шариковый упорный одинарный со штампованным сепаратором</t>
  </si>
  <si>
    <t>899 Т</t>
  </si>
  <si>
    <t>8209 подшипник шариковый упорный без сепаратора</t>
  </si>
  <si>
    <t>900 Т</t>
  </si>
  <si>
    <t>28.15.10.900.000.00.0796.000000000061</t>
  </si>
  <si>
    <t>радиальный, наружный диаметр менее 30 мм, однорядный, качения, с двумя защитными шайбами</t>
  </si>
  <si>
    <t>80027 подшипник шариковый радиальный однорядный с двумя шайбами</t>
  </si>
  <si>
    <t>901 Т</t>
  </si>
  <si>
    <t>80029 подшипник шариковый радиальный однорядный с двумя шайбами</t>
  </si>
  <si>
    <t>902 Т</t>
  </si>
  <si>
    <t>28.15.10.900.000.00.0796.000000000062</t>
  </si>
  <si>
    <t>радиальный, наружный диаметр 30-55 мм, однорядный, качения, с двумя защитными шайбами</t>
  </si>
  <si>
    <t>80201 подшипник шариковый радиальный однорядный с двумя шайбами</t>
  </si>
  <si>
    <t>903 Т</t>
  </si>
  <si>
    <t>80203 подшипник шариковый радиальный однорядный с двумя шайбами</t>
  </si>
  <si>
    <t>904 Т</t>
  </si>
  <si>
    <t>80204 подшипник шариковый радиальный однорядный с двумя шайбами</t>
  </si>
  <si>
    <t>905 Т</t>
  </si>
  <si>
    <t>80205 подшипник шариковый радиальный однорядный с двумя шайбами</t>
  </si>
  <si>
    <t>906 Т</t>
  </si>
  <si>
    <t>28.15.10.900.000.00.0796.000000000063</t>
  </si>
  <si>
    <t>радиальный, наружный диаметр 55-125 мм, однорядный, качения, с двумя защитными шайбами</t>
  </si>
  <si>
    <t>80209 подшипник шариковый радиальный однорядный с двумя шайбами</t>
  </si>
  <si>
    <t>907 Т</t>
  </si>
  <si>
    <t>80210 подшипник шариковый радиальный однорядный с двумя шайбами</t>
  </si>
  <si>
    <t>908 Т</t>
  </si>
  <si>
    <t>80211 подшипник шариковый радиальный однорядный с двумя шайбами</t>
  </si>
  <si>
    <t>909 Т</t>
  </si>
  <si>
    <t>80306 подшипник шариковый радиальный однорядный с двумя шайбами</t>
  </si>
  <si>
    <t>910 Т</t>
  </si>
  <si>
    <t>80309 подшипник шариковый радиальный однорядный с двумя шайбами</t>
  </si>
  <si>
    <t>911 Т</t>
  </si>
  <si>
    <t>28.15.10.900.000.00.0796.000000000105</t>
  </si>
  <si>
    <t>радиально-упорный, наружный диаметр 125-250 мм, качения, с массивным сепаратором</t>
  </si>
  <si>
    <t>46215л подшипник шариковый радиально-упорный с массивным сепаратором</t>
  </si>
  <si>
    <t>912 Т</t>
  </si>
  <si>
    <t>28.15.10.900.000.00.0796.000000000104</t>
  </si>
  <si>
    <t>радиально-упорный, наружный диаметр 55-125 мм, качения, с массивным сепаратором</t>
  </si>
  <si>
    <t>46306 подшипник шариковый радиально-упорный с массивным сепаратором</t>
  </si>
  <si>
    <t>913 Т</t>
  </si>
  <si>
    <t>36207 подшипник шариковый радиально-упорный с массивным сепаратором</t>
  </si>
  <si>
    <t>914 Т</t>
  </si>
  <si>
    <t>46122 подшипник шариковый радиально-упорный с массивным сепаратором</t>
  </si>
  <si>
    <t>915 Т</t>
  </si>
  <si>
    <t>1000903 подшипник качения шариковый</t>
  </si>
  <si>
    <t>916 Т</t>
  </si>
  <si>
    <t>1000904 подшипник качения шариковый</t>
  </si>
  <si>
    <t>917 Т</t>
  </si>
  <si>
    <t>1000905 подшипник качения шариковый</t>
  </si>
  <si>
    <t>918 Т</t>
  </si>
  <si>
    <t>1000906 подшипник качения шариковый</t>
  </si>
  <si>
    <t>919 Т</t>
  </si>
  <si>
    <t>1000907 подшипник качения шариковый</t>
  </si>
  <si>
    <t>919-1 Т</t>
  </si>
  <si>
    <t>920 Т</t>
  </si>
  <si>
    <t>7000106 подшипник качения шариковый</t>
  </si>
  <si>
    <t>921 Т</t>
  </si>
  <si>
    <t>7000107 подшипник качения шариковый</t>
  </si>
  <si>
    <t>922 Т</t>
  </si>
  <si>
    <t>7000108 подшипник качения шариковый</t>
  </si>
  <si>
    <t>923 Т</t>
  </si>
  <si>
    <t>46217 подшипник шариковый радиально-упорный с массивным сепаратором</t>
  </si>
  <si>
    <t>924 Т</t>
  </si>
  <si>
    <t>180300 подшипник шариковый радиальный однорядный с двумя шайбами</t>
  </si>
  <si>
    <t>925 Т</t>
  </si>
  <si>
    <t>180500 подшипник шариковый радиальный однорядный с двумя шайбами</t>
  </si>
  <si>
    <t>926 Т</t>
  </si>
  <si>
    <t>46120 подшипник шариковый радиально-упорный с массивным сепаратором</t>
  </si>
  <si>
    <t>927 Т</t>
  </si>
  <si>
    <t>106 подшипник качения шариковый</t>
  </si>
  <si>
    <t>928 Т</t>
  </si>
  <si>
    <t>80106 подшипник качения шариковый</t>
  </si>
  <si>
    <t>929 Т</t>
  </si>
  <si>
    <t>80107 подшипник качения шариковый</t>
  </si>
  <si>
    <t>930 Т</t>
  </si>
  <si>
    <t>204 ГОСТ8338-75 ПОДШИПНИК</t>
  </si>
  <si>
    <t>930-1 Т</t>
  </si>
  <si>
    <t>931 Т</t>
  </si>
  <si>
    <t>205 ГОСТ8338-75 ПОДШИПНИК</t>
  </si>
  <si>
    <t>931-1 Т</t>
  </si>
  <si>
    <t>932 Т</t>
  </si>
  <si>
    <t>206 ГОСТ8338-75 ПОДШИПНИК</t>
  </si>
  <si>
    <t>932-1 Т</t>
  </si>
  <si>
    <t>933 Т</t>
  </si>
  <si>
    <t>208 ГОСТ8338-75 ПОДШИПНИК</t>
  </si>
  <si>
    <t>933-1 Т</t>
  </si>
  <si>
    <t>934 Т</t>
  </si>
  <si>
    <t>209 ГОСТ8338-75 ПОДШИПНИК</t>
  </si>
  <si>
    <t>934 -1 Т</t>
  </si>
  <si>
    <t>934-2 Т</t>
  </si>
  <si>
    <t>935 Т</t>
  </si>
  <si>
    <t>210 ГОСТ8338-75 ПОДШИПНИК</t>
  </si>
  <si>
    <t>935 -1 Т</t>
  </si>
  <si>
    <t>936 Т</t>
  </si>
  <si>
    <t>212 ГОСТ8338-75 ПОДШИПНИК</t>
  </si>
  <si>
    <t>936-1 Т</t>
  </si>
  <si>
    <t>937 Т</t>
  </si>
  <si>
    <t>213 ГОСТ8338-75 ПОДШИПНИК</t>
  </si>
  <si>
    <t>937-1 Т</t>
  </si>
  <si>
    <t>937-2 Т</t>
  </si>
  <si>
    <t>938 Т</t>
  </si>
  <si>
    <t>214 ГОСТ8338-75 ПОДШИПНИК</t>
  </si>
  <si>
    <t>938-1 Т</t>
  </si>
  <si>
    <t>939 Т</t>
  </si>
  <si>
    <t>28.15.10.300.000.00.0796.000000000017</t>
  </si>
  <si>
    <t>радиальный, наружный диаметр 125-250 мм, однорядный, качения, с массивным сепаратором</t>
  </si>
  <si>
    <t>218 ГОСТ8338-75 ПОДШИПНИК</t>
  </si>
  <si>
    <t>939-1 Т</t>
  </si>
  <si>
    <t>940 Т</t>
  </si>
  <si>
    <t>306 ГОСТ8338-75 ПОДШИПНИК</t>
  </si>
  <si>
    <t>940-1 Т</t>
  </si>
  <si>
    <t>941 Т</t>
  </si>
  <si>
    <t>310 ГОСТ8338-75 ПОДШИПНИК</t>
  </si>
  <si>
    <t>941-1 Т</t>
  </si>
  <si>
    <t>941-2 Т</t>
  </si>
  <si>
    <t>942 Т</t>
  </si>
  <si>
    <t>313 ГОСТ8338-75 ПОДШИПНИК</t>
  </si>
  <si>
    <t>942-1 Т</t>
  </si>
  <si>
    <t>943 Т</t>
  </si>
  <si>
    <t>28.15.10.900.000.00.0796.000000000058</t>
  </si>
  <si>
    <t>радиальный, наружный диаметр 30-55 мм, однорядный, качения, с одной защитной шайбой</t>
  </si>
  <si>
    <t>60205 ГОСТ7242-81 ПОДШИПНИК</t>
  </si>
  <si>
    <t>943-1 Т</t>
  </si>
  <si>
    <t>944 Т</t>
  </si>
  <si>
    <t>28.15.10.900.000.00.0796.000000000067</t>
  </si>
  <si>
    <t>закрытого типа, наружный диаметр 55-125 мм, качения</t>
  </si>
  <si>
    <t>80107 ГОСТ7242-81 ПОДШИПНИК</t>
  </si>
  <si>
    <t>944-1 Т</t>
  </si>
  <si>
    <t>945 Т</t>
  </si>
  <si>
    <t>28.15.10.300.000.00.0796.000000000005</t>
  </si>
  <si>
    <t>радиальный, наружный диаметр 30-55 мм, однорядный, качения, с канавкой на наружном кольце</t>
  </si>
  <si>
    <t>80204 ГОСТ7242-81 ПОДШИПНИК</t>
  </si>
  <si>
    <t>945-1 Т</t>
  </si>
  <si>
    <t>946 Т</t>
  </si>
  <si>
    <t>28.15.10.900.000.00.0796.000000000118</t>
  </si>
  <si>
    <t>упорно-радиальный, наружный диаметр 125-250 мм, качения</t>
  </si>
  <si>
    <t>8324 ГОСТ7872-89 ПОДШИПНИК</t>
  </si>
  <si>
    <t>946-1 Т</t>
  </si>
  <si>
    <t>947 Т</t>
  </si>
  <si>
    <t>24.10.23.100.001.00.0796.000000000000</t>
  </si>
  <si>
    <t>Поковка</t>
  </si>
  <si>
    <t>из конструкционной легированной стали</t>
  </si>
  <si>
    <t>Поковка "Колесо" 9УПА.51.00.012 сталь 40ХН</t>
  </si>
  <si>
    <t>50 % предоплата</t>
  </si>
  <si>
    <t>947 -1 Т</t>
  </si>
  <si>
    <t>948 Т</t>
  </si>
  <si>
    <t>Поковка "Вал-шестерня" 9УПА.51.00.013 сталь 40ХН</t>
  </si>
  <si>
    <t>948 -1 Т</t>
  </si>
  <si>
    <t>949 Т</t>
  </si>
  <si>
    <t>ПОКОВКА  АР-2.18.00.001 "Вилка" грV КП490 ГОСТ8479-70 / 40Х ГОСТ4543-71.</t>
  </si>
  <si>
    <t>40 дней</t>
  </si>
  <si>
    <t>949 -1 Т</t>
  </si>
  <si>
    <t>950 Т</t>
  </si>
  <si>
    <t>ПОКОВКА ПАП60.07.02.024 "СТВОЛ" грV КП640 ГОСТ8479-70 / 40Х2Н2МА ГОСТ4543-71</t>
  </si>
  <si>
    <t>950 -1 Т</t>
  </si>
  <si>
    <t>951 Т</t>
  </si>
  <si>
    <t>ст 40ХН2МА чертеж ПАП60.51.00.001 "ОСЬ"</t>
  </si>
  <si>
    <t>951 -1 Т</t>
  </si>
  <si>
    <t>952 Т</t>
  </si>
  <si>
    <t>ПОКОВКА ПАП60.02.16.034  "КОЛЕСО" СТАЛЬ 40Х ГОСТ4543-71</t>
  </si>
  <si>
    <t>6,11,13,18</t>
  </si>
  <si>
    <t>952-1 Т</t>
  </si>
  <si>
    <t>ПОКОВКА ПАП60.02.16.034  "КОЛЕСО" СТАЛЬ 40ХН2МА ГОСТ4543-71</t>
  </si>
  <si>
    <t>953 Т</t>
  </si>
  <si>
    <t>ПОКОВКА ПАП60.02.16.035 "ШЕСТЕРНЯ" СТАЛЬ 20ХН3А ГОСТ4543-71</t>
  </si>
  <si>
    <t>953-1 Т</t>
  </si>
  <si>
    <t>ПОКОВКА ПАП60.02.16.035 "ШЕСТЕРНЯ" СТАЛЬ 40ХН2МА  ГОСТ4543-71</t>
  </si>
  <si>
    <t>954 Т</t>
  </si>
  <si>
    <t>ASME В 16.5 Grade SA350-LF2-Class1 Flanges  2-34'' #150-300 RF WN</t>
  </si>
  <si>
    <t>955 Т</t>
  </si>
  <si>
    <t>Forging SA350 LF2 Cl1 Ø 305.2mm x ID 254.4mm  L-190mm</t>
  </si>
  <si>
    <t>956 Т</t>
  </si>
  <si>
    <t>Forging SA350 LF2 Cl1 Ø 246.1mm x ID 202.7mm  L-180mm</t>
  </si>
  <si>
    <t>957 Т</t>
  </si>
  <si>
    <t>Forging SA350 LF2 Cl1 Ø 365.3mm x ID 303.2 mm  L-220mm</t>
  </si>
  <si>
    <t>958 Т</t>
  </si>
  <si>
    <t>Поковка  Ø928×80мм  SA350-LF2-Class1 ASME В 16.5</t>
  </si>
  <si>
    <t>959 Т</t>
  </si>
  <si>
    <t>Поковка Ø1050×71мм  SA350-LF2-Class1 ASME В 16.5</t>
  </si>
  <si>
    <t>960 Т</t>
  </si>
  <si>
    <t>Поковка Ø 688×60мм  SA350-LF2-Class1 ASME В 16.5</t>
  </si>
  <si>
    <t>961 Т</t>
  </si>
  <si>
    <t>Поковка Ø 830×58мм  SA350-LF2-Class1 ASME В 16.5</t>
  </si>
  <si>
    <t>962 Т</t>
  </si>
  <si>
    <t>Поковка 300  mm x  150 mm  80mm сталь SA350-LF2-Class1 ASME В 16.5</t>
  </si>
  <si>
    <t>963 Т</t>
  </si>
  <si>
    <t>23.20.13.900.001.01.0168.000000000002</t>
  </si>
  <si>
    <t>Пол</t>
  </si>
  <si>
    <t>наливной, толщина больше 5 мм</t>
  </si>
  <si>
    <t>самонивелирующаяся для стяжек, цементно-известковая, тяжелая</t>
  </si>
  <si>
    <t>963-1 Т</t>
  </si>
  <si>
    <t>964 Т</t>
  </si>
  <si>
    <t>22.29.29.900.039.00.0625.000000000002</t>
  </si>
  <si>
    <t>Поликарбонат (полигаль)</t>
  </si>
  <si>
    <t>листовой, толщина 6 мм</t>
  </si>
  <si>
    <t>сотовый поликарбонат(р-р 2*6м)</t>
  </si>
  <si>
    <t>8, 15, 19, 22</t>
  </si>
  <si>
    <t>964-1 Т</t>
  </si>
  <si>
    <t>964-2 Т</t>
  </si>
  <si>
    <t>965 Т</t>
  </si>
  <si>
    <t>24.32.10.100.002.00.0168.000000000006</t>
  </si>
  <si>
    <t>Полоса</t>
  </si>
  <si>
    <t>холоднокатаная, стальная, ширина 20 мм</t>
  </si>
  <si>
    <t>8,0*20-БТ1 ГОСТ 103-06/ст5сп-2ГП ГОСТ 535-05</t>
  </si>
  <si>
    <t>965-1 Т</t>
  </si>
  <si>
    <t>966 Т</t>
  </si>
  <si>
    <t>28.11.42.900.038.00.0796.000000000000</t>
  </si>
  <si>
    <t>Помпа</t>
  </si>
  <si>
    <t>для дизельного двигателя, топливоподкачивающего насоса</t>
  </si>
  <si>
    <t>1542.3730.000 ПОМПА ЭЛЕКТРИЧЕСКАЯ</t>
  </si>
  <si>
    <t>966-1 Т</t>
  </si>
  <si>
    <t>967 Т</t>
  </si>
  <si>
    <t>23.51.12.300.000.01.0168.000000000000</t>
  </si>
  <si>
    <t>Портландцемент</t>
  </si>
  <si>
    <t>без минеральных добавок, марка ПЦ 400-Д0 (М 400-Д0), ГОСТ 10178-85</t>
  </si>
  <si>
    <t>Цемент</t>
  </si>
  <si>
    <t>февраль-апрель,июль-октябрь</t>
  </si>
  <si>
    <t>967-1 Т</t>
  </si>
  <si>
    <t>июнь, август, сентябрь</t>
  </si>
  <si>
    <t>968 Т</t>
  </si>
  <si>
    <t>27.12.40.900.019.00.0796.000000000000</t>
  </si>
  <si>
    <t>Пост кнопочный</t>
  </si>
  <si>
    <t>для дистанционного управления подъемно-транспортными механизмами различной сложности</t>
  </si>
  <si>
    <t>ПВК-13У1 ИМШБ.642254.017ТУ ПОСТ</t>
  </si>
  <si>
    <t>968 -1 Т</t>
  </si>
  <si>
    <t>969 Т</t>
  </si>
  <si>
    <t>ПВК-35ХЛ1 ТУ16-89 ИМШБ.642254.017ТУ ПОСТ УПРАВЛЕНИЯ</t>
  </si>
  <si>
    <t>969 -1 Т</t>
  </si>
  <si>
    <t>970 Т</t>
  </si>
  <si>
    <t>КУ-92-1Exd II ВТ5-У2 ТУ16-526.201-75 ПОСТ УПРАВЛЕНИЯ КНОПОЧНЫЙ ВЗРЫВОЗАЩИЩЕН</t>
  </si>
  <si>
    <t>970 -1 Т</t>
  </si>
  <si>
    <t>971 Т</t>
  </si>
  <si>
    <t>13.92.29.990.010.00.0796.000000000001</t>
  </si>
  <si>
    <t>Пояс</t>
  </si>
  <si>
    <t>предохранительный, страховочный, безлямочный</t>
  </si>
  <si>
    <t>Предохранительный пояс</t>
  </si>
  <si>
    <t>971 -1 Т</t>
  </si>
  <si>
    <t xml:space="preserve">Предохранительный пояс  </t>
  </si>
  <si>
    <t>972 Т</t>
  </si>
  <si>
    <t>29.32.30.990.068.02.0796.000000000000</t>
  </si>
  <si>
    <t>Предохранитель</t>
  </si>
  <si>
    <t>AGU 50А ПРЕДОХРАНИТЕЛЬ</t>
  </si>
  <si>
    <t>972 -1 Т</t>
  </si>
  <si>
    <t>973 Т</t>
  </si>
  <si>
    <t>AGU 50А (1шт. на 4изд.)ПРЕДОХРАНИТЕЛЬ (ДЛЯ ТЕХНОЛОГ. ИСПЫТ.)</t>
  </si>
  <si>
    <t>973 -1 Т</t>
  </si>
  <si>
    <t>974 Т</t>
  </si>
  <si>
    <t>100-3536010 ПРЕДОХРАНИТЕЛЬ ОТ ЗАМЕРЗАНИЯ</t>
  </si>
  <si>
    <t>974 -1 Т</t>
  </si>
  <si>
    <t>975 Т</t>
  </si>
  <si>
    <t>27.12.21.500.000.01.0796.000000000001</t>
  </si>
  <si>
    <t>плавкий, номинальный ток 25 А</t>
  </si>
  <si>
    <t>ПР2-б ПРЕДОХРАНИТЕЛЬ ТЕРМОБИМЕТАЛ. КНОПОЧНЫЙ</t>
  </si>
  <si>
    <t>975 -1 Т</t>
  </si>
  <si>
    <t>976 Т</t>
  </si>
  <si>
    <t>29.3722 20А ТУ37.003.1415-92 ПРЕДОХРАНИТЕЛЬ ТЕРМОБИМЕТАЛЛИЧЕСКИЙ</t>
  </si>
  <si>
    <t>976 -1 Т</t>
  </si>
  <si>
    <t>977 Т</t>
  </si>
  <si>
    <t>29.3722.000 20А ПРЕДОХРАНИТЕЛЬ ТЕРМОБИМЕТАЛЛИЧЕСКИЙ</t>
  </si>
  <si>
    <t>977 -1 Т</t>
  </si>
  <si>
    <t>978 Т</t>
  </si>
  <si>
    <t>27.12.21.500.000.01.0796.000000000002</t>
  </si>
  <si>
    <t>плавкий, номинальный ток 32 А</t>
  </si>
  <si>
    <t>291.3722 30А ТУ37.003.1415-92 ПРЕДОХРАНИТЕЛЬ ТЕРМОБИМЕТАЛЛИЧЕСКИЙ</t>
  </si>
  <si>
    <t>978 -1 Т</t>
  </si>
  <si>
    <t>979 Т</t>
  </si>
  <si>
    <t>26.11.11.500.000.00.0796.000000000004</t>
  </si>
  <si>
    <t>Преобразователь</t>
  </si>
  <si>
    <t>ультразвуковой, широкополосной</t>
  </si>
  <si>
    <t>Образец СОП</t>
  </si>
  <si>
    <t>апрель,май</t>
  </si>
  <si>
    <t>980 Т</t>
  </si>
  <si>
    <t>981 Т</t>
  </si>
  <si>
    <t>26.51.51.700.004.00.0796.000000000000</t>
  </si>
  <si>
    <t>Преобразователь давления</t>
  </si>
  <si>
    <t>измерительный, с измерителем температуры</t>
  </si>
  <si>
    <t>ИТП-10 С ОТВЕТНЫМИ ПРИСОЕДИНИТЕЛЯМИ ПРЕОБРАЗОВАТЕЛЬ "ОВЕН"</t>
  </si>
  <si>
    <t>981 -1 Т</t>
  </si>
  <si>
    <t>982 Т</t>
  </si>
  <si>
    <t>ПД100-ДИхМ-1,0-Н-Ехi-40МПа ПРЕОБРАЗОВАТЕЛЬ ДАВЛЕНИЯ "ОВЕН"</t>
  </si>
  <si>
    <t>982 -1 Т</t>
  </si>
  <si>
    <t>983 Т</t>
  </si>
  <si>
    <t>26.51.44.000.002.00.0796.000000000001</t>
  </si>
  <si>
    <t>Преобразователь систем</t>
  </si>
  <si>
    <t>передача информации дистанционная, унифицированный сигнал</t>
  </si>
  <si>
    <t>ДС-Б-050МВ ТУ4217-008-25969080-96 КОМПЛЕКТ</t>
  </si>
  <si>
    <t>983 -1 Т</t>
  </si>
  <si>
    <t>984 Т</t>
  </si>
  <si>
    <t>25.99.29.490.065.00.0796.000000000000</t>
  </si>
  <si>
    <t>Пресс-масленка</t>
  </si>
  <si>
    <t>для пластиных смазочных материалов, прямая</t>
  </si>
  <si>
    <t>1.1.Ц6 ГОСТ19853-74 МАСЛЕНКА</t>
  </si>
  <si>
    <t>984 -1 Т</t>
  </si>
  <si>
    <t>985 Т</t>
  </si>
  <si>
    <t>1.2.45.Ц6 ГОСТ19853-74 МАСЛЕНКА</t>
  </si>
  <si>
    <t>985 -1 Т</t>
  </si>
  <si>
    <t>986 Т</t>
  </si>
  <si>
    <t>1.2.Ц6 ГОСТ19853-74 МАСЛЕНКА</t>
  </si>
  <si>
    <t>986 -1 Т</t>
  </si>
  <si>
    <t>987 Т</t>
  </si>
  <si>
    <t>2.2.45.Ц6 ГОСТ19853-74 МАСЛЕНКА</t>
  </si>
  <si>
    <t>987 -1 Т</t>
  </si>
  <si>
    <t>988 Т</t>
  </si>
  <si>
    <t>27.90.32.000.049.00.0166.000000000000</t>
  </si>
  <si>
    <t>Припой</t>
  </si>
  <si>
    <t>для пайки металлов</t>
  </si>
  <si>
    <t>ПОС-61 ГОСТ 21931-76</t>
  </si>
  <si>
    <t>988 -1 Т</t>
  </si>
  <si>
    <t>989 Т</t>
  </si>
  <si>
    <t>25.99.29.130.001.00.0796.000000000000</t>
  </si>
  <si>
    <t>Пробка</t>
  </si>
  <si>
    <t>для чугунных батарей</t>
  </si>
  <si>
    <t>Пробка чугунная к радиатору правая ф15</t>
  </si>
  <si>
    <t>989-1 Т</t>
  </si>
  <si>
    <t>990 Т</t>
  </si>
  <si>
    <t>Пробка чугунная к радиатору правая ф20</t>
  </si>
  <si>
    <t>990-1 Т</t>
  </si>
  <si>
    <t>991 Т</t>
  </si>
  <si>
    <t>Пробка чугунная к радиатору левая ф20</t>
  </si>
  <si>
    <t>991-1 Т</t>
  </si>
  <si>
    <t>Пробка чугунная к радиатору левая ф15</t>
  </si>
  <si>
    <t>992 Т</t>
  </si>
  <si>
    <t>992 -1 Т</t>
  </si>
  <si>
    <t>993 Т</t>
  </si>
  <si>
    <t>27.32.13.700.002.00.0006.000000000365</t>
  </si>
  <si>
    <t>Провод</t>
  </si>
  <si>
    <t>марка ТРП, 2*0,4 мм2</t>
  </si>
  <si>
    <t>Кабель телефонный ТРП, 2*0,4 мм2</t>
  </si>
  <si>
    <t>993 -1 Т</t>
  </si>
  <si>
    <t>994 Т</t>
  </si>
  <si>
    <t>27.32.13.700.002.00.0018.000000000010</t>
  </si>
  <si>
    <t>марка ПКСВ, 2*0,5 мм2</t>
  </si>
  <si>
    <t>Провод ПКСВ, 2*0,5 мм2</t>
  </si>
  <si>
    <t>994 -1 Т</t>
  </si>
  <si>
    <t xml:space="preserve"> Провод ПКСВ, 2*0,5 мм2</t>
  </si>
  <si>
    <t>995 Т</t>
  </si>
  <si>
    <t>27.32.13.700.002.00.0006.000000000055</t>
  </si>
  <si>
    <t>марка БПВЛ, 50 мм2</t>
  </si>
  <si>
    <t>Провод БПВЛ-50</t>
  </si>
  <si>
    <t>995 -1 Т</t>
  </si>
  <si>
    <t>996 Т</t>
  </si>
  <si>
    <t>27.32.11.900.000.00.0166.000000000098</t>
  </si>
  <si>
    <t>сечение жил 0,28 мм, марка ПЭТВ-2</t>
  </si>
  <si>
    <t>Эмаль-провод Ø0,28</t>
  </si>
  <si>
    <t>996-1 Т</t>
  </si>
  <si>
    <t>эмаль провод 0,28</t>
  </si>
  <si>
    <t>997 Т</t>
  </si>
  <si>
    <t>27.32.11.900.000.00.0166.000000000105</t>
  </si>
  <si>
    <t>сечение жил 0,4 мм, марка ПЭТВ-2</t>
  </si>
  <si>
    <t>Эмаль-провод Ø0,4</t>
  </si>
  <si>
    <t>997 -1 Т</t>
  </si>
  <si>
    <t>998 Т</t>
  </si>
  <si>
    <t>27.32.11.900.000.00.0166.000000000110</t>
  </si>
  <si>
    <t>сечение жил 0,45 мм, марка ПЭТВ-2</t>
  </si>
  <si>
    <t>Эмаль-провод Ø0,45</t>
  </si>
  <si>
    <t>998 -1 Т</t>
  </si>
  <si>
    <t>999 Т</t>
  </si>
  <si>
    <t>27.32.11.900.000.00.0166.000000000113</t>
  </si>
  <si>
    <t>сечение жил 0,5 мм, марка ПЭТВ-2</t>
  </si>
  <si>
    <t>Эмаль-провод Ø0,5</t>
  </si>
  <si>
    <t>999 -1 Т</t>
  </si>
  <si>
    <t>1000 Т</t>
  </si>
  <si>
    <t>27.32.11.900.000.00.0166.000000000118</t>
  </si>
  <si>
    <t>сечение жил 0,56 мм, марка ПЭТВ-2</t>
  </si>
  <si>
    <t>Эмаль-провод Ø0,56</t>
  </si>
  <si>
    <t>1000-1 Т</t>
  </si>
  <si>
    <t>эмаль провод 0,56</t>
  </si>
  <si>
    <t>1001 Т</t>
  </si>
  <si>
    <t>27.32.11.900.000.00.0166.000000000122</t>
  </si>
  <si>
    <t>сечение жил 0,69 мм, марка ПЭТВ-2</t>
  </si>
  <si>
    <t>Эмаль-провод Ø0,69</t>
  </si>
  <si>
    <t>1001-1 Т</t>
  </si>
  <si>
    <t>эмаль провод 0,69</t>
  </si>
  <si>
    <t>1002 Т</t>
  </si>
  <si>
    <t>27.32.11.900.000.00.0166.000000000126</t>
  </si>
  <si>
    <t>сечение жил 0,8 мм, марка ПЭТВ-2</t>
  </si>
  <si>
    <t>Эмаль-провод Ø0,8</t>
  </si>
  <si>
    <t>1002-1 Т</t>
  </si>
  <si>
    <t>эмаль провод 0,8</t>
  </si>
  <si>
    <t>1003 Т</t>
  </si>
  <si>
    <t>27.32.11.900.000.00.0166.000000000129</t>
  </si>
  <si>
    <t>сечение жил 0,9 мм, марка ПЭТВ-2</t>
  </si>
  <si>
    <t>Эмаль-провод Ø0,9</t>
  </si>
  <si>
    <t>1003-1 Т</t>
  </si>
  <si>
    <t>эмаль провод 0,9</t>
  </si>
  <si>
    <t>1004 Т</t>
  </si>
  <si>
    <t>27.32.11.900.000.00.0166.000000000134</t>
  </si>
  <si>
    <t>сечение жил 1 мм, марка ПЭТВ-2</t>
  </si>
  <si>
    <t>Эмаль-провод Ø1,00</t>
  </si>
  <si>
    <t>1004 -1 Т</t>
  </si>
  <si>
    <t>1005 Т</t>
  </si>
  <si>
    <t>27.32.11.900.000.00.0166.000000000142</t>
  </si>
  <si>
    <t>сечение жил 1,12 мм, марка ПЭТВ-2</t>
  </si>
  <si>
    <t>Эмаль-провод Ø1,12</t>
  </si>
  <si>
    <t>1005 -1 Т</t>
  </si>
  <si>
    <t>1006 Т</t>
  </si>
  <si>
    <t>27.32.11.900.000.00.0166.000000000149</t>
  </si>
  <si>
    <t>сечение жил 1,32 мм, марка ПЭТВ-2</t>
  </si>
  <si>
    <t>Эмаль-провод Ø1,32</t>
  </si>
  <si>
    <t>1006-1 Т</t>
  </si>
  <si>
    <t>эмаль провод 1,32</t>
  </si>
  <si>
    <t>1007 Т</t>
  </si>
  <si>
    <t>27.32.11.900.000.00.0166.000000000154</t>
  </si>
  <si>
    <t>сечение жил 1,5 мм, марка ПЭТВ-2</t>
  </si>
  <si>
    <t>Эмаль-провод Ø1,5</t>
  </si>
  <si>
    <t>1007-1 Т</t>
  </si>
  <si>
    <t>эмаль провод 1,5</t>
  </si>
  <si>
    <t>1008 Т</t>
  </si>
  <si>
    <t>27.32.13.700.002.00.0006.000000000205</t>
  </si>
  <si>
    <t>марка ПВ-3, 4 мм2</t>
  </si>
  <si>
    <t>провод ПВ 3 4,0 З-Ж</t>
  </si>
  <si>
    <t>1008 -1 Т</t>
  </si>
  <si>
    <t>1009 Т</t>
  </si>
  <si>
    <t>27.32.13.700.002.00.0006.000000000206</t>
  </si>
  <si>
    <t>марка ПВ-3, 6 мм2</t>
  </si>
  <si>
    <t>провод ПВ 3 6 белый</t>
  </si>
  <si>
    <t>1009 -1 Т</t>
  </si>
  <si>
    <t>1010 Т</t>
  </si>
  <si>
    <t>27.32.14.000.001.00.0006.000000000020</t>
  </si>
  <si>
    <t>марка РПШЭ, 2*4 мм2</t>
  </si>
  <si>
    <t>РПШЭ 2*4</t>
  </si>
  <si>
    <t>1010 -1 Т</t>
  </si>
  <si>
    <t>1011 Т</t>
  </si>
  <si>
    <t>24.34.12.900.000.00.0168.000000000003</t>
  </si>
  <si>
    <t>Проволока</t>
  </si>
  <si>
    <t>из углеродистой стали, номинальный диаметр 6 мм</t>
  </si>
  <si>
    <t>январь-июнь, декабрь</t>
  </si>
  <si>
    <t>1012 Т</t>
  </si>
  <si>
    <t>25.93.15.700.000.01.0166.000000000022</t>
  </si>
  <si>
    <t>оцинкованная, 1 класс, покрытие 1Ц, диаметр 1,20 мм, ГОСТ 3282-74</t>
  </si>
  <si>
    <t>10-15 рабочих дней</t>
  </si>
  <si>
    <t>1012 -1 Т</t>
  </si>
  <si>
    <t>1013 Т</t>
  </si>
  <si>
    <t>25.93.15.700.000.01.0166.000000000025</t>
  </si>
  <si>
    <t>оцинкованная, 1 класс, покрытие 1Ц, диаметр 1,60 мм, ГОСТ 3282-74</t>
  </si>
  <si>
    <t>1013 -1 Т</t>
  </si>
  <si>
    <t>1014 Т</t>
  </si>
  <si>
    <t>24.34.12.900.000.00.0168.000000000041</t>
  </si>
  <si>
    <t>из углеродистой стали, номинальный диаметр 1,20 мм</t>
  </si>
  <si>
    <t>диам. 1.2 мм сталь 08Г2С с омед. Покрытием</t>
  </si>
  <si>
    <t>январь-март, апрель-июль, август-ноябрь</t>
  </si>
  <si>
    <t>1015 Т</t>
  </si>
  <si>
    <t>24.34.12.900.000.00.0168.000000000057</t>
  </si>
  <si>
    <t>из углеродистой стали, номинальный диаметр 3,00 мм</t>
  </si>
  <si>
    <t>диам. 3 мм  OK Autrod 12.24  кассеты 30kg</t>
  </si>
  <si>
    <t>11,18,19,20</t>
  </si>
  <si>
    <t>1015-1 Т</t>
  </si>
  <si>
    <t>1016 Т</t>
  </si>
  <si>
    <t>24.34.13.900.000.01.0166.000000000050</t>
  </si>
  <si>
    <t>порошковая, диаметр 6 мм, для дуговой сварки</t>
  </si>
  <si>
    <t>OK Flux 10.71 25kg</t>
  </si>
  <si>
    <t>1017 Т</t>
  </si>
  <si>
    <t>24.34.13.100.001.01.0166.000000000005</t>
  </si>
  <si>
    <t>наплавочная, стальная, диаметр 2,4 мм</t>
  </si>
  <si>
    <t>OK Tigrod 12.64 2,4mm</t>
  </si>
  <si>
    <t>11,18,19,20.</t>
  </si>
  <si>
    <t>1017-1 Т</t>
  </si>
  <si>
    <t>1018 Т</t>
  </si>
  <si>
    <t>58.11.19.000.000.00.0796.000000000000</t>
  </si>
  <si>
    <t>Проездной билет</t>
  </si>
  <si>
    <t>для получение платной услуги проезд на общественном транспорте, бумажный</t>
  </si>
  <si>
    <t>Месячный проездной билет на автобус</t>
  </si>
  <si>
    <t>1019 Т</t>
  </si>
  <si>
    <t>29.32.30.990.058.05.0839.000000000000</t>
  </si>
  <si>
    <t>Прокладка</t>
  </si>
  <si>
    <t>для двигателя внутреннего сгорания, для грузового автомобиля</t>
  </si>
  <si>
    <t>1020 Т</t>
  </si>
  <si>
    <t>29.32.30.990.058.05.0796.000000000000</t>
  </si>
  <si>
    <t>для двигателя внутреннего сгорания, для легкового автомобиля</t>
  </si>
  <si>
    <t>1021 Т</t>
  </si>
  <si>
    <t>28.11.41.700.002.03.0796.000000000000</t>
  </si>
  <si>
    <t>крышки клапанов, для грузового автомобиля</t>
  </si>
  <si>
    <t>1022 Т</t>
  </si>
  <si>
    <t>28.11.41.700.002.07.0796.000000000000</t>
  </si>
  <si>
    <t>для крышки клапанов, для легкового автомобиля</t>
  </si>
  <si>
    <t>1023 Т</t>
  </si>
  <si>
    <t>19.20.31.300.000.00.0166.000000000000</t>
  </si>
  <si>
    <t>Пропан</t>
  </si>
  <si>
    <t>технический, массовая доля сероводорода и меркаптановой серы не более 0,013%, интенсивность запаха не менее 3 баллов</t>
  </si>
  <si>
    <t>Пропан технический ГОСТ 20448-90</t>
  </si>
  <si>
    <t>7,8,13,14,15,19,20,22</t>
  </si>
  <si>
    <t>1023-1 Т</t>
  </si>
  <si>
    <t>поставка в течение 60 дней</t>
  </si>
  <si>
    <t>1024 Т</t>
  </si>
  <si>
    <t>25.11.23.600.011.01.0796.000000000000</t>
  </si>
  <si>
    <t>Профиль</t>
  </si>
  <si>
    <t>оцинкованный</t>
  </si>
  <si>
    <t>направляющая 1,2 м</t>
  </si>
  <si>
    <t>1024 -1 Т</t>
  </si>
  <si>
    <t>1025 Т</t>
  </si>
  <si>
    <t>направляющая 0,6  м</t>
  </si>
  <si>
    <t>1025 -1 Т</t>
  </si>
  <si>
    <t>1026 Т</t>
  </si>
  <si>
    <t>Направляющая 3,6м</t>
  </si>
  <si>
    <t>1026 -1 Т</t>
  </si>
  <si>
    <t xml:space="preserve">Направляющая 3,6м </t>
  </si>
  <si>
    <t>1027 Т</t>
  </si>
  <si>
    <t>оцинкованный(ПН L=3м) для гипсокартона</t>
  </si>
  <si>
    <t>1027 -1 Т</t>
  </si>
  <si>
    <t>1028 Т</t>
  </si>
  <si>
    <t>оцинкованный для гипсокартона</t>
  </si>
  <si>
    <t>1028 -1 Т</t>
  </si>
  <si>
    <t>1029 Т</t>
  </si>
  <si>
    <t>25.11.23.900.001.00.0006.000000000000</t>
  </si>
  <si>
    <t>подвес прямой</t>
  </si>
  <si>
    <t>1029 -1 Т</t>
  </si>
  <si>
    <t>1030 Т</t>
  </si>
  <si>
    <t>Уголок для подвесного потолка</t>
  </si>
  <si>
    <t>1030 -1 Т</t>
  </si>
  <si>
    <t>1031 Т</t>
  </si>
  <si>
    <t>профиль соединитель одноуровневый "КРАБ"</t>
  </si>
  <si>
    <t>1031 -1 Т</t>
  </si>
  <si>
    <t>1032 Т</t>
  </si>
  <si>
    <t>26.11.30.700.000.00.0796.000000000007</t>
  </si>
  <si>
    <t>Процессор</t>
  </si>
  <si>
    <t>многоядерный, Socket LGA 1155, тактовая частота 3,1-3,6 ГГц</t>
  </si>
  <si>
    <t>Центральный процессор</t>
  </si>
  <si>
    <t>1033 Т</t>
  </si>
  <si>
    <t>26.11.30.700.000.00.0796.000000000005</t>
  </si>
  <si>
    <t>многоядерный, Socket LGA 1150, тактовая частота 3,1-3,6 ГГц</t>
  </si>
  <si>
    <t>1034 Т</t>
  </si>
  <si>
    <t>1035 Т</t>
  </si>
  <si>
    <t>1036 Т</t>
  </si>
  <si>
    <t>1037 Т</t>
  </si>
  <si>
    <t>20.59.12.000.003.01.0778.000000000000</t>
  </si>
  <si>
    <t>Проявитель</t>
  </si>
  <si>
    <t>для обработки пленок</t>
  </si>
  <si>
    <t>проявитель (5 литров)</t>
  </si>
  <si>
    <t>1037-1 Т</t>
  </si>
  <si>
    <t>1038 Т</t>
  </si>
  <si>
    <t>20.59.12.000.003.01.0112.000000000000</t>
  </si>
  <si>
    <t>проявитель  (аэрозоль 500 мл.)</t>
  </si>
  <si>
    <t>1038-1 Т</t>
  </si>
  <si>
    <t>1039 Т</t>
  </si>
  <si>
    <t>22.29.25.700.007.00.5111.000000000004</t>
  </si>
  <si>
    <t>Пружина</t>
  </si>
  <si>
    <t>для переплета, пластиковая, диаметр 8 мм</t>
  </si>
  <si>
    <t>Пружина 8мм</t>
  </si>
  <si>
    <t>1040 Т</t>
  </si>
  <si>
    <t>22.29.25.700.007.00.5111.000000000018</t>
  </si>
  <si>
    <t>для переплета, пластиковая, диаметр 51 мм</t>
  </si>
  <si>
    <t>Пружина 51мм</t>
  </si>
  <si>
    <t>1041 Т</t>
  </si>
  <si>
    <t>32.99.59.900.086.00.0778.000000000000</t>
  </si>
  <si>
    <t>для переплета, из металла</t>
  </si>
  <si>
    <t>Пружина 12мм</t>
  </si>
  <si>
    <t>1042 Т</t>
  </si>
  <si>
    <t>1043 Т</t>
  </si>
  <si>
    <t>24.44.22.240.002.00.0168.000000000041</t>
  </si>
  <si>
    <t>Пруток</t>
  </si>
  <si>
    <t>бронзовый, круглый, диаметр 40 мм, пресованный, марка БрАЖНМц9-4-4-1</t>
  </si>
  <si>
    <t>1043 -1 Т</t>
  </si>
  <si>
    <t>1044 Т</t>
  </si>
  <si>
    <t>24.44.22.240.002.00.0168.000000000042</t>
  </si>
  <si>
    <t>бронзовый, круглый, диаметр 50 мм, пресованный, марка БрАЖНМц9-4-4-1</t>
  </si>
  <si>
    <t>1044 -1 Т</t>
  </si>
  <si>
    <t>1045 Т</t>
  </si>
  <si>
    <t>24.44.22.240.002.00.0168.000000000044</t>
  </si>
  <si>
    <t>бронзовый, круглый, диаметр 60 мм, пресованный, марка БрАЖНМц9-4-4-1</t>
  </si>
  <si>
    <t>1046 Т</t>
  </si>
  <si>
    <t>24.44.22.240.002.00.0168.000000000046</t>
  </si>
  <si>
    <t>бронзовый, круглый, диаметр 80 мм, пресованный, марка БрАЖНМц9-4-4-1</t>
  </si>
  <si>
    <t>1046 -1 Т</t>
  </si>
  <si>
    <t>1047 Т</t>
  </si>
  <si>
    <t>24.44.22.240.002.00.0168.000000000047</t>
  </si>
  <si>
    <t>бронзовый, круглый, диаметр 110 мм, пресованный, марка БрАЖНМц9-4-4-1</t>
  </si>
  <si>
    <t>1047 -1 Т</t>
  </si>
  <si>
    <t>1048 Т</t>
  </si>
  <si>
    <t>24.44.22.240.002.00.0168.000000000048</t>
  </si>
  <si>
    <t>бронзовый, круглый, диаметр 140 мм, пресованный, марка БрАЖНМц9-4-4-1</t>
  </si>
  <si>
    <t>1048 -1 Т</t>
  </si>
  <si>
    <t>1049 Т</t>
  </si>
  <si>
    <t>24.44.22.240.002.00.0168.000000000023</t>
  </si>
  <si>
    <t>бронзовый, круглый, диаметр 20 мм, пресованный</t>
  </si>
  <si>
    <t>1049 -1 Т</t>
  </si>
  <si>
    <t>1050 Т</t>
  </si>
  <si>
    <t>28.22.19.300.037.00.0796.000000000000</t>
  </si>
  <si>
    <t>Пульт управления</t>
  </si>
  <si>
    <t>для грузоподъемных механизмов</t>
  </si>
  <si>
    <t>Пульт управления ПКТ</t>
  </si>
  <si>
    <t>1051 Т</t>
  </si>
  <si>
    <t>27.12.31.900.000.00.0796.000000000006</t>
  </si>
  <si>
    <t>Пускатель магнитный</t>
  </si>
  <si>
    <t>серия ПМ 12, реверсивный, без реле, величина пускателя в зависимости от номинального тока 100 А</t>
  </si>
  <si>
    <t>Пускатель ПМ-12-100-240</t>
  </si>
  <si>
    <t>1052 Т</t>
  </si>
  <si>
    <t>Пускатель ПМ-12-160-150 (380в)</t>
  </si>
  <si>
    <t>1053 Т</t>
  </si>
  <si>
    <t>Пускатель ПМ-12-160-210 (380в)</t>
  </si>
  <si>
    <t>1054 Т</t>
  </si>
  <si>
    <t>27.12.31.900.000.00.0796.000000000016</t>
  </si>
  <si>
    <t>серия ПМЛ, нереверсивный, с реле, величина пускателя в зависимости от номинального тока 40  А</t>
  </si>
  <si>
    <t>Пускатель ПМЛ 4110 380В закр. с реле</t>
  </si>
  <si>
    <t>1055 Т</t>
  </si>
  <si>
    <t>Пускатель ПМ-12-160-250 (380в)</t>
  </si>
  <si>
    <t>1055-1 Т</t>
  </si>
  <si>
    <t>6,11,14,18</t>
  </si>
  <si>
    <t>1055-2 Т</t>
  </si>
  <si>
    <t>Пускатель ПМ-12-100-150 (ПМА 5102)</t>
  </si>
  <si>
    <t>1056 Т</t>
  </si>
  <si>
    <t>Пускатель ПМ 12-100-160 380В (откр,б/реле,5вел)</t>
  </si>
  <si>
    <t>1057 Т</t>
  </si>
  <si>
    <t>27.12.31.900.000.00.0796.000000000014</t>
  </si>
  <si>
    <t>серия ПМЛ, реверсивный, с тепловым реле, величина пускателя в зависимости от номинального тока 25 А</t>
  </si>
  <si>
    <t>Пускатель ПМЛ 2100М 3800В (откр,б/реле)</t>
  </si>
  <si>
    <t>1058 Т</t>
  </si>
  <si>
    <t>27.12.31.900.000.00.0796.000000000008</t>
  </si>
  <si>
    <t>ПМЕ, реверсивный, без реле, величина пускателя в зависимости от номинального тока 25 А</t>
  </si>
  <si>
    <t>Пускатель ПМE 211  380В (открытый, без реле)</t>
  </si>
  <si>
    <t>1059 Т</t>
  </si>
  <si>
    <t>Пускатель ПМЛ-5100 220В (с реле)</t>
  </si>
  <si>
    <t>1060 Т</t>
  </si>
  <si>
    <t>27.12.31.900.000.00.0796.000000000003</t>
  </si>
  <si>
    <t>серия ПМА, реверсивный, без реле с электрической блокировкой, величина пускателя в зависимости от номинального тока 40 А</t>
  </si>
  <si>
    <t>Пускатель ПМА 3100 380В (откр,б/реле)</t>
  </si>
  <si>
    <t>1061 Т</t>
  </si>
  <si>
    <t>Пускатель ПМЛ - 4100 380В</t>
  </si>
  <si>
    <t>1062 Т</t>
  </si>
  <si>
    <t>Пускатель ПМЛ - 1100 220В</t>
  </si>
  <si>
    <t>1062 -1 Т</t>
  </si>
  <si>
    <t>серия ПМЛ, нереверсивный, с реле, величина пускателя в зависимости от номинального тока 40 А</t>
  </si>
  <si>
    <t>1063 Т</t>
  </si>
  <si>
    <t>Пускатель ПМЛ - 5102 380В</t>
  </si>
  <si>
    <t>1063 -1 Т</t>
  </si>
  <si>
    <t>1063-2 Т</t>
  </si>
  <si>
    <t>Пускатель ПМЕ-111 110в</t>
  </si>
  <si>
    <t>1064 Т</t>
  </si>
  <si>
    <t>Пускатель 6 вел.ПМ 12- 160-200 220В (откр. с реле)</t>
  </si>
  <si>
    <t>1065 Т</t>
  </si>
  <si>
    <t>27.12.31.900.000.00.0796.000000000005</t>
  </si>
  <si>
    <t>серия ПМ 12, реверсивный, без реле, величина пускателя в зависимости от номинального тока 63 А</t>
  </si>
  <si>
    <t>Пускатель  ПМ-12-063-151 380В вариант "Ф"УХЛ4 В</t>
  </si>
  <si>
    <t>1066 Т</t>
  </si>
  <si>
    <t>22.19.73.470.001.01.0796.000000000003</t>
  </si>
  <si>
    <t>Пыльник</t>
  </si>
  <si>
    <t>для легковых автомобилей, приводов ШРУС (наружный)</t>
  </si>
  <si>
    <t>ЧЕХОЛ РЕЗИНОВЫЙ РЫЧАГА ПЕРЕКЛЮЧАТЕЛЯ ПЕРЕДАЧ</t>
  </si>
  <si>
    <t>1066-1 Т</t>
  </si>
  <si>
    <t>1067 Т</t>
  </si>
  <si>
    <t>25.21.11.900.004.00.0796.000000000001</t>
  </si>
  <si>
    <t>Радиатор секционный</t>
  </si>
  <si>
    <t>расстояние между центрами ниппельных отверстий 300 мм, полная высота не более 400, глубина не более 160, номенклатурный шаг не более 0,16 кВт</t>
  </si>
  <si>
    <t>Радиаторы чугунные МС 140</t>
  </si>
  <si>
    <t>1067-1 Т</t>
  </si>
  <si>
    <t>1068 Т</t>
  </si>
  <si>
    <t>28.29.86.000.010.00.0796.000000000000</t>
  </si>
  <si>
    <t>Размыкатель</t>
  </si>
  <si>
    <t>для портальной машины плазменной резки, пневматический</t>
  </si>
  <si>
    <t>220163 Розетка для HRP 260</t>
  </si>
  <si>
    <t>1068-1 Т</t>
  </si>
  <si>
    <t>1069 Т</t>
  </si>
  <si>
    <t>26.30.30.900.068.01.0796.000000000005</t>
  </si>
  <si>
    <t>Разъем</t>
  </si>
  <si>
    <t>телефонный, коннектор модульный RJ45</t>
  </si>
  <si>
    <t>RJ45</t>
  </si>
  <si>
    <t>1070 Т</t>
  </si>
  <si>
    <t>26.30.30.900.068.01.0796.000000000001</t>
  </si>
  <si>
    <t>телефонный, коннектор модульный RJ11</t>
  </si>
  <si>
    <t>телефонный коннектор модульный RJ11 4P4C</t>
  </si>
  <si>
    <t>1070 -1 Т</t>
  </si>
  <si>
    <t>1071 Т</t>
  </si>
  <si>
    <t>телефонный коннектор модульный RJ11 6P6C</t>
  </si>
  <si>
    <t>1071 -1 Т</t>
  </si>
  <si>
    <t>1072 Т</t>
  </si>
  <si>
    <t>23.42.10.500.001.01.0796.000000000000</t>
  </si>
  <si>
    <t>Раковина</t>
  </si>
  <si>
    <t>фаянсовая, средняя, с пьедесталом и креплениями, размер раковины 600*500*160 мм, размер чаши 560*330 мм</t>
  </si>
  <si>
    <t>раковина фаянсовая "Тюльпан"</t>
  </si>
  <si>
    <t>1072 -1 Т</t>
  </si>
  <si>
    <t>1073 Т</t>
  </si>
  <si>
    <t>27.90.32.000.015.00.0796.000000000000</t>
  </si>
  <si>
    <t>Распылитель</t>
  </si>
  <si>
    <t>для сварочного оборудования, газовый</t>
  </si>
  <si>
    <t>МЕ0517 Диффузор газовый ЕР36 (ст) керамика</t>
  </si>
  <si>
    <t>1073 -1 Т</t>
  </si>
  <si>
    <t>1074 Т</t>
  </si>
  <si>
    <t>114Р002005 Газовый диффузор</t>
  </si>
  <si>
    <t>1074 -1 Т</t>
  </si>
  <si>
    <t xml:space="preserve">114Р002005 Газовый диффузор </t>
  </si>
  <si>
    <t>1075 Т</t>
  </si>
  <si>
    <t>20.30.22.700.000.00.0112.000000000001</t>
  </si>
  <si>
    <t>Растворитель</t>
  </si>
  <si>
    <t>для лакокрасочных материалов, марка 646, ГОСТ 18188-72</t>
  </si>
  <si>
    <t>растворитель марки 646, ГОСТ 18188-72</t>
  </si>
  <si>
    <t>1076 Т</t>
  </si>
  <si>
    <t>30.20.40.300.363.00.0796.000000000003</t>
  </si>
  <si>
    <t>Регулятор давления</t>
  </si>
  <si>
    <t>M004-RRA РЕГУЛЯТОР ДАВЛЕНИЯ</t>
  </si>
  <si>
    <t>1077 Т</t>
  </si>
  <si>
    <t>27.90.32.000.059.00.0796.000000000001</t>
  </si>
  <si>
    <t>Регулятор расхода газа</t>
  </si>
  <si>
    <t>универсальный</t>
  </si>
  <si>
    <t>Регулятор расхода газа аргоново-углекислотный У-30/АР 40ЛЗ КРАСС 2133518</t>
  </si>
  <si>
    <t>14, 18</t>
  </si>
  <si>
    <t>1077-1 Т</t>
  </si>
  <si>
    <t>1078 Т</t>
  </si>
  <si>
    <t>28.15.24.320.000.01.0796.000000000003</t>
  </si>
  <si>
    <t>Редуктор</t>
  </si>
  <si>
    <t>цилиндрический, зубчатый, номинальная передаваемая мощность 1,5 - 4 кВт</t>
  </si>
  <si>
    <t>Редуктор РМ</t>
  </si>
  <si>
    <t>1078 -1 Т</t>
  </si>
  <si>
    <t>1079 Т</t>
  </si>
  <si>
    <t>28.15.24.340.001.00.0796.000000000000</t>
  </si>
  <si>
    <t>общего назначения, одноступенчатый, внутренний диаметр гибкого колеса 52 мм, ГОСТ 26218-94</t>
  </si>
  <si>
    <t>Редуктор устройства подачи по оси Х</t>
  </si>
  <si>
    <t>1079 -1 Т</t>
  </si>
  <si>
    <t>1080 Т</t>
  </si>
  <si>
    <t>27.90.32.000.061.01.0796.000000000002</t>
  </si>
  <si>
    <t>кислородный, кислородный, рамповый, пропускная способность 250 м3/ч, ГОСТ 13861-89</t>
  </si>
  <si>
    <t>Редуктор кислород БКО-50-10 ИНКО исполнение 02</t>
  </si>
  <si>
    <t>3 дня после оплаты</t>
  </si>
  <si>
    <t>1080 -1 Т</t>
  </si>
  <si>
    <t xml:space="preserve">Редуктор кислород БКО-50-10 ИНКО исполнение 02 </t>
  </si>
  <si>
    <t>1081 Т</t>
  </si>
  <si>
    <t>27.90.32.000.061.03.0796.000000000000</t>
  </si>
  <si>
    <t>пропановый, пропановый, баллонный, пропускная способность 5 м3/ч, ГОСТ 13861-89</t>
  </si>
  <si>
    <t>Редуктор пропан БПО-5-10 ИНКО исполнение 02</t>
  </si>
  <si>
    <t>1081 -1 Т</t>
  </si>
  <si>
    <t>1082 Т</t>
  </si>
  <si>
    <t>27.90.32.000.057.00.0796.000000000002</t>
  </si>
  <si>
    <t>Резак</t>
  </si>
  <si>
    <t>керосино-кислородный</t>
  </si>
  <si>
    <t>Резак РЗП ИНКО-100 исполнение 01</t>
  </si>
  <si>
    <t>1082 -1 Т</t>
  </si>
  <si>
    <t>1083 Т</t>
  </si>
  <si>
    <t>27.90.60.300.001.00.0796.000000000086</t>
  </si>
  <si>
    <t>Резистор</t>
  </si>
  <si>
    <t>постоянный, тип МЛТ-2-10 кОм, металлопленочный, номинальное сопротивление 10 кОм</t>
  </si>
  <si>
    <t>Резистор ППЗ-40-10 кОм</t>
  </si>
  <si>
    <t>1084 Т</t>
  </si>
  <si>
    <t>29.32.30.990.030.01.0796.000000000004</t>
  </si>
  <si>
    <t>Реле</t>
  </si>
  <si>
    <t>для легкового автомобиля, электромагнитное тяговое</t>
  </si>
  <si>
    <t>901.3747010-01 ТУ37.003.1418-94 РЕЛЕ</t>
  </si>
  <si>
    <t>1084 -1 Т</t>
  </si>
  <si>
    <t>1085 Т</t>
  </si>
  <si>
    <t>901.3777 РЕЛЕ</t>
  </si>
  <si>
    <t>1085 -1 Т</t>
  </si>
  <si>
    <t>1085-2 Т</t>
  </si>
  <si>
    <t>1086 Т</t>
  </si>
  <si>
    <t>98.3777 12В РЕЛЕ</t>
  </si>
  <si>
    <t>1086 -1 Т</t>
  </si>
  <si>
    <t>1087 Т</t>
  </si>
  <si>
    <t>РЭС-22 РФ4.523.023.07-02 РХО.450.006ТУ РЕЛЕ</t>
  </si>
  <si>
    <t>1087 -1 Т</t>
  </si>
  <si>
    <t>1088 Т</t>
  </si>
  <si>
    <t>РЭС-22 РФ4.523.023-07-01 РХО.450.006ТУ РЕЛЕ</t>
  </si>
  <si>
    <t>1089 Т</t>
  </si>
  <si>
    <t>РЭС48Б РС4.590.201 ЯЛО.450.033ТУ РЕЛЕ</t>
  </si>
  <si>
    <t>1089 -1 Т</t>
  </si>
  <si>
    <t>1090 Т</t>
  </si>
  <si>
    <t>22.19.40.300.000.00.0796.000000000174</t>
  </si>
  <si>
    <t>Ремень</t>
  </si>
  <si>
    <t>клиновый, вентиляторный, размер 8,5*8-875 мм, ГОСТ 5813-93.</t>
  </si>
  <si>
    <t>Ремень вентиляторный 8,5*8-850 ГОСТ 5813 (Z(O)</t>
  </si>
  <si>
    <t>35 рабочих дней после предоплаты/ для ОТП 60 дней после предоплаты</t>
  </si>
  <si>
    <t>1090-1 Т</t>
  </si>
  <si>
    <t>Ремень Z(0)</t>
  </si>
  <si>
    <t>май,июль-сентябрь</t>
  </si>
  <si>
    <t>1091 Т</t>
  </si>
  <si>
    <t>22.19.40.300.000.00.0796.000000000036</t>
  </si>
  <si>
    <t>клиновый, приводный, с сечением А-1120, ГОСТ 1284.2-89</t>
  </si>
  <si>
    <t>Ремень клиновой А-1120 ГОСТ 1284.1-2-89</t>
  </si>
  <si>
    <t>1091-1 Т</t>
  </si>
  <si>
    <t>1092 Т</t>
  </si>
  <si>
    <t>22.19.40.300.000.00.0796.000000000038</t>
  </si>
  <si>
    <t>клиновый, приводный, с сечением А-1250, ГОСТ 1284.2-89</t>
  </si>
  <si>
    <t>Ремень клиновой А-1250 ГОСТ 1284.1-2-89</t>
  </si>
  <si>
    <t>1092-1 Т</t>
  </si>
  <si>
    <t>Ремень A-1250</t>
  </si>
  <si>
    <t>1093 Т</t>
  </si>
  <si>
    <t>22.19.40.300.000.00.0796.000000000042</t>
  </si>
  <si>
    <t>клиновый, приводный, с сечением А-1400, ГОСТ 1284.2-89</t>
  </si>
  <si>
    <t>Ремень клиновой А-1400  ГОСТ 1284.1-2-89</t>
  </si>
  <si>
    <t>1093 -1 Т</t>
  </si>
  <si>
    <t>1094 Т</t>
  </si>
  <si>
    <t>22.19.40.300.000.00.0796.000000000044</t>
  </si>
  <si>
    <t>клиновый, приводный, с сечением А-1500, ГОСТ 1284.2-89</t>
  </si>
  <si>
    <t>Ремень клиновой А-1500 ГОСТ 1284.1-2-89</t>
  </si>
  <si>
    <t>1094 -1 Т</t>
  </si>
  <si>
    <t>1095 Т</t>
  </si>
  <si>
    <t>22.19.40.300.000.00.0796.000000000048</t>
  </si>
  <si>
    <t>клиновый, приводный, с сечением А-1700, ГОСТ 1284.2-89</t>
  </si>
  <si>
    <t>Ремень клиновой А-1700 ГОСТ 1284.1-2-89</t>
  </si>
  <si>
    <t>1095 -1 Т</t>
  </si>
  <si>
    <t>1096 Т</t>
  </si>
  <si>
    <t>22.19.40.300.000.00.0796.000000000051</t>
  </si>
  <si>
    <t>клиновый, приводный, с сечением А-1900, ГОСТ 1284.2-89</t>
  </si>
  <si>
    <t>Ремень клиновой А-1900 ГОСТ 1284.1-2-89</t>
  </si>
  <si>
    <t>1096 -1 Т</t>
  </si>
  <si>
    <t>1097 Т</t>
  </si>
  <si>
    <t>22.19.40.300.000.00.0796.000000000052</t>
  </si>
  <si>
    <t>клиновый, приводный, с сечением А-2000, ГОСТ 1284.2-89</t>
  </si>
  <si>
    <t>Ремень клиновой А-2000 ГОСТ 1284.1-2-89</t>
  </si>
  <si>
    <t>1097 -1 Т</t>
  </si>
  <si>
    <t>1098 Т</t>
  </si>
  <si>
    <t>22.19.40.300.000.00.0796.000000000053</t>
  </si>
  <si>
    <t>клиновый, приводный, с сечением А-2120, ГОСТ 1284.2-89</t>
  </si>
  <si>
    <t>Ремень клиновой А-2120 ГОСТ 1284.1-2-89</t>
  </si>
  <si>
    <t>1098 -1 Т</t>
  </si>
  <si>
    <t>1099 Т</t>
  </si>
  <si>
    <t>22.19.40.300.000.00.0796.000000000076</t>
  </si>
  <si>
    <t>клиновый, приводный, с сечением В(Б)-1180, ГОСТ 1284.2-89</t>
  </si>
  <si>
    <t>Ремень клиновой В(Б)-1180  ГОСТ 1284.1-2-89</t>
  </si>
  <si>
    <t>1099 -1 Т</t>
  </si>
  <si>
    <t>1100 Т</t>
  </si>
  <si>
    <t>22.19.40.300.000.00.0796.000000000079</t>
  </si>
  <si>
    <t>клиновый, приводный, с сечением В(Б)-1320, ГОСТ 1284.2-89</t>
  </si>
  <si>
    <t>Ремень клиновой В(Б)-1320 ГОСТ 1284.1-2-89</t>
  </si>
  <si>
    <t>1100 -1 Т</t>
  </si>
  <si>
    <t>1101 Т</t>
  </si>
  <si>
    <t>22.19.40.300.000.00.0796.000000000080</t>
  </si>
  <si>
    <t>клиновый, приводный, с сечением В(Б)-1400, ГОСТ 1284.2-89</t>
  </si>
  <si>
    <t>Ремень клиновой В(Б)-1400 ГОСТ 1284.1-2-89</t>
  </si>
  <si>
    <t>1101 -1 Т</t>
  </si>
  <si>
    <t>1102 Т</t>
  </si>
  <si>
    <t>22.19.40.300.000.00.0796.000000000090</t>
  </si>
  <si>
    <t>клиновый, приводный, с сечением В(Б)-2000, ГОСТ 1284.2-89</t>
  </si>
  <si>
    <t>Ремень клиновой В(Б)-2000  ГОСТ 1284.1-2-89</t>
  </si>
  <si>
    <t>1102-1 Т</t>
  </si>
  <si>
    <t>Ремень В(Б)-2000</t>
  </si>
  <si>
    <t>1103 Т</t>
  </si>
  <si>
    <t>22.19.40.300.000.00.0796.000000000092</t>
  </si>
  <si>
    <t>клиновый, приводный, с сечением В(Б)-2240, ГОСТ 1284.2-89</t>
  </si>
  <si>
    <t>Ремень клиновой В(Б)-2240  ГОСТ 1284.1-2-89</t>
  </si>
  <si>
    <t>1103-1 Т</t>
  </si>
  <si>
    <t>Ремень В(Б)-2240</t>
  </si>
  <si>
    <t>1104 Т</t>
  </si>
  <si>
    <t>22.19.40.300.000.00.0796.000000000098</t>
  </si>
  <si>
    <t>клиновый, приводный, с сечением В(Б)-3150, ГОСТ 1284.2-89</t>
  </si>
  <si>
    <t>Ремень клиновой В(Б)-3150  ГОСТ 1284.1-2-89</t>
  </si>
  <si>
    <t>1104 -1 Т</t>
  </si>
  <si>
    <t>1105 Т</t>
  </si>
  <si>
    <t>22.19.40.300.000.00.0796.000000000099</t>
  </si>
  <si>
    <t>клиновый, приводный, с сечением В(Б)-3350, ГОСТ 1284.2-89</t>
  </si>
  <si>
    <t>Ремень клиновой В(Б)-3350 ГОСТ 1284.1-2-89</t>
  </si>
  <si>
    <t>1105 -1 Т</t>
  </si>
  <si>
    <t>1106 Т</t>
  </si>
  <si>
    <t>22.19.40.300.000.00.0796.000000000100</t>
  </si>
  <si>
    <t>клиновый, приводный, с сечением В(Б)-3550, ГОСТ 1284.2-89</t>
  </si>
  <si>
    <t>Ремень клиновой В(Б)-3500  ГОСТ 1284.1-2-89</t>
  </si>
  <si>
    <t>1106 -1 Т</t>
  </si>
  <si>
    <t>1107 Т</t>
  </si>
  <si>
    <t>22.19.40.300.000.00.0796.000000000102</t>
  </si>
  <si>
    <t>клиновый, приводный, с сечением В(Б)-4000, ГОСТ 1284.2-89</t>
  </si>
  <si>
    <t>Ремень клиновой В(Б)-4000  ГОСТ 1284.1-2-89</t>
  </si>
  <si>
    <t>1107 -1 Т</t>
  </si>
  <si>
    <t>1108 Т</t>
  </si>
  <si>
    <t>22.19.40.300.000.00.0796.000000000103</t>
  </si>
  <si>
    <t>клиновый, приводный, с сечением В(Б)-4250, ГОСТ 1284.2-89</t>
  </si>
  <si>
    <t>Ремень клиновой В(Б)-4250 ГОСТ 1284.1-2-89</t>
  </si>
  <si>
    <t>1108 -1 Т</t>
  </si>
  <si>
    <t>1109 Т</t>
  </si>
  <si>
    <t>22.19.40.300.000.00.0796.000000000104</t>
  </si>
  <si>
    <t>клиновый, приводный, с сечением В(Б)-4500, ГОСТ 1284.2-89</t>
  </si>
  <si>
    <t>Ремень клиновой В(Б)-4500 ГОСТ 1284.1-2-89</t>
  </si>
  <si>
    <t>1109 -1 Т</t>
  </si>
  <si>
    <t>1110 Т</t>
  </si>
  <si>
    <t>22.19.40.300.000.00.0796.000000000120</t>
  </si>
  <si>
    <t>клиновый, приводный, с сечением С(В)-2000, ГОСТ 1284.2-89</t>
  </si>
  <si>
    <t>Ремень клиновой С(В)-2000  ГОСТ 1284.1-2-89</t>
  </si>
  <si>
    <t>1110 -1 Т</t>
  </si>
  <si>
    <t>1111 Т</t>
  </si>
  <si>
    <t>22.19.40.300.000.00.0796.000000000121</t>
  </si>
  <si>
    <t>клиновый, приводный, с сечением С(В)-2120, ГОСТ 1284.2-89</t>
  </si>
  <si>
    <t>Ремень клиновой С(В)-2120 ГОСТ 1284.1-2-89</t>
  </si>
  <si>
    <t>1111 -1 Т</t>
  </si>
  <si>
    <t>1112 Т</t>
  </si>
  <si>
    <t>22.19.40.300.000.00.0796.000000000126</t>
  </si>
  <si>
    <t>клиновый, приводный, с сечением С(В)-2800, ГОСТ 1284.2-89</t>
  </si>
  <si>
    <t>Ремень клиновой С(В)-2800 ГОСТ 1284.1-2-89</t>
  </si>
  <si>
    <t>1112-1 Т</t>
  </si>
  <si>
    <t>Ремень С(В)-2800</t>
  </si>
  <si>
    <t>1113 Т</t>
  </si>
  <si>
    <t>22.19.40.300.000.00.0796.000000000128</t>
  </si>
  <si>
    <t>клиновый, приводный, с сечением С(В)-3150, ГОСТ 1284.2-89</t>
  </si>
  <si>
    <t>Ремень клиновой С(В)-3150 ГОСТ 1284.1-2-89</t>
  </si>
  <si>
    <t>1113 -1 Т</t>
  </si>
  <si>
    <t>6,8,13,14,18,19</t>
  </si>
  <si>
    <t>1113-2 Т</t>
  </si>
  <si>
    <t xml:space="preserve">Ремень  С(В)-3150 </t>
  </si>
  <si>
    <t>в течение 15 дней</t>
  </si>
  <si>
    <t>1114 Т</t>
  </si>
  <si>
    <t>22.19.40.300.000.00.0796.000000000133</t>
  </si>
  <si>
    <t>клиновый, приводный, с сечением С(В)-4000, ГОСТ 1284.2-89</t>
  </si>
  <si>
    <t>Ремень клиновой С(В)-4000 ГОСТ 1284.1-2-89</t>
  </si>
  <si>
    <t>1114 -1 Т</t>
  </si>
  <si>
    <t>1115 Т</t>
  </si>
  <si>
    <t>22.19.40.300.000.00.0796.000000000135</t>
  </si>
  <si>
    <t>клиновый, приводный, с сечением С(В)-4350, ГОСТ 1284.2-89</t>
  </si>
  <si>
    <t>Ремень клиновой С(В)-4350  ГОСТ 1284.1-2-89</t>
  </si>
  <si>
    <t>1115 -1 Т</t>
  </si>
  <si>
    <t>1116 Т</t>
  </si>
  <si>
    <t>22.19.40.300.000.00.0796.000000000159</t>
  </si>
  <si>
    <t>клиновый, приводный, с сечением Д(Г)-4000, ГОСТ 1284.2-89</t>
  </si>
  <si>
    <t>Ремень клиновой Д(Г)-4000 ГОСТ 1284.1-2-89</t>
  </si>
  <si>
    <t>1116 -1 Т</t>
  </si>
  <si>
    <t>1117 Т</t>
  </si>
  <si>
    <t>22.19.40.300.000.00.0796.000000000160</t>
  </si>
  <si>
    <t>клиновый, приводный, с сечением Д(Г)-4250, ГОСТ 1284.2-89</t>
  </si>
  <si>
    <t>Ремень клиновой Д(Г)-4250  ГОСТ 1284.1-2-89</t>
  </si>
  <si>
    <t>1117 -1 Т</t>
  </si>
  <si>
    <t>1118 Т</t>
  </si>
  <si>
    <t>22.19.40.300.000.00.0796.000000000164</t>
  </si>
  <si>
    <t>клиновый, приводный, с сечением Д(Г)-5300, ГОСТ 1284.2-89</t>
  </si>
  <si>
    <t>Ремень клиновой Д(Г)-5300  ГОСТ 1284.1-2-89</t>
  </si>
  <si>
    <t>1118 -1 Т</t>
  </si>
  <si>
    <t>1119 Т</t>
  </si>
  <si>
    <t>22.19.40.300.000.00.0796.000000000022</t>
  </si>
  <si>
    <t>клиновый, приводный, с сечением Z(0)-1700, ГОСТ 1284.2-89</t>
  </si>
  <si>
    <t>Z(0)-1700, ГОСТ 1284.2-89</t>
  </si>
  <si>
    <t>1119 -1 Т</t>
  </si>
  <si>
    <t>1120 Т</t>
  </si>
  <si>
    <t>22.19.40.300.000.00.0796.000000000088</t>
  </si>
  <si>
    <t>клиновый, приводный, с сечением В(Б)-1800, ГОСТ 1284.2-89</t>
  </si>
  <si>
    <t>В(Б)-1800. ГОСТ 1284.2-89</t>
  </si>
  <si>
    <t>1120 -1 Т</t>
  </si>
  <si>
    <t>1121 Т</t>
  </si>
  <si>
    <t>22.19.40.300.000.00.0796.000000000209</t>
  </si>
  <si>
    <t>клиновый, вентиляторный, размер 16*11-1650 мм, ГОСТ 5813-93.</t>
  </si>
  <si>
    <t>1121-1 Т</t>
  </si>
  <si>
    <t>Ремень В(Б)-1650</t>
  </si>
  <si>
    <t>1122 Т</t>
  </si>
  <si>
    <t>1122 -1 Т</t>
  </si>
  <si>
    <t>1123 Т</t>
  </si>
  <si>
    <t>22.19.40.300.000.00.0796.000000000095</t>
  </si>
  <si>
    <t>клиновый, приводный, с сечением В(Б)-2650, ГОСТ 1284.2-89</t>
  </si>
  <si>
    <t>1123 -1 Т</t>
  </si>
  <si>
    <t>1124 Т</t>
  </si>
  <si>
    <t>32.99.11.900.017.05.0796.000000000000</t>
  </si>
  <si>
    <t>Респиратор</t>
  </si>
  <si>
    <t>пыле-газозащитный</t>
  </si>
  <si>
    <t>Лепесток ГОСТ Р 12.4.191-99</t>
  </si>
  <si>
    <t>1125 Т</t>
  </si>
  <si>
    <t>32.99.11.900.017.04.0796.000000000000</t>
  </si>
  <si>
    <t>противогазоаэрозольный</t>
  </si>
  <si>
    <t>респиратор РПГ-67 ГОСТ 12.4.190-99</t>
  </si>
  <si>
    <t>1126 Т</t>
  </si>
  <si>
    <t>респиратор PR-1 ГОСТ 12.4.190-99</t>
  </si>
  <si>
    <t>февраль-июнь</t>
  </si>
  <si>
    <t>1127 Т</t>
  </si>
  <si>
    <t>01.19.21.110.000.00.0796.000000000000</t>
  </si>
  <si>
    <t>Роза</t>
  </si>
  <si>
    <t>экстра группа, ГОСТ 18908.1-73</t>
  </si>
  <si>
    <t>1128 Т</t>
  </si>
  <si>
    <t>26.30.30.900.093.00.0796.000000000008</t>
  </si>
  <si>
    <t>Розетка</t>
  </si>
  <si>
    <t>RJ 45, 3 порта и больше</t>
  </si>
  <si>
    <t>Розетка RJ 45</t>
  </si>
  <si>
    <t>1128-1 Т</t>
  </si>
  <si>
    <t>1129 Т</t>
  </si>
  <si>
    <t>26.30.30.900.093.00.0796.000000000000</t>
  </si>
  <si>
    <t>RJ 11, 1 порт</t>
  </si>
  <si>
    <t>RJ 11</t>
  </si>
  <si>
    <t>1129-1 Т</t>
  </si>
  <si>
    <t>1130 Т</t>
  </si>
  <si>
    <t>25.99.29.490.027.00.0796.000000000001</t>
  </si>
  <si>
    <t>для кабеля</t>
  </si>
  <si>
    <t>ШР16ПК2НГ5 ГЕО.364.107ТУ РОЗЕТКА</t>
  </si>
  <si>
    <t>1130-1 Т</t>
  </si>
  <si>
    <t>розетка бел.2 мест.врезная с/з POWER MEN</t>
  </si>
  <si>
    <t>1131 Т</t>
  </si>
  <si>
    <t>27.90.32.000.019.01.0796.000000000000</t>
  </si>
  <si>
    <t>Ролик</t>
  </si>
  <si>
    <t>Ролик подающий FEED ROLL RED 1.0/1.2 SL500_KEMPPI 3133210</t>
  </si>
  <si>
    <t>1131-1 Т</t>
  </si>
  <si>
    <t>1132 Т</t>
  </si>
  <si>
    <t>26.20.40.000.003.00.0796.000000000000</t>
  </si>
  <si>
    <t>Ролик заряда барабана</t>
  </si>
  <si>
    <t>для копировально-множительного аппарата</t>
  </si>
  <si>
    <t>Магнитный вал</t>
  </si>
  <si>
    <t>1132 -1 Т</t>
  </si>
  <si>
    <t>1133 Т</t>
  </si>
  <si>
    <t>Вал магнитный</t>
  </si>
  <si>
    <t>1133 -1 Т</t>
  </si>
  <si>
    <t>1134 Т</t>
  </si>
  <si>
    <t>28.15.10.530.001.01.0796.000000000001</t>
  </si>
  <si>
    <t>Роликоподшипник</t>
  </si>
  <si>
    <t>с коническими роликами, наружный диаметр 55-125 мм, со штампованным сепаратором, качения, однорядный</t>
  </si>
  <si>
    <t>7206А ГОСТ27365-87 ПОДШИПНИК</t>
  </si>
  <si>
    <t>1134 -1 Т</t>
  </si>
  <si>
    <t>1134-2 Т</t>
  </si>
  <si>
    <t>1135 Т</t>
  </si>
  <si>
    <t>27.12.23.700.013.00.0796.000000000034</t>
  </si>
  <si>
    <t>Рубильник</t>
  </si>
  <si>
    <t>тип ЯРВ-400</t>
  </si>
  <si>
    <t>Рубильник тип ЯРВ-400</t>
  </si>
  <si>
    <t>1136 Т</t>
  </si>
  <si>
    <t>27.12.23.500.000.00.0796.000000000033</t>
  </si>
  <si>
    <t>тип ЯРВ-100</t>
  </si>
  <si>
    <t>ЯРВ-100 - номинальный ток - 100 А</t>
  </si>
  <si>
    <t>1137 Т</t>
  </si>
  <si>
    <t>32.99.11.300.000.02.0715.000000000001</t>
  </si>
  <si>
    <t>Рукавицы</t>
  </si>
  <si>
    <t>для защиты от повышенных температур, из хлопчатобумажной ткани, тип В, ГОСТ 12.4.010-75</t>
  </si>
  <si>
    <t>Рукавицы брезентовые  2-ой  наладонник</t>
  </si>
  <si>
    <t>поставка в течении 10 дней (для ОТП -60)</t>
  </si>
  <si>
    <t>1137-1 Т</t>
  </si>
  <si>
    <t>1138 Т</t>
  </si>
  <si>
    <t>32.99.11.300.000.01.0715.000000000000</t>
  </si>
  <si>
    <t>для защиты от механических воздействий, из хлопкополиэфирной ткани, тип Б, ГОСТ 12.4.010-75</t>
  </si>
  <si>
    <t>Рукавицы комбинированные (основа - прочная хлопчатобумажная  ткань, наладонник - брезент)</t>
  </si>
  <si>
    <t>1138-1 Т</t>
  </si>
  <si>
    <t>1139 Т</t>
  </si>
  <si>
    <t>22.29.25.500.004.01.0796.000000000005</t>
  </si>
  <si>
    <t>Ручка</t>
  </si>
  <si>
    <t>пластиковая, шариковая</t>
  </si>
  <si>
    <t>Шариковая (син.)</t>
  </si>
  <si>
    <t>1139-1 Т</t>
  </si>
  <si>
    <t>1140 Т</t>
  </si>
  <si>
    <t>Шариковая (чер.)</t>
  </si>
  <si>
    <t>1141 Т</t>
  </si>
  <si>
    <t>21.20.24.900.004.00.0778.000000000000</t>
  </si>
  <si>
    <t>Салфетка</t>
  </si>
  <si>
    <t>медицинская, стерильная, двухслойная, марлевая</t>
  </si>
  <si>
    <t>Салфетки, «Biopad», размер 65х30мм, однораз/уп.100шт</t>
  </si>
  <si>
    <t>1141 -1 Т</t>
  </si>
  <si>
    <t>1142 Т</t>
  </si>
  <si>
    <t>Салфетка дезинфицирующая «Ника» 60шт</t>
  </si>
  <si>
    <t>1142 -1 Т</t>
  </si>
  <si>
    <t>1143 Т</t>
  </si>
  <si>
    <t>13.95.10.700.001.01.0006.000000000000</t>
  </si>
  <si>
    <t>техническая, холстопрошивная, плотность не менее 170 г/м2</t>
  </si>
  <si>
    <t>Ткань для мытья пола,(2006-01-27) Хлопок 100%, шир. 160см. Рулоны 100м. пог. Цвет белый.</t>
  </si>
  <si>
    <t>1144 Т</t>
  </si>
  <si>
    <t>29.32.30.990.098.01.0796.000000000001</t>
  </si>
  <si>
    <t>Сальник</t>
  </si>
  <si>
    <t>для легкового автомобиля, коленчатого вала</t>
  </si>
  <si>
    <t>1145 Т</t>
  </si>
  <si>
    <t>29.32.30.990.098.02.0796.000000000001</t>
  </si>
  <si>
    <t>для грузового автомобиля, ступицы,</t>
  </si>
  <si>
    <t>1146 Т</t>
  </si>
  <si>
    <t>29.32.30.990.098.01.0796.000000000007</t>
  </si>
  <si>
    <t>для легкового автомобиля, ступицы</t>
  </si>
  <si>
    <t>1147 Т</t>
  </si>
  <si>
    <t>29.32.30.990.098.01.0796.000000000000</t>
  </si>
  <si>
    <t>для легкового автомобиля, компрессора</t>
  </si>
  <si>
    <t>PG 13,5 (ВВОД КАБЕЛЬНЫЙ) ф7-11 САЛЬНИК</t>
  </si>
  <si>
    <t>1147 -1 Т</t>
  </si>
  <si>
    <t>1148 Т</t>
  </si>
  <si>
    <t>PG 21 САЛЬНИК</t>
  </si>
  <si>
    <t>1148 -1 Т</t>
  </si>
  <si>
    <t>1149 Т</t>
  </si>
  <si>
    <t>PG 9 ИЭК (ВВОД КАБЕЛЬНЫЙ) САЛЬНИК</t>
  </si>
  <si>
    <t>1149 -1 Т</t>
  </si>
  <si>
    <t>1150 Т</t>
  </si>
  <si>
    <t>25.94.11.900.000.01.0796.000000000000</t>
  </si>
  <si>
    <t>Саморез</t>
  </si>
  <si>
    <t>оцинкованный, с потайной головкой</t>
  </si>
  <si>
    <t>Саморез цинк</t>
  </si>
  <si>
    <t>1150 -1 Т</t>
  </si>
  <si>
    <t>1151 Т</t>
  </si>
  <si>
    <t>Саморез по гипсокартону</t>
  </si>
  <si>
    <t>1151 -1 Т</t>
  </si>
  <si>
    <t>1151-2 Т</t>
  </si>
  <si>
    <t>Шуруп для гипсокартона (мелкая резьба, 1,32гр)</t>
  </si>
  <si>
    <t>1152 Т</t>
  </si>
  <si>
    <t>1152 -1 Т</t>
  </si>
  <si>
    <t xml:space="preserve">Саморез </t>
  </si>
  <si>
    <t>1153 Т</t>
  </si>
  <si>
    <t>шуруп с прессшайбой 4,2*25 цинк</t>
  </si>
  <si>
    <t>1153 -1 Т</t>
  </si>
  <si>
    <t>1154 Т</t>
  </si>
  <si>
    <t>15.20.11.200.005.01.0715.000000000000</t>
  </si>
  <si>
    <t>Сапоги</t>
  </si>
  <si>
    <t>общего назначения, мужские, резиновые, ГОСТ 5375-79</t>
  </si>
  <si>
    <t>Сапоги резиновые</t>
  </si>
  <si>
    <t>1154 -1 Т</t>
  </si>
  <si>
    <t>1155 Т</t>
  </si>
  <si>
    <t>27.40.25.300.001.01.0796.000000000000</t>
  </si>
  <si>
    <t>Светильник</t>
  </si>
  <si>
    <t>общего освещения, подвесной</t>
  </si>
  <si>
    <t>ССПО1-8х3-220-УХЛ1-К ТУ314604271064713 СВЕТИЛЬНИК с КСВ-2 с КОМПЛ.№1,№4,№5</t>
  </si>
  <si>
    <t>1155 -1 Т</t>
  </si>
  <si>
    <t>6,7,14, 15,18,         19</t>
  </si>
  <si>
    <t>1155-2 Т</t>
  </si>
  <si>
    <t>Светильник серии «Маяк» ССП01-5х3-024-УХЛ1-Р с КСВ-3</t>
  </si>
  <si>
    <t xml:space="preserve">август </t>
  </si>
  <si>
    <t xml:space="preserve">авансовый платеж 60%      </t>
  </si>
  <si>
    <t>1156 Т</t>
  </si>
  <si>
    <t>ССПО1-5х3-24-УХЛ1 ТУ314604471064713-08 СВЕТИЛЬНИК с КСВ-3 с КОМПЛ.№1</t>
  </si>
  <si>
    <t>1156 -1 Т</t>
  </si>
  <si>
    <t>1156-2 Т</t>
  </si>
  <si>
    <t xml:space="preserve">август  </t>
  </si>
  <si>
    <t xml:space="preserve">поставка в течение 30 рабочих дней  </t>
  </si>
  <si>
    <t>1157 Т</t>
  </si>
  <si>
    <t>ССПО1-5х3-24-УХЛ1-К ТУ314604471064713-08 СВЕТИЛЬНИК с КСВ-3 с КОМПЛ.№1</t>
  </si>
  <si>
    <t>1157 -1 Т</t>
  </si>
  <si>
    <t>1158 Т</t>
  </si>
  <si>
    <t>ССП01-5х3-24-УХЛ1- ТУ314604471064713-08 СВЕТИЛЬНИК с пров. L=4м с компл.№1 взрыв</t>
  </si>
  <si>
    <t>1158 -1 Т</t>
  </si>
  <si>
    <t>1158-2 Т</t>
  </si>
  <si>
    <t>Светильник серии «Маяк» ССП01-5х3-024-УХЛ1-К с КСВ-3</t>
  </si>
  <si>
    <t>1159 Т</t>
  </si>
  <si>
    <t>29.31.21.350.000.01.0796.000000000002</t>
  </si>
  <si>
    <t>Свеча зажигания</t>
  </si>
  <si>
    <t>для легкового автомобиля, резьба М14, короткая</t>
  </si>
  <si>
    <t>на легковые автомобили</t>
  </si>
  <si>
    <t>март, апрель, май, июнь, июль,август, сентябрь,октябрь, ноябрь</t>
  </si>
  <si>
    <t>1160 Т</t>
  </si>
  <si>
    <t>29.31.21.350.000.02.0796.000000000002</t>
  </si>
  <si>
    <t>для грузового автомобиля, резьба М14, короткая</t>
  </si>
  <si>
    <t>на грузовые автомобили</t>
  </si>
  <si>
    <t>1161 Т</t>
  </si>
  <si>
    <t>29.31.21.350.000.01.0796.000000000012</t>
  </si>
  <si>
    <t>для легкового автомобиля, резьба М14, длинная</t>
  </si>
  <si>
    <t>1161-1 Т</t>
  </si>
  <si>
    <t>февраль, март, апрель, май, июнь, июль,август, сентябрь,октябрь, ноябрь</t>
  </si>
  <si>
    <t>1162 Т</t>
  </si>
  <si>
    <t>29.31.23.500.000.00.0796.000000000001</t>
  </si>
  <si>
    <t>Сигнал</t>
  </si>
  <si>
    <t>звуковой, для грузового автомобиля</t>
  </si>
  <si>
    <t>С314 ТУ37.003.688-75 СИГНАЛ ЗВУКОВОЙ</t>
  </si>
  <si>
    <t>1162 -1 Т</t>
  </si>
  <si>
    <t>1163 Т</t>
  </si>
  <si>
    <t>С40В-06 ХЛ К1/8'' ТУ37.003.414-78 СИГНАЛ ПНЕВМАТИЧЕСКИЙ</t>
  </si>
  <si>
    <t>1163 -1 Т</t>
  </si>
  <si>
    <t>1164 Т</t>
  </si>
  <si>
    <t>20.30.22.200.001.00.0112.000000000000</t>
  </si>
  <si>
    <t>Сиккатив</t>
  </si>
  <si>
    <t>марка НФ-1, доля нелетучих веществ не более 32%, ГОСТ 1003-73</t>
  </si>
  <si>
    <t>сиккатив НФ-1</t>
  </si>
  <si>
    <t>6,11,14,15,18,19</t>
  </si>
  <si>
    <t>1164-1 Т</t>
  </si>
  <si>
    <t>сиккатив НФ-1 ГОСТ 1003-73</t>
  </si>
  <si>
    <t>1165 Т</t>
  </si>
  <si>
    <t>13.94.12.330.000.00.0006.000000000000</t>
  </si>
  <si>
    <t>Синтепон</t>
  </si>
  <si>
    <t>нетканое полотно, плотность 200-500 гр/м2, ширина 150 см</t>
  </si>
  <si>
    <t>синтепон</t>
  </si>
  <si>
    <t>1165 -1 Т</t>
  </si>
  <si>
    <t>1166 Т</t>
  </si>
  <si>
    <t>22.21.21.900.001.00.0796.000000000008</t>
  </si>
  <si>
    <t>Сифон</t>
  </si>
  <si>
    <t>для раковины, пластиковый, размер 1 1/2"*40-50 мм, гофрированный</t>
  </si>
  <si>
    <t>сифон гифрированный 1 1/2*40/50 (G106)</t>
  </si>
  <si>
    <t>1166 -1 Т</t>
  </si>
  <si>
    <t>1167 Т</t>
  </si>
  <si>
    <t>22.23.12.900.001.00.0796.000000000012</t>
  </si>
  <si>
    <t>для отведения сточных вод с писуаров, пластиковый, ГОСТ 23289-94</t>
  </si>
  <si>
    <t>сифон гифрированный для писсуара 1 1/2*40/50 (G106)</t>
  </si>
  <si>
    <t>1167 -1 Т</t>
  </si>
  <si>
    <t>1168 Т</t>
  </si>
  <si>
    <t>Сифон гофрированный удлиненный 1 1/2"  40/50</t>
  </si>
  <si>
    <t>1168 -1 Т</t>
  </si>
  <si>
    <t>5 дней после оплаты</t>
  </si>
  <si>
    <t>1169 Т</t>
  </si>
  <si>
    <t>25.99.23.500.001.00.5111.000000000000</t>
  </si>
  <si>
    <t>Скоба</t>
  </si>
  <si>
    <t>для канцелярских целей, проволочная</t>
  </si>
  <si>
    <t>№ 10</t>
  </si>
  <si>
    <t>1170 Т</t>
  </si>
  <si>
    <t>№ 24</t>
  </si>
  <si>
    <t>1170-1 Т</t>
  </si>
  <si>
    <t>1171 Т</t>
  </si>
  <si>
    <t>17.23.13.500.003.00.0796.000000000001</t>
  </si>
  <si>
    <t>Скоросшиватель</t>
  </si>
  <si>
    <t>картонный, размер 320x230x40 мм, формат А4</t>
  </si>
  <si>
    <t>Картонный</t>
  </si>
  <si>
    <t>1172 Т</t>
  </si>
  <si>
    <t>32.99.59.900.084.00.0796.000000000001</t>
  </si>
  <si>
    <t>Скотч</t>
  </si>
  <si>
    <t>армированный, ширина до 3 см, узкий</t>
  </si>
  <si>
    <t>Узкий</t>
  </si>
  <si>
    <t>1173 Т</t>
  </si>
  <si>
    <t>32.99.59.900.084.00.0796.000000000000</t>
  </si>
  <si>
    <t>армированный, ширина свыше 3 см, широкий</t>
  </si>
  <si>
    <t>Широкий</t>
  </si>
  <si>
    <t>1173-1 Т</t>
  </si>
  <si>
    <t>май, июнь, июль, август, сентябрь, октябрь, ноябрь, декабрь</t>
  </si>
  <si>
    <t>1174 Т</t>
  </si>
  <si>
    <t>32.99.59.900.084.00.0796.000000000007</t>
  </si>
  <si>
    <t>двухсторонний, ширина свыше 3 см, широкий</t>
  </si>
  <si>
    <t>Двухсторонний</t>
  </si>
  <si>
    <t>1175 Т</t>
  </si>
  <si>
    <t>25.99.23.500.000.01.0778.000000000003</t>
  </si>
  <si>
    <t>Скрепка</t>
  </si>
  <si>
    <t>металлическая, размер 28 мм</t>
  </si>
  <si>
    <t>28мм</t>
  </si>
  <si>
    <t>1176 Т</t>
  </si>
  <si>
    <t>20.59.41.990.002.09.0166.000000000000</t>
  </si>
  <si>
    <t>Смазка</t>
  </si>
  <si>
    <t>многоцелевая, марка Литол-24, ГОСТ 21150-87</t>
  </si>
  <si>
    <t>Литол 24 ГОСТ 21150-87</t>
  </si>
  <si>
    <t>1176 -1 Т</t>
  </si>
  <si>
    <t>1177 Т</t>
  </si>
  <si>
    <t>20.59.41.990.002.07.0166.000000000000</t>
  </si>
  <si>
    <t>низкотемпературная, марка Циатим-203</t>
  </si>
  <si>
    <t>циатим-203</t>
  </si>
  <si>
    <t>1177 -1 Т</t>
  </si>
  <si>
    <t xml:space="preserve">циатим-203 </t>
  </si>
  <si>
    <t>1178 Т</t>
  </si>
  <si>
    <t>20.59.41.990.002.10.0112.000000000000</t>
  </si>
  <si>
    <t>консервационная, марка К-17</t>
  </si>
  <si>
    <t>смазка консервационное К-17 ГОСТ 10877-76</t>
  </si>
  <si>
    <t>1178 -1 Т</t>
  </si>
  <si>
    <t>3,7,11,16,17,18,19</t>
  </si>
  <si>
    <t>1178-2 Т</t>
  </si>
  <si>
    <t>20.59.41.990.002.10.0166.000000000005</t>
  </si>
  <si>
    <t>1179 Т</t>
  </si>
  <si>
    <t>20.59.41.990.002.24.0112.000000000000</t>
  </si>
  <si>
    <t>синтетическая, на основе силиконов</t>
  </si>
  <si>
    <t>Total Spirit MS 5000 Полусинтетическая СОЖ для лезвийной и абразивной обработки углеродистых, легированных сталей и алюминиевых сплавов.</t>
  </si>
  <si>
    <t>1179 -1 Т</t>
  </si>
  <si>
    <t xml:space="preserve">Total Spirit MS 5000 Полусинтетическая СОЖ для лезвийной и абразивной обработки углеродистых, легированных сталей и алюминиевых сплавов. </t>
  </si>
  <si>
    <t>1180 Т</t>
  </si>
  <si>
    <t>Mobil Vactra OIL № 2 Используется для смазки узлов и станочных направляющих, в системе гидравлики станков.</t>
  </si>
  <si>
    <t>1180-1 Т</t>
  </si>
  <si>
    <t>1181 Т</t>
  </si>
  <si>
    <t>20.59.41.990.002.24.0166.000000000000</t>
  </si>
  <si>
    <t>Экол – Б 2  ТУ 0258-005-23693454-2003 Полусинтетическая СОЖ для лезвийной и абразивной обработки углеродистых, легированных сталей и алюминиевых сплавов. Тара 215 кг.</t>
  </si>
  <si>
    <t>1182 Т</t>
  </si>
  <si>
    <t>28.14.12.330.000.00.0796.000000000007</t>
  </si>
  <si>
    <t>Смеситель</t>
  </si>
  <si>
    <t>для душа, однорукояточный, совмещенный</t>
  </si>
  <si>
    <t>Смеситель флажковый с душевой сеткой на гибком шланге (с креплениями)</t>
  </si>
  <si>
    <t>1182 -1 Т</t>
  </si>
  <si>
    <t xml:space="preserve"> Смеситель флажковый с душевой сеткой на гибком шланге (с креплениями) </t>
  </si>
  <si>
    <t>1183 Т</t>
  </si>
  <si>
    <t>28.14.12.330.000.00.0796.000000000003</t>
  </si>
  <si>
    <t>для моек, однорукояточный, набортный, размер 240*130 мм, ГОСТ 25809-96</t>
  </si>
  <si>
    <t>Смеситель настольный флажковый с удлиненным изливом</t>
  </si>
  <si>
    <t>1183 -1 Т</t>
  </si>
  <si>
    <t xml:space="preserve"> Смеситель настольный флажковый с удлиненным изливом</t>
  </si>
  <si>
    <t>1184 Т</t>
  </si>
  <si>
    <t>23.64.10.100.000.01.0778.000000000000</t>
  </si>
  <si>
    <t>Смесь</t>
  </si>
  <si>
    <t>строительная, сухая</t>
  </si>
  <si>
    <t>Затирка для швов</t>
  </si>
  <si>
    <t>1184 -1 Т</t>
  </si>
  <si>
    <t xml:space="preserve">Затирка для швов </t>
  </si>
  <si>
    <t>1184-2 Т</t>
  </si>
  <si>
    <t>Шпатлевка AlinEX Finish 25 кг</t>
  </si>
  <si>
    <t>1185 Т</t>
  </si>
  <si>
    <t>Штукатурная, гипсовая, тяжелая, СТ РК 1168-2006</t>
  </si>
  <si>
    <t>1185 -1 Т</t>
  </si>
  <si>
    <t>1186 Т</t>
  </si>
  <si>
    <t>Штукатурная, гипсовая, легкая,</t>
  </si>
  <si>
    <t>1186 -1 Т</t>
  </si>
  <si>
    <t>1187 Т</t>
  </si>
  <si>
    <t>затирка для швов медленнотвердеющий</t>
  </si>
  <si>
    <t>1187 -1 Т</t>
  </si>
  <si>
    <t>1187-2 Т</t>
  </si>
  <si>
    <t>Шпатлевка AlinEX GLATT 25 кг</t>
  </si>
  <si>
    <t>1188 Т</t>
  </si>
  <si>
    <t>23.64.10.100.000.01.0166.000000000038</t>
  </si>
  <si>
    <t>строительная, сухая, известково-гипсовая, декоративно-отделочная, СТ РК 1168-2006</t>
  </si>
  <si>
    <t>декоротивная Штукатурка гипсовая, тяжелая</t>
  </si>
  <si>
    <t>1188 -1 Т</t>
  </si>
  <si>
    <t>1189 Т</t>
  </si>
  <si>
    <t>декоротивная Штукатурка минеральная</t>
  </si>
  <si>
    <t>1189 -1 Т</t>
  </si>
  <si>
    <t>1190 Т</t>
  </si>
  <si>
    <t>20.16.40.300.000.00.0166.000000000000</t>
  </si>
  <si>
    <t>Смола</t>
  </si>
  <si>
    <t>эпоксидная, в первичных формах</t>
  </si>
  <si>
    <t>упаковка 280 гр.</t>
  </si>
  <si>
    <t>1190 -1 Т</t>
  </si>
  <si>
    <t>смола</t>
  </si>
  <si>
    <t>10</t>
  </si>
  <si>
    <t>800</t>
  </si>
  <si>
    <t>1191 Т</t>
  </si>
  <si>
    <t>20.16.59.700.000.00.0166.000000000000</t>
  </si>
  <si>
    <t>Смола ионообменная</t>
  </si>
  <si>
    <t>катионит, ГОСТ 20298-74</t>
  </si>
  <si>
    <t>Смола ионообменая МВК-20</t>
  </si>
  <si>
    <t>1191-1 Т</t>
  </si>
  <si>
    <t>Ионообменная смола IONAK NM-91</t>
  </si>
  <si>
    <t>25 календарных дней</t>
  </si>
  <si>
    <t>1192 Т</t>
  </si>
  <si>
    <t>25.50.12.600.005.00.0796.000000000001</t>
  </si>
  <si>
    <t>Соединение быстроразъемное</t>
  </si>
  <si>
    <t>стальное</t>
  </si>
  <si>
    <t>НИППЕЛЬ BRS 1"(230BAR)НИППЕЛЬ (ГИДРОКОМ)/ РОЗЕТКА BRS 1" (230BAR)</t>
  </si>
  <si>
    <t>1192 -1 Т</t>
  </si>
  <si>
    <t>1193 Т</t>
  </si>
  <si>
    <t>НИППЕЛЬ BRS 3/4"(250BAR)НИППЕЛЬ (ГИДРОКОМ)/РОЗЕТКА BRS 3/4"(250BAR)</t>
  </si>
  <si>
    <t>1193 -1 Т</t>
  </si>
  <si>
    <t>1194 Т</t>
  </si>
  <si>
    <t>22.23.14.700.016.01.0796.000000000001</t>
  </si>
  <si>
    <t>Соединитель</t>
  </si>
  <si>
    <t>соединитель для пластикового плинтуса с кабель каналом</t>
  </si>
  <si>
    <t>1194 -1 Т</t>
  </si>
  <si>
    <t>1195 Т</t>
  </si>
  <si>
    <t>20.59.41.990.004.00.0166.000000000000</t>
  </si>
  <si>
    <t>Солидол</t>
  </si>
  <si>
    <t>жировой, марка Ж, ГОСТ 1033-79</t>
  </si>
  <si>
    <t>солидол Ж ГОСТ  1033-79</t>
  </si>
  <si>
    <t>1196 Т</t>
  </si>
  <si>
    <t>20.59.41.990.004.01.0166.000000000000</t>
  </si>
  <si>
    <t>синтетический, марка С, ГОСТ 4366-76</t>
  </si>
  <si>
    <t>солидол С ГОСТ  4366-76</t>
  </si>
  <si>
    <t>1197 Т</t>
  </si>
  <si>
    <t>20.14.73.100.000.00.0112.000000000000</t>
  </si>
  <si>
    <t>Сольвент</t>
  </si>
  <si>
    <t>жидкость, ГОСТ 1928-79</t>
  </si>
  <si>
    <t>Сольвент ГОСТ 1928-79</t>
  </si>
  <si>
    <t>1198 Т</t>
  </si>
  <si>
    <t>28.29.86.000.014.00.0796.000000000001</t>
  </si>
  <si>
    <t>Сопло</t>
  </si>
  <si>
    <t>Т-0404 (Ref.№ 1373) Сопло/ Nozzie 1,6 mm</t>
  </si>
  <si>
    <t>1198-1 Т</t>
  </si>
  <si>
    <t>1199 Т</t>
  </si>
  <si>
    <t>Т-10936 (Ref.№220193) Сопло/ Nozzle, 30А</t>
  </si>
  <si>
    <t>6,11,15,18,19</t>
  </si>
  <si>
    <t>1199-1 Т</t>
  </si>
  <si>
    <t>Сопло Т-10935 (220188)</t>
  </si>
  <si>
    <t>1200 Т</t>
  </si>
  <si>
    <t>Т-10934 (Ref.№220182) Сопло/ Nozzle, 130А</t>
  </si>
  <si>
    <t>1200 -1 Т</t>
  </si>
  <si>
    <t>1201 Т</t>
  </si>
  <si>
    <t>Т-10937 (Ref.№220354) Сопло/ Nozzle, 200А</t>
  </si>
  <si>
    <t>1201 -1 Т</t>
  </si>
  <si>
    <t>1202 Т</t>
  </si>
  <si>
    <t>Т-10938 (Ref.№220439) Сопло/ Nozzle, 260А</t>
  </si>
  <si>
    <t>1202-1 Т</t>
  </si>
  <si>
    <t>1203 Т</t>
  </si>
  <si>
    <t>27.90.31.500.006.00.0796.000000000000</t>
  </si>
  <si>
    <t>ВР-20907(220193) Сопло З0А</t>
  </si>
  <si>
    <t>1203-1 Т</t>
  </si>
  <si>
    <t>1204 Т</t>
  </si>
  <si>
    <t>ВР-20909 (220182) Сопло 130А</t>
  </si>
  <si>
    <t>1204-1 Т</t>
  </si>
  <si>
    <t>1205 Т</t>
  </si>
  <si>
    <t>ВР-21006 (220354) Сопло 200А</t>
  </si>
  <si>
    <t>1205-1 Т</t>
  </si>
  <si>
    <t>1206 Т</t>
  </si>
  <si>
    <t>ВР-21007 (220439) Сопло 260А</t>
  </si>
  <si>
    <t>1206-1 Т</t>
  </si>
  <si>
    <t>1207 Т</t>
  </si>
  <si>
    <t>МС0027  Сопло газораспределительное d16 ст (ЕР36)</t>
  </si>
  <si>
    <t>1207-1 Т</t>
  </si>
  <si>
    <t>1208 Т</t>
  </si>
  <si>
    <t>МС0028  Сопло газораспределительное d19 ст (ЕР36)</t>
  </si>
  <si>
    <t>1208-1 Т</t>
  </si>
  <si>
    <t>1209 Т</t>
  </si>
  <si>
    <t>345Р012010 Сопло d16мм стандарт</t>
  </si>
  <si>
    <t>1209 -1 Т</t>
  </si>
  <si>
    <t>1210 Т</t>
  </si>
  <si>
    <t>(220188) Сопло 80А</t>
  </si>
  <si>
    <t>1210 -1 Т</t>
  </si>
  <si>
    <t>1211 Т</t>
  </si>
  <si>
    <t>Сопло газовое GAS NOZZLE PMT 42 (MMT42,PMT52W,MMT52W)+INSUL.BUSH-KEMPPI 4307070</t>
  </si>
  <si>
    <t>1211-1 Т</t>
  </si>
  <si>
    <t>1212 Т</t>
  </si>
  <si>
    <t>27.90.32.000.028.00.0796.000000000000</t>
  </si>
  <si>
    <t>Направляющая 0,255мм СН 101</t>
  </si>
  <si>
    <t>1212 -1 Т</t>
  </si>
  <si>
    <t>1213 Т</t>
  </si>
  <si>
    <t>27.51.29.000.000.00.0796.000000000000</t>
  </si>
  <si>
    <t>Сопротивление электрическое</t>
  </si>
  <si>
    <t>тип открытый</t>
  </si>
  <si>
    <t>0,65 Ом СОПРОТИВЛЕНИЕ</t>
  </si>
  <si>
    <t>1213 -1 Т</t>
  </si>
  <si>
    <t>1214 Т</t>
  </si>
  <si>
    <t>СЭ301 СОПРОТИВЛЕНИЕ ДОБАВОЧНОЕ</t>
  </si>
  <si>
    <t>1214 -1 Т</t>
  </si>
  <si>
    <t>1215 Т</t>
  </si>
  <si>
    <t>26.51.64.530.000.00.0796.000000000003</t>
  </si>
  <si>
    <t>Спидометр</t>
  </si>
  <si>
    <t>для грузовых автомобилей, стрелочный</t>
  </si>
  <si>
    <t>ТХ135  С ПАТРОНОМ И ЛАМПОЙ ОСВЕЩ.ШКАЛЫ ТАХОСПИДОМЕТР</t>
  </si>
  <si>
    <t>1215 -1 Т</t>
  </si>
  <si>
    <t>1216 Т</t>
  </si>
  <si>
    <t>20.20.14.300.000.00.0872.000000000000</t>
  </si>
  <si>
    <t>Средство дезинфицирующее</t>
  </si>
  <si>
    <t>на основе амония</t>
  </si>
  <si>
    <t>Дюльбак 1л</t>
  </si>
  <si>
    <t>872</t>
  </si>
  <si>
    <t>Флакон</t>
  </si>
  <si>
    <t>1216 -1 Т</t>
  </si>
  <si>
    <t>1217 Т</t>
  </si>
  <si>
    <t>28.41.40.000.024.00.0796.000000000001</t>
  </si>
  <si>
    <t>Станина</t>
  </si>
  <si>
    <t>к шлицефрезерному станку</t>
  </si>
  <si>
    <t>Станина к шлицефрезерному станку</t>
  </si>
  <si>
    <t>1217 -1 Т</t>
  </si>
  <si>
    <t>1218 Т</t>
  </si>
  <si>
    <t>27.40.42.500.007.01.0796.000000000003</t>
  </si>
  <si>
    <t>Стартер</t>
  </si>
  <si>
    <t>люминесцентной лампы , мощность 18 Вт</t>
  </si>
  <si>
    <t>Стартер 18ВТ</t>
  </si>
  <si>
    <t>1218 -1 Т</t>
  </si>
  <si>
    <t>1218-2 Т</t>
  </si>
  <si>
    <t>1219 Т</t>
  </si>
  <si>
    <t>27.40.42.500.007.01.0796.000000000006</t>
  </si>
  <si>
    <t>люминесцентной лампы , мощность 36 Вт</t>
  </si>
  <si>
    <t>Стартер 36Bт</t>
  </si>
  <si>
    <t>1219 -1 Т</t>
  </si>
  <si>
    <t>1219-2 Т</t>
  </si>
  <si>
    <t>1220 Т</t>
  </si>
  <si>
    <t>27.40.42.500.007.01.0796.000000000007</t>
  </si>
  <si>
    <t>люминесцентной лампы , мощность 58 Вт</t>
  </si>
  <si>
    <t>Стартер 58Вт</t>
  </si>
  <si>
    <t>1220 -1 Т</t>
  </si>
  <si>
    <t xml:space="preserve">Стартер 58Вт </t>
  </si>
  <si>
    <t>1221 Т</t>
  </si>
  <si>
    <t>29.32.20.990.013.00.0796.000000000013</t>
  </si>
  <si>
    <t>Стекло</t>
  </si>
  <si>
    <t>ветровое, боковое, для специального и специализированного автомобиля, сталинит</t>
  </si>
  <si>
    <t>АР.09.00.011СТЕКЛО</t>
  </si>
  <si>
    <t>1221 -1 Т</t>
  </si>
  <si>
    <t>1222 Т</t>
  </si>
  <si>
    <t>АР.09.00.048СТЕКЛО</t>
  </si>
  <si>
    <t>1222 -1 Т</t>
  </si>
  <si>
    <t>1223 Т</t>
  </si>
  <si>
    <t>АР.09.00.049СТЕКЛО</t>
  </si>
  <si>
    <t>1223 -1 Т</t>
  </si>
  <si>
    <t>1224 Т</t>
  </si>
  <si>
    <t>АР.09.00.051СТЕКЛО</t>
  </si>
  <si>
    <t>1224 -1 Т</t>
  </si>
  <si>
    <t>1225 Т</t>
  </si>
  <si>
    <t>КС-3575А.52.008СТЕКЛО</t>
  </si>
  <si>
    <t>1225 -1 Т</t>
  </si>
  <si>
    <t>1226 Т</t>
  </si>
  <si>
    <t>ПТП40.41.321СТЕКЛО</t>
  </si>
  <si>
    <t>1226 -1 Т</t>
  </si>
  <si>
    <t>1227 Т</t>
  </si>
  <si>
    <t>32.99.11.900.013.00.0796.000000000000</t>
  </si>
  <si>
    <t>Стекло защитное</t>
  </si>
  <si>
    <t>для сварочной маски</t>
  </si>
  <si>
    <t>Пластина наружная износостойкая (427000)</t>
  </si>
  <si>
    <t>1227-1 Т</t>
  </si>
  <si>
    <t>21 день</t>
  </si>
  <si>
    <t>1228 Т</t>
  </si>
  <si>
    <t>Пластина нуружная защитная к Speedglas 9100 стандартная (526000)</t>
  </si>
  <si>
    <t>1228 -1 Т</t>
  </si>
  <si>
    <t>1229 Т</t>
  </si>
  <si>
    <t>29.31.23.700.000.00.0796.000000000005</t>
  </si>
  <si>
    <t>Стеклоочиститель</t>
  </si>
  <si>
    <t>с каркасной щеткой, для специального и специализированного автомобиля</t>
  </si>
  <si>
    <t>СЛ-440 (ЗИЛ-130) СТЕКЛООЧИСТИТЕЛЬ</t>
  </si>
  <si>
    <t>1229 -1 Т</t>
  </si>
  <si>
    <t>1230 Т</t>
  </si>
  <si>
    <t>СЛ-440 130-5205010-А (ЗИЛ-130) СТЕКЛООЧИСТИТЕЛЬ</t>
  </si>
  <si>
    <t>1230 -1 Т</t>
  </si>
  <si>
    <t>1231 Т</t>
  </si>
  <si>
    <t>28.23.23.900.005.00.0796.000000000000</t>
  </si>
  <si>
    <t>Степлер</t>
  </si>
  <si>
    <t>1231-1 Т</t>
  </si>
  <si>
    <t>1232 Т</t>
  </si>
  <si>
    <t>1232-1 Т</t>
  </si>
  <si>
    <t>март, май,  июль, сентябрь, октябрь,декабрь</t>
  </si>
  <si>
    <t>1233 Т</t>
  </si>
  <si>
    <t>17.23.12.700.013.00.0796.000000000000</t>
  </si>
  <si>
    <t>Стикер</t>
  </si>
  <si>
    <t>для заметок, бумажный, самоклеющийся</t>
  </si>
  <si>
    <t>Цветные</t>
  </si>
  <si>
    <t>1234 Т</t>
  </si>
  <si>
    <t>Бумага для заметок с липким краем</t>
  </si>
  <si>
    <t>1234 -1 Т</t>
  </si>
  <si>
    <t>1235 Т</t>
  </si>
  <si>
    <t>13.94.11.900.002.00.0796.000000000003</t>
  </si>
  <si>
    <t>Строп</t>
  </si>
  <si>
    <t>ленточный, текстильный, грузоподъемность 3 т, петлевой</t>
  </si>
  <si>
    <t>Строп текстильный 1,0/3000</t>
  </si>
  <si>
    <t>в течение 10 дней/ для ОТП 60 дней после предоплаты</t>
  </si>
  <si>
    <t>1235 -1 Т</t>
  </si>
  <si>
    <t>6, 15, 18, 19</t>
  </si>
  <si>
    <t>1235-2 Т</t>
  </si>
  <si>
    <t>Строп текстильный 3,0/2000</t>
  </si>
  <si>
    <t>август, сентябрь, ноябрь</t>
  </si>
  <si>
    <t>1236 Т</t>
  </si>
  <si>
    <t>Строп текстильный 2,0/3000</t>
  </si>
  <si>
    <t>1236 -1 Т</t>
  </si>
  <si>
    <t>6, 15, 19</t>
  </si>
  <si>
    <t>1236-2 Т</t>
  </si>
  <si>
    <t>Строп текстильный 3,0/3000</t>
  </si>
  <si>
    <t>1237 Т</t>
  </si>
  <si>
    <t>1237 -1 Т</t>
  </si>
  <si>
    <t>6, 15,18,19</t>
  </si>
  <si>
    <t>1237-2 Т</t>
  </si>
  <si>
    <t>Строп текстильный 3,0/4000</t>
  </si>
  <si>
    <t>1238 Т</t>
  </si>
  <si>
    <t>13.94.11.900.002.00.0796.000000000005</t>
  </si>
  <si>
    <t>ленточный, текстильный, грузоподъемность 5 т, петлевой</t>
  </si>
  <si>
    <t>Строп текстильный 4,0/5000</t>
  </si>
  <si>
    <t>1238-1 Т</t>
  </si>
  <si>
    <t>Строп текстильный 5,0/6000</t>
  </si>
  <si>
    <t>1239 Т</t>
  </si>
  <si>
    <t>13.94.11.900.002.00.0796.000000000000</t>
  </si>
  <si>
    <t>ленточный, текстильный, грузоподъемность 6 т, петлевой</t>
  </si>
  <si>
    <t>1239-1 Т</t>
  </si>
  <si>
    <t>1240 Т</t>
  </si>
  <si>
    <t>13.94.11.900.002.00.0796.000000000004</t>
  </si>
  <si>
    <t>ленточный, текстильный, грузоподъемность 4 т, петлевой</t>
  </si>
  <si>
    <t>Строп текстильный 5,0/4000</t>
  </si>
  <si>
    <t>6.19</t>
  </si>
  <si>
    <t>1240-1 Т</t>
  </si>
  <si>
    <t>1241 Т</t>
  </si>
  <si>
    <t>Строп текстильный 8,0/6000</t>
  </si>
  <si>
    <t>1241 -1 Т</t>
  </si>
  <si>
    <t>1241-2 Т</t>
  </si>
  <si>
    <t>Строп текстильный 6,0/6000</t>
  </si>
  <si>
    <t>1242 Т</t>
  </si>
  <si>
    <t>13.94.11.900.002.00.0796.000000000007</t>
  </si>
  <si>
    <t>ленточный, текстильный, грузоподъемность 10 т, петлевой</t>
  </si>
  <si>
    <t>Строп текстильный 10,0/8000</t>
  </si>
  <si>
    <t>1242 -1 Т</t>
  </si>
  <si>
    <t>1242-2 Т</t>
  </si>
  <si>
    <t>1243 Т</t>
  </si>
  <si>
    <t>29.32.30.990.103.01.0796.000000000000</t>
  </si>
  <si>
    <t>Счетчик</t>
  </si>
  <si>
    <t>моточасов, для легкового автомобиля</t>
  </si>
  <si>
    <t>СВН-2-02 ТУ25-1865.081-87 СЧЕТЧИК ВРЕМЕНИ НАРАБОТКИ</t>
  </si>
  <si>
    <t>1243 -1 Т</t>
  </si>
  <si>
    <t>1244 Т</t>
  </si>
  <si>
    <t>СВН-2-02 ТУ4282-010-07540366-2000 СЧЕТЧИК ВРЕМЕНИ НАРАБОТКИ</t>
  </si>
  <si>
    <t>1244 -1 Т</t>
  </si>
  <si>
    <t>1245 Т</t>
  </si>
  <si>
    <t>28.22.11.700.002.01.0796.000000000001</t>
  </si>
  <si>
    <t>Таль</t>
  </si>
  <si>
    <t>электрическая, передвижная, канатная, грузоподъемность 4,0 тонн, ГОСТ 28408-89</t>
  </si>
  <si>
    <t>Электроталь канатнатная передвижная 5 тн</t>
  </si>
  <si>
    <t>февраль- апрель, июль-сентябрь</t>
  </si>
  <si>
    <t>1245 -1 Т</t>
  </si>
  <si>
    <t xml:space="preserve">60 дней </t>
  </si>
  <si>
    <t>1246 Т</t>
  </si>
  <si>
    <t>Электроталь канатнатная передвижная 3 тн</t>
  </si>
  <si>
    <t>1246 -1 Т</t>
  </si>
  <si>
    <t>1247 Т</t>
  </si>
  <si>
    <t>08.99.29.520.000.00.0166.000000000002</t>
  </si>
  <si>
    <t>Тальк</t>
  </si>
  <si>
    <t>для вспомогательных целей, марка ТРПВ, ГОСТ 19729-74</t>
  </si>
  <si>
    <t>молотый</t>
  </si>
  <si>
    <t>1247 -1 Т</t>
  </si>
  <si>
    <t xml:space="preserve">Тальк  </t>
  </si>
  <si>
    <t>1248 Т</t>
  </si>
  <si>
    <t>26.51.51.300.000.00.0796.000000000074</t>
  </si>
  <si>
    <t>Термометр</t>
  </si>
  <si>
    <t>биметаллический, класс точности 2 5, диаметр корпуса не более 100 мм</t>
  </si>
  <si>
    <t>БТ-31.211(0-120С)-G1/2-100-2,5 ТЕРМОМЕТР</t>
  </si>
  <si>
    <t>1248 -1 Т</t>
  </si>
  <si>
    <t>1249 Т</t>
  </si>
  <si>
    <t>26.20.40.000.181.00.0796.000000000000</t>
  </si>
  <si>
    <t>Термопаста</t>
  </si>
  <si>
    <t>Термосмазка</t>
  </si>
  <si>
    <t>1250 Т</t>
  </si>
  <si>
    <t>1251 Т</t>
  </si>
  <si>
    <t>26.20.16.300.011.00.0796.000000000000</t>
  </si>
  <si>
    <t>Термопленка</t>
  </si>
  <si>
    <t>для лазерного принтера</t>
  </si>
  <si>
    <t>для HP LJ в ассорименте</t>
  </si>
  <si>
    <t>1251 -1 Т</t>
  </si>
  <si>
    <t>1252 Т</t>
  </si>
  <si>
    <t>февраль-май,август,ноябрь</t>
  </si>
  <si>
    <t>1252 -1 Т</t>
  </si>
  <si>
    <t>1253 Т</t>
  </si>
  <si>
    <t>январь,октябрь</t>
  </si>
  <si>
    <t>1254 Т</t>
  </si>
  <si>
    <t>1254-1 Т</t>
  </si>
  <si>
    <t>1255 Т</t>
  </si>
  <si>
    <t>26.20.40.000.023.01.0796.000000000000</t>
  </si>
  <si>
    <t>Термоузел</t>
  </si>
  <si>
    <t>для копировального аппарата</t>
  </si>
  <si>
    <t>1256 Т</t>
  </si>
  <si>
    <t>20.13.62.500.000.00.0166.000000000000</t>
  </si>
  <si>
    <t>Тетраборат натрия (бура)</t>
  </si>
  <si>
    <t>техническая, марка А, ГОСТ 8429-77</t>
  </si>
  <si>
    <t>для термообратки</t>
  </si>
  <si>
    <t>поставка в течение 10 дней</t>
  </si>
  <si>
    <t>1256-1 Т</t>
  </si>
  <si>
    <t xml:space="preserve">Тетраборат натрия (бура) </t>
  </si>
  <si>
    <t xml:space="preserve">для термообратки </t>
  </si>
  <si>
    <t>1257 Т</t>
  </si>
  <si>
    <t>17.23.13.310.000.00.0796.000000000005</t>
  </si>
  <si>
    <t>Тетрадь</t>
  </si>
  <si>
    <t>общая, 96 листов, ГОСТ 13309-90</t>
  </si>
  <si>
    <t>А4, 96л.</t>
  </si>
  <si>
    <t>1257-1 Т</t>
  </si>
  <si>
    <t>1258 Т</t>
  </si>
  <si>
    <t>17.23.13.310.000.00.0796.000000000002</t>
  </si>
  <si>
    <t>общая, 48 листов, ГОСТ 13309-90</t>
  </si>
  <si>
    <t>48л.</t>
  </si>
  <si>
    <t>1258-1 Т</t>
  </si>
  <si>
    <t>1259 Т</t>
  </si>
  <si>
    <t>28.14.20.000.008.00.0166.000000000000</t>
  </si>
  <si>
    <t>Техпластина</t>
  </si>
  <si>
    <t>тепломорозокислотнощелочестойкая, тип ТМКЩ, ГОСТ 7338-90</t>
  </si>
  <si>
    <t>1260 Т</t>
  </si>
  <si>
    <t>28.14.20.000.008.00.0166.000000000004</t>
  </si>
  <si>
    <t>резинотканевая</t>
  </si>
  <si>
    <t>1-Н-II-ТМКЩ-С-1х4 ГОСТ 7338-90</t>
  </si>
  <si>
    <t>январь - июль</t>
  </si>
  <si>
    <t>1261 Т</t>
  </si>
  <si>
    <t>28.14.20.000.008.00.0166.000000000002</t>
  </si>
  <si>
    <t>маслобензостойкая , тип МБС, ГОСТ 7338-90</t>
  </si>
  <si>
    <t>1261 -1 Т</t>
  </si>
  <si>
    <t>техпластина</t>
  </si>
  <si>
    <t>1262 Т</t>
  </si>
  <si>
    <t>26.11.21.700.001.00.0796.000000000008</t>
  </si>
  <si>
    <t>Тиристор</t>
  </si>
  <si>
    <t>диодный, ГОСТ 20859.1-89</t>
  </si>
  <si>
    <t>Тиристор SKKT 92/12</t>
  </si>
  <si>
    <t>1262 -1 Т</t>
  </si>
  <si>
    <t>1263 Т</t>
  </si>
  <si>
    <t>Тиристор T162 92/80</t>
  </si>
  <si>
    <t>1263 -1 Т</t>
  </si>
  <si>
    <t>1264 Т</t>
  </si>
  <si>
    <t>13.20.20.200.000.01.0006.000000000000</t>
  </si>
  <si>
    <t>Ткань</t>
  </si>
  <si>
    <t>хлопчатобумажная, марлевая, с массовой долей хлопка не менее 85 %</t>
  </si>
  <si>
    <t>марля ГОСТ 9412-77</t>
  </si>
  <si>
    <t>1265 Т</t>
  </si>
  <si>
    <t>13.20.20.150.000.01.0006.000000000003</t>
  </si>
  <si>
    <t>хлопчатобумажная, постельная, плотность 101-200 г/м2, ширина 65-180 см, ГОСТ 29298-2005</t>
  </si>
  <si>
    <t>бязь ширина 80см</t>
  </si>
  <si>
    <t>1265 -1 Т</t>
  </si>
  <si>
    <t>1266 Т</t>
  </si>
  <si>
    <t>13.20.20.150.000.01.0006.000000000002</t>
  </si>
  <si>
    <t>хлопчатобумажная, постельная, плотность 100 г/м2, ширина 65-180 см, ГОСТ 29298-2005</t>
  </si>
  <si>
    <t>Ткань Ситец ширина 90 см</t>
  </si>
  <si>
    <t>1266 -1 Т</t>
  </si>
  <si>
    <t>1267 Т</t>
  </si>
  <si>
    <t>13.20.20.150.000.01.0006.000000000004</t>
  </si>
  <si>
    <t>хлопчатобумажная, полотенечная, плотность 100 г/м2, ширина 35-85 см, ГОСТ 29298-2005</t>
  </si>
  <si>
    <t>ткань полотенечная</t>
  </si>
  <si>
    <t>1268 Т</t>
  </si>
  <si>
    <t>23.99.11.990.008.00.0055.000000000017</t>
  </si>
  <si>
    <t>асбестовая, марка АТ-4, ширина 1550 мм, массовая доля асбеста 81,5%, ГОСТ 6102-94</t>
  </si>
  <si>
    <t>ширина 1550мм</t>
  </si>
  <si>
    <t>1268-1 Т</t>
  </si>
  <si>
    <t>ткань</t>
  </si>
  <si>
    <t xml:space="preserve">метр квадратный </t>
  </si>
  <si>
    <t>1268-2 Т</t>
  </si>
  <si>
    <t xml:space="preserve">Метр квадратный </t>
  </si>
  <si>
    <t>1269 Т</t>
  </si>
  <si>
    <t>20.59.12.000.008.00.0796.000000000000</t>
  </si>
  <si>
    <t>Тонер</t>
  </si>
  <si>
    <t>порошок, черный</t>
  </si>
  <si>
    <t>Тонер для KIP 797</t>
  </si>
  <si>
    <t>11,14,15,19</t>
  </si>
  <si>
    <t>1269-1 Т</t>
  </si>
  <si>
    <t>апрель,сентябрь</t>
  </si>
  <si>
    <t>поставка в течение 10-ти дней</t>
  </si>
  <si>
    <t>1270 Т</t>
  </si>
  <si>
    <t>110 гр</t>
  </si>
  <si>
    <t>февраль-май,июнь-август,сентябрь-ноябрь, декабрь</t>
  </si>
  <si>
    <t>1270 -1 Т</t>
  </si>
  <si>
    <t>1271 Т</t>
  </si>
  <si>
    <t>80 гр</t>
  </si>
  <si>
    <t>1271 -1 Т</t>
  </si>
  <si>
    <t>1272 Т</t>
  </si>
  <si>
    <t>1кг</t>
  </si>
  <si>
    <t>1272 -1 Т</t>
  </si>
  <si>
    <t>1273 Т</t>
  </si>
  <si>
    <t>150 гр</t>
  </si>
  <si>
    <t>1273 -1 Т</t>
  </si>
  <si>
    <t>1274 Т</t>
  </si>
  <si>
    <t>20.59.12.000.007.00.0796.000000000000</t>
  </si>
  <si>
    <t>Тонер-туба</t>
  </si>
  <si>
    <t>для лазерных принтеров и копиров</t>
  </si>
  <si>
    <t>Для инженерной системы</t>
  </si>
  <si>
    <t>март-май,июль-сентябрь,ноябрь</t>
  </si>
  <si>
    <t>1274 -1 Т</t>
  </si>
  <si>
    <t>1275 Т</t>
  </si>
  <si>
    <t>19.20.28.900.000.01.0168.000000000000</t>
  </si>
  <si>
    <t>Топливо</t>
  </si>
  <si>
    <t>нефтяное, марки А, для газотурбинных установок, теплота сгорания низшая не менее 39800 кДж/кг, зольность не более 0,01%, ГОСТ 10433-75</t>
  </si>
  <si>
    <t>печное топливо</t>
  </si>
  <si>
    <t>по факту поставки</t>
  </si>
  <si>
    <t>1276 Т</t>
  </si>
  <si>
    <t>19.20.25.900.000.01.0112.000000000000</t>
  </si>
  <si>
    <t>реактивное, марка ТС-1, плотность при 20 °С не менее 780(775) кг/м3, низшая теплота сгорания не менее 43120 кДж/к, ГОСТ 10227-86</t>
  </si>
  <si>
    <t>Растворитель (Керосин ТС-1) ГОСТ 10227-86</t>
  </si>
  <si>
    <t>1276-1 Т</t>
  </si>
  <si>
    <t>1277 Т</t>
  </si>
  <si>
    <t>19.20.26.510.000.01.0112.000000000000</t>
  </si>
  <si>
    <t>дизельное, температура застывания не выше -10°С, плотность при 20 °С не более 860 кг/м3, летнее, ГОСТ 305-82</t>
  </si>
  <si>
    <t>ГОСТ       305-82</t>
  </si>
  <si>
    <t>1278 Т</t>
  </si>
  <si>
    <t>28.92.50.000.000.00.0796.000000000002</t>
  </si>
  <si>
    <t>Трактор</t>
  </si>
  <si>
    <t>гусеничный, мощность свыше 183,9 до 294,2 кВт</t>
  </si>
  <si>
    <t>Т10МБ-0121-1(безЖПУ)ГУСЕН.ШИР.560мм ТРАКТОР ВЕРХ.ВАЛОТБ.МОЩ.700-18-3956-01СП</t>
  </si>
  <si>
    <t>1278 -1 Т</t>
  </si>
  <si>
    <t>1278-2 Т</t>
  </si>
  <si>
    <t>8,14,15,19</t>
  </si>
  <si>
    <t>1278-3 Т</t>
  </si>
  <si>
    <t>поставка в течение 50 дней</t>
  </si>
  <si>
    <t>1279 Т</t>
  </si>
  <si>
    <t>26.11.21.500.000.01.0796.000000000027</t>
  </si>
  <si>
    <t>Транзистор</t>
  </si>
  <si>
    <t>биполярный, КТ630А</t>
  </si>
  <si>
    <t>Транзистор КТ 203 Б</t>
  </si>
  <si>
    <t>1279 -1 Т</t>
  </si>
  <si>
    <t>1280 Т</t>
  </si>
  <si>
    <t>27.11.42.300.000.00.0796.000000000000</t>
  </si>
  <si>
    <t>Трансформатор тока</t>
  </si>
  <si>
    <t>опорный, с фарфоровой покрышкой, номинальное напряжение 0,66 кВ, номинальный первичный ток 1 А, ГОСТ 7746-2001</t>
  </si>
  <si>
    <t>ОСМ1-0,4 У3 220/5-14 ТУ16-717.137-83 ТРАНСФОРМАТОР</t>
  </si>
  <si>
    <t>1280 -1 Т</t>
  </si>
  <si>
    <t>6,14,18,19</t>
  </si>
  <si>
    <t>1280-2 Т</t>
  </si>
  <si>
    <t>Трансформатор ОСМ1-0,4 220/5-22-110/24</t>
  </si>
  <si>
    <t xml:space="preserve"> Штука</t>
  </si>
  <si>
    <t>1281 Т</t>
  </si>
  <si>
    <t>1281 -1 Т</t>
  </si>
  <si>
    <t>15, 19</t>
  </si>
  <si>
    <t>1281-2 Т</t>
  </si>
  <si>
    <t xml:space="preserve">август, сентябрь, ноябрь </t>
  </si>
  <si>
    <t xml:space="preserve"> поставка в течение 30 дней</t>
  </si>
  <si>
    <t xml:space="preserve"> авансовый платеж 100%</t>
  </si>
  <si>
    <t>1282 Т</t>
  </si>
  <si>
    <t>22.21.29.700.000.02.0796.000000000006</t>
  </si>
  <si>
    <t>Тройник</t>
  </si>
  <si>
    <t>пластиковый из полипропилена, переходной, размер 50*25*50 мм</t>
  </si>
  <si>
    <t>Тройник пластиковый из полипропилена, переходной размеры Ø50-Ø25-Ø50</t>
  </si>
  <si>
    <t>1282 -1 Т</t>
  </si>
  <si>
    <t xml:space="preserve"> Тройник пластиковый из полипропилена, переходной размеры Ø50-Ø25-Ø50  </t>
  </si>
  <si>
    <t>1283 Т</t>
  </si>
  <si>
    <t>22.21.29.700.000.02.0796.000000000004</t>
  </si>
  <si>
    <t>пластиковый из полипропилена, переходной, размер 40*25*40 мм</t>
  </si>
  <si>
    <t>Тройник пластиковый из полипропилена, переходной размеры Ø40-Ø25-Ø40</t>
  </si>
  <si>
    <t>1283 -1 Т</t>
  </si>
  <si>
    <t xml:space="preserve">Тройник пластиковый из полипропилена, переходной размеры Ø40-Ø25-Ø40 </t>
  </si>
  <si>
    <t>1284 Т</t>
  </si>
  <si>
    <t>22.21.29.700.000.02.0796.000000000003</t>
  </si>
  <si>
    <t>пластиковый из полипропилена, переходной, размер 40*20*40 мм</t>
  </si>
  <si>
    <t>Тройник пластиковый из полипропилена, переходной размеры Ø40-Ø20-Ø40</t>
  </si>
  <si>
    <t>1284 -1 Т</t>
  </si>
  <si>
    <t xml:space="preserve"> Тройник пластиковый из полипропилена, переходной размеры Ø40-Ø20-Ø40 </t>
  </si>
  <si>
    <t>1285 Т</t>
  </si>
  <si>
    <t>22.21.29.700.000.02.0796.000000000001</t>
  </si>
  <si>
    <t>пластиковый из полипропилена, переходной, размер 32*20*32 мм</t>
  </si>
  <si>
    <t>Тройник пластиковый из полипропилена, переходной размеры  Ø32-Ø20-Ø32</t>
  </si>
  <si>
    <t>1285 -1 Т</t>
  </si>
  <si>
    <t>1286 Т</t>
  </si>
  <si>
    <t>22.21.29.700.000.02.0796.000000000000</t>
  </si>
  <si>
    <t>пластиковый из полипропилена, переходной, размер 25*20*25 мм</t>
  </si>
  <si>
    <t>Тройник пластиковый из полипропилена, переходной размеры  Ø25-Ø20-Ø25</t>
  </si>
  <si>
    <t>1286 -1 Т</t>
  </si>
  <si>
    <t xml:space="preserve"> Тройник пластиковый из полипропилена, переходной размеры  Ø25-Ø20-Ø25</t>
  </si>
  <si>
    <t>1287 Т</t>
  </si>
  <si>
    <t>22.21.29.700.000.03.0796.000000000001</t>
  </si>
  <si>
    <t>из полипропилена, переходной</t>
  </si>
  <si>
    <t>15 ГОСТ8948-75 ТРОЙНИК</t>
  </si>
  <si>
    <t>1287 -1 Т</t>
  </si>
  <si>
    <t>1288 Т</t>
  </si>
  <si>
    <t>22.21.21.500.001.02.0796.000000000013</t>
  </si>
  <si>
    <t>Труба</t>
  </si>
  <si>
    <t>гофрированная, сливная, для унитаза, размер 90-130</t>
  </si>
  <si>
    <t>на унитаз 90*100 - 500 мм</t>
  </si>
  <si>
    <t>1288 -1 Т</t>
  </si>
  <si>
    <t>1289 Т</t>
  </si>
  <si>
    <t>22.21.21.500.001.04.0796.000000000078</t>
  </si>
  <si>
    <t>для внутренней канализации, полипропиленовая, диаметр 110, длина 1000 мм</t>
  </si>
  <si>
    <t>Труба полипропиленовая для внутренней канализации диаметр в мм/длина в мм 110x1000</t>
  </si>
  <si>
    <t>1289 -1 Т</t>
  </si>
  <si>
    <t xml:space="preserve">Труба полипропиленовая для внутренней канализации диаметр в мм/длина в мм 110x1000 </t>
  </si>
  <si>
    <t>1290 Т</t>
  </si>
  <si>
    <t>22.21.21.500.001.04.0796.000000000045</t>
  </si>
  <si>
    <t>для внутренней канализации, полипропиленовая, диаметр 50, длина 500 мм</t>
  </si>
  <si>
    <t>Труба полипропиленовая для внутренней канализации диаметр в мм/длина в мм 50x 500</t>
  </si>
  <si>
    <t>1290 -1 Т</t>
  </si>
  <si>
    <t>1291 Т</t>
  </si>
  <si>
    <t>22.21.21.530.000.00.0006.000000000290</t>
  </si>
  <si>
    <t>для водоснабжения, полипропиленовая,  диаметр 50 мм, толщина 8,4 мм, PN20</t>
  </si>
  <si>
    <t>Труба полипропиленовая PN20 для водоснабжения  диаметр в мм/толщина в мм/давление атм 50/8,4/20</t>
  </si>
  <si>
    <t>1291 -1 Т</t>
  </si>
  <si>
    <t>1292 Т</t>
  </si>
  <si>
    <t>22.21.21.530.000.00.0006.000000000289</t>
  </si>
  <si>
    <t>для водоснабжения, полипропиленовая,  диаметр 40 мм, толщина 6,7 мм, PN20</t>
  </si>
  <si>
    <t>Труба полипропиленовая PN20 для водоснабжения  диаметр в мм/толщина в мм/давление атм 40/6,7/20</t>
  </si>
  <si>
    <t>1292 -1 Т</t>
  </si>
  <si>
    <t>1293 Т</t>
  </si>
  <si>
    <t>22.21.21.530.000.00.0006.000000000288</t>
  </si>
  <si>
    <t>для водоснабжения, полипропиленовая,  диаметр 32 мм, толщина 5,4 мм, PN20</t>
  </si>
  <si>
    <t>Труба полипропиленовая PN20 для водоснабжения  диаметр в мм/толщина в мм/давление атм 32/5,4/20</t>
  </si>
  <si>
    <t>1293 -1 Т</t>
  </si>
  <si>
    <t>1294 Т</t>
  </si>
  <si>
    <t>22.21.21.530.000.00.0006.000000000287</t>
  </si>
  <si>
    <t>для водоснабжения, полипропиленовая,  диаметр 25 мм, толщина 4,2 мм, PN20</t>
  </si>
  <si>
    <t>Труба полипропиленовая PN20 для водоснабжения  диаметр в мм/толщина в мм/давление атм 25/4,2/20</t>
  </si>
  <si>
    <t>1294 -1 Т</t>
  </si>
  <si>
    <t>1295 Т</t>
  </si>
  <si>
    <t>22.21.21.530.000.00.0006.000000000286</t>
  </si>
  <si>
    <t>для водоснабжения, полипропиленовая,  диаметр 20 мм, толщина 3,4 мм, PN20</t>
  </si>
  <si>
    <t>Труба полипропиленовая PN20 для водоснабжения  диаметр в мм/толщина в мм/давление атм 20/3,4/20</t>
  </si>
  <si>
    <t>1295 -1 Т</t>
  </si>
  <si>
    <t>1296 Т</t>
  </si>
  <si>
    <t>22.21.21.530.000.00.0006.000000000000</t>
  </si>
  <si>
    <t>для водоснабжения, полиэтиленовая ПЭ 100, SDR 11, диаметр 110 мм, толщина 4,2 мм, давление 6 атм, ГОСТ 18599-2001</t>
  </si>
  <si>
    <t>Труба полиэтиленовая ПЭ 100</t>
  </si>
  <si>
    <t>1296 -1 Т</t>
  </si>
  <si>
    <t>1297 Т</t>
  </si>
  <si>
    <t>22.21.21.500.001.01.0006.000000000009</t>
  </si>
  <si>
    <t>для отопления, полипропиленовая армировнная, PN 25, диаметр 20 мм, толщина 3,4 мм, давление 25 атм</t>
  </si>
  <si>
    <t>Труба D20 (PN25)</t>
  </si>
  <si>
    <t>1297 -1 Т</t>
  </si>
  <si>
    <t xml:space="preserve">Труба D20 (PN25) </t>
  </si>
  <si>
    <t>1298 Т</t>
  </si>
  <si>
    <t>22.21.21.500.001.01.0006.000000000010</t>
  </si>
  <si>
    <t>для отопления, полипропиленовая армировнная, PN 25, диаметр 25 мм, толщина 4,2 мм, давление 25 атм</t>
  </si>
  <si>
    <t>Труба D25 (PN25)</t>
  </si>
  <si>
    <t>1298 -1 Т</t>
  </si>
  <si>
    <t>1299 Т</t>
  </si>
  <si>
    <t>22.21.21.500.001.01.0006.000000000011</t>
  </si>
  <si>
    <t>для отопления, полипропиленовая армировнная, PN 25, диаметр 32 мм, толщина 5,4 мм, давление 25 атм</t>
  </si>
  <si>
    <t>Труба D32 (PN25) Pert-FL-PPR</t>
  </si>
  <si>
    <t>1299 -1 Т</t>
  </si>
  <si>
    <t>1300 Т</t>
  </si>
  <si>
    <t>24.20.13.900.000.00.0166.000000000006</t>
  </si>
  <si>
    <t>водогазопроводная, сварная, стальная, наружный диаметр 21,3 мм, толщина стенки 2,5 мм, легкая, условный проход 15 мм, ГОСТ 3262-75</t>
  </si>
  <si>
    <t>1300 -1 Т</t>
  </si>
  <si>
    <t>1301 Т</t>
  </si>
  <si>
    <t>24.20.13.900.000.03.0168.000000000000</t>
  </si>
  <si>
    <t>холодно и теплодеформированная, стальная, бесшовная, диаметр 25*2,5 , ГОСТ 8732-78</t>
  </si>
  <si>
    <t>1301 -1 Т</t>
  </si>
  <si>
    <t>холодно и теплодеформированная, стальная, бесшовная, диаметр 25*2,5 , ГОСТ 8732-78</t>
  </si>
  <si>
    <t>1302 Т</t>
  </si>
  <si>
    <t>24.20.13.900.000.03.0168.000000000005</t>
  </si>
  <si>
    <t>холодно и теплодеформированная, стальная, бесшовная, диаметр 89*6  , ГОСТ 8732-78</t>
  </si>
  <si>
    <t>1302-1 Т</t>
  </si>
  <si>
    <t>1303 Т</t>
  </si>
  <si>
    <t>24.20.13.900.000.03.0168.000000000008</t>
  </si>
  <si>
    <t>холодно и теплодеформированная, стальная, бесшовная, диаметр 108*5  , ГОСТ 8732-78</t>
  </si>
  <si>
    <t>1303-1 Т</t>
  </si>
  <si>
    <t>1304 Т</t>
  </si>
  <si>
    <t>24.20.13.900.000.03.0168.000000000011</t>
  </si>
  <si>
    <t>холодно и теплодеформированная, стальная, бесшовная, размер 159*8  , ГОСТ 8732-78</t>
  </si>
  <si>
    <t>1304-1 Т</t>
  </si>
  <si>
    <t>1305 Т</t>
  </si>
  <si>
    <t>24.20.13.900.000.04.0168.000000000082</t>
  </si>
  <si>
    <t>холоднодеформированная, стальная, бесшовная, тонкостенная, наружный диаметр 16 мм, ГОСТ 8734-75</t>
  </si>
  <si>
    <t>1305-1 Т</t>
  </si>
  <si>
    <t>30-45 дней</t>
  </si>
  <si>
    <t>1306 Т</t>
  </si>
  <si>
    <t>24.20.13.900.000.04.0168.000000000084</t>
  </si>
  <si>
    <t>холоднодеформированная, стальная, бесшовная, тонкостенная, наружный диаметр 18 мм, ГОСТ 8734-75</t>
  </si>
  <si>
    <t>1306-1 Т</t>
  </si>
  <si>
    <t>1307 Т</t>
  </si>
  <si>
    <t>24.20.13.900.000.04.0168.000000000086</t>
  </si>
  <si>
    <t>холоднодеформированная, стальная, бесшовная, тонкостенная, наружный диаметр 20 мм, ГОСТ 8734-75</t>
  </si>
  <si>
    <t>1307-1 Т</t>
  </si>
  <si>
    <t>1308 Т</t>
  </si>
  <si>
    <t>24.20.13.900.000.04.0168.000000000094</t>
  </si>
  <si>
    <t>холоднодеформированная, стальная, бесшовная, тонкостенная, наружный диаметр 28 мм, ГОСТ 8734-75</t>
  </si>
  <si>
    <t>1308-1 Т</t>
  </si>
  <si>
    <t>1309 Т</t>
  </si>
  <si>
    <t>24.20.13.900.000.04.0168.000000000096</t>
  </si>
  <si>
    <t>холоднодеформированная, стальная, бесшовная, тонкостенная, наружный диаметр 32 мм, ГОСТ 8734-75</t>
  </si>
  <si>
    <t>1309-1 Т</t>
  </si>
  <si>
    <t>феваль-апрель</t>
  </si>
  <si>
    <t>1310 Т</t>
  </si>
  <si>
    <t>24.20.13.900.000.04.0168.000000000104</t>
  </si>
  <si>
    <t>холоднодеформированная, стальная, бесшовная, тонкостенная, наружный диаметр 48 мм, ГОСТ 8734-75</t>
  </si>
  <si>
    <t>1310-1 Т</t>
  </si>
  <si>
    <t>1311 Т</t>
  </si>
  <si>
    <t>24.20.13.900.000.04.0168.000000000106</t>
  </si>
  <si>
    <t>холоднодеформированная, стальная, бесшовная, тонкостенная, наружный диаметр 51 мм, ГОСТ 8734-75</t>
  </si>
  <si>
    <t>1311-1 Т</t>
  </si>
  <si>
    <t>1312 Т</t>
  </si>
  <si>
    <t>24.20.13.900.000.04.0168.000000000182</t>
  </si>
  <si>
    <t>холоднодеформированная, стальная, бесшовная, толстостенная, наружный диаметр 60 мм, ГОСТ 8734-75</t>
  </si>
  <si>
    <t>1312-1 Т</t>
  </si>
  <si>
    <t>1313 Т</t>
  </si>
  <si>
    <t>24.20.13.900.000.04.0168.000000000502</t>
  </si>
  <si>
    <t>холоднодеформированная, сталь коррозионно-стойкая, бесшовная, наружный диаметр 20 мм, толщина стенки 2,0 мм, ГОСТ 9941-81</t>
  </si>
  <si>
    <t>1313-1 Т</t>
  </si>
  <si>
    <t>1314 Т</t>
  </si>
  <si>
    <t>24.20.13.900.000.04.0168.000000000504</t>
  </si>
  <si>
    <t>холоднодеформированная, сталь коррозионно-стойкая, бесшовная, наружный диаметр 20 мм, толщина стенки 2,5 мм, ГОСТ 9941-81</t>
  </si>
  <si>
    <t>1314-1 Т</t>
  </si>
  <si>
    <t>1315 Т</t>
  </si>
  <si>
    <t>24.20.13.900.000.04.0168.000000000592</t>
  </si>
  <si>
    <t>холоднодеформированная, сталь коррозионно-стойкая, бесшовная, наружный диаметр 25 мм, толщина стенки 2,0 мм, ГОСТ 9941-81</t>
  </si>
  <si>
    <t>1315-1 Т</t>
  </si>
  <si>
    <t>1316 Т</t>
  </si>
  <si>
    <t>24.20.13.900.000.04.0168.000000000594</t>
  </si>
  <si>
    <t>холоднодеформированная, сталь коррозионно-стойкая, бесшовная, наружный диаметр 25 мм, толщина стенки 2,5 мм, ГОСТ 9941-81</t>
  </si>
  <si>
    <t>1316-1 Т</t>
  </si>
  <si>
    <t>1317 Т</t>
  </si>
  <si>
    <t>24.20.13.900.000.00.0168.000000000006</t>
  </si>
  <si>
    <t>водогазопроводная, сварная, наружный диаметр 26,8 мм, толщина стенки 2,5 мм, легкая, условный проход 20 мм, ГОСТ 3262-75</t>
  </si>
  <si>
    <t>1317 -1 Т</t>
  </si>
  <si>
    <t>1318 Т</t>
  </si>
  <si>
    <t>24.20.13.900.000.00.0168.000000000007</t>
  </si>
  <si>
    <t>водогазопроводная, сварная, наружный диаметр 33,5 мм, толщина стенки 2,8 мм, легкая, условный проход 25 мм, ГОСТ 3262-75</t>
  </si>
  <si>
    <t>1318 -1 Т</t>
  </si>
  <si>
    <t>1319 Т</t>
  </si>
  <si>
    <t>24.20.13.100.001.00.0168.000000000071</t>
  </si>
  <si>
    <t>горячедеформированная, стальная, бесшовная, наружный диаметр 377 мм, толщина стенки 36 мм, ГОСТ 8732-78</t>
  </si>
  <si>
    <t>1319-1 Т</t>
  </si>
  <si>
    <t>1320 Т</t>
  </si>
  <si>
    <t>24.20.13.100.001.00.0168.000000000072</t>
  </si>
  <si>
    <t>горячедеформированная, стальная, бесшовная, наружный диаметр 325 мм, толщина стенки 50 мм, ГОСТ 8732-78</t>
  </si>
  <si>
    <t>1320-1 Т</t>
  </si>
  <si>
    <t>1321 Т</t>
  </si>
  <si>
    <t>24.20.13.100.001.00.0168.000000000073</t>
  </si>
  <si>
    <t>горячедеформированная, стальная, бесшовная, наружный диаметр 133 мм, толщина стенки 36 мм</t>
  </si>
  <si>
    <t>1322 Т</t>
  </si>
  <si>
    <t>24.20.13.900.000.04.0168.000000000055</t>
  </si>
  <si>
    <t>холоднодеформированная, стальная, бесшовная, особотонкостенная, наружный диаметр 102 мм, ГОСТ 8734-75</t>
  </si>
  <si>
    <t>1323 Т</t>
  </si>
  <si>
    <t>30.20.40.300.300.00.0796.000000000000</t>
  </si>
  <si>
    <t>Тумблер</t>
  </si>
  <si>
    <t>МТ1 АГО.360.207ТУ "1" ТУМБЛЕР</t>
  </si>
  <si>
    <t>1323 -1 Т</t>
  </si>
  <si>
    <t>1324 Т</t>
  </si>
  <si>
    <t>ПТ2-40В С ПРОТЕКТОРОМ УСО.360.054ТУ ТУМБЛЕР</t>
  </si>
  <si>
    <t>1324 -1 Т</t>
  </si>
  <si>
    <t>1325 Т</t>
  </si>
  <si>
    <t>01.19.21.190.003.00.0796.000000000000</t>
  </si>
  <si>
    <t>Тюльпан</t>
  </si>
  <si>
    <t>группа 1, ГОСТ 18908.7-73</t>
  </si>
  <si>
    <t>январь-февраль, март-апрель</t>
  </si>
  <si>
    <t>1326 Т</t>
  </si>
  <si>
    <t>19.20.23.710.001.00.0112.000000000000</t>
  </si>
  <si>
    <t>Уайт спирит</t>
  </si>
  <si>
    <t>нефрас-С4-155/200, плотность при 20°С не более 790 кг/м3, массовая доля общей серы не более 0,025%, ГОСТ 3134-78</t>
  </si>
  <si>
    <t>уайт-спирит ГОСТ 3134-78</t>
  </si>
  <si>
    <t>1326-1 Т</t>
  </si>
  <si>
    <t>июнь, июль, август, сентябрь, октябрь, ноябрь</t>
  </si>
  <si>
    <t>1327 Т</t>
  </si>
  <si>
    <t>22.23.14.700.005.00.0796.000000000002</t>
  </si>
  <si>
    <t>Угол</t>
  </si>
  <si>
    <t>для пластикового плинтуса, наружный, с резиновым уплотнителем</t>
  </si>
  <si>
    <t>угол наружний для пластикового плинтуса  с кабель-каналом</t>
  </si>
  <si>
    <t>1327 -1 Т</t>
  </si>
  <si>
    <t>1328 Т</t>
  </si>
  <si>
    <t>угол внутренний для пластикового плинтуса  с кабель-каналом</t>
  </si>
  <si>
    <t>1328 -1 Т</t>
  </si>
  <si>
    <t>1329 Т</t>
  </si>
  <si>
    <t>24.33.11.100.000.00.0168.000000000004</t>
  </si>
  <si>
    <t>Уголок</t>
  </si>
  <si>
    <t>стальной, равнополочный, номер 3,2, ширина полок 32*32 мм, ГОСТ 8509-93</t>
  </si>
  <si>
    <t>1329 -1 Т</t>
  </si>
  <si>
    <t>1330 Т</t>
  </si>
  <si>
    <t>24.33.11.100.000.00.0168.000000000005</t>
  </si>
  <si>
    <t>стальной, равнополочный, номер 3,5, ширина полок 35*35 мм, ГОСТ 8509-93</t>
  </si>
  <si>
    <t>1330 -1 Т</t>
  </si>
  <si>
    <t>1331 Т</t>
  </si>
  <si>
    <t>24.33.11.100.000.00.0168.000000000006</t>
  </si>
  <si>
    <t>стальной, равнополочный, номер 4, ширина полок 40*40 мм, ГОСТ 8509-93</t>
  </si>
  <si>
    <t>1332 Т</t>
  </si>
  <si>
    <t>24.33.11.100.000.00.0168.000000000008</t>
  </si>
  <si>
    <t>стальной, равнополочный, номер 5, ширина полок 50*50 мм, ГОСТ 8509-93</t>
  </si>
  <si>
    <t>1333 Т</t>
  </si>
  <si>
    <t>24.33.11.100.000.00.0168.000000000010</t>
  </si>
  <si>
    <t>стальной, равнополочный, номер 6,3, ширина полок 63*63 мм, ГОСТ 8509-93</t>
  </si>
  <si>
    <t>1334 Т</t>
  </si>
  <si>
    <t>24.33.11.100.000.00.0168.000000000012</t>
  </si>
  <si>
    <t>стальной, равнополочный, номер 7,5, ширина полок 75*75 мм, ГОСТ 8509-93</t>
  </si>
  <si>
    <t>1335 Т</t>
  </si>
  <si>
    <t>24.33.11.100.000.00.0168.000000000013</t>
  </si>
  <si>
    <t>стальной, равнополочный, номер 8, ширина полок 80*80 мм, ГОСТ 8509-93</t>
  </si>
  <si>
    <t>1335-1 Т</t>
  </si>
  <si>
    <t>1336 Т</t>
  </si>
  <si>
    <t>24.33.11.100.000.00.0168.000000000011</t>
  </si>
  <si>
    <t>стальной, равнополочный, номер 7, ширина полок 70*70 мм, ГОСТ 8509-93</t>
  </si>
  <si>
    <t>11.18</t>
  </si>
  <si>
    <t>1336-1 Т</t>
  </si>
  <si>
    <t>1337 Т</t>
  </si>
  <si>
    <t>24.33.11.100.000.00.0168.000000000014</t>
  </si>
  <si>
    <t>стальной, равнополочный, номер 9, ширина полок 90*90 мм, ГОСТ 8509-93</t>
  </si>
  <si>
    <t>1338 Т</t>
  </si>
  <si>
    <t>24.33.11.100.000.00.0168.000000000015</t>
  </si>
  <si>
    <t>стальной, равнополочный, номер 10, ширина полок 100*100 мм, ГОСТ 8509-93</t>
  </si>
  <si>
    <t>1338-1 Т</t>
  </si>
  <si>
    <t>1339 Т</t>
  </si>
  <si>
    <t>24.33.11.100.000.00.0168.000000000016</t>
  </si>
  <si>
    <t>стальной, равнополочный, номер 11, ширина полок 110*110 мм, ГОСТ 8509-93</t>
  </si>
  <si>
    <t>1339 -1 Т</t>
  </si>
  <si>
    <t>1340 Т</t>
  </si>
  <si>
    <t>24.33.11.100.000.00.0168.000000000017</t>
  </si>
  <si>
    <t>стальной, равнополочный, номер 12,5, ширина полок 125*125 мм, ГОСТ 8509-93</t>
  </si>
  <si>
    <t>1340 -1 Т</t>
  </si>
  <si>
    <t>1341 Т</t>
  </si>
  <si>
    <t>24.33.11.100.000.00.0168.000000000001</t>
  </si>
  <si>
    <t>стальной, равнополочный, номер 2,5, ширина полок 25*25 мм, ГОСТ 8509-93</t>
  </si>
  <si>
    <t>1341 -1 Т</t>
  </si>
  <si>
    <t>1342 Т</t>
  </si>
  <si>
    <t>22.21.29.700.036.00.0796.000000000000</t>
  </si>
  <si>
    <t>Угольник</t>
  </si>
  <si>
    <t>из полипропилена, соединительный, внутренний, с углом поворота 90º</t>
  </si>
  <si>
    <t>Угольник из полипропилена, соединительный, внутренний с углом поворота 90º Ø50</t>
  </si>
  <si>
    <t>1342 -1 Т</t>
  </si>
  <si>
    <t xml:space="preserve"> Угольник из полипропилена, соединительный, внутренний с углом поворота 90º Ø50 </t>
  </si>
  <si>
    <t>1343 Т</t>
  </si>
  <si>
    <t>Угольник из полипропилена, соединительный, внутренний с углом поворота 90º Ø40</t>
  </si>
  <si>
    <t>1343 -1 Т</t>
  </si>
  <si>
    <t xml:space="preserve"> Угольник из полипропилена, соединительный, внутренний с углом поворота 90º Ø40 </t>
  </si>
  <si>
    <t>1344 Т</t>
  </si>
  <si>
    <t>Угольник из полипропилена, соединительный, внутренний с углом поворота 90º Ø32</t>
  </si>
  <si>
    <t>1344 -1 Т</t>
  </si>
  <si>
    <t xml:space="preserve">Угольник из полипропилена, соединительный, внутренний с углом поворота 90º Ø32 </t>
  </si>
  <si>
    <t>1345 Т</t>
  </si>
  <si>
    <t>Угольник из полипропилена, соединительный, внутренний с углом поворота  90º Ø25</t>
  </si>
  <si>
    <t>1345 -1 Т</t>
  </si>
  <si>
    <t xml:space="preserve"> Угольник из полипропилена, соединительный, внутренний с углом поворота  90º Ø25</t>
  </si>
  <si>
    <t>1346 Т</t>
  </si>
  <si>
    <t>Угольник из полипропилена, соединительный, внутренний с углом поворота  90º Ø20</t>
  </si>
  <si>
    <t>1346 -1 Т</t>
  </si>
  <si>
    <t xml:space="preserve"> Угольник из полипропилена, соединительный, внутренний с углом поворота  90º Ø20 </t>
  </si>
  <si>
    <t>1347 Т</t>
  </si>
  <si>
    <t>22.21.29.700.036.00.0796.000000000001</t>
  </si>
  <si>
    <t>из полипропилена, соединительный, внутренний, с углом поворота 45º</t>
  </si>
  <si>
    <t>Угольник из полипропилена, соединительный, внутренний с углом поворота 45º Ø40</t>
  </si>
  <si>
    <t>1347 -1 Т</t>
  </si>
  <si>
    <t xml:space="preserve">Угольник из полипропилена, соединительный, внутренний с углом поворота 45º Ø40 </t>
  </si>
  <si>
    <t>1348 Т</t>
  </si>
  <si>
    <t>Угольник из полипропилена, соединительный, внутренний с углом поворота 45º Ø32</t>
  </si>
  <si>
    <t>1348 -1 Т</t>
  </si>
  <si>
    <t xml:space="preserve"> Угольник из полипропилена, соединительный, внутренний с углом поворота 45º Ø32 </t>
  </si>
  <si>
    <t>1349 Т</t>
  </si>
  <si>
    <t>Угольник из полипропилена, соединительный, внутренний с углом поворота 45º Ø25</t>
  </si>
  <si>
    <t>1349 -1 Т</t>
  </si>
  <si>
    <t xml:space="preserve">Угольник из полипропилена, соединительный, внутренний с углом поворота 45º Ø25 </t>
  </si>
  <si>
    <t>1350 Т</t>
  </si>
  <si>
    <t>Угольник из полипропилена, соединительный, внутренний с углом поворота 45º Ø20</t>
  </si>
  <si>
    <t>1350 -1 Т</t>
  </si>
  <si>
    <t xml:space="preserve"> Угольник из полипропилена, соединительный, внутренний с углом поворота 45º Ø20</t>
  </si>
  <si>
    <t>1351 Т</t>
  </si>
  <si>
    <t>22.21.29.700.036.00.0796.000000000012</t>
  </si>
  <si>
    <t>из полипропилена, разьемный</t>
  </si>
  <si>
    <t>Угольник переходной из полипропилена, разьемный Ø25-Ø20</t>
  </si>
  <si>
    <t>1351 -1 Т</t>
  </si>
  <si>
    <t xml:space="preserve">Угольник переходной из полипропилена, разьемный Ø25-Ø20 </t>
  </si>
  <si>
    <t>1352 Т</t>
  </si>
  <si>
    <t>17.23.13.190.000.00.0796.000000000000</t>
  </si>
  <si>
    <t>Удостоверение</t>
  </si>
  <si>
    <t>документ установленного образца, (служебное/пенсионное/студенческое и аналогичного назначения)</t>
  </si>
  <si>
    <t>удостоверения различного назначения, бумажные Ветеран труда, мастер "Золотые руки" на право обслуживания Объектов Гостехнодзора</t>
  </si>
  <si>
    <t>1353 Т</t>
  </si>
  <si>
    <t>удостоверения различного назначения, бумажные Карточки Мастера 1-2 класса</t>
  </si>
  <si>
    <t>1354 Т</t>
  </si>
  <si>
    <t>удостоверения различного назначения, бумажные Карточки заслуженного ветерана труда</t>
  </si>
  <si>
    <t>1355 Т</t>
  </si>
  <si>
    <t>29.32.30.990.102.00.0796.000000000001</t>
  </si>
  <si>
    <t>Указатель</t>
  </si>
  <si>
    <t>топлива</t>
  </si>
  <si>
    <t>БМ151-3806600-АЭ.ДАТЧИК УКАЗАТЕЛЯ УРОВНЯ ТОПЛИВА</t>
  </si>
  <si>
    <t>1355 -1 Т</t>
  </si>
  <si>
    <t>1356 Т</t>
  </si>
  <si>
    <t>ДАТЧИК УРОВНЯ ТОПЛИВА.ДАТЧИК УРОВНЯ ТОПЛИВА (ДУТ)</t>
  </si>
  <si>
    <t>1356 -1 Т</t>
  </si>
  <si>
    <t>1357 Т</t>
  </si>
  <si>
    <t>ДРУ-1ПМ ТУ311-00227465064-2001.ДАТЧИК-РЕЛЕ УРОВНЯ</t>
  </si>
  <si>
    <t>1357 -1 Т</t>
  </si>
  <si>
    <t>1358 Т</t>
  </si>
  <si>
    <t>29.32.30.990.102.00.0796.000000000002</t>
  </si>
  <si>
    <t>масла</t>
  </si>
  <si>
    <t>331.3810 С ПАТРОНОМ И ЛАМПОЙ АВАР.ДАВЛЕН ПРИЕМНИК УКАЗАТЕЛЯ ДАВЛЕНИЯ МАСЛА</t>
  </si>
  <si>
    <t>1358 -1 Т</t>
  </si>
  <si>
    <t>1358-2 Т</t>
  </si>
  <si>
    <t>1359 Т</t>
  </si>
  <si>
    <t>УК-170М ПРИЕМНИК УКАЗАТЕЛЯ ДАВЛЕНИЯ МАСЛА</t>
  </si>
  <si>
    <t>Северо-Казахстанская область, г.Петропавловск, пр. Я.Гашека 2</t>
  </si>
  <si>
    <t>Северо-Казахстанская область г.Петропавловск, пр. Я.Гашека 2</t>
  </si>
  <si>
    <t>1359 -1 Т</t>
  </si>
  <si>
    <t>1360 Т</t>
  </si>
  <si>
    <t>29.32.30.990.102.00.0796.000000000005</t>
  </si>
  <si>
    <t>температуры воды</t>
  </si>
  <si>
    <t>УК-143 ТУ37.003.388-73 ПРИЕМНИК УКАЗАТЕЛЯ ТЕМПЕРАТУРЫ</t>
  </si>
  <si>
    <t>Северо-Казахстанская область, г.Петропавловск, пр. Я.Гашека 3</t>
  </si>
  <si>
    <t>Северо-Казахстанская область г.Петропавловск, пр. Я.Гашека 3</t>
  </si>
  <si>
    <t>1360 -1 Т</t>
  </si>
  <si>
    <t>1361 Т</t>
  </si>
  <si>
    <t>УК171М ТУ37.003.615-75 ПРИЕМНИК УКАЗАТЕЛЯ ТЕМПЕРАТУРЫ</t>
  </si>
  <si>
    <t>Северо-Казахстанская область, г.Петропавловск, пр. Я.Гашека 4</t>
  </si>
  <si>
    <t>Северо-Казахстанская область г.Петропавловск, пр. Я.Гашека 4</t>
  </si>
  <si>
    <t>1361 -1 Т</t>
  </si>
  <si>
    <t>1362 Т</t>
  </si>
  <si>
    <t>УК171М ТУ37.003.615-75(115)ПРИЕМНИК УКАЗАТЕЛЯ ТЕМПЕРАТУРЫ</t>
  </si>
  <si>
    <t>Северо-Казахстанская область, г.Петропавловск, пр. Я.Гашека 5</t>
  </si>
  <si>
    <t>Северо-Казахстанская область г.Петропавловск, пр. Я.Гашека 5</t>
  </si>
  <si>
    <t>1362 -1 Т</t>
  </si>
  <si>
    <t>1363 Т</t>
  </si>
  <si>
    <t>УБ170 ТУ37.003.614-75 ПРИЕМНИК УКАЗАТЕЛЯ УРОВНЯ ТОПЛИВА</t>
  </si>
  <si>
    <t>Северо-Казахстанская область, г.Петропавловск, пр. Я.Гашека 6</t>
  </si>
  <si>
    <t>Северо-Казахстанская область г.Петропавловск, пр. Я.Гашека 6</t>
  </si>
  <si>
    <t>1363 -1 Т</t>
  </si>
  <si>
    <t>1364 Т</t>
  </si>
  <si>
    <t>14.3807 12В В КОМПЛ.С ПАТРОН.И ЛАМП.А12 УКАЗАТЕЛЬ ТЕМПЕРАТУРЫ</t>
  </si>
  <si>
    <t>1364 -1 Т</t>
  </si>
  <si>
    <t>1365 Т</t>
  </si>
  <si>
    <t>25.99.11.350.000.00.0796.000000000000</t>
  </si>
  <si>
    <t>Унитаз</t>
  </si>
  <si>
    <t>металлический, напольный</t>
  </si>
  <si>
    <t>чаша генуя</t>
  </si>
  <si>
    <t>1365 -1 Т</t>
  </si>
  <si>
    <t xml:space="preserve">чаша генуя </t>
  </si>
  <si>
    <t>1366 Т</t>
  </si>
  <si>
    <t>23.42.10.500.008.00.0839.000000000003</t>
  </si>
  <si>
    <t>фаянсовый, тарельчатый, с прямым выпуском, с цельноотлитой полочкой с бачком, ГОСТ 30493-96</t>
  </si>
  <si>
    <t>унитаз фаянсовый "Компакт"</t>
  </si>
  <si>
    <t>1366 -1 Т</t>
  </si>
  <si>
    <t>1367 Т</t>
  </si>
  <si>
    <t>26.30.30.900.050.00.0796.000000000000</t>
  </si>
  <si>
    <t>Устройство постоянного тока</t>
  </si>
  <si>
    <t>электропитающее</t>
  </si>
  <si>
    <t>ДВП4-2В ГаО.481.014ТУ.ДЕРЖАТЕЛЬ ВСТАВКИ ПЛАВКОЙ</t>
  </si>
  <si>
    <t>1367 -1 Т</t>
  </si>
  <si>
    <t>1368 Т</t>
  </si>
  <si>
    <t>ДВП4-3В ГаО.481.014ТУ.ДЕРЖАТЕЛЬ ВСТАВКИ ПЛАВКОЙ</t>
  </si>
  <si>
    <t>1368 -1 Т</t>
  </si>
  <si>
    <t>1369 Т</t>
  </si>
  <si>
    <t>ДВП7 АГО.481.309ТУ.ДЕРЖАТЕЛЬ ВСТАВКИ ПЛАВКОЙ</t>
  </si>
  <si>
    <t>1369 -1 Т</t>
  </si>
  <si>
    <t>1370 Т</t>
  </si>
  <si>
    <t>AGU 50А ДЕРЖАТЕЛЬ.ДЕРЖАТЕЛЬ ПРЕДОХРАНИТЕЛЯ</t>
  </si>
  <si>
    <t>1370 -1 Т</t>
  </si>
  <si>
    <t>1371 Т</t>
  </si>
  <si>
    <t>25.72.14.690.002.00.0778.000000000001</t>
  </si>
  <si>
    <t>Устройство предохранительное</t>
  </si>
  <si>
    <t>дверное, с засовом</t>
  </si>
  <si>
    <t>Дверное устройство,щеколда</t>
  </si>
  <si>
    <t>1371 -1 Т</t>
  </si>
  <si>
    <t>1372 Т</t>
  </si>
  <si>
    <t>22.29.25.900.002.00.0778.000000000002</t>
  </si>
  <si>
    <t>Файл - вкладыш</t>
  </si>
  <si>
    <t>из полипропиленовой пленки</t>
  </si>
  <si>
    <t>1372-1 Т</t>
  </si>
  <si>
    <t>1373 Т</t>
  </si>
  <si>
    <t>16.21.12.300.000.00.0625.000000000001</t>
  </si>
  <si>
    <t>Фанера</t>
  </si>
  <si>
    <t>клееная, из лиственных пород, повышенной водостойкости, ГОСТ 3916.1-96</t>
  </si>
  <si>
    <t>фанера клееная, из лиственных пород, повышенной водостойкости, ГОСТ 3916.1-96</t>
  </si>
  <si>
    <t>1373 -1 Т</t>
  </si>
  <si>
    <t>1374 Т</t>
  </si>
  <si>
    <t>29.31.23.100.007.00.0796.000000000015</t>
  </si>
  <si>
    <t>Фара</t>
  </si>
  <si>
    <t>правая, передняя, для специального и специализированного автомобиля</t>
  </si>
  <si>
    <t>ФВН64-1 УХЛ1(1кд=1000)ТУ16-676.202-86 ФАРА ВЗРЫВОЗАЩ. НЕФТЯНАЯ СО СВ.МОДУЛЕМ</t>
  </si>
  <si>
    <t>1374 -1 Т</t>
  </si>
  <si>
    <t>1375 Т</t>
  </si>
  <si>
    <t>ФВН-64-1 ТУ16-535.179-68 ФАРА ВЗРЫВОЗАЩИЩЕННАЯ</t>
  </si>
  <si>
    <t>1375 -1 Т</t>
  </si>
  <si>
    <t>1376 Т</t>
  </si>
  <si>
    <t>ФВН-64-2 ТУ16-535.179-68 ФАРА ВЗРЫВОЗАЩИЩЕННАЯ</t>
  </si>
  <si>
    <t>1376 -1 Т</t>
  </si>
  <si>
    <t>1377 Т</t>
  </si>
  <si>
    <t>ФГ16-К ЛАМПА А24-55+50 ТУ37.458.067-2002 ФАРА С ЛАМПОЙ</t>
  </si>
  <si>
    <t>1377 -1 Т</t>
  </si>
  <si>
    <t>1378 Т</t>
  </si>
  <si>
    <t>22.29.29.900.066.00.0166.000000000000</t>
  </si>
  <si>
    <t>Фенопласт</t>
  </si>
  <si>
    <t>пластическая масса на основе феноло- альдегидных смол</t>
  </si>
  <si>
    <t>фенопласт 0203</t>
  </si>
  <si>
    <t>сентябрь,октябрь-декабрь</t>
  </si>
  <si>
    <t>1378 -1 Т</t>
  </si>
  <si>
    <t>фенопласт</t>
  </si>
  <si>
    <t>сентябрь,октябрь,декабрь</t>
  </si>
  <si>
    <t>3000</t>
  </si>
  <si>
    <t>523</t>
  </si>
  <si>
    <t>1379 Т</t>
  </si>
  <si>
    <t>13.99.13.900.016.00.0018.000000000000</t>
  </si>
  <si>
    <t>Фетр</t>
  </si>
  <si>
    <t>технический, чистошерстяной, грубошерстный</t>
  </si>
  <si>
    <t>1379 -1 Т</t>
  </si>
  <si>
    <t>1380 Т</t>
  </si>
  <si>
    <t>20.59.12.000.004.00.0796.000000000000</t>
  </si>
  <si>
    <t>Фиксаж</t>
  </si>
  <si>
    <t>Фотоматериал</t>
  </si>
  <si>
    <t>фиксаж (5 литров)</t>
  </si>
  <si>
    <t>1380-1 Т</t>
  </si>
  <si>
    <t>1381 Т</t>
  </si>
  <si>
    <t>32.99.59.900.087.00.0796.000000000004</t>
  </si>
  <si>
    <t>Фильтр</t>
  </si>
  <si>
    <t>сетевой, количество входных разъемов (розеток) свыше 5, длина шнура 2-5 м</t>
  </si>
  <si>
    <t>Сетевой фильтр</t>
  </si>
  <si>
    <t>1381-1 Т</t>
  </si>
  <si>
    <t>1382 Т</t>
  </si>
  <si>
    <t>32.99.11.900.016.02.0796.000000000000</t>
  </si>
  <si>
    <t>противоаэрозольный, для респиратора</t>
  </si>
  <si>
    <t>фильтр для респиратора РПГ-67 ГОСТ Р 12.4.191-99</t>
  </si>
  <si>
    <t>1383 Т</t>
  </si>
  <si>
    <t>Фильтр для респиратора PR-1 ГОСТ Р 12.4.191-99</t>
  </si>
  <si>
    <t>1384 Т</t>
  </si>
  <si>
    <t>28.29.13.300.003.00.0796.000000000005</t>
  </si>
  <si>
    <t>масляный, для двигателя внутреннего сгорания, механический, бумажный</t>
  </si>
  <si>
    <t>1385 Т</t>
  </si>
  <si>
    <t>28.29.13.300.003.01.0796.000000000000</t>
  </si>
  <si>
    <t>топливный, для легковых автомобилей с карбюраторными двигателями внутреннего сгорания</t>
  </si>
  <si>
    <t>март, апрель,  июнь, август, сентябрь,октябрь</t>
  </si>
  <si>
    <t>1386 Т</t>
  </si>
  <si>
    <t>28.29.13.300.003.01.0796.000000000001</t>
  </si>
  <si>
    <t>топливный, для грузовых автомобилей с карбюраторными двигателями внутреннего сгорания</t>
  </si>
  <si>
    <t>март, апрель,июнь, август, сентябрь,октябрь</t>
  </si>
  <si>
    <t>1387 Т</t>
  </si>
  <si>
    <t>28.29.13.300.003.01.0796.000000000003</t>
  </si>
  <si>
    <t>топливный, для легковых автомобилей с двигателем внутреннего сгорания с непосредственным впрыском (инжекторные)</t>
  </si>
  <si>
    <t>1388 Т</t>
  </si>
  <si>
    <t>28.29.13.300.003.01.0796.000000000007</t>
  </si>
  <si>
    <t>топливный, для дизельного двигателя грузового автомобиля, грубой очистки</t>
  </si>
  <si>
    <t>февраль, март, апрель, май, июнь, август, сентябрь,октябрь, ноябрь</t>
  </si>
  <si>
    <t>1389 Т</t>
  </si>
  <si>
    <t>28.29.13.300.003.01.0796.000000000010</t>
  </si>
  <si>
    <t>топливный, для дизельного двигателя грузового автомобиля, тонкой очистки</t>
  </si>
  <si>
    <t>1390 Т</t>
  </si>
  <si>
    <t>28.29.13.500.000.01.0796.000000000000</t>
  </si>
  <si>
    <t>воздушный, для двигателя внутреннего сгорания, для легковых автомобилей</t>
  </si>
  <si>
    <t>1391 Т</t>
  </si>
  <si>
    <t>28.29.13.500.000.01.0796.000000000001</t>
  </si>
  <si>
    <t>воздушный, для двигателя внутреннего сгорания, для грузовых автомобилей</t>
  </si>
  <si>
    <t>1392 Т</t>
  </si>
  <si>
    <t>740-1105.010 204А-1105.510Б ФИЛЬТР ГРУБОЙ ОЧИСТКИ</t>
  </si>
  <si>
    <t>1392 -1 Т</t>
  </si>
  <si>
    <t>1393 Т</t>
  </si>
  <si>
    <t>28.29.13.300.003.00.0796.000000000006</t>
  </si>
  <si>
    <t>масляный, для двигателя внутреннего сгорания, механический, сетчатый</t>
  </si>
  <si>
    <t>ФГИ32/3-10К УХЛ1 ТУРБ400051624.080-2000 ФИЛЬТР НАПОРНЫЙ С РАСХОДОМ 200 л/мин</t>
  </si>
  <si>
    <t>1393 -1 Т</t>
  </si>
  <si>
    <t>1394 Т</t>
  </si>
  <si>
    <t>ФИЛЬТР ТОПЛИВНЫЙ ГРУБОЙ ОЧИСТКИ</t>
  </si>
  <si>
    <t>1394 -1 Т</t>
  </si>
  <si>
    <t>1395 Т</t>
  </si>
  <si>
    <t>26.20.21.900.000.00.0796.000000000003</t>
  </si>
  <si>
    <t>Флеш-накопитель</t>
  </si>
  <si>
    <t>интерфейс USB 2.0, емкость 2 Гб</t>
  </si>
  <si>
    <t>1395 -1 Т</t>
  </si>
  <si>
    <t>1396 Т</t>
  </si>
  <si>
    <t>29.31.23.100.006.00.0796.000000000013</t>
  </si>
  <si>
    <t>Фонарь</t>
  </si>
  <si>
    <t>боковой, габаритный, для специального и специализированного автомобиля, напряжение 24 В, со светоотражающим устройством</t>
  </si>
  <si>
    <t>ФП-316Е-О ТУ37.003.079-80 СВЕТОВОЗВРАЩАТЕЛЬ ОРАНЖЕВЫЙ</t>
  </si>
  <si>
    <t>1396 -1 Т</t>
  </si>
  <si>
    <t>1397 Т</t>
  </si>
  <si>
    <t>ФП-316-О ТУ37.003.079-80 СВЕТОВОЗВРАЩАТЕЛЬ ОРАНЖЕВЫЙ</t>
  </si>
  <si>
    <t>1397 -1 Т</t>
  </si>
  <si>
    <t>1398 Т</t>
  </si>
  <si>
    <t>27.40.21.000.001.00.0796.000000000004</t>
  </si>
  <si>
    <t>сигнально-осветительный</t>
  </si>
  <si>
    <t>ПД20-Д ТУ37.003.293-72 ФОНАРЬ КОНТРОЛЬНОЙ ЛАМПЫ (ЗЕЛЕНЫЙ,12В)</t>
  </si>
  <si>
    <t>1398 -1 Т</t>
  </si>
  <si>
    <t>1399 Т</t>
  </si>
  <si>
    <t>ПД20-Л ТУ37.003.293-72 ФОНАРЬ КОНТРОЛЬНОЙ ЛАМПЫ (ЗЕЛЕНЫЙ,24В)</t>
  </si>
  <si>
    <t>1399 -1 Т</t>
  </si>
  <si>
    <t>1400 Т</t>
  </si>
  <si>
    <t>ПД20-В ТУ37.003.293-72 ФОНАРЬ КОНТРОЛЬНОЙ ЛАМПЫ (КРАСНЫЙ,12В)</t>
  </si>
  <si>
    <t>1400 -1 Т</t>
  </si>
  <si>
    <t>1401 Т</t>
  </si>
  <si>
    <t>ПД20-К ТУ37.003.293-72 ФОНАРЬ КОНТРОЛЬНОЙ ЛАМПЫ (КРАСНЫЙ,24В)</t>
  </si>
  <si>
    <t>1401 -1 Т</t>
  </si>
  <si>
    <t>1401-2 Т</t>
  </si>
  <si>
    <t xml:space="preserve">сентябрь, ноябрь </t>
  </si>
  <si>
    <t>1402 Т</t>
  </si>
  <si>
    <t>ПД51 ТУ37.003576-79 ЭЛЕМЕНТ КОНТРОЛЬНЫЙ</t>
  </si>
  <si>
    <t>1402 -1 Т</t>
  </si>
  <si>
    <t>1403 Т</t>
  </si>
  <si>
    <t>20.13.42.800.006.00.0166.000000000013</t>
  </si>
  <si>
    <t>Фосфат натрия</t>
  </si>
  <si>
    <t>трехзамещенный, ГОСТ 201-76</t>
  </si>
  <si>
    <t>тринатрийфосфат</t>
  </si>
  <si>
    <t>1403 -1 Т</t>
  </si>
  <si>
    <t>фосфат натрия</t>
  </si>
  <si>
    <t>298</t>
  </si>
  <si>
    <t>1404 Т</t>
  </si>
  <si>
    <t>26.20.40.000.135.00.0796.000000000000</t>
  </si>
  <si>
    <t>Фотобарабан</t>
  </si>
  <si>
    <t>селеновый вал</t>
  </si>
  <si>
    <t>для HP LJ в ассортименте</t>
  </si>
  <si>
    <t>1404 -1 Т</t>
  </si>
  <si>
    <t>1405 Т</t>
  </si>
  <si>
    <t>1405 -1 Т</t>
  </si>
  <si>
    <t>1406 Т</t>
  </si>
  <si>
    <t>февраль, сентябрь</t>
  </si>
  <si>
    <t>1407 Т</t>
  </si>
  <si>
    <t>февраль-апрель,июль,сентябрь</t>
  </si>
  <si>
    <t>1407 -1 Т</t>
  </si>
  <si>
    <t>февраль,апрель,июль,октябрь</t>
  </si>
  <si>
    <t>1408 Т</t>
  </si>
  <si>
    <t>Фотовал в ассортименте</t>
  </si>
  <si>
    <t>1408 -1 Т</t>
  </si>
  <si>
    <t>1409 Т</t>
  </si>
  <si>
    <t>1410 Т</t>
  </si>
  <si>
    <t>1410-1 Т</t>
  </si>
  <si>
    <t>1411 Т</t>
  </si>
  <si>
    <t>февраль,ноябрь</t>
  </si>
  <si>
    <t>1412 Т</t>
  </si>
  <si>
    <t>1413 Т</t>
  </si>
  <si>
    <t>1414 Т</t>
  </si>
  <si>
    <t>14.14.24.410.000.00.0796.000000000000</t>
  </si>
  <si>
    <t>Халат</t>
  </si>
  <si>
    <t>женский, из хлопчатобумажной ткани, ГОСТ 25296-2003</t>
  </si>
  <si>
    <t>халат женский, из хлопчатобумажной ткани</t>
  </si>
  <si>
    <t>1414-1 Т</t>
  </si>
  <si>
    <t>1415 Т</t>
  </si>
  <si>
    <t>14.14.22.410.000.00.0796.000000000000</t>
  </si>
  <si>
    <t>мужской, из хлопчатобумажной ткани, ГОСТ 25296-2003</t>
  </si>
  <si>
    <t>халат мужской, из хлопчатобумажной ткани, ГОСТ 25296-2003</t>
  </si>
  <si>
    <t>1415-1 Т</t>
  </si>
  <si>
    <t>1416 Т</t>
  </si>
  <si>
    <t>20.15.20.100.000.00.0166.000000000003</t>
  </si>
  <si>
    <t>Хлорид аммония (хлористый аммоний)</t>
  </si>
  <si>
    <t>технический, сорт 1, ГОСТ 2210-73</t>
  </si>
  <si>
    <t>1416 -1 Т</t>
  </si>
  <si>
    <t>технический, сорт 1,  ГОСТ 2210-73</t>
  </si>
  <si>
    <t>1417 Т</t>
  </si>
  <si>
    <t>20.13.31.301.000.00.0166.000000000000</t>
  </si>
  <si>
    <t>Хлорид бария</t>
  </si>
  <si>
    <t>технический, высший сорт, ГОСТ 742-78</t>
  </si>
  <si>
    <t>барий хлористый, технический</t>
  </si>
  <si>
    <t>1417 -1 Т</t>
  </si>
  <si>
    <t>1418 Т</t>
  </si>
  <si>
    <t>20.13.31.300.000.00.0872.000000000000</t>
  </si>
  <si>
    <t>Хлорид натрия (хлористый натрий)</t>
  </si>
  <si>
    <t>для приготовления растворов точно известной концентрации, стандарт-титр (фиксанал)</t>
  </si>
  <si>
    <t>поставка в течение 3 дней</t>
  </si>
  <si>
    <t>1418 -1 Т</t>
  </si>
  <si>
    <t xml:space="preserve">поставка в течение 3 дней </t>
  </si>
  <si>
    <t>флакон</t>
  </si>
  <si>
    <t>1419 Т</t>
  </si>
  <si>
    <t>20.59.59.600.019.00.0166.000000000000</t>
  </si>
  <si>
    <t>Хлорная известь</t>
  </si>
  <si>
    <t>марки А, сорт 1, ГОСТ 1692-85</t>
  </si>
  <si>
    <t>хлорная известь</t>
  </si>
  <si>
    <t>1419 -1 Т</t>
  </si>
  <si>
    <t>1420 Т</t>
  </si>
  <si>
    <t>22.21.29.700.001.00.0778.000000000002</t>
  </si>
  <si>
    <t>Хомут</t>
  </si>
  <si>
    <t>пластиковый, монтажный</t>
  </si>
  <si>
    <t>2,5х150 ИЭК ХОМУТ</t>
  </si>
  <si>
    <t>1420 -1 Т</t>
  </si>
  <si>
    <t>1421 Т</t>
  </si>
  <si>
    <t>2,5х60 ИЭК ХОМУТ</t>
  </si>
  <si>
    <t>1421 -1 Т</t>
  </si>
  <si>
    <t>1422 Т</t>
  </si>
  <si>
    <t>3,6х120 ИЭК ХОМУТ</t>
  </si>
  <si>
    <t>1422 -1 Т</t>
  </si>
  <si>
    <t>1423 Т</t>
  </si>
  <si>
    <t>4,8х200 ИЭК ХОМУТ</t>
  </si>
  <si>
    <t>1423 -1 Т</t>
  </si>
  <si>
    <t>1424 Т</t>
  </si>
  <si>
    <t>8,8х400 ИЭК ХОМУТ</t>
  </si>
  <si>
    <t>1424 -1 Т</t>
  </si>
  <si>
    <t>1425 Т</t>
  </si>
  <si>
    <t>9х350 "KLINKMAN" ХОМУТ</t>
  </si>
  <si>
    <t>1425 -1 Т</t>
  </si>
  <si>
    <t>1426 Т</t>
  </si>
  <si>
    <t>25.99.29.490.011.00.0796.000000000000</t>
  </si>
  <si>
    <t>металлический, диаметр 14, высота 38 мм, ГОСТ 24137-80</t>
  </si>
  <si>
    <t>10 26 ХОМУТ "ТАЙВАНЬ"</t>
  </si>
  <si>
    <t>1426 -1 Т</t>
  </si>
  <si>
    <t>1427 Т</t>
  </si>
  <si>
    <t>15-30 ХОМУТ "ТАЙВАНЬ"</t>
  </si>
  <si>
    <t>1427 -1 Т</t>
  </si>
  <si>
    <t>1428 Т</t>
  </si>
  <si>
    <t>25.99.29.490.011.00.0796.000000000001</t>
  </si>
  <si>
    <t>металлический, диаметр 16, высота 40 мм, ГОСТ 24137-80</t>
  </si>
  <si>
    <t>24-35 ХОМУТ "ТАЙВАНЬ"</t>
  </si>
  <si>
    <t>1428 -1 Т</t>
  </si>
  <si>
    <t>1429 Т</t>
  </si>
  <si>
    <t>25.99.29.490.011.00.0796.000000000004</t>
  </si>
  <si>
    <t>металлический, диаметр 22, высота 55 мм, ГОСТ 24137-80</t>
  </si>
  <si>
    <t>32х51 ХОМУТ "ТАЙВАНЬ"</t>
  </si>
  <si>
    <t>1429 -1 Т</t>
  </si>
  <si>
    <t>1430 Т</t>
  </si>
  <si>
    <t>25.99.29.490.011.00.0796.000000000010</t>
  </si>
  <si>
    <t>металлический, диаметр 45, высота 77 мм, ГОСТ 24137-80</t>
  </si>
  <si>
    <t>52х76 ХОМУТ "ТАЙВАНЬ"</t>
  </si>
  <si>
    <t>1430 -1 Т</t>
  </si>
  <si>
    <t>1431 Т</t>
  </si>
  <si>
    <t>60-70 ХОМУТ "ТАЙВАНЬ" (ПРИ ОТСУТ.В КОМПЛ.В/Ф)</t>
  </si>
  <si>
    <t>1431 -1 Т</t>
  </si>
  <si>
    <t>1432 Т</t>
  </si>
  <si>
    <t>22.21.29.700.001.00.0796.000000000007</t>
  </si>
  <si>
    <t>стяжка пластиковая, крепежная, длина 200 мм, ширина 5 мм</t>
  </si>
  <si>
    <t>АСЦ320.11.111 ПОКУПНОЙ ХОМУТ 4,8х200</t>
  </si>
  <si>
    <t>1432 -1 Т</t>
  </si>
  <si>
    <t>1433 Т</t>
  </si>
  <si>
    <t>22.21.29.700.001.00.0796.000000000025</t>
  </si>
  <si>
    <t>стяжка пластиковая, крепежная, длина 550 мм, ширина 9 мм</t>
  </si>
  <si>
    <t>9х350 "ПРОМЭЛЕКТР" ХОМУТ КАБЕЛЬНЫЙ</t>
  </si>
  <si>
    <t>1433 -1 Т</t>
  </si>
  <si>
    <t>1434 Т</t>
  </si>
  <si>
    <t>28.49.21.500.000.00.0796.000000000000</t>
  </si>
  <si>
    <t>Цанги</t>
  </si>
  <si>
    <t>зажимные</t>
  </si>
  <si>
    <t>Цанга для горелки аргонно-дуговой сварки 3,2 мм Collet 10N25 TD0001-32</t>
  </si>
  <si>
    <t>1434 -1 Т</t>
  </si>
  <si>
    <t>1435 Т</t>
  </si>
  <si>
    <t>Электрододержатель BINZEL DE2500 500А 60%,600А 35%ПВ</t>
  </si>
  <si>
    <t>1435 -1 Т</t>
  </si>
  <si>
    <t>1436 Т</t>
  </si>
  <si>
    <t>28.15.21.900.001.01.0018.000000000010</t>
  </si>
  <si>
    <t>Цепь</t>
  </si>
  <si>
    <t>приводная, роликовая, двухрядная, шаг 44,45 мм</t>
  </si>
  <si>
    <t>2НП-44,45-418  ГОСТ 21834-87</t>
  </si>
  <si>
    <t>35 дней</t>
  </si>
  <si>
    <t>оплата 100% после поставки</t>
  </si>
  <si>
    <t>1436 -1 Т</t>
  </si>
  <si>
    <t xml:space="preserve">2НП-44,45-418  ГОСТ 21834-87 </t>
  </si>
  <si>
    <t>1437 Т</t>
  </si>
  <si>
    <t>25.93.17.200.000.03.0006.000000000002</t>
  </si>
  <si>
    <t>грузовая, круглозвенная, несварная, калибр 19 мм</t>
  </si>
  <si>
    <t>Б2-2,5-19-102 ТУ3148-001-98474340-2007</t>
  </si>
  <si>
    <t>исключена</t>
  </si>
  <si>
    <t>1438 Т</t>
  </si>
  <si>
    <t>24.43.12.300.000.00.0166.000000000000</t>
  </si>
  <si>
    <t>Цинк</t>
  </si>
  <si>
    <t>чушки, марка Ц1, ГОСТ 3640-94</t>
  </si>
  <si>
    <t>Ц0</t>
  </si>
  <si>
    <t>1438 -1 Т</t>
  </si>
  <si>
    <t>1439 Т</t>
  </si>
  <si>
    <t>25.93.14.800.002.00.0166.000000000000</t>
  </si>
  <si>
    <t>Шайба</t>
  </si>
  <si>
    <t>шайба</t>
  </si>
  <si>
    <t>1439 -1 Т</t>
  </si>
  <si>
    <t>1440 Т</t>
  </si>
  <si>
    <t>28.15.31.300.001.00.0796.000000000036</t>
  </si>
  <si>
    <t>Шарик</t>
  </si>
  <si>
    <t>стальной, диаметр до 12 мм, номинальный диаметр 7,000 мм, ГОСТ 3722-2014</t>
  </si>
  <si>
    <t>5,56 ГОСТ3722-81 ШАРИК</t>
  </si>
  <si>
    <t>1440 -1 Т</t>
  </si>
  <si>
    <t>1441 Т</t>
  </si>
  <si>
    <t>29.10.44.000.000.00.0796.000000000013</t>
  </si>
  <si>
    <t>Шасси</t>
  </si>
  <si>
    <t>колесная формула 6х6, грузоподъемностью более 15 тонн, но не более 20 тонн</t>
  </si>
  <si>
    <t>КрАЗ 63221-0100043-04 ЕВРО 4 c КОМ</t>
  </si>
  <si>
    <t>Северо-Казахстанская область, г.Петропавловск, пр. Я.Гашека 12</t>
  </si>
  <si>
    <t>Северо-Казахстанская область г.Петропавловск, пр. Я.Гашека 12</t>
  </si>
  <si>
    <t>1441 -1 Т</t>
  </si>
  <si>
    <t>1442 Т</t>
  </si>
  <si>
    <t>29.10.44.000.000.00.0796.000000000012</t>
  </si>
  <si>
    <t>колесная формула 6х6, грузоподъемностью не более 15 тонн</t>
  </si>
  <si>
    <t>УРАЛ-4320-1916-60 ЕВРО-4,ДЗК,УСИЛЕН.ДОМ ШАССИ АВТОМОБИЛЯ</t>
  </si>
  <si>
    <t>1442 -1 Т</t>
  </si>
  <si>
    <t>7,8,11,15,19</t>
  </si>
  <si>
    <t>1442-2 Т</t>
  </si>
  <si>
    <t>1443 Т</t>
  </si>
  <si>
    <t>КАМАЗ-43118 КОМ МП24-4208010-30 ШАССИ (ЕВРО 4,МЕЖДУ П. И З. КОЛ.3690ММ)</t>
  </si>
  <si>
    <t>1443 -1 Т</t>
  </si>
  <si>
    <t>1444 Т</t>
  </si>
  <si>
    <t>КАМАЗ-43118 КОМ МП24-4208010-05 ШАССИ (ЕВРО 4,МЕЖДУ П. И З. КОЛ.3690ММ)</t>
  </si>
  <si>
    <t>1444 -1 Т</t>
  </si>
  <si>
    <t>1445 Т</t>
  </si>
  <si>
    <t>28.13.31.000.007.00.0796.000000000002</t>
  </si>
  <si>
    <t>Шатун</t>
  </si>
  <si>
    <t>поршневого насоса нагнетания жидких сред</t>
  </si>
  <si>
    <t>1НП.01.00.12П</t>
  </si>
  <si>
    <t>1445 -1 Т</t>
  </si>
  <si>
    <t>1446 Т</t>
  </si>
  <si>
    <t>24.10.71.000.001.00.0166.000000000002</t>
  </si>
  <si>
    <t>Швеллер</t>
  </si>
  <si>
    <t>из стали, горячекатаный, с уклоном внутренних граней полок, номер швеллера 18, ГОСТ 8240-97</t>
  </si>
  <si>
    <t>1446 -1 Т</t>
  </si>
  <si>
    <t>1447 Т</t>
  </si>
  <si>
    <t>24.10.71.000.001.00.0166.000000000003</t>
  </si>
  <si>
    <t>из стали, горячекатаный, с уклоном внутренних граней полок, номер швеллера 16, ГОСТ 8240-97</t>
  </si>
  <si>
    <t>1447 -1 Т</t>
  </si>
  <si>
    <t>1448 Т</t>
  </si>
  <si>
    <t>24.10.71.000.001.00.0166.000000000004</t>
  </si>
  <si>
    <t>из стали, горячекатаный, с уклоном внутренних граней полок, номер швеллера 14, ГОСТ 8240-97</t>
  </si>
  <si>
    <t>1448 -1 Т</t>
  </si>
  <si>
    <t>1449 Т</t>
  </si>
  <si>
    <t>24.10.71.000.001.00.0166.000000000005</t>
  </si>
  <si>
    <t>из стали, горячекатаный, с уклоном внутренних граней полок, номер швеллера 10, ГОСТ 8240-97</t>
  </si>
  <si>
    <t>1449-1 Т</t>
  </si>
  <si>
    <t>1450 Т</t>
  </si>
  <si>
    <t>24.10.71.000.001.00.0168.000000000009</t>
  </si>
  <si>
    <t>из стали, горячекатаной, с параллельными гранями полок и с уклоном внутренних граней, номер швеллера 6</t>
  </si>
  <si>
    <t>1450-1 Т</t>
  </si>
  <si>
    <t>1451 Т</t>
  </si>
  <si>
    <t>24.10.71.000.001.00.0168.000000000008</t>
  </si>
  <si>
    <t>из стали, горячекатаной, с параллельными гранями полок и с уклоном внутренних граней, номер швеллера 10</t>
  </si>
  <si>
    <t>1451 -1 Т</t>
  </si>
  <si>
    <t>1452 Т</t>
  </si>
  <si>
    <t>24.10.71.000.001.00.0168.000000000007</t>
  </si>
  <si>
    <t>из стали, горячекатаной, с параллельными гранями полок и с уклоном внутренних граней, номер швеллера 14</t>
  </si>
  <si>
    <t>1452 -1 Т</t>
  </si>
  <si>
    <t>1453 Т</t>
  </si>
  <si>
    <t>24.10.71.000.001.00.0168.000000000006</t>
  </si>
  <si>
    <t>из стали, горячекатаной, с параллельными гранями полок и с уклоном внутренних граней, номер швеллера 16</t>
  </si>
  <si>
    <t>1453-1 Т</t>
  </si>
  <si>
    <t>1454 Т</t>
  </si>
  <si>
    <t>24.10.71.000.001.00.0168.000000000005</t>
  </si>
  <si>
    <t>из стали, горячекатаной, с параллельными гранями полок и с уклоном внутренних граней, номер швеллера 18</t>
  </si>
  <si>
    <t>1454-1 Т</t>
  </si>
  <si>
    <t>1455 Т</t>
  </si>
  <si>
    <t>24.10.71.000.001.00.0168.000000000003</t>
  </si>
  <si>
    <t>из стали, горячекатаной, с параллельными гранями полок и с уклоном внутренних граней, номер швеллера 24</t>
  </si>
  <si>
    <t>1455-1 Т</t>
  </si>
  <si>
    <t>1456 Т</t>
  </si>
  <si>
    <t>24.10.71.000.001.00.0168.000000000001</t>
  </si>
  <si>
    <t>из стали, горячекатаной, с параллельными гранями полок и с уклоном внутренних граней, номер швеллера 8</t>
  </si>
  <si>
    <t>1457 Т</t>
  </si>
  <si>
    <t>24.10.71.000.001.00.0168.000000000010</t>
  </si>
  <si>
    <t>из стали, горячекатаный, с уклоном внутренних граней полок, номер швеллера 12, ГОСТ 8240-97</t>
  </si>
  <si>
    <t>1457-1 Т</t>
  </si>
  <si>
    <t>1458 Т</t>
  </si>
  <si>
    <t>24.33.11.100.005.00.0168.000000000000</t>
  </si>
  <si>
    <t>Шестигранник</t>
  </si>
  <si>
    <t>стальной, диаметр вписанного круга 8 мм, ГОСТ 2879-2006</t>
  </si>
  <si>
    <t>1458 -1 Т</t>
  </si>
  <si>
    <t>1459 Т</t>
  </si>
  <si>
    <t>24.33.11.100.005.00.0168.000000000002</t>
  </si>
  <si>
    <t>стальной, диаметр вписанного круга 10 мм, ГОСТ 2879-2006</t>
  </si>
  <si>
    <t>1459 -1 Т</t>
  </si>
  <si>
    <t>1460 Т</t>
  </si>
  <si>
    <t>24.33.11.100.005.00.0168.000000000004</t>
  </si>
  <si>
    <t>стальной, диаметр вписанного круга 12 мм, ГОСТ 2879-2006</t>
  </si>
  <si>
    <t>1460 -1 Т</t>
  </si>
  <si>
    <t>1461 Т</t>
  </si>
  <si>
    <t>24.33.11.100.005.00.0168.000000000005</t>
  </si>
  <si>
    <t>стальной, диаметр вписанного круга 13 мм, ГОСТ 2879-2006</t>
  </si>
  <si>
    <t>1461 -1 Т</t>
  </si>
  <si>
    <t>1462 Т</t>
  </si>
  <si>
    <t>24.33.11.100.005.00.0168.000000000006</t>
  </si>
  <si>
    <t>стальной, диаметр вписанного круга 14 мм, ГОСТ 2879-2006</t>
  </si>
  <si>
    <t>1462 -1 Т</t>
  </si>
  <si>
    <t>1463 Т</t>
  </si>
  <si>
    <t>24.33.11.100.005.00.0168.000000000008</t>
  </si>
  <si>
    <t>стальной, диаметр вписанного круга 16 мм, ГОСТ 2879-2006</t>
  </si>
  <si>
    <t>1463 -1 Т</t>
  </si>
  <si>
    <t>1464 Т</t>
  </si>
  <si>
    <t>24.33.11.100.005.00.0168.000000000009</t>
  </si>
  <si>
    <t>стальной, диаметр вписанного круга 17 мм, ГОСТ 2879-2006</t>
  </si>
  <si>
    <t>1464-1 Т</t>
  </si>
  <si>
    <t>1465 Т</t>
  </si>
  <si>
    <t>24.33.11.100.005.00.0168.000000000011</t>
  </si>
  <si>
    <t>стальной, диаметр вписанного круга 19 мм, ГОСТ 2879-2006</t>
  </si>
  <si>
    <t>1465-1 Т</t>
  </si>
  <si>
    <t>1466 Т</t>
  </si>
  <si>
    <t>24.33.11.100.005.00.0168.000000000012</t>
  </si>
  <si>
    <t>стальной, диаметр вписанного круга 20 мм, ГОСТ 2879-2006</t>
  </si>
  <si>
    <t>1466-1 Т</t>
  </si>
  <si>
    <t>1467 Т</t>
  </si>
  <si>
    <t>24.33.11.100.005.00.0168.000000000014</t>
  </si>
  <si>
    <t>стальной, диаметр вписанного круга 22 мм, ГОСТ 2879-2006</t>
  </si>
  <si>
    <t>1467-1 Т</t>
  </si>
  <si>
    <t>1468 Т</t>
  </si>
  <si>
    <t>24.33.11.100.005.00.0168.000000000015</t>
  </si>
  <si>
    <t>стальной, диаметр вписанного круга 24 мм, ГОСТ 2879-2006</t>
  </si>
  <si>
    <t>1468-1 Т</t>
  </si>
  <si>
    <t>1469 Т</t>
  </si>
  <si>
    <t>24.33.11.100.005.00.0168.000000000017</t>
  </si>
  <si>
    <t>стальной, диаметр вписанного круга 26 мм, ГОСТ 2879-2006</t>
  </si>
  <si>
    <t>1469 -1 Т</t>
  </si>
  <si>
    <t>1470 Т</t>
  </si>
  <si>
    <t>24.33.11.100.005.00.0168.000000000018</t>
  </si>
  <si>
    <t>стальной, диаметр вписанного круга 28 мм, ГОСТ 2879-2006</t>
  </si>
  <si>
    <t>1470 -1 Т</t>
  </si>
  <si>
    <t>1471 Т</t>
  </si>
  <si>
    <t>24.33.11.100.005.00.0168.000000000019</t>
  </si>
  <si>
    <t>стальной, диаметр вписанного круга 30 мм, ГОСТ 2879-2006</t>
  </si>
  <si>
    <t>1471-1 Т</t>
  </si>
  <si>
    <t>1472 Т</t>
  </si>
  <si>
    <t>24.33.11.100.005.00.0168.000000000020</t>
  </si>
  <si>
    <t>стальной, диаметр вписанного круга 32 мм, ГОСТ 2879-2006</t>
  </si>
  <si>
    <t>1472-1 Т</t>
  </si>
  <si>
    <t>1473 Т</t>
  </si>
  <si>
    <t>24.33.11.100.005.00.0168.000000000022</t>
  </si>
  <si>
    <t>стальной, диаметр вписанного круга 36 мм, ГОСТ 2879-2006</t>
  </si>
  <si>
    <t>1473-1 Т</t>
  </si>
  <si>
    <t>1474 Т</t>
  </si>
  <si>
    <t>24.33.11.100.005.00.0168.000000000026</t>
  </si>
  <si>
    <t>стальной, диаметр вписанного круга 47 мм, ГОСТ 2879-2006</t>
  </si>
  <si>
    <t>1474 -1 Т</t>
  </si>
  <si>
    <t>1475 Т</t>
  </si>
  <si>
    <t>24.33.11.100.005.00.0168.000000000028</t>
  </si>
  <si>
    <t>стальной, диаметр вписанного круга 50 мм, ГОСТ 2879-2006</t>
  </si>
  <si>
    <t>1475 -1 Т</t>
  </si>
  <si>
    <t>1476 Т</t>
  </si>
  <si>
    <t>24.33.11.100.005.00.0168.000000000030</t>
  </si>
  <si>
    <t>стальной, диаметр вписанного круга 55 мм, ГОСТ 2879-2006</t>
  </si>
  <si>
    <t>1476 -1 Т</t>
  </si>
  <si>
    <t>1477 Т</t>
  </si>
  <si>
    <t>24.33.11.100.005.00.0168.000000000041</t>
  </si>
  <si>
    <t>стальной, диаметр вписанного круга 41 мм, калиброванный</t>
  </si>
  <si>
    <t>1477-1 Т</t>
  </si>
  <si>
    <t>1478 Т</t>
  </si>
  <si>
    <t>24.33.11.100.005.00.0168.000000000042</t>
  </si>
  <si>
    <t>стальной, диаметр вписанного круга 30 мм, калиброванный, ГОСТ 8560-78</t>
  </si>
  <si>
    <t>1478 -1 Т</t>
  </si>
  <si>
    <t>1479 Т</t>
  </si>
  <si>
    <t>24.33.11.100.005.00.0168.000000000043</t>
  </si>
  <si>
    <t>стальной, диаметр вписанного круга 22 мм, калиброванный, ГОСТ 8560-78</t>
  </si>
  <si>
    <t>1479 -1 Т</t>
  </si>
  <si>
    <t>1480 Т</t>
  </si>
  <si>
    <t>24.33.11.100.005.00.0168.000000000044</t>
  </si>
  <si>
    <t>стальной, диаметр вписанного круга 24 мм, калиброванный, ГОСТ 8560-78</t>
  </si>
  <si>
    <t>1480 -1 Т</t>
  </si>
  <si>
    <t>1481 Т</t>
  </si>
  <si>
    <t>24.33.11.100.005.00.0168.000000000045</t>
  </si>
  <si>
    <t>стальной, диаметр вписанного круга 27 мм, калиброванный, ГОСТ 8560-78</t>
  </si>
  <si>
    <t>1481-1 Т</t>
  </si>
  <si>
    <t>1482 Т</t>
  </si>
  <si>
    <t>24.33.11.100.005.00.0168.000000000046</t>
  </si>
  <si>
    <t>стальной, диаметр вписанного круга 32 мм, калиброванный, ГОСТ 8560-78</t>
  </si>
  <si>
    <t>1482 -1 Т</t>
  </si>
  <si>
    <t>1483 Т</t>
  </si>
  <si>
    <t>24.33.11.100.005.00.0168.000000000047</t>
  </si>
  <si>
    <t>стальной, диаметр вписанного круга 36 мм, калиброванный, ГОСТ 8560-78</t>
  </si>
  <si>
    <t>1483 -1 Т</t>
  </si>
  <si>
    <t>1484 Т</t>
  </si>
  <si>
    <t>24.33.11.100.005.00.0168.000000000048</t>
  </si>
  <si>
    <t>стальной, диаметр вписанного круга 19 мм, калиброванный, ГОСТ 8560-78</t>
  </si>
  <si>
    <t>1484 -1 Т</t>
  </si>
  <si>
    <t>1485 Т</t>
  </si>
  <si>
    <t>24.33.11.100.005.00.0168.000000000049</t>
  </si>
  <si>
    <t>стальной, диаметр вписанного круга 46 мм, калиброванный</t>
  </si>
  <si>
    <t>1486 Т</t>
  </si>
  <si>
    <t>22.11.13.500.000.01.0796.000000000092</t>
  </si>
  <si>
    <t>Шина</t>
  </si>
  <si>
    <t>для автобусов или автомобилей грузовых, пневматическая, радиальная, размер 9,00R20 (260*508), камерная, ГОСТ 5513-97</t>
  </si>
  <si>
    <t>февраль - июнь, август - ноябрь</t>
  </si>
  <si>
    <t>1487 Т</t>
  </si>
  <si>
    <t>22.11.13.500.000.01.0796.000000000073</t>
  </si>
  <si>
    <t>для автобусов или автомобилей грузовых, пневматическая, радиальная, размер 12,0 R20 (320*508 R), бескамерная, ГОСТ 5513-97</t>
  </si>
  <si>
    <t>1487 -1 Т</t>
  </si>
  <si>
    <t>1488 Т</t>
  </si>
  <si>
    <t>22.11.13.500.000.01.0796.000000000059</t>
  </si>
  <si>
    <t>для автобусов или автомобилей грузовых, пневматическая, радиальная, размер 315*80R22,5, бескамерная, ГОСТ 5513-97</t>
  </si>
  <si>
    <t>апрель - октябрь</t>
  </si>
  <si>
    <t>1488-1 Т</t>
  </si>
  <si>
    <t>315/80R22.5 "Cordiant Professional DR-1"</t>
  </si>
  <si>
    <t>Северо-Казахстанская область, г.Петропавловск, пр. Я.Гашека, 1</t>
  </si>
  <si>
    <t>июнь, октябрь, ноябрь</t>
  </si>
  <si>
    <t>1489 Т</t>
  </si>
  <si>
    <t>22.11.11.100.000.01.0796.000000002144</t>
  </si>
  <si>
    <t>для легковых автомобилей, всесезонная, 225, 85, R15, пневматическая, радиальная, бескамерная, нешипованная, ГОСТ 4754-97</t>
  </si>
  <si>
    <t>февраль - май</t>
  </si>
  <si>
    <t>1489 -1 Т</t>
  </si>
  <si>
    <t>1490 Т</t>
  </si>
  <si>
    <t>22.11.11.100.000.01.0796.000000002238</t>
  </si>
  <si>
    <t>для легковых автомобилей, всесезонная, 185, 75, R16, пневматическая, радиальная, бескамерная, нешипованная, ГОСТ 4754-97</t>
  </si>
  <si>
    <t>август - декабрь</t>
  </si>
  <si>
    <t>1490 -1 Т</t>
  </si>
  <si>
    <t>август, сентябрь, декабрь</t>
  </si>
  <si>
    <t>1491 Т</t>
  </si>
  <si>
    <t>22.11.11.100.000.01.0796.000000002259</t>
  </si>
  <si>
    <t>для легковых автомобилей, всесезонная, 225, 75, R16, пневматическая, радиальная, бескамерная, нешипованная, ГОСТ 4754-97</t>
  </si>
  <si>
    <t>май, июнь, август, сентябрь,октябрь</t>
  </si>
  <si>
    <t>1492 Т</t>
  </si>
  <si>
    <t>22.11.11.100.000.01.0796.000000002342</t>
  </si>
  <si>
    <t>для легковых автомобилей, всесезонная, 245, 70, R17, пневматическая, радиальная, бескамерная, нешипованная, ГОСТ 4754-97</t>
  </si>
  <si>
    <t>май, июнь, июль, август</t>
  </si>
  <si>
    <t>6,11,19</t>
  </si>
  <si>
    <t>1492-1 Т</t>
  </si>
  <si>
    <t>«Nexen Roadian 542»</t>
  </si>
  <si>
    <t>1493 Т</t>
  </si>
  <si>
    <t>22.19.30.500.002.07.0796.000000000000</t>
  </si>
  <si>
    <t>Шланг</t>
  </si>
  <si>
    <t>отвода масла, резиновый, автомобильный</t>
  </si>
  <si>
    <t>ШЛАНГ ОТ С/Х ТЕХНИКИ-L=1000...2500 ШЛАНГ МАСЛЯНОГО МАНОМЕТРА</t>
  </si>
  <si>
    <t>1494 Т</t>
  </si>
  <si>
    <t>26.30.30.900.080.00.0796.000000000000</t>
  </si>
  <si>
    <t>Шнур витой</t>
  </si>
  <si>
    <t>для телефонных трубок</t>
  </si>
  <si>
    <t>шнур микротелефонный</t>
  </si>
  <si>
    <t>1494 -1 Т</t>
  </si>
  <si>
    <t>1495 Т</t>
  </si>
  <si>
    <t>26.20.40.000.115.01.0796.000000000000</t>
  </si>
  <si>
    <t>Шнур питания</t>
  </si>
  <si>
    <t>для оборудования/периферийных устройств и приборов, кабель электрический соединительный</t>
  </si>
  <si>
    <t>Соединительный</t>
  </si>
  <si>
    <t>1495 -1 Т</t>
  </si>
  <si>
    <t>1496 Т</t>
  </si>
  <si>
    <t>шнур розеточный</t>
  </si>
  <si>
    <t>1496 -1 Т</t>
  </si>
  <si>
    <t>1497 Т</t>
  </si>
  <si>
    <t>25.99.29.490.005.00.0796.000000000001</t>
  </si>
  <si>
    <t>Штекер</t>
  </si>
  <si>
    <t>прямой</t>
  </si>
  <si>
    <t>Панельный штекер ABI-IM 50-70</t>
  </si>
  <si>
    <t>1497 -1 Т</t>
  </si>
  <si>
    <t>1498 Т</t>
  </si>
  <si>
    <t>32.99.59.900.082.00.0796.000000000000</t>
  </si>
  <si>
    <t>Штрих-корректор</t>
  </si>
  <si>
    <t>с кисточкой</t>
  </si>
  <si>
    <t>С кисточкой</t>
  </si>
  <si>
    <t>1499 Т</t>
  </si>
  <si>
    <t>08.12.13.000.001.00.0113.000000000005</t>
  </si>
  <si>
    <t>Щебень</t>
  </si>
  <si>
    <t>фракция от от 40 до 80 мм, для строительных работ, ГОСТ 8267-93</t>
  </si>
  <si>
    <t>1499-1 Т</t>
  </si>
  <si>
    <t>1500 Т</t>
  </si>
  <si>
    <t>32.91.11.900.002.00.0796.000000000001</t>
  </si>
  <si>
    <t>Щетка</t>
  </si>
  <si>
    <t>материал изготовления - химическая нить</t>
  </si>
  <si>
    <t>Щетка-сметка</t>
  </si>
  <si>
    <t>поставка в течении 5 дней (для Отп - 60</t>
  </si>
  <si>
    <t>ОИН</t>
  </si>
  <si>
    <t>1501 Т</t>
  </si>
  <si>
    <t>27.12.31.900.004.02.0796.000000000000</t>
  </si>
  <si>
    <t>Щит</t>
  </si>
  <si>
    <t>учетно-распределительный, типа ЩМП-3</t>
  </si>
  <si>
    <t>Щит ЩМП-3-0 36 УХЛ3 IР31 ИЭК (650*500*220)</t>
  </si>
  <si>
    <t>1502 Т</t>
  </si>
  <si>
    <t>32.99.11.900.007.00.0796.000000000013</t>
  </si>
  <si>
    <t>Щиток</t>
  </si>
  <si>
    <t>защитный лицевой, для электросварщиков, ГОСТ 12.4.035-78</t>
  </si>
  <si>
    <t>щиток для сварщика</t>
  </si>
  <si>
    <t>1503 Т</t>
  </si>
  <si>
    <t>27.90.31.500.003.00.0796.000000000000</t>
  </si>
  <si>
    <t>Экран</t>
  </si>
  <si>
    <t>220440 Экран</t>
  </si>
  <si>
    <t>6,11,18,19</t>
  </si>
  <si>
    <t>1503-1 Т</t>
  </si>
  <si>
    <t>Экран Т-9970(Ref.№220440-UR)</t>
  </si>
  <si>
    <t>1504 Т</t>
  </si>
  <si>
    <t>220356 Экран</t>
  </si>
  <si>
    <t>1504-1 Т</t>
  </si>
  <si>
    <t>1505 Т</t>
  </si>
  <si>
    <t>(220194) Защитный экран З0А</t>
  </si>
  <si>
    <t>1505 -1 Т</t>
  </si>
  <si>
    <t>1506 Т</t>
  </si>
  <si>
    <t>27.90.31.500.008.00.0796.000000000000</t>
  </si>
  <si>
    <t>Электрод</t>
  </si>
  <si>
    <t>Т-0408 (Ref.№ 1376) Электрод / Electrode</t>
  </si>
  <si>
    <t>1506 -1 Т</t>
  </si>
  <si>
    <t>1507 Т</t>
  </si>
  <si>
    <t>Т-9969 (Ref.№220352-UR) Электрод/ Electrode, 200А</t>
  </si>
  <si>
    <t>1507 -1 Т</t>
  </si>
  <si>
    <t>1508 Т</t>
  </si>
  <si>
    <t>Т-9974 (Ref.№220435-UR)  Электрод/ Electrode, 260А, Mild Steel</t>
  </si>
  <si>
    <t>1508-1 Т</t>
  </si>
  <si>
    <t>1509 Т</t>
  </si>
  <si>
    <t>Т-9894 (Ref.№220192-UR) Электрод/ Electrode, 30А, Mild Steel</t>
  </si>
  <si>
    <t>1509-1 Т</t>
  </si>
  <si>
    <t>Электрод Т-9895 (Ref.№220187-UR)</t>
  </si>
  <si>
    <t>1510 Т</t>
  </si>
  <si>
    <t>ВР-20912 (220192) Электрод З0А</t>
  </si>
  <si>
    <t>1510-1 Т</t>
  </si>
  <si>
    <t>1511 Т</t>
  </si>
  <si>
    <t>ВР-20915 (220181) Электрод 130 А</t>
  </si>
  <si>
    <t>1511-1 Т</t>
  </si>
  <si>
    <t>1512 Т</t>
  </si>
  <si>
    <t>ВР-21010 (220352) Электрод 200А</t>
  </si>
  <si>
    <t>1512-1 Т</t>
  </si>
  <si>
    <t>1513 Т</t>
  </si>
  <si>
    <t>ВР-21012 (220435) Электрод 260А</t>
  </si>
  <si>
    <t>1513 -1 Т</t>
  </si>
  <si>
    <t>1514 Т</t>
  </si>
  <si>
    <t>(220187) Электрод 80А</t>
  </si>
  <si>
    <t>1514 -1 Т</t>
  </si>
  <si>
    <t>1515 Т</t>
  </si>
  <si>
    <t>27.90.13.900.001.00.0166.000000000097</t>
  </si>
  <si>
    <t>марка ОК-46, диаметр 3 мм</t>
  </si>
  <si>
    <t>1515 -1 Т</t>
  </si>
  <si>
    <t>январь,март; сентябрь,ноябрь</t>
  </si>
  <si>
    <t>1516 Т</t>
  </si>
  <si>
    <t>27.90.13.900.001.00.0166.000000000098</t>
  </si>
  <si>
    <t>марка ОК-46, диаметр 4 мм</t>
  </si>
  <si>
    <t>1516 -1 Т</t>
  </si>
  <si>
    <t>1517 Т</t>
  </si>
  <si>
    <t>27.90.13.900.001.00.0166.000000000072</t>
  </si>
  <si>
    <t>марка ЦЛ-11, диаметр 3 мм</t>
  </si>
  <si>
    <t>1517 -1 Т</t>
  </si>
  <si>
    <t>1518 Т</t>
  </si>
  <si>
    <t>27.90.13.900.001.00.0166.000000000073</t>
  </si>
  <si>
    <t>марка ЦЛ-11, диаметр 4 мм</t>
  </si>
  <si>
    <t>1518 -1 Т</t>
  </si>
  <si>
    <t>1519 Т</t>
  </si>
  <si>
    <t>27.90.13.500.000.00.0166.000000000000</t>
  </si>
  <si>
    <t>проволочный, для электроэрозионной резки</t>
  </si>
  <si>
    <t>январь-март; апрель-июнь</t>
  </si>
  <si>
    <t>100% предоплата</t>
  </si>
  <si>
    <t>1519 -1 Т</t>
  </si>
  <si>
    <t>1520 Т</t>
  </si>
  <si>
    <t>25.93.15.100.000.00.0796.000000000002</t>
  </si>
  <si>
    <t>Электрод сварочный</t>
  </si>
  <si>
    <t>марка WR, вольфрамовый</t>
  </si>
  <si>
    <t>WC-20 ф 3,2 мм</t>
  </si>
  <si>
    <t>1521 Т</t>
  </si>
  <si>
    <t>27.11.21.000.000.00.0796.000000000002</t>
  </si>
  <si>
    <t>Электродвигатель</t>
  </si>
  <si>
    <t>постоянного тока, серия ПБСТ, мощность свыше 37,5 Вт</t>
  </si>
  <si>
    <t>Двигатель постоянного тока WSMS2-134,38</t>
  </si>
  <si>
    <t>1521 -1 Т</t>
  </si>
  <si>
    <t>1522 Т</t>
  </si>
  <si>
    <t>Двигатель постоянного тока модели 47МВН30</t>
  </si>
  <si>
    <t>1522 -1 Т</t>
  </si>
  <si>
    <t>1523 Т</t>
  </si>
  <si>
    <t>27.11.22.300.000.00.0796.000000000007</t>
  </si>
  <si>
    <t>переменного тока, синхронный, однофазный, с номинальной частотой сети на 50 Гц, с синхронной частотой вращения 500 мин, номинальная мощность 0,75 кВт, ГОСТ 16264.2-85</t>
  </si>
  <si>
    <t>Электродвигатель КТП 714</t>
  </si>
  <si>
    <t>1523 -1 Т</t>
  </si>
  <si>
    <t>1524 Т</t>
  </si>
  <si>
    <t>27.11.22.300.000.00.0796.000000000008</t>
  </si>
  <si>
    <t>переменного тока, синхронный, однофазный, с номинальной частотой сети на 50 Гц, с синхронной частотой вращения 500 мин, номинальная мощность 1,1 кВт</t>
  </si>
  <si>
    <t>Электродвигатель КП 1605</t>
  </si>
  <si>
    <t>1524 -1 Т</t>
  </si>
  <si>
    <t>1525 Т</t>
  </si>
  <si>
    <t>Электродвигатель КП 1405</t>
  </si>
  <si>
    <t>1525 -1 Т</t>
  </si>
  <si>
    <t>1526 Т</t>
  </si>
  <si>
    <t>27.11.22.300.000.00.0796.000000000361</t>
  </si>
  <si>
    <t>переменного тока, асинхронный, однофазный, с номинальной частотой сети на 50 Гц, с синхронной частотой вращения 500 мин, номинальная мощность 2,2 кВт</t>
  </si>
  <si>
    <t>Двигатель асинхронный с тормозом SAU 100, 2,2кВт</t>
  </si>
  <si>
    <t>1527 Т</t>
  </si>
  <si>
    <t>Электродвигатель MTF-311-6</t>
  </si>
  <si>
    <t>1527-1 Т</t>
  </si>
  <si>
    <t>1528 Т</t>
  </si>
  <si>
    <t>27.90.40.900.000.00.0796.000000000000</t>
  </si>
  <si>
    <t>Электромагнит</t>
  </si>
  <si>
    <t>серия УИМ 0331, номинальное напряжение 220 В</t>
  </si>
  <si>
    <t>МИС 6100  50Гц электромагнит</t>
  </si>
  <si>
    <t>в течение 20 дней</t>
  </si>
  <si>
    <t>1529 Т</t>
  </si>
  <si>
    <t>МИС 5100  50Гц электромагнит</t>
  </si>
  <si>
    <t>1529-1 Т</t>
  </si>
  <si>
    <t>в течение 25 дней</t>
  </si>
  <si>
    <t>1530 Т</t>
  </si>
  <si>
    <t>МИС 4100  50Гц электромагнит</t>
  </si>
  <si>
    <t>1531 Т</t>
  </si>
  <si>
    <t>МИС 3100  50Гц электромагнит</t>
  </si>
  <si>
    <t>1531-1 Т</t>
  </si>
  <si>
    <t>1532 Т</t>
  </si>
  <si>
    <t>27.90.33.900.004.00.0796.000000000033</t>
  </si>
  <si>
    <t>Электронагреватель</t>
  </si>
  <si>
    <t>трубчатый, для нагрева масел, мощность свыше 3,5-4,0 кВт</t>
  </si>
  <si>
    <t>БЭВ-2-2-Z-220-7-Т ТУ3442-010-49110786-03.БЛОК ЭЛЕКТРОНАГРЕВАТ.ВЗРЫВОЗАЩИЩЕННЫЙ</t>
  </si>
  <si>
    <t>1532-1 Т</t>
  </si>
  <si>
    <t>1533 Т</t>
  </si>
  <si>
    <t>26.11.40.500.001.00.0796.000000000000</t>
  </si>
  <si>
    <t>Электророзетка</t>
  </si>
  <si>
    <t>штепсельная</t>
  </si>
  <si>
    <t>Розетка 1-м</t>
  </si>
  <si>
    <t>1534 Т</t>
  </si>
  <si>
    <t>Розетка 2-м</t>
  </si>
  <si>
    <t>1535 Т</t>
  </si>
  <si>
    <t>2РТТ28Б7Г11В ГЕО.364.120ТУ РОЗЕТКА</t>
  </si>
  <si>
    <t>1535 -1 Т</t>
  </si>
  <si>
    <t>1536 Т</t>
  </si>
  <si>
    <t>ПС300А3-РОЗЕТКА ГОСТ9200-76 РОЗЕТКА</t>
  </si>
  <si>
    <t>1536 -1 Т</t>
  </si>
  <si>
    <t>1537 Т</t>
  </si>
  <si>
    <t>РК40-4В1К ТУ16-434.142-86 РОЗЕТКА</t>
  </si>
  <si>
    <t>1537 -1 Т</t>
  </si>
  <si>
    <t>1538 Т</t>
  </si>
  <si>
    <t>ССИ-113,2P+PE,16A,220В РОЗЕТКА</t>
  </si>
  <si>
    <t>1538 -1 Т</t>
  </si>
  <si>
    <t>1539 Т</t>
  </si>
  <si>
    <t>28.29.12.900.002.00.0796.000000000001</t>
  </si>
  <si>
    <t>Элемент</t>
  </si>
  <si>
    <t>фильтрующий, тонкость фильтрации 3-5 мкм</t>
  </si>
  <si>
    <t>Фильтр lonex 500</t>
  </si>
  <si>
    <t>1539 -1 Т</t>
  </si>
  <si>
    <t>1540 Т</t>
  </si>
  <si>
    <t>27.20.11.990.000.00.0796.000000000003</t>
  </si>
  <si>
    <t>Элемент питания</t>
  </si>
  <si>
    <t>напряжение 6,0 В</t>
  </si>
  <si>
    <t>Элемент питания AAA</t>
  </si>
  <si>
    <t>1540 -1 Т</t>
  </si>
  <si>
    <t>1541 Т</t>
  </si>
  <si>
    <t>27.20.11.990.000.00.0796.000000000002</t>
  </si>
  <si>
    <t>напряжение свыше 9,0 В</t>
  </si>
  <si>
    <t>Элемент питания Крона 9V</t>
  </si>
  <si>
    <t>1541 -1 Т</t>
  </si>
  <si>
    <t xml:space="preserve">Элемент питания Крона 9V </t>
  </si>
  <si>
    <t>1542 Т</t>
  </si>
  <si>
    <t>27.20.11.990.000.00.0796.000000000006</t>
  </si>
  <si>
    <t>напряжение 4,5 В</t>
  </si>
  <si>
    <t>Элемент питания  4,5V</t>
  </si>
  <si>
    <t>1542 -1 Т</t>
  </si>
  <si>
    <t>1543 Т</t>
  </si>
  <si>
    <t>27.20.11.990.000.00.0796.000000000000</t>
  </si>
  <si>
    <t>напряжение 3,6 В</t>
  </si>
  <si>
    <t>Аккумулятор 3,6V 600mA</t>
  </si>
  <si>
    <t>1543 -1 Т</t>
  </si>
  <si>
    <t>1544 Т</t>
  </si>
  <si>
    <t>27.90.82.000.014.00.0796.000000000000</t>
  </si>
  <si>
    <t>Элемент резистора</t>
  </si>
  <si>
    <t>для пропускания тока, токопроводящий</t>
  </si>
  <si>
    <t>Пластина токосъемная 5*18*35 мм СН 002</t>
  </si>
  <si>
    <t>1544 -1 Т</t>
  </si>
  <si>
    <t>1545 Т</t>
  </si>
  <si>
    <t>27.51.30.900.005.00.0796.000000000000</t>
  </si>
  <si>
    <t>Элемент электронагревательный</t>
  </si>
  <si>
    <t>к водонагревателю</t>
  </si>
  <si>
    <t>Элемент электронагревательный к водонагревателю (ТЭН)</t>
  </si>
  <si>
    <t>1545-1 Т</t>
  </si>
  <si>
    <t>в течение 1 дня</t>
  </si>
  <si>
    <t>1546 Т</t>
  </si>
  <si>
    <t>20.30.12.700.000.00.0166.000000000107</t>
  </si>
  <si>
    <t>Эмаль</t>
  </si>
  <si>
    <t>МС-17</t>
  </si>
  <si>
    <t>МС-17 ТУ6-10-1012-78,черная</t>
  </si>
  <si>
    <t>1546-1 Т</t>
  </si>
  <si>
    <t xml:space="preserve"> МС-17 ТУ6-10-1012-78,черная</t>
  </si>
  <si>
    <t>1547 Т</t>
  </si>
  <si>
    <t>20.30.12.700.000.00.0166.000000000062</t>
  </si>
  <si>
    <t>ПФ-115, ГОСТ 6465-76</t>
  </si>
  <si>
    <t>ПФ-115  ГОСТ 6465-76 желтая</t>
  </si>
  <si>
    <t>1548 Т</t>
  </si>
  <si>
    <t>ПФ-115  ГОСТ 6465-76 синяя</t>
  </si>
  <si>
    <t>1549 Т</t>
  </si>
  <si>
    <t>ПФ-115  ГОСТ 6465-76 белая</t>
  </si>
  <si>
    <t>1550 Т</t>
  </si>
  <si>
    <t>ПФ-115  ГОСТ 6465-76-зеленая</t>
  </si>
  <si>
    <t>1551 Т</t>
  </si>
  <si>
    <t>ПФ-115  ГОСТ 6465-76 черная</t>
  </si>
  <si>
    <t>1552 Т</t>
  </si>
  <si>
    <t>ПФ-115  ГОСТ 6465-76 красная</t>
  </si>
  <si>
    <t>1553 Т</t>
  </si>
  <si>
    <t>ПФ-115  ГОСТ 6465-76 светло-серая</t>
  </si>
  <si>
    <t>1554 Т</t>
  </si>
  <si>
    <t>ПФ-115  ГОСТ 6465-76 серая</t>
  </si>
  <si>
    <t>1555 Т</t>
  </si>
  <si>
    <t>ПФ-115  ГОСТ 6465-76 голубая 423</t>
  </si>
  <si>
    <t>1556 Т</t>
  </si>
  <si>
    <t>25.73.30.900.000.00.0796.000000000007</t>
  </si>
  <si>
    <t>Карандаш алмазный</t>
  </si>
  <si>
    <t>тип С, марка 1, для правки шлифовальных кругов, ГОСТ 607-80</t>
  </si>
  <si>
    <t>3908-0081</t>
  </si>
  <si>
    <t>поставка в течение 30 дней после  предоплаты</t>
  </si>
  <si>
    <t>1556 -1 Т</t>
  </si>
  <si>
    <t>1557 Т</t>
  </si>
  <si>
    <t>3908-0082</t>
  </si>
  <si>
    <t>1557 -1 Т</t>
  </si>
  <si>
    <t>1558 Т</t>
  </si>
  <si>
    <t>26.51.66.400.011.00.0839.000000000000</t>
  </si>
  <si>
    <t>Комплект образца меры твердости</t>
  </si>
  <si>
    <t>для измерения твердости металлов, состоит из типов  МТБ, МТР, МТВ, ГОСТ 9031-75</t>
  </si>
  <si>
    <t>Северо-Казахстанская область, г.Петропавловск пр.Я.Гашека,1</t>
  </si>
  <si>
    <t>поставка в срок не более 15 дней</t>
  </si>
  <si>
    <t>оплата 100% по факту поставки</t>
  </si>
  <si>
    <t>11,13,14</t>
  </si>
  <si>
    <t>1558-1 Т</t>
  </si>
  <si>
    <t>самовывоз, поставка в срок не более 15 дней</t>
  </si>
  <si>
    <t>1559 Т</t>
  </si>
  <si>
    <t>23.91.11.600.007.01.0796.000000000001</t>
  </si>
  <si>
    <t>шлифовальный, на бакелитовой связке, шлифматериал электрокорунд</t>
  </si>
  <si>
    <t>125х6х22</t>
  </si>
  <si>
    <t>февраль-март, апрель-июнь</t>
  </si>
  <si>
    <t>поставка в срок не более 60 дней</t>
  </si>
  <si>
    <t>1559-1 Т</t>
  </si>
  <si>
    <t>1560 Т</t>
  </si>
  <si>
    <t>230х6,0х22</t>
  </si>
  <si>
    <t>поставка в срок не более 60 дней с момента получения предоплаты</t>
  </si>
  <si>
    <t>1560 -1 Т</t>
  </si>
  <si>
    <t>1561 Т</t>
  </si>
  <si>
    <t>180х6,0х22</t>
  </si>
  <si>
    <t>1561 -1 Т</t>
  </si>
  <si>
    <t>1562 Т</t>
  </si>
  <si>
    <t>115х6,0х22</t>
  </si>
  <si>
    <t>1562 -1 Т</t>
  </si>
  <si>
    <t>1563 Т</t>
  </si>
  <si>
    <t>23.91.11.700.000.00.0796.000000000014</t>
  </si>
  <si>
    <t>отрезной, на бакелитовой связке, шлифматериал карбид кремния, диаметр 115 мм</t>
  </si>
  <si>
    <t>115х2,5х22</t>
  </si>
  <si>
    <t>1563 -1 Т</t>
  </si>
  <si>
    <t>1564 Т</t>
  </si>
  <si>
    <t>23.91.11.700.000.00.0796.000000000015</t>
  </si>
  <si>
    <t>отрезной, на бакелитовой связке, шлифматериал карбид кремния, диаметр 125 мм</t>
  </si>
  <si>
    <t>125х2,5х22</t>
  </si>
  <si>
    <t>1564 -1 Т</t>
  </si>
  <si>
    <t>1565 Т</t>
  </si>
  <si>
    <t>23.91.11.700.000.00.0796.000000000017</t>
  </si>
  <si>
    <t>отрезной, на бакелитовой связке, шлифматериал карбид кремния, диаметр 180 мм</t>
  </si>
  <si>
    <t>180х2,5х22</t>
  </si>
  <si>
    <t>1565 -1 Т</t>
  </si>
  <si>
    <t>1566 Т</t>
  </si>
  <si>
    <t>23.91.11.700.000.00.0796.000000000019</t>
  </si>
  <si>
    <t>отрезной, на бакелитовой связке, шлифматериал карбид кремния, диаметр 230 мм</t>
  </si>
  <si>
    <t>230х2,5х22</t>
  </si>
  <si>
    <t>1566 -1 Т</t>
  </si>
  <si>
    <t xml:space="preserve">230х2,5х22 </t>
  </si>
  <si>
    <t>1567 Т</t>
  </si>
  <si>
    <t>23.91.11.700.000.00.0796.000000000023</t>
  </si>
  <si>
    <t>отрезной, на бакелитовой связке, шлифматериал карбид кремния, диаметр 400 мм</t>
  </si>
  <si>
    <t>400х4,0х32</t>
  </si>
  <si>
    <t>1567 -1 Т</t>
  </si>
  <si>
    <t>1568 Т</t>
  </si>
  <si>
    <t>23.91.11.600.007.01.0796.000000000000</t>
  </si>
  <si>
    <t>шлифовальный, на керамической связке, шлифматериал электрокорунд</t>
  </si>
  <si>
    <t>1 150х20х32 25А з25 ГОСТ2424-83</t>
  </si>
  <si>
    <t xml:space="preserve">поставка в срок не более 30 дней </t>
  </si>
  <si>
    <t>1568-1 Т</t>
  </si>
  <si>
    <t xml:space="preserve">Круг </t>
  </si>
  <si>
    <t>1569 Т</t>
  </si>
  <si>
    <t>1 150х25х32 25А з25 ГОСТ2424-83</t>
  </si>
  <si>
    <t>1569-1 Т</t>
  </si>
  <si>
    <t>1570 Т</t>
  </si>
  <si>
    <t>1 175х20х32 25А з25  ГОСТ2424-83</t>
  </si>
  <si>
    <t>1570-1 Т</t>
  </si>
  <si>
    <t>1571 Т</t>
  </si>
  <si>
    <t>1 175х25х32 25А з25 ГОСТ2424-83</t>
  </si>
  <si>
    <t>1571-1 Т</t>
  </si>
  <si>
    <t>1572 Т</t>
  </si>
  <si>
    <t>1 300х40х76 25А з25 ГОСТ2424-83</t>
  </si>
  <si>
    <t>1572-1 Т</t>
  </si>
  <si>
    <t>1573 Т</t>
  </si>
  <si>
    <t>1 350х40х76 25А ГОСТ2424-83</t>
  </si>
  <si>
    <t>1573-1 Т</t>
  </si>
  <si>
    <t>1574 Т</t>
  </si>
  <si>
    <t>1 300х40х127 25А з25  ГОСТ2424-83</t>
  </si>
  <si>
    <t>1574-1 Т</t>
  </si>
  <si>
    <t>1575 Т</t>
  </si>
  <si>
    <t>1 350х40х127 25А ГОСТ2424-83</t>
  </si>
  <si>
    <t>1575-1 Т</t>
  </si>
  <si>
    <t>1576 Т</t>
  </si>
  <si>
    <t>1 600х80х305 25А ГОСТ2424-83</t>
  </si>
  <si>
    <t>1576-1 Т</t>
  </si>
  <si>
    <t>1577 Т</t>
  </si>
  <si>
    <t>10 250х20х76 25А ГОСТ2424-83</t>
  </si>
  <si>
    <t>1577-1 Т</t>
  </si>
  <si>
    <t>1578 Т</t>
  </si>
  <si>
    <t>12 175х16х32 25А ГОСТ2424-83</t>
  </si>
  <si>
    <t>1578-1 Т</t>
  </si>
  <si>
    <t>1579 Т</t>
  </si>
  <si>
    <t>23.91.11.600.007.01.0796.000000000002</t>
  </si>
  <si>
    <t>шлифовальный, на керамической связке, шлифматериал карбид кремния</t>
  </si>
  <si>
    <t>1 150х20х32 64С з25 ГОСТ2424-83</t>
  </si>
  <si>
    <t>1579-1 Т</t>
  </si>
  <si>
    <t>1580 Т</t>
  </si>
  <si>
    <t>1 150х25х32 64С з25  ГОСТ2424-83</t>
  </si>
  <si>
    <t>1580-1 Т</t>
  </si>
  <si>
    <t>1581 Т</t>
  </si>
  <si>
    <t>1 175х20х32 64С з25 ГОСТ2424-83</t>
  </si>
  <si>
    <t>1581-1 Т</t>
  </si>
  <si>
    <t>1582 Т</t>
  </si>
  <si>
    <t>1 175х25х32 64С з25 ГОСТ2424-83</t>
  </si>
  <si>
    <t>1582-1 Т</t>
  </si>
  <si>
    <t>1583 Т</t>
  </si>
  <si>
    <t>1 300х40х76 64С ГОСТ2424-83</t>
  </si>
  <si>
    <t>1583-1 Т</t>
  </si>
  <si>
    <t>1584 Т</t>
  </si>
  <si>
    <t>1 300х40х127 64С ГОСТ2424-83</t>
  </si>
  <si>
    <t>1584-1 Т</t>
  </si>
  <si>
    <t>1585 Т</t>
  </si>
  <si>
    <t>1 350х40х127 64С ГОСТ2424-83</t>
  </si>
  <si>
    <t>1585-1 Т</t>
  </si>
  <si>
    <t>1586 Т</t>
  </si>
  <si>
    <t>1 400х40х127 64С ГОСТ2424-83</t>
  </si>
  <si>
    <t>1586-1 Т</t>
  </si>
  <si>
    <t>1587 Т</t>
  </si>
  <si>
    <t>1 400х40х203 64С ГОСТ2424-83</t>
  </si>
  <si>
    <t>поставка в срок не более 30 дней</t>
  </si>
  <si>
    <t>1587-1 Т</t>
  </si>
  <si>
    <t>1588 Т</t>
  </si>
  <si>
    <t>23.91.11.100.001.01.0796.000000000000</t>
  </si>
  <si>
    <t>шлифовальный, на синтетической связке, лепестковый, электрокорунд</t>
  </si>
  <si>
    <t>125х22 z#60</t>
  </si>
  <si>
    <t>1589 Т</t>
  </si>
  <si>
    <t>23.91.11.700.000.01.0796.000000000000</t>
  </si>
  <si>
    <t>шлифовальный, алмазный, плоский, с выточкой, ГОСТ 16170-91</t>
  </si>
  <si>
    <t>6А2 150х20х32</t>
  </si>
  <si>
    <t>1589 -1 Т</t>
  </si>
  <si>
    <t xml:space="preserve">6А2 150х20х32 </t>
  </si>
  <si>
    <t>1590 Т</t>
  </si>
  <si>
    <t>6А2 200х10х32</t>
  </si>
  <si>
    <t>1590 -1 Т</t>
  </si>
  <si>
    <t xml:space="preserve">6А2 200х10х32 </t>
  </si>
  <si>
    <t>1591 Т</t>
  </si>
  <si>
    <t>23.91.11.700.000.01.0796.000000000002</t>
  </si>
  <si>
    <t>шлифовальный, алмазный, плоский, с двусторонней выточкой, ГОСТ 16171-91</t>
  </si>
  <si>
    <t>9А3 150х20х32</t>
  </si>
  <si>
    <t>1591 -1 Т</t>
  </si>
  <si>
    <t>1592 Т</t>
  </si>
  <si>
    <t>9А3 200х10х32</t>
  </si>
  <si>
    <t>1592 -1 Т</t>
  </si>
  <si>
    <t>1593 Т</t>
  </si>
  <si>
    <t>23.91.11.700.000.01.0796.000000000003</t>
  </si>
  <si>
    <t>шлифовальный, алмазный, чашечный, конический, ГОСТ 16172-90</t>
  </si>
  <si>
    <t>12А2-45 150х20х32</t>
  </si>
  <si>
    <t>1593 -1 Т</t>
  </si>
  <si>
    <t>1594 Т</t>
  </si>
  <si>
    <t>12А2-45 200х10х32</t>
  </si>
  <si>
    <t>1594 -1 Т</t>
  </si>
  <si>
    <t>1595 Т</t>
  </si>
  <si>
    <t>23.91.11.700.000.01.0796.000000000001</t>
  </si>
  <si>
    <t>шлифовальный, алмазный, тарельчатый, конический, ГОСТ 16175-90</t>
  </si>
  <si>
    <t>12А2-20 150х18х32</t>
  </si>
  <si>
    <t>1595 -1 Т</t>
  </si>
  <si>
    <t>1596 Т</t>
  </si>
  <si>
    <t>11V9-70 125х8х32</t>
  </si>
  <si>
    <t>1596 -1 Т</t>
  </si>
  <si>
    <t xml:space="preserve">11V9-70 125х8х32 </t>
  </si>
  <si>
    <t>1597 Т</t>
  </si>
  <si>
    <t>26.51.32.500.003.01.0796.000000000021</t>
  </si>
  <si>
    <t>Линейка</t>
  </si>
  <si>
    <t>измерительная, металлическая, предел измерений 1000 мм, ГОСТ 427-75</t>
  </si>
  <si>
    <t>март-июнь</t>
  </si>
  <si>
    <t>1597 -1 Т</t>
  </si>
  <si>
    <t>март, июнь</t>
  </si>
  <si>
    <t>1598 Т</t>
  </si>
  <si>
    <t>25.73.40.100.000.00.0796.000000000000</t>
  </si>
  <si>
    <t>Метчик</t>
  </si>
  <si>
    <t>машинный, номинальный диаметр менее 8 мм</t>
  </si>
  <si>
    <t>М6х1,0 ГОСТ3266-81 №1</t>
  </si>
  <si>
    <t>поставка 20 дней</t>
  </si>
  <si>
    <t>1598 -1 Т</t>
  </si>
  <si>
    <t xml:space="preserve">  поставка 20 дней</t>
  </si>
  <si>
    <t>1599 Т</t>
  </si>
  <si>
    <t>М6х1,0 ГОСТ3266-81  №2</t>
  </si>
  <si>
    <t>1599 -1 Т</t>
  </si>
  <si>
    <t>1600 Т</t>
  </si>
  <si>
    <t>25.73.40.100.000.00.0796.000000000001</t>
  </si>
  <si>
    <t>машинный, номинальный диаметр 8-16 мм</t>
  </si>
  <si>
    <t>М8х1,25 ГОСТ3266-81  №1</t>
  </si>
  <si>
    <t>1600 -1 Т</t>
  </si>
  <si>
    <t>1601 Т</t>
  </si>
  <si>
    <t>М8х1,25 ГОСТ3266-81  №2</t>
  </si>
  <si>
    <t>1601 -1 Т</t>
  </si>
  <si>
    <t>1602 Т</t>
  </si>
  <si>
    <t>М8х1,0 ГОСТ3266-81  №1</t>
  </si>
  <si>
    <t>1602 -1 Т</t>
  </si>
  <si>
    <t>1603 Т</t>
  </si>
  <si>
    <t>М8х1,0 ГОСТ3266-81  №2</t>
  </si>
  <si>
    <t>1603 -1 Т</t>
  </si>
  <si>
    <t>1604 Т</t>
  </si>
  <si>
    <t>М10х1,5 ГОСТ3266-81  №1</t>
  </si>
  <si>
    <t>1604 -1 Т</t>
  </si>
  <si>
    <t>1605 Т</t>
  </si>
  <si>
    <t>М10х1,5 ГОСТ3266-81  №2</t>
  </si>
  <si>
    <t>1605 -1 Т</t>
  </si>
  <si>
    <t>1606 Т</t>
  </si>
  <si>
    <t>М10х1,25 ГОСТ3266-81  №1</t>
  </si>
  <si>
    <t>1606 -1 Т</t>
  </si>
  <si>
    <t>1607 Т</t>
  </si>
  <si>
    <t>М10х1,25 ГОСТ3266-81  №2</t>
  </si>
  <si>
    <t>1607 -1 Т</t>
  </si>
  <si>
    <t>1608 Т</t>
  </si>
  <si>
    <t>М12х1,75 ГОСТ3266-81  №1</t>
  </si>
  <si>
    <t>1608 -1 Т</t>
  </si>
  <si>
    <t>1609 Т</t>
  </si>
  <si>
    <t>М12х1,75 ГОСТ3266-81  №2</t>
  </si>
  <si>
    <t>1609 -1 Т</t>
  </si>
  <si>
    <t>1610 Т</t>
  </si>
  <si>
    <t>М14х2,0  ГОСТ3266-81 №1</t>
  </si>
  <si>
    <t>1610 -1 Т</t>
  </si>
  <si>
    <t>1611 Т</t>
  </si>
  <si>
    <t>М14х2,0  ГОСТ3266-81 №2</t>
  </si>
  <si>
    <t>1611 -1 Т</t>
  </si>
  <si>
    <t>1612 Т</t>
  </si>
  <si>
    <t>М14х1,5 ГОСТ3266-81  №1</t>
  </si>
  <si>
    <t>1612 -1 Т</t>
  </si>
  <si>
    <t>1613 Т</t>
  </si>
  <si>
    <t>М14х1,5 ГОСТ3266-81  №2</t>
  </si>
  <si>
    <t>1613 -1 Т</t>
  </si>
  <si>
    <t>1614 Т</t>
  </si>
  <si>
    <t>25.73.40.100.000.00.0796.000000000002</t>
  </si>
  <si>
    <t>машинный, номинальный диаметр 16-24 мм</t>
  </si>
  <si>
    <t>М16х1,5 ГОСТ3266-81  №1</t>
  </si>
  <si>
    <t>1614 -1 Т</t>
  </si>
  <si>
    <t>1615 Т</t>
  </si>
  <si>
    <t>М16х1,5 ГОСТ3266-81  №2</t>
  </si>
  <si>
    <t>1615 -1 Т</t>
  </si>
  <si>
    <t>1616 Т</t>
  </si>
  <si>
    <t>М16х2,0 ГОСТ3266-81  №1</t>
  </si>
  <si>
    <t>1616 -1 Т</t>
  </si>
  <si>
    <t>1617 Т</t>
  </si>
  <si>
    <t>М16х2,0 ГОСТ3266-81  №2</t>
  </si>
  <si>
    <t>1617 -1 Т</t>
  </si>
  <si>
    <t>1618 Т</t>
  </si>
  <si>
    <t>М18х2,5 ГОСТ3266-81  №1</t>
  </si>
  <si>
    <t>1618 -1 Т</t>
  </si>
  <si>
    <t>1619 Т</t>
  </si>
  <si>
    <t>М18х2,5 ГОСТ3266-81  №2</t>
  </si>
  <si>
    <t>1619 -1 Т</t>
  </si>
  <si>
    <t>1620 Т</t>
  </si>
  <si>
    <t>М18х1,5 ГОСТ3266-81  №1</t>
  </si>
  <si>
    <t>1620 -1 Т</t>
  </si>
  <si>
    <t>1621 Т</t>
  </si>
  <si>
    <t>М18х1,5 ГОСТ3266-81  №2</t>
  </si>
  <si>
    <t>1621 -1 Т</t>
  </si>
  <si>
    <t>1622 Т</t>
  </si>
  <si>
    <t>М20х2,5 ГОСТ3266-81  №1</t>
  </si>
  <si>
    <t>1622 -1 Т</t>
  </si>
  <si>
    <t>1623 Т</t>
  </si>
  <si>
    <t>М20х2,5 ГОСТ3266-81  №2</t>
  </si>
  <si>
    <t>1623 -1 Т</t>
  </si>
  <si>
    <t>1624 Т</t>
  </si>
  <si>
    <t>М20х1,5 ГОСТ3266-81  №1</t>
  </si>
  <si>
    <t>1624 -1 Т</t>
  </si>
  <si>
    <t>1625 Т</t>
  </si>
  <si>
    <t>М20х1,5 ГОСТ3266-81  №2</t>
  </si>
  <si>
    <t>1625 -1 Т</t>
  </si>
  <si>
    <t>1626 Т</t>
  </si>
  <si>
    <t>М22х2,5 ГОСТ3266-81  №1</t>
  </si>
  <si>
    <t>1626 -1 Т</t>
  </si>
  <si>
    <t>1627 Т</t>
  </si>
  <si>
    <t>М22х2,5 ГОСТ3266-81  №2</t>
  </si>
  <si>
    <t>1627 -1 Т</t>
  </si>
  <si>
    <t>1628 Т</t>
  </si>
  <si>
    <t>М22х1,5 ГОСТ3266-81  №1</t>
  </si>
  <si>
    <t>1628 -1 Т</t>
  </si>
  <si>
    <t>1629 Т</t>
  </si>
  <si>
    <t>М22х1,5 ГОСТ3266-81  №2</t>
  </si>
  <si>
    <t>1629 -1 Т</t>
  </si>
  <si>
    <t>1630 Т</t>
  </si>
  <si>
    <t>25.73.40.100.000.00.0796.000000000003</t>
  </si>
  <si>
    <t>машинный, номинальный диаметр 24-40 мм</t>
  </si>
  <si>
    <t>М24х3,0 ГОСТ3266-81 №1</t>
  </si>
  <si>
    <t>1630 -1 Т</t>
  </si>
  <si>
    <t>1631 Т</t>
  </si>
  <si>
    <t>М24х3,0 ГОСТ3266-81  №2</t>
  </si>
  <si>
    <t>1631 -1 Т</t>
  </si>
  <si>
    <t>1632 Т</t>
  </si>
  <si>
    <t>М24х2,0 ГОСТ3266-81 №1</t>
  </si>
  <si>
    <t>1632 -1 Т</t>
  </si>
  <si>
    <t>1633 Т</t>
  </si>
  <si>
    <t>М24х2,0 ГОСТ3266-81  №2</t>
  </si>
  <si>
    <t>1633 -1 Т</t>
  </si>
  <si>
    <t>1634 Т</t>
  </si>
  <si>
    <t>М27х3,0 ГОСТ3266-81 №1</t>
  </si>
  <si>
    <t>1634 -1 Т</t>
  </si>
  <si>
    <t>1635 Т</t>
  </si>
  <si>
    <t>М27х3,0 ГОСТ3266-81  №2</t>
  </si>
  <si>
    <t>1635 -1 Т</t>
  </si>
  <si>
    <t>1636 Т</t>
  </si>
  <si>
    <t>М27х1,5 ГОСТ3266-81 №1</t>
  </si>
  <si>
    <t>1636 -1 Т</t>
  </si>
  <si>
    <t>1637 Т</t>
  </si>
  <si>
    <t>М27х1,5 ГОСТ3266-81 №2</t>
  </si>
  <si>
    <t>1637 -1 Т</t>
  </si>
  <si>
    <t>1638 Т</t>
  </si>
  <si>
    <t>М30х1,5 ГОСТ3266-81  №1</t>
  </si>
  <si>
    <t>1638 -1 Т</t>
  </si>
  <si>
    <t>1639 Т</t>
  </si>
  <si>
    <t>М30х1,5 ГОСТ3266-81  №2</t>
  </si>
  <si>
    <t>1639 -1 Т</t>
  </si>
  <si>
    <t>1640 Т</t>
  </si>
  <si>
    <t>М33х1,5 ГОСТ3266-81 №1</t>
  </si>
  <si>
    <t>1640 -1 Т</t>
  </si>
  <si>
    <t>1641 Т</t>
  </si>
  <si>
    <t>М33х1,5 ГОСТ3266-81 №2</t>
  </si>
  <si>
    <t>1641 -1 Т</t>
  </si>
  <si>
    <t>1642 Т</t>
  </si>
  <si>
    <t>25.73.40.100.000.00.0796.000000000014</t>
  </si>
  <si>
    <t>для дюймовой резьбы, номинальный диаметр 12,700 мм</t>
  </si>
  <si>
    <t>G1/2  ГОСТ3266-81</t>
  </si>
  <si>
    <t>1642 -1 Т</t>
  </si>
  <si>
    <t>1643 Т</t>
  </si>
  <si>
    <t>25.73.40.100.000.00.0796.000000000010</t>
  </si>
  <si>
    <t>для дюймовой резьбы, номинальный диаметр 6,350 мм</t>
  </si>
  <si>
    <t>G1/4  ГОСТ3266-81</t>
  </si>
  <si>
    <t>1643 -1 Т</t>
  </si>
  <si>
    <t>1644 Т</t>
  </si>
  <si>
    <t>25.73.40.100.000.00.0796.000000000017</t>
  </si>
  <si>
    <t>для дюймовой резьбы, номинальный диаметр 19,050 мм</t>
  </si>
  <si>
    <t>G3/4  ГОСТ3266-81</t>
  </si>
  <si>
    <t>1644 -1 Т</t>
  </si>
  <si>
    <t>1645 Т</t>
  </si>
  <si>
    <t>25.73.40.100.000.00.0796.000000000019</t>
  </si>
  <si>
    <t>для дюймовой резьбы, номинальный диаметр 25,400 мм</t>
  </si>
  <si>
    <t>К 1 ГОСТ 6227-80</t>
  </si>
  <si>
    <t>1645 -1 Т</t>
  </si>
  <si>
    <t>1646 Т</t>
  </si>
  <si>
    <t>Rc 1/4  ГОСТ 6227-80</t>
  </si>
  <si>
    <t>1646 -1 Т</t>
  </si>
  <si>
    <t>1647 Т</t>
  </si>
  <si>
    <t>25.73.40.100.000.00.0796.000000000012</t>
  </si>
  <si>
    <t>для дюймовой резьбы, номинальный диаметр 9,525 мм</t>
  </si>
  <si>
    <t>Rc 3/8  ГОСТ6227-80</t>
  </si>
  <si>
    <t>1647 -1 Т</t>
  </si>
  <si>
    <t>1648 Т</t>
  </si>
  <si>
    <t>Rc 3/4 ГОСТ 6227-80</t>
  </si>
  <si>
    <t>1648 -1 Т</t>
  </si>
  <si>
    <t>1649 Т</t>
  </si>
  <si>
    <t>26.51.33.100.001.00.0796.000000000000</t>
  </si>
  <si>
    <t>Микрометр</t>
  </si>
  <si>
    <t>МК25-1, диапазон измерений 0-25 мкм, ГОСТ 6507-90</t>
  </si>
  <si>
    <t>1649 -1 Т</t>
  </si>
  <si>
    <t>1650 Т</t>
  </si>
  <si>
    <t>26.51.33.100.001.00.0796.000000000005</t>
  </si>
  <si>
    <t>МК МК50-1, диапазон измерений 25-50 мкм, ГОСТ 6507-90</t>
  </si>
  <si>
    <t>1650 -1 Т</t>
  </si>
  <si>
    <t>1651 Т</t>
  </si>
  <si>
    <t>25.73.30.100.011.00.0796.000000000000</t>
  </si>
  <si>
    <t>Надфиль</t>
  </si>
  <si>
    <t>плоский</t>
  </si>
  <si>
    <t>Северо-Казахстанская область, г.Петропавловск, пр. Я.Гашека,1</t>
  </si>
  <si>
    <t>1651 -1 Т</t>
  </si>
  <si>
    <t xml:space="preserve">Северо-Казахстанская область, г.Петропавловск, пр. Я.Гашека,1 </t>
  </si>
  <si>
    <t>1652 Т</t>
  </si>
  <si>
    <t>25.73.30.100.011.00.0796.000000000002</t>
  </si>
  <si>
    <t>трехгранный</t>
  </si>
  <si>
    <t>1652 -1 Т</t>
  </si>
  <si>
    <t>1653 Т</t>
  </si>
  <si>
    <t>26.51.33.900.000.00.0796.000000000002</t>
  </si>
  <si>
    <t>Нутромер</t>
  </si>
  <si>
    <t>НИ 18-50, ГОСТ 868-82</t>
  </si>
  <si>
    <t>1654 Т</t>
  </si>
  <si>
    <t>26.51.33.900.000.00.0796.000000000001</t>
  </si>
  <si>
    <t>НИ 10-18, ГОСТ 868-82</t>
  </si>
  <si>
    <t>1655 Т</t>
  </si>
  <si>
    <t>28.49.23.000.002.00.0796.000000000000</t>
  </si>
  <si>
    <t>Оснастка технологическая</t>
  </si>
  <si>
    <t>к оборудованию для механической обработки</t>
  </si>
  <si>
    <t>Дополнительные упаковки резьбовых вставок HELICOIL, M2-M6,A2 (20шт.) (d=3,I=3)</t>
  </si>
  <si>
    <t>1656 Т</t>
  </si>
  <si>
    <t>Дополнительные упаковки резьбовых вставок HELICOIL, M2-M6,A2 (20шт.) (d=4,I=4)</t>
  </si>
  <si>
    <t>1657 Т</t>
  </si>
  <si>
    <t>Дополнительные упаковки резьбовых вставок HELICOIL, M2-M6,A2 (20шт.) (d=5,I=7,5)</t>
  </si>
  <si>
    <t>1658 Т</t>
  </si>
  <si>
    <t>Дополнительные упаковки резьбовых вставок HELICOIL, M2-M6,A2 (20шт.) (d=5,I=10)</t>
  </si>
  <si>
    <t>1659 Т</t>
  </si>
  <si>
    <t>Дополнительные упаковки резьбовых вставок HELICOIL, M2-M6,A2 (20шт.) (d=6,I=9)</t>
  </si>
  <si>
    <t>1660 Т</t>
  </si>
  <si>
    <t>Дополнительные упаковки резьбовых вставок HELICOIL, M2-M6,A2 (20шт.) (d=6,I=12)</t>
  </si>
  <si>
    <t>1661 Т</t>
  </si>
  <si>
    <t>Дополнительные упаковки резьбовых вставок HELICOIL, M7-M16х1,5, A2 (10шт.) (d=8,I=8)</t>
  </si>
  <si>
    <t>1662 Т</t>
  </si>
  <si>
    <t>Дополнительные упаковки резьбовых вставок HELICOIL, M7-M16х1,5, A2 (10шт.) (d=8,I=12)</t>
  </si>
  <si>
    <t>поставка в течение 60-90 дней</t>
  </si>
  <si>
    <t>1663 Т</t>
  </si>
  <si>
    <t>Дополнительные упаковки резьбовых вставок HELICOIL, M7-M16х1,5, A2 (10шт.) (d=10,I=20)</t>
  </si>
  <si>
    <t>1664 Т</t>
  </si>
  <si>
    <t>HELICOIL ручной ,№1 М3</t>
  </si>
  <si>
    <t>1665 Т</t>
  </si>
  <si>
    <t>HELICOIL ручной ,№2 М3</t>
  </si>
  <si>
    <t>1666 Т</t>
  </si>
  <si>
    <t>HELICOIL ручной ,№1 М4</t>
  </si>
  <si>
    <t>1667 Т</t>
  </si>
  <si>
    <t>HELICOIL ручной ,№2 М4</t>
  </si>
  <si>
    <t>1668 Т</t>
  </si>
  <si>
    <t>HELICOIL ручной ,№1 М5</t>
  </si>
  <si>
    <t>1669 Т</t>
  </si>
  <si>
    <t>HELICOIL ручной ,№2 М5</t>
  </si>
  <si>
    <t>1670 Т</t>
  </si>
  <si>
    <t>HELICOIL ручной ,№1 М6</t>
  </si>
  <si>
    <t>1671 Т</t>
  </si>
  <si>
    <t>HELICOIL ручной ,№2 М6</t>
  </si>
  <si>
    <t>1672 Т</t>
  </si>
  <si>
    <t>HELICOIL ручной ,№1 М8</t>
  </si>
  <si>
    <t>1673 Т</t>
  </si>
  <si>
    <t>HELICOIL ручной ,№2 М8</t>
  </si>
  <si>
    <t>1674 Т</t>
  </si>
  <si>
    <t>HELICOIL ручной ,№1 М10</t>
  </si>
  <si>
    <t>1675 Т</t>
  </si>
  <si>
    <t>HELICOIL ручной ,№2 М10</t>
  </si>
  <si>
    <t>1676 Т</t>
  </si>
  <si>
    <t>Установочный ручной шпиндель HELICOIL, М3</t>
  </si>
  <si>
    <t>1677 Т</t>
  </si>
  <si>
    <t>Установочный ручной шпиндель HELICOIL, М4</t>
  </si>
  <si>
    <t>1678 Т</t>
  </si>
  <si>
    <t>Установочный ручной шпиндель HELICOIL, М5</t>
  </si>
  <si>
    <t>1679 Т</t>
  </si>
  <si>
    <t>Установочный ручной шпиндель HELICOIL, М6</t>
  </si>
  <si>
    <t>1680 Т</t>
  </si>
  <si>
    <t>Установочный ручной шпиндель HELICOIL, М8</t>
  </si>
  <si>
    <t>1681 Т</t>
  </si>
  <si>
    <t>Установочный ручной шпиндель HELICOIL, М10</t>
  </si>
  <si>
    <t>1682 Т</t>
  </si>
  <si>
    <t>28.24.11.200.000.00.0796.000000000017</t>
  </si>
  <si>
    <t>Пила</t>
  </si>
  <si>
    <t>ленточная, ширина 27 мм</t>
  </si>
  <si>
    <t>биметаллическая "Амада" М42 4070х27х0,9 2/3</t>
  </si>
  <si>
    <t>поставка в срок не более 10 дней с момента предоплаты</t>
  </si>
  <si>
    <t>1683 Т</t>
  </si>
  <si>
    <t>биметаллическая "Амада"М42 4070х27х0,9 4/6</t>
  </si>
  <si>
    <t>7,11,19</t>
  </si>
  <si>
    <t>1683-1 Т</t>
  </si>
  <si>
    <t>1684 Т</t>
  </si>
  <si>
    <t>биметаллическая "Амада" М42 4070х27х0,9 5/7</t>
  </si>
  <si>
    <t>1684-1 Т</t>
  </si>
  <si>
    <t>1685 Т</t>
  </si>
  <si>
    <t>биметаллическая "Амада"SGLB М42 3340х27х0,9 8/12</t>
  </si>
  <si>
    <t>1685-1 Т</t>
  </si>
  <si>
    <t>1686 Т</t>
  </si>
  <si>
    <t>биметаллическая "Амада"SGLB М42 3340х27х0,9 6/10</t>
  </si>
  <si>
    <t>7,11,18,19</t>
  </si>
  <si>
    <t>1686-1 Т</t>
  </si>
  <si>
    <t>1687 Т</t>
  </si>
  <si>
    <t>биметаллическая "Амада"SGLB М42 3340х27х0,9 5/7</t>
  </si>
  <si>
    <t>1687-1 Т</t>
  </si>
  <si>
    <t>1688 Т</t>
  </si>
  <si>
    <t>биметаллическая "Амада" PROTECTOR 3340х27х0,9 5/7</t>
  </si>
  <si>
    <t>1688-1 Т</t>
  </si>
  <si>
    <t>1689 Т</t>
  </si>
  <si>
    <t>биметаллическая"Амада" PROTECTOR 3340х27х0,9 6/10</t>
  </si>
  <si>
    <t>1689-1 Т</t>
  </si>
  <si>
    <t>1690 Т</t>
  </si>
  <si>
    <t>биметаллическая  "Амада" DUOS М42 3340х27х0,9 9/11</t>
  </si>
  <si>
    <t>1690-1 Т</t>
  </si>
  <si>
    <t>1691 Т</t>
  </si>
  <si>
    <t>28.24.11.200.000.00.0796.000000000018</t>
  </si>
  <si>
    <t>ленточная, ширина 34 мм</t>
  </si>
  <si>
    <t>биметаллическая "Амада" М42 5150х34х1,1 2/3</t>
  </si>
  <si>
    <t>1692 Т</t>
  </si>
  <si>
    <t>биметаллическая "Амада" М42 5150х34х1,1 3/4</t>
  </si>
  <si>
    <t>1693 Т</t>
  </si>
  <si>
    <t>биметаллическая "Амада" М42 5150х34х1,1 4/6</t>
  </si>
  <si>
    <t>1693-1 Т</t>
  </si>
  <si>
    <t xml:space="preserve"> биметаллическая "Амада" М42 5150х34х1,1 4/6</t>
  </si>
  <si>
    <t>1694 Т</t>
  </si>
  <si>
    <t>биметаллическая "Амада" М42  5150х34х1,1 5/7</t>
  </si>
  <si>
    <t>1694-1 Т</t>
  </si>
  <si>
    <t>1695 Т</t>
  </si>
  <si>
    <t>биметаллическая"Амада"SGLB М42 5300х34х1,1 2/3</t>
  </si>
  <si>
    <t>1696 Т</t>
  </si>
  <si>
    <t>биметаллическая "Амада" М42 5300х34х1,1 3/4</t>
  </si>
  <si>
    <t>1696 -1 Т</t>
  </si>
  <si>
    <t xml:space="preserve"> биметаллическая "Амада" М42 5300х34х1,1 3/4</t>
  </si>
  <si>
    <t>1697 Т</t>
  </si>
  <si>
    <t>биметаллическая  "Амада" М42 5300х34х1,1 4/6</t>
  </si>
  <si>
    <t>1697 -1 Т</t>
  </si>
  <si>
    <t>1698 Т</t>
  </si>
  <si>
    <t>биметаллическая "Амада" SUPER HLG 5300х34х1,1 2/3</t>
  </si>
  <si>
    <t>1698-1 Т</t>
  </si>
  <si>
    <t>1699 Т</t>
  </si>
  <si>
    <t>биметаллическая "Амада" СТВ 5300х34х1,1</t>
  </si>
  <si>
    <t>1699-1 Т</t>
  </si>
  <si>
    <t>1700 Т</t>
  </si>
  <si>
    <t>"Амада" М42 5300х34х1,1 5/7</t>
  </si>
  <si>
    <t>1700-1 Т</t>
  </si>
  <si>
    <t xml:space="preserve"> "Амада" М42 5300х34х1,1 5/7</t>
  </si>
  <si>
    <t>1701 Т</t>
  </si>
  <si>
    <t>"Амада" Protector 5300х34х1,1 4/6</t>
  </si>
  <si>
    <t>1701-1 Т</t>
  </si>
  <si>
    <t>1702 Т</t>
  </si>
  <si>
    <t>25.73.40.900.014.00.0796.000000000001</t>
  </si>
  <si>
    <t>Пластина</t>
  </si>
  <si>
    <t>твердосплавная, многогранная, диаметр 19,050 мм</t>
  </si>
  <si>
    <t>02114-120612 Т15К6 ГОСТ 19048-80</t>
  </si>
  <si>
    <t>поставка в течение 20 дней после  предоплаты</t>
  </si>
  <si>
    <t>1702 -1 Т</t>
  </si>
  <si>
    <t>май, август</t>
  </si>
  <si>
    <t>1703 Т</t>
  </si>
  <si>
    <t>05114-190612 Т15К6 ГОСТ 19059-80</t>
  </si>
  <si>
    <t>1703 -1 Т</t>
  </si>
  <si>
    <t>1704 Т</t>
  </si>
  <si>
    <t>25.73.40.900.014.00.0796.000000000000</t>
  </si>
  <si>
    <t>твердосплавная, многогранная, диаметр 15,875 мм</t>
  </si>
  <si>
    <t>10113-110408 Т15К6 ГОСТ 19064-80</t>
  </si>
  <si>
    <t>1704 -1 Т</t>
  </si>
  <si>
    <t>1705 Т</t>
  </si>
  <si>
    <t>10113-110408 ВК8 ГОСТ 19064-80</t>
  </si>
  <si>
    <t>1705 -1 Т</t>
  </si>
  <si>
    <t>1706 Т</t>
  </si>
  <si>
    <t>10114-110408 Т15К6 ГОСТ 19065-80</t>
  </si>
  <si>
    <t>1706 -1 Т</t>
  </si>
  <si>
    <t>1707 Т</t>
  </si>
  <si>
    <t>10114-110408 ВК8 ГОСТ 19065-80</t>
  </si>
  <si>
    <t>1707 -1 Т</t>
  </si>
  <si>
    <t>1708 Т</t>
  </si>
  <si>
    <t>12113-150400 Т15К6 ГОСТ19070-80</t>
  </si>
  <si>
    <t>1708 -1 Т</t>
  </si>
  <si>
    <t>1709 Т</t>
  </si>
  <si>
    <t>12113-150400  ВК8 ГОСТ19070-80</t>
  </si>
  <si>
    <t>1709 -1 Т</t>
  </si>
  <si>
    <t>1710 Т</t>
  </si>
  <si>
    <t>12114-150400  Т15К6 ГОСТ19071-80</t>
  </si>
  <si>
    <t>1710 -1 Т</t>
  </si>
  <si>
    <t>1711 Т</t>
  </si>
  <si>
    <t>12114-150400 ВК8 ГОСТ19071-80</t>
  </si>
  <si>
    <t>1711 -1 Т</t>
  </si>
  <si>
    <t>1712 Т</t>
  </si>
  <si>
    <t>25.73.40.160.000.00.0796.000000000014</t>
  </si>
  <si>
    <t>Плашка</t>
  </si>
  <si>
    <t>круглая, диаметр резьбы М5, шаг резьбы 0,8 мм, резьба-правая, ГОСТ 9740 - 71</t>
  </si>
  <si>
    <t>М5х0,8 ГОСТ9740-77</t>
  </si>
  <si>
    <t>1712 -1 Т</t>
  </si>
  <si>
    <t xml:space="preserve"> М5х0,8 ГОСТ9740-77</t>
  </si>
  <si>
    <t>1713 Т</t>
  </si>
  <si>
    <t>25.73.40.160.000.00.0796.000000000008</t>
  </si>
  <si>
    <t>круглая, диаметр резьбы М8, шаг резьбы 1,25 мм, резьба правая</t>
  </si>
  <si>
    <t>М8х1,25 ГОСТ9740-77</t>
  </si>
  <si>
    <t>1713 -1 Т</t>
  </si>
  <si>
    <t xml:space="preserve"> М8х1,25 ГОСТ9740-77</t>
  </si>
  <si>
    <t>1714 Т</t>
  </si>
  <si>
    <t>25.73.40.160.000.00.0796.000000000009</t>
  </si>
  <si>
    <t>круглая, диаметр резьбы М6, шаг резьбы 1,0 мм, резьба правая</t>
  </si>
  <si>
    <t>М6х1,0 ГОСТ9740-77</t>
  </si>
  <si>
    <t>1714 -1 Т</t>
  </si>
  <si>
    <t xml:space="preserve"> М6х1,0 ГОСТ9740-77</t>
  </si>
  <si>
    <t>1715 Т</t>
  </si>
  <si>
    <t>25.73.40.160.000.00.0796.000000000018</t>
  </si>
  <si>
    <t>круглая, диаметр резьбы М10 мм, шаг резьбы 1,5 мм, резьба правая</t>
  </si>
  <si>
    <t>М10х1,5 ГОСТ9740-77</t>
  </si>
  <si>
    <t>1715-1 Т</t>
  </si>
  <si>
    <t>1716 Т</t>
  </si>
  <si>
    <t>25.73.40.160.000.00.0796.000000000019</t>
  </si>
  <si>
    <t>круглая, диаметр М10, шаг резьбы 1 мм, вид резьбы-правая, ГОСТ 9740 - 71</t>
  </si>
  <si>
    <t>М10х1,0 ГОСТ9740-77</t>
  </si>
  <si>
    <t>1716 -1 Т</t>
  </si>
  <si>
    <t xml:space="preserve"> М10х1,0 ГОСТ9740-77</t>
  </si>
  <si>
    <t>1717 Т</t>
  </si>
  <si>
    <t>25.73.40.160.000.00.0796.000000000020</t>
  </si>
  <si>
    <t>круглая, диаметр М10, шаг резьбы 1,25 мм, вид резьбы-правая, ГОСТ 9740 - 71</t>
  </si>
  <si>
    <t>М10х1,25 ГОСТ9740-77</t>
  </si>
  <si>
    <t>1717 -1 Т</t>
  </si>
  <si>
    <t xml:space="preserve"> М10х1,25 ГОСТ9740-77</t>
  </si>
  <si>
    <t>1718 Т</t>
  </si>
  <si>
    <t>25.73.40.160.000.00.0796.000000000021</t>
  </si>
  <si>
    <t>круглая, диаметр М12, шаг резьбы 1,75 мм, вид резьбы-правая, ГОСТ 9740 - 71</t>
  </si>
  <si>
    <t>М12х1,75 ГОСТ9740-77</t>
  </si>
  <si>
    <t>1718 -1 Т</t>
  </si>
  <si>
    <t xml:space="preserve"> М12х1,75 ГОСТ9740-77</t>
  </si>
  <si>
    <t>1719 Т</t>
  </si>
  <si>
    <t>25.73.40.160.000.00.0796.000000000022</t>
  </si>
  <si>
    <t>круглая, диаметр М14, шаг резьбы 1,5 мм, вид резьбы-правая, ГОСТ 9740 - 71</t>
  </si>
  <si>
    <t>М14х1,5 ГОСТ9740-77</t>
  </si>
  <si>
    <t>1719 -1 Т</t>
  </si>
  <si>
    <t>1720 Т</t>
  </si>
  <si>
    <t>25.73.40.160.000.00.0796.000000000010</t>
  </si>
  <si>
    <t>круглая, диаметр резьбы М16, шаг резьбы 1,5 мм, резьба правая</t>
  </si>
  <si>
    <t>М16х1,5 ГОСТ9740-77</t>
  </si>
  <si>
    <t>1720 -1 Т</t>
  </si>
  <si>
    <t xml:space="preserve">М16х1,5 ГОСТ9740-77 </t>
  </si>
  <si>
    <t>1721 Т</t>
  </si>
  <si>
    <t>25.73.20.900.000.00.0796.000000000001</t>
  </si>
  <si>
    <t>круглая, шаг резьбы 1,5 мм, диаметр резьбы М18</t>
  </si>
  <si>
    <t>М18х1,5 ГОСТ9740-77</t>
  </si>
  <si>
    <t>1721 -1 Т</t>
  </si>
  <si>
    <t>1722 Т</t>
  </si>
  <si>
    <t>25.73.20.900.000.00.0796.000000000000</t>
  </si>
  <si>
    <t>круглая, шаг резьбы 1,5 мм, диаметр резьбы М20</t>
  </si>
  <si>
    <t>М20х1,5 ГОСТ9740-77</t>
  </si>
  <si>
    <t>1722 -1 Т</t>
  </si>
  <si>
    <t>1723 Т</t>
  </si>
  <si>
    <t>25.73.40.160.000.00.0796.000000000048</t>
  </si>
  <si>
    <t>круглая, диаметр резьбы М20, шаг резьбы 2,0 мм, резьба правая</t>
  </si>
  <si>
    <t>М20х2,0 ГОСТ9740-77</t>
  </si>
  <si>
    <t>1723 -1 Т</t>
  </si>
  <si>
    <t>1724 Т</t>
  </si>
  <si>
    <t>25.73.40.160.000.00.0796.000000000023</t>
  </si>
  <si>
    <t>круглая, диаметр резьбы М27, шаг резьбы 2,0 мм, резьба правая, ГОСТ 17587-72</t>
  </si>
  <si>
    <t>М27х2,0 ГОСТ9740-77</t>
  </si>
  <si>
    <t>1724 -1 Т</t>
  </si>
  <si>
    <t>1725 Т</t>
  </si>
  <si>
    <t>25.73.20.100.002.00.0796.000000000000</t>
  </si>
  <si>
    <t>Полотно</t>
  </si>
  <si>
    <t>для ножовки по металлу, металлическое, ГОСТ 6645-86</t>
  </si>
  <si>
    <t>300</t>
  </si>
  <si>
    <t>поставка 10 рабочих дней</t>
  </si>
  <si>
    <t>1726 Т</t>
  </si>
  <si>
    <t>25.73.40.190.003.02.0796.000000000001</t>
  </si>
  <si>
    <t>Резец токарный</t>
  </si>
  <si>
    <t>из твердого сплава, подрезной, ГОСТ 18880-73</t>
  </si>
  <si>
    <t>2112-0007 32х20 Т15К6 ГОСТ18880-73</t>
  </si>
  <si>
    <t>Январь-апрель</t>
  </si>
  <si>
    <t>1726 -1 Т</t>
  </si>
  <si>
    <t>1727 Т</t>
  </si>
  <si>
    <t>25.73.40.190.003.02.0796.000000000003</t>
  </si>
  <si>
    <t>из твердого сплава, отрезной, ГОСТ 18884-73</t>
  </si>
  <si>
    <t>2130-0009 32х20  Т15К6ГОСТ18884-73</t>
  </si>
  <si>
    <t>1727 -1 Т</t>
  </si>
  <si>
    <t>1728 Т</t>
  </si>
  <si>
    <t>2130-0009 32х20  ВК8 ГОСТ18884-73</t>
  </si>
  <si>
    <t>1728 -1 Т</t>
  </si>
  <si>
    <t>1729 Т</t>
  </si>
  <si>
    <t>2130-0013 32х20  Т15К6ГОСТ18884-73</t>
  </si>
  <si>
    <t>1729 -1 Т</t>
  </si>
  <si>
    <t>1730 Т</t>
  </si>
  <si>
    <t>2130-0013 32х20 ВК8 ГОСТ18884-73</t>
  </si>
  <si>
    <t>1730 -1 Т</t>
  </si>
  <si>
    <t>1731 Т</t>
  </si>
  <si>
    <t>2130-0017 40х25 Т15К6 ГОСТ18884-73</t>
  </si>
  <si>
    <t>1731 -1 Т</t>
  </si>
  <si>
    <t>1732 Т</t>
  </si>
  <si>
    <t>2130-0017 40х25 ВК8 ГОСТ18884-73</t>
  </si>
  <si>
    <t>1732 -1 Т</t>
  </si>
  <si>
    <t>1733 Т</t>
  </si>
  <si>
    <t>25.73.40.190.003.02.0796.000000000004</t>
  </si>
  <si>
    <t>из твердого сплава, резьбонарезной, ГОСТ 18885-73</t>
  </si>
  <si>
    <t>2660-0005 25х16 Т15К6 ГОСТ18885-73</t>
  </si>
  <si>
    <t>1733 -1 Т</t>
  </si>
  <si>
    <t xml:space="preserve">  2660-0005 25х16 Т15К6 ГОСТ18885-73</t>
  </si>
  <si>
    <t>1734 Т</t>
  </si>
  <si>
    <t>2660-0005 25х16 ВК8 ГОСТ18885-73</t>
  </si>
  <si>
    <t>1734 -1 Т</t>
  </si>
  <si>
    <t xml:space="preserve">  2660-0005 25х16 ВК8 ГОСТ18885-73</t>
  </si>
  <si>
    <t>1735 Т</t>
  </si>
  <si>
    <t>2660-0007 32х20 Т15К6 ГОСТ18885-73</t>
  </si>
  <si>
    <t>1735 -1 Т</t>
  </si>
  <si>
    <t xml:space="preserve"> 2660-0007 32х20 Т15К6 ГОСТ18885-73</t>
  </si>
  <si>
    <t>1736 Т</t>
  </si>
  <si>
    <t>2660-0007 32х20 ВК8 ГОСТ18885-73</t>
  </si>
  <si>
    <t>1736 -1 Т</t>
  </si>
  <si>
    <t xml:space="preserve">  2660-0007 32х20 ВК8 ГОСТ18885-73</t>
  </si>
  <si>
    <t>1737 Т</t>
  </si>
  <si>
    <t>2662-0005 16х16 Т15К6 ГОСТ18885-73</t>
  </si>
  <si>
    <t>1737 -1 Т</t>
  </si>
  <si>
    <t xml:space="preserve"> 2662-0005 16х16 Т15К6 ГОСТ18885-73</t>
  </si>
  <si>
    <t>1738 Т</t>
  </si>
  <si>
    <t>2662-0005 16х16 ВК8 ГОСТ18885-73</t>
  </si>
  <si>
    <t>1738 -1 Т</t>
  </si>
  <si>
    <t>1739 Т</t>
  </si>
  <si>
    <t>2662-0007 20х20 Т15К6 ГОСТ18885-73</t>
  </si>
  <si>
    <t>1739 -1 Т</t>
  </si>
  <si>
    <t xml:space="preserve"> 2662-0007 20х20 Т15К6 ГОСТ18885-73</t>
  </si>
  <si>
    <t>1740 Т</t>
  </si>
  <si>
    <t>2662-0007 20х20 ВК8 ГОСТ18885-73</t>
  </si>
  <si>
    <t>1740 -1 Т</t>
  </si>
  <si>
    <t xml:space="preserve"> 2662-0007 20х20 ВК8 ГОСТ18885-73</t>
  </si>
  <si>
    <t>1741 Т</t>
  </si>
  <si>
    <t>26.51.33.900.005.02.0796.000000000005</t>
  </si>
  <si>
    <t>Рулетка</t>
  </si>
  <si>
    <t>из углеродистой стали, шкала номинальной длины 20 м, ГОСТ 7502-98</t>
  </si>
  <si>
    <t>Р20</t>
  </si>
  <si>
    <t>1741 -1 Т</t>
  </si>
  <si>
    <t>1742 Т</t>
  </si>
  <si>
    <t>25.73.40.390.000.01.0796.000000000035</t>
  </si>
  <si>
    <t>Сверло</t>
  </si>
  <si>
    <t>спиральное, с цилиндрическим хвостовиком, диаметр 3 мм</t>
  </si>
  <si>
    <t>ГОСТ 10902-77</t>
  </si>
  <si>
    <t>1742 -1 Т</t>
  </si>
  <si>
    <t>1743 Т</t>
  </si>
  <si>
    <t>25.73.40.390.000.01.0796.000000000036</t>
  </si>
  <si>
    <t>спиральное, с цилиндрическим хвостовиком, диаметр 3,1 мм</t>
  </si>
  <si>
    <t>1743 -1 Т</t>
  </si>
  <si>
    <t>1744 Т</t>
  </si>
  <si>
    <t>25.73.40.390.000.01.0796.000000000038</t>
  </si>
  <si>
    <t>спиральное, с цилиндрическим хвостовиком, диаметр 3,2 мм</t>
  </si>
  <si>
    <t>1744 -1 Т</t>
  </si>
  <si>
    <t>1745 Т</t>
  </si>
  <si>
    <t>25.73.40.390.000.01.0796.000000000039</t>
  </si>
  <si>
    <t>спиральное, с цилиндрическим хвостовиком, диаметр 3,3 мм</t>
  </si>
  <si>
    <t>Северо-Казахстанская область, Петропавловск пр.Я.Гашека,1</t>
  </si>
  <si>
    <t>1745 -1 Т</t>
  </si>
  <si>
    <t>1746 Т</t>
  </si>
  <si>
    <t>25.73.40.390.000.01.0796.000000000041</t>
  </si>
  <si>
    <t>спиральное, с цилиндрическим хвостовиком, диаметр 3,4 мм</t>
  </si>
  <si>
    <t>1746 -1 Т</t>
  </si>
  <si>
    <t>1747 Т</t>
  </si>
  <si>
    <t>25.73.40.390.000.01.0796.000000000042</t>
  </si>
  <si>
    <t>спиральное, с цилиндрическим хвостовиком, диаметр 3,5 мм</t>
  </si>
  <si>
    <t>1747 -1 Т</t>
  </si>
  <si>
    <t>1748 Т</t>
  </si>
  <si>
    <t>25.73.40.390.000.01.0796.000000000044</t>
  </si>
  <si>
    <t>спиральное, с цилиндрическим хвостовиком, диаметр 3,7 мм</t>
  </si>
  <si>
    <t>1748 -1 Т</t>
  </si>
  <si>
    <t>1749 Т</t>
  </si>
  <si>
    <t>25.73.40.390.000.01.0796.000000000047</t>
  </si>
  <si>
    <t>спиральное, с цилиндрическим хвостовиком, диаметр 4,0 мм</t>
  </si>
  <si>
    <t>1749 -1 Т</t>
  </si>
  <si>
    <t>1750 Т</t>
  </si>
  <si>
    <t>25.73.40.390.000.01.0796.000000000048</t>
  </si>
  <si>
    <t>спиральное, с цилиндрическим хвостовиком, диаметр 4,1 мм</t>
  </si>
  <si>
    <t>1750 -1 Т</t>
  </si>
  <si>
    <t>1751 Т</t>
  </si>
  <si>
    <t>25.73.40.390.000.01.0796.000000000049</t>
  </si>
  <si>
    <t>спиральное, с цилиндрическим хвостовиком, диаметр 4,2 мм</t>
  </si>
  <si>
    <t>1751 -1 Т</t>
  </si>
  <si>
    <t>1752 Т</t>
  </si>
  <si>
    <t>25.73.40.390.000.01.0796.000000000050</t>
  </si>
  <si>
    <t>спиральное, с цилиндрическим хвостовиком, диаметр 4,25 мм</t>
  </si>
  <si>
    <t>1752 -1 Т</t>
  </si>
  <si>
    <t>1753 Т</t>
  </si>
  <si>
    <t>25.73.40.390.000.01.0796.000000000058</t>
  </si>
  <si>
    <t>спиральное, с цилиндрическим хвостовиком, диаметр 5,0 мм</t>
  </si>
  <si>
    <t>1753 -1 Т</t>
  </si>
  <si>
    <t>1754 Т</t>
  </si>
  <si>
    <t>25.73.40.390.000.01.0796.000000000063</t>
  </si>
  <si>
    <t>спиральное, с цилиндрическим хвостовиком, диаметр 5,5мм</t>
  </si>
  <si>
    <t>1754 -1 Т</t>
  </si>
  <si>
    <t>1755 Т</t>
  </si>
  <si>
    <t>25.73.40.390.000.01.0796.000000000068</t>
  </si>
  <si>
    <t>спиральное, с цилиндрическим хвостовиком, диаметр 6,0 мм</t>
  </si>
  <si>
    <t>1755 -1 Т</t>
  </si>
  <si>
    <t>1756 Т</t>
  </si>
  <si>
    <t>25.73.40.390.000.01.0796.000000000075</t>
  </si>
  <si>
    <t>спиральное, с цилиндрическим хвостовиком, диаметр 6,7 мм</t>
  </si>
  <si>
    <t>1756 -1 Т</t>
  </si>
  <si>
    <t>1757 Т</t>
  </si>
  <si>
    <t>25.73.40.390.000.01.0796.000000000078</t>
  </si>
  <si>
    <t>спиральное, с цилиндрическим хвостовиком, диаметр 7,0 мм</t>
  </si>
  <si>
    <t>1757 -1 Т</t>
  </si>
  <si>
    <t>1758 Т</t>
  </si>
  <si>
    <t>25.73.40.390.000.01.0796.000000000083</t>
  </si>
  <si>
    <t>спиральное, с цилиндрическим хвостовиком, диаметр 7,5мм</t>
  </si>
  <si>
    <t>1758 -1 Т</t>
  </si>
  <si>
    <t>1759 Т</t>
  </si>
  <si>
    <t>25.73.40.390.000.01.0796.000000000088</t>
  </si>
  <si>
    <t>спиральное, с цилиндрическим хвостовиком, диаметр 8,0 мм</t>
  </si>
  <si>
    <t>1759 -1 Т</t>
  </si>
  <si>
    <t>1760 Т</t>
  </si>
  <si>
    <t>25.73.40.390.000.01.0796.000000000093</t>
  </si>
  <si>
    <t>спиральное, с цилиндрическим хвостовиком, диаметр 8,5мм</t>
  </si>
  <si>
    <t>1760 -1 Т</t>
  </si>
  <si>
    <t>1761 Т</t>
  </si>
  <si>
    <t>25.73.40.390.000.01.0796.000000000098</t>
  </si>
  <si>
    <t>спиральное, с цилиндрическим хвостовиком, диаметр 9,0 мм</t>
  </si>
  <si>
    <t>1761 -1 Т</t>
  </si>
  <si>
    <t>1762 Т</t>
  </si>
  <si>
    <t>25.73.40.390.000.01.0796.000000000110</t>
  </si>
  <si>
    <t>спиральное, с цилиндрическим хвостовиком, диаметр 10,2 мм</t>
  </si>
  <si>
    <t>1762 -1 Т</t>
  </si>
  <si>
    <t>1763 Т</t>
  </si>
  <si>
    <t>25.73.40.390.000.01.0796.000000000133</t>
  </si>
  <si>
    <t>спиральное, с цилиндрическим хвостовиком, диаметр 12,5мм</t>
  </si>
  <si>
    <t>1763 -1 Т</t>
  </si>
  <si>
    <t>1764 Т</t>
  </si>
  <si>
    <t>25.73.40.390.000.01.0796.000000000238</t>
  </si>
  <si>
    <t>спиральное, с коническим хвостовиком, диаметр 6,0 мм</t>
  </si>
  <si>
    <t>ГОСТ10903-77</t>
  </si>
  <si>
    <t>1764 -1 Т</t>
  </si>
  <si>
    <t>1765 Т</t>
  </si>
  <si>
    <t>25.73.40.390.000.01.0796.000000000255</t>
  </si>
  <si>
    <t>спиральное, с коническим хвостовиком, диаметр 9,0 мм</t>
  </si>
  <si>
    <t>1765 -1 Т</t>
  </si>
  <si>
    <t>1766 Т</t>
  </si>
  <si>
    <t>25.73.40.390.000.01.0796.000000000260</t>
  </si>
  <si>
    <t>спиральное, с коническим хвостовиком, диаметр 10,2 мм</t>
  </si>
  <si>
    <t>1766 -1 Т</t>
  </si>
  <si>
    <t>1767 Т</t>
  </si>
  <si>
    <t>25.73.40.390.000.01.0796.000000000261</t>
  </si>
  <si>
    <t>спиральное, с коническим хвостовиком, диаметр 10,5мм</t>
  </si>
  <si>
    <t>1767 -1 Т</t>
  </si>
  <si>
    <t>1768 Т</t>
  </si>
  <si>
    <t>25.73.40.390.000.01.0796.000000000267</t>
  </si>
  <si>
    <t>спиральное, с коническим хвостовиком, диаметр 12,0 мм</t>
  </si>
  <si>
    <t>1768 -1 Т</t>
  </si>
  <si>
    <t>1769 Т</t>
  </si>
  <si>
    <t>25.73.40.390.000.01.0796.000000000269</t>
  </si>
  <si>
    <t>спиральное, с коническим хвостовиком, диаметр 12,5мм</t>
  </si>
  <si>
    <t>1769 -1 Т</t>
  </si>
  <si>
    <t>1770 Т</t>
  </si>
  <si>
    <t>25.73.40.390.000.01.0796.000000000271</t>
  </si>
  <si>
    <t>спиральное, с коническим хвостовиком, диаметр 13,0 мм</t>
  </si>
  <si>
    <t>1770 -1 Т</t>
  </si>
  <si>
    <t>1771 Т</t>
  </si>
  <si>
    <t>25.73.40.390.000.01.0796.000000000276</t>
  </si>
  <si>
    <t>спиральное, с коническим хвостовиком, диаметр 14,0 мм</t>
  </si>
  <si>
    <t>1771 -1 Т</t>
  </si>
  <si>
    <t>1772 Т</t>
  </si>
  <si>
    <t>25.73.40.390.000.01.0796.000000000280</t>
  </si>
  <si>
    <t>спиральное, с коническим хвостовиком, диаметр 15 мм</t>
  </si>
  <si>
    <t>1772 -1 Т</t>
  </si>
  <si>
    <t>1773 Т</t>
  </si>
  <si>
    <t>25.73.40.390.000.01.0796.000000000287</t>
  </si>
  <si>
    <t>спиральное, с коническим хвостовиком, диаметр 16,5 мм</t>
  </si>
  <si>
    <t>1773 -1 Т</t>
  </si>
  <si>
    <t>1774 Т</t>
  </si>
  <si>
    <t>25.73.40.390.000.01.0796.000000000298</t>
  </si>
  <si>
    <t>спиральное, с коническим хвостовиком, диаметр 19,0 мм</t>
  </si>
  <si>
    <t>1774 -1 Т</t>
  </si>
  <si>
    <t>1775 Т</t>
  </si>
  <si>
    <t>25.73.40.390.000.01.0796.000000000319</t>
  </si>
  <si>
    <t>спиральное, с коническим хвостовиком, диаметр 24,0 мм</t>
  </si>
  <si>
    <t>1775-1 Т</t>
  </si>
  <si>
    <t>1776 Т</t>
  </si>
  <si>
    <t>25.73.40.390.000.01.0796.000000000015</t>
  </si>
  <si>
    <t>спиральное, с цилиндрическим хвостовиком, диаметр 2 мм</t>
  </si>
  <si>
    <t>центровочное 2,0 ГОСТ14952-75</t>
  </si>
  <si>
    <t>1776 -1 Т</t>
  </si>
  <si>
    <t>1777 Т</t>
  </si>
  <si>
    <t>25.73.40.390.000.01.0796.000000000025</t>
  </si>
  <si>
    <t>спиральное, с цилиндрическим хвостовиком, диаметр 2,5 мм</t>
  </si>
  <si>
    <t>центровочное 2,5 ГОСТ14952-75</t>
  </si>
  <si>
    <t>1777 -1 Т</t>
  </si>
  <si>
    <t>1778 Т</t>
  </si>
  <si>
    <t>25.73.40.390.000.01.0796.000000000037</t>
  </si>
  <si>
    <t>спиральное, с цилиндрическим хвостовиком, диаметр 3,15 мм</t>
  </si>
  <si>
    <t>центровочное 3,15 ГОСТ14952-75</t>
  </si>
  <si>
    <t>1778 -1 Т</t>
  </si>
  <si>
    <t>1779 Т</t>
  </si>
  <si>
    <t>центровочное 4,0 ГОСТ14952-75</t>
  </si>
  <si>
    <t>1779 -1 Т</t>
  </si>
  <si>
    <t>1780 Т</t>
  </si>
  <si>
    <t>центровочное 5,0 ГОСТ14952-75</t>
  </si>
  <si>
    <t>1780 -1 Т</t>
  </si>
  <si>
    <t>1781 Т</t>
  </si>
  <si>
    <t>25.73.40.390.000.01.0796.000000000071</t>
  </si>
  <si>
    <t>спиральное, с цилиндрическим хвостовиком, диаметр 6,3 мм</t>
  </si>
  <si>
    <t>центровочное 6,3 ГОСТ14952-75</t>
  </si>
  <si>
    <t>1781 -1 Т</t>
  </si>
  <si>
    <t>1782 Т</t>
  </si>
  <si>
    <t>25.73.40.670.000.00.0796.000000000006</t>
  </si>
  <si>
    <t>Фреза</t>
  </si>
  <si>
    <t>концевая с цилиндрическим хвостовиком, с нормальным зубом, диаметр 6 мм, длина 57 мм, ГОСТ 17025-71</t>
  </si>
  <si>
    <t>ф6,0 ГОСТ17025-71</t>
  </si>
  <si>
    <t>1782 -1 Т</t>
  </si>
  <si>
    <t xml:space="preserve"> ф6,0 ГОСТ17025-71</t>
  </si>
  <si>
    <t>1783 Т</t>
  </si>
  <si>
    <t>25.73.40.670.000.00.0796.000000000009</t>
  </si>
  <si>
    <t>концевая с цилиндрическим хвостовиком, с нормальным зубом, диаметр 10 мм, длина 72 мм, ГОСТ 17025-71</t>
  </si>
  <si>
    <t>ф10,0 ГОСТ17025-71</t>
  </si>
  <si>
    <t>1783 -1 Т</t>
  </si>
  <si>
    <t xml:space="preserve"> ф10,0 ГОСТ17025-71</t>
  </si>
  <si>
    <t>1784 Т</t>
  </si>
  <si>
    <t>25.73.40.670.000.00.0796.000000000010</t>
  </si>
  <si>
    <t>концевая с цилиндрическим хвостовиком, с нормальным зубом, диаметр 12 мм, длина 83 мм, ГОСТ 17025-71</t>
  </si>
  <si>
    <t>ф12,0 ГОСТ17025-71</t>
  </si>
  <si>
    <t>1784 -1 Т</t>
  </si>
  <si>
    <t xml:space="preserve"> ф12,0 ГОСТ17025-71</t>
  </si>
  <si>
    <t>1785 Т</t>
  </si>
  <si>
    <t>25.73.40.650.000.00.0796.000000000000</t>
  </si>
  <si>
    <t>червячная, тип 2510-4057В, ГОСТ 9324-80</t>
  </si>
  <si>
    <t>112х90</t>
  </si>
  <si>
    <t>поставка не более 60 дней после  предоплаты</t>
  </si>
  <si>
    <t>1786 Т</t>
  </si>
  <si>
    <t>112х90 А</t>
  </si>
  <si>
    <t>1787 Т</t>
  </si>
  <si>
    <t>125х100</t>
  </si>
  <si>
    <t>1788 Т</t>
  </si>
  <si>
    <t>23.91.11.800.001.00.0018.000000000000</t>
  </si>
  <si>
    <t>Шкурка шлифовальная</t>
  </si>
  <si>
    <t>бумажная, водостойкая</t>
  </si>
  <si>
    <t>март-июль</t>
  </si>
  <si>
    <t>1788 -1 Т</t>
  </si>
  <si>
    <t xml:space="preserve"> Северо-Казахстанская область, г.Петропавловск </t>
  </si>
  <si>
    <t xml:space="preserve"> поставка в течение 20 дней</t>
  </si>
  <si>
    <t>1789 Т</t>
  </si>
  <si>
    <t>23.91.11.800.001.00.0018.000000000002</t>
  </si>
  <si>
    <t>тканевая, водостойкая</t>
  </si>
  <si>
    <t>1789 -1 Т</t>
  </si>
  <si>
    <t>1790 Т</t>
  </si>
  <si>
    <t>26.51.33.900.010.00.0796.000000000000</t>
  </si>
  <si>
    <t>Штангенциркуль</t>
  </si>
  <si>
    <t>ШЦ-I</t>
  </si>
  <si>
    <t>ШЦ I 125 (0,05)</t>
  </si>
  <si>
    <t>1790 -1 Т</t>
  </si>
  <si>
    <t>1791 Т</t>
  </si>
  <si>
    <t>26.51.33.900.010.00.0796.000000000003</t>
  </si>
  <si>
    <t>ШЦ-II</t>
  </si>
  <si>
    <t>ШЦ-II 150 (0,05)</t>
  </si>
  <si>
    <t>1791 -1 Т</t>
  </si>
  <si>
    <t>1792 Т</t>
  </si>
  <si>
    <t>ШЦ-II 250 (0,05)</t>
  </si>
  <si>
    <t>1792 -1 Т</t>
  </si>
  <si>
    <t>1793 Т</t>
  </si>
  <si>
    <t>32.91.19.900.000.00.0796.000000000008</t>
  </si>
  <si>
    <t>дисковая, металлическая</t>
  </si>
  <si>
    <t>1793 -1 Т</t>
  </si>
  <si>
    <t>1794 Т</t>
  </si>
  <si>
    <t>баллон 6 м. куб.</t>
  </si>
  <si>
    <t>поставка в течение 10 рабочих дней для ОТП - 60</t>
  </si>
  <si>
    <t>оплата по факту (для ОТП - 30 % предоплата)</t>
  </si>
  <si>
    <t>1795 Т</t>
  </si>
  <si>
    <t>25.73.30.930.034.00.0796.000000000000</t>
  </si>
  <si>
    <t>Краскопульт</t>
  </si>
  <si>
    <t>пневматический</t>
  </si>
  <si>
    <t>1796 Т</t>
  </si>
  <si>
    <t>24.20.13.100.001.00.0168.000000000063</t>
  </si>
  <si>
    <t>горячедеформированная, стальная, бесшовная, наружный диаметр 219 мм, толщина стенки 12 мм, ГОСТ 8732-78</t>
  </si>
  <si>
    <t>1797 Т</t>
  </si>
  <si>
    <t>24.20.13.900.000.04.0006.000000000003</t>
  </si>
  <si>
    <t>холоднодеформированная, стальная, бесшовная, особотонкостенная, наружный диаметр 8 мм, ГОСТ 8734-75</t>
  </si>
  <si>
    <t>поставка 10 дней</t>
  </si>
  <si>
    <t>Предоплата 50%</t>
  </si>
  <si>
    <t>1798 Т</t>
  </si>
  <si>
    <t>24.20.13.900.000.04.0006.000000000005</t>
  </si>
  <si>
    <t>холоднодеформированная, стальная, бесшовная, особотонкостенная, наружный диаметр 10 мм, ГОСТ 8734-75</t>
  </si>
  <si>
    <t>1799 Т</t>
  </si>
  <si>
    <t>24.20.13.900.000.04.0006.000000000007</t>
  </si>
  <si>
    <t>холоднодеформированная, стальная, бесшовная, особотонкостенная, наружный диаметр 12 мм, ГОСТ 8734-75</t>
  </si>
  <si>
    <t>1800 Т</t>
  </si>
  <si>
    <t>24.10.23.100.001.00.0796.000000000004</t>
  </si>
  <si>
    <t>из легированной стали, ГОСТ 7062-90</t>
  </si>
  <si>
    <t>ASME В 16.5 Grade SA350-LF2-Class1 Flanges  24,34'' #150-300 RF WN</t>
  </si>
  <si>
    <t>1801 Т</t>
  </si>
  <si>
    <t>28.92.61.500.074.00.0796.000000000001</t>
  </si>
  <si>
    <t>Нож отвала</t>
  </si>
  <si>
    <t>для автогрейдера, средний</t>
  </si>
  <si>
    <t>оплата по факту 100%</t>
  </si>
  <si>
    <t>1802 Т</t>
  </si>
  <si>
    <t>25.94.11.310.002.00.0778.000000000240</t>
  </si>
  <si>
    <t>Болт</t>
  </si>
  <si>
    <t>с шестигранной головкой  , диаметр резьбы 16 мм, длина 70 мм</t>
  </si>
  <si>
    <t>с потаем, с гайкой</t>
  </si>
  <si>
    <t>1803 Т</t>
  </si>
  <si>
    <t>Картридж струйный HP C4844AE №10 (black original)</t>
  </si>
  <si>
    <t>1804 Т</t>
  </si>
  <si>
    <t>24.20.11.100.000.00.0168.000000000004</t>
  </si>
  <si>
    <t>для нефтеперерабатывающей и нефтехимической промышленности, стальная, бесшовная, наружный диаметр 25 мм, толщина стенки 2,0 мм, группа А, ГОСТ 550-75</t>
  </si>
  <si>
    <t>Северо-Казахстанская область, Петропавловск</t>
  </si>
  <si>
    <t>поставка в течение 65 дней</t>
  </si>
  <si>
    <t>40% предоплата</t>
  </si>
  <si>
    <t>1805 Т</t>
  </si>
  <si>
    <t>24.10.21.470.000.01.0796.000000000001</t>
  </si>
  <si>
    <t>Отливка</t>
  </si>
  <si>
    <t>стальная, 3 группа особо ответственного назначения, марка 20ГМЛ, вес более 100 кг, ГОСТ 977-88</t>
  </si>
  <si>
    <t>326414 (передняя для секции АВЗ-14,6-16-Б1/8-1-6) ст. 20ГМЛ</t>
  </si>
  <si>
    <t>1806 Т</t>
  </si>
  <si>
    <t>416414 (задняя для секции АВЗ-14,6-16-Б1/8-1-6) ст. 20ГМЛ</t>
  </si>
  <si>
    <t>1807 Т</t>
  </si>
  <si>
    <t>324314 (передняя для секции АВЗ-14,6-16-Б1/6-1-6) ст 20ГМЛ</t>
  </si>
  <si>
    <t>1808 Т</t>
  </si>
  <si>
    <t>414414 (задняя для секции АВЗ-14,6-16-Б1/6-1-6) ст 20ГМЛ</t>
  </si>
  <si>
    <t>1809 Т</t>
  </si>
  <si>
    <t>422424 (передняя для секции АВЗ-14,6-25-Б1/4-2-6) ст 20ГМЛ</t>
  </si>
  <si>
    <t>1810 Т</t>
  </si>
  <si>
    <t>302404 (задняя для секции АВЗ-14,6-25Б1/4-2-6) ст. 20ГМЛ</t>
  </si>
  <si>
    <t>1811 Т</t>
  </si>
  <si>
    <t>342444 (передняя для секции АВМ-Г14,6-0,6-Б1-В/4-4-3) ст 20ГМЛ</t>
  </si>
  <si>
    <t>1812 Т</t>
  </si>
  <si>
    <t>302304 (задняя для секции АВМ-Г14,6-0,6-Б1-В/4-4-3) ст. 20ГМЛ</t>
  </si>
  <si>
    <t>1813 Т</t>
  </si>
  <si>
    <t>26.30.30.900.010.00.0796.000000000001</t>
  </si>
  <si>
    <t>емкость 20 пар</t>
  </si>
  <si>
    <t>Бокс КМПн 2/6 с проз.крыш</t>
  </si>
  <si>
    <t>оплата 100% по факту поставки товара</t>
  </si>
  <si>
    <t>1814 Т</t>
  </si>
  <si>
    <t>27.12.23.700.000.00.0796.000000000005</t>
  </si>
  <si>
    <t>серия КМ, малогабаритный</t>
  </si>
  <si>
    <t>Контактор КМЭ-0910 9А 220В</t>
  </si>
  <si>
    <t>1815 Т</t>
  </si>
  <si>
    <t>26.52.28.500.000.01.0796.000000000000</t>
  </si>
  <si>
    <t>Таймер</t>
  </si>
  <si>
    <t>электронный</t>
  </si>
  <si>
    <t>Таймер электронный ТЭ-15</t>
  </si>
  <si>
    <t>1816 Т</t>
  </si>
  <si>
    <t>27.12.31.900.000.00.0796.000000000000</t>
  </si>
  <si>
    <t>серия ПМА, нереверсивный, с тепловым реле, величина пускателя в зависимости от номинального тока 50 А</t>
  </si>
  <si>
    <t>Пускатель ПМА 3110 380В (откр,реле)</t>
  </si>
  <si>
    <t>1817 Т</t>
  </si>
  <si>
    <t>25.93.11.330.001.01.0006.000000000007</t>
  </si>
  <si>
    <t>Канат</t>
  </si>
  <si>
    <t>стальной, свивка двойная, тип ЛК-О, диаметр 13 мм, ГОСТ 3077-80</t>
  </si>
  <si>
    <t>Канат стальной диаметром 13 мм</t>
  </si>
  <si>
    <t>1818 Т</t>
  </si>
  <si>
    <t>Шнур к преобразователю ультразвуковомуLemo-Lemo</t>
  </si>
  <si>
    <t>1819 Т</t>
  </si>
  <si>
    <t>27.40.39.900.002.00.0796.000000000010</t>
  </si>
  <si>
    <t>тип цоколя E27, мощность 7 Вт</t>
  </si>
  <si>
    <t>Лампа МО 6,5 Вт</t>
  </si>
  <si>
    <t>1819-1 Т</t>
  </si>
  <si>
    <t>1820 Т</t>
  </si>
  <si>
    <t>27.40.15.990.001.00.0796.000000000088</t>
  </si>
  <si>
    <t>тип цоколя 2G10, мощность 40 Вт</t>
  </si>
  <si>
    <t>1821 Т</t>
  </si>
  <si>
    <t>Редуктор 329054</t>
  </si>
  <si>
    <t>1822 Т</t>
  </si>
  <si>
    <t>19.20.29.590.000.08.0112.000000000007</t>
  </si>
  <si>
    <t>класс 75W, - 40 сП, С, 4,1</t>
  </si>
  <si>
    <t>трансмиссионное Castrol Syntrax Universal Plus 75W-90</t>
  </si>
  <si>
    <t>оплата 100 % по факту</t>
  </si>
  <si>
    <t>1823 Т</t>
  </si>
  <si>
    <t>22.19.73.470.001.01.0796.000000000001</t>
  </si>
  <si>
    <t>для легковых автомобилей, рулевой рейки</t>
  </si>
  <si>
    <t>автомобиль  КИА Мохаве</t>
  </si>
  <si>
    <t>1824 Т</t>
  </si>
  <si>
    <t>29.32.30.670.008.00.0796.000000000003</t>
  </si>
  <si>
    <t>Тяга</t>
  </si>
  <si>
    <t>рулевая, для легкового автомобиля, поперечная</t>
  </si>
  <si>
    <t>1825 Т</t>
  </si>
  <si>
    <t>29.32.20.990.013.00.0796.000000000000</t>
  </si>
  <si>
    <t>лобовое, для легкового автомобиля, триплекс</t>
  </si>
  <si>
    <t>автомобиль  ГАЗ 322132</t>
  </si>
  <si>
    <t>февраль, март</t>
  </si>
  <si>
    <t>1826 Т</t>
  </si>
  <si>
    <t>29.32.30.950.025.02.0796.000000000003</t>
  </si>
  <si>
    <t>Стойка</t>
  </si>
  <si>
    <t>стабилизатора, задняя, для легковых автомобилей</t>
  </si>
  <si>
    <t>автомобиль Тойота Камри</t>
  </si>
  <si>
    <t>Склад поставщика</t>
  </si>
  <si>
    <t>1827 Т</t>
  </si>
  <si>
    <t>29.32.30.990.008.00.0796.000000000006</t>
  </si>
  <si>
    <t>для легкового автомобиля, для стабилизатора</t>
  </si>
  <si>
    <t>1828 Т</t>
  </si>
  <si>
    <t>29.32.30.500.001.01.0796.000000000000</t>
  </si>
  <si>
    <t>Подушка</t>
  </si>
  <si>
    <t>амортизатора, для легкового автомобиля</t>
  </si>
  <si>
    <t>1829 Т</t>
  </si>
  <si>
    <t>24.34.12.900.000.02.0796.000000000000</t>
  </si>
  <si>
    <t>пломбировочная , из нержавеющей стали</t>
  </si>
  <si>
    <t>диам. 3,2 мм длина 175 мм, 2% церий WC20</t>
  </si>
  <si>
    <t>17 календарных дней</t>
  </si>
  <si>
    <t>1830 Т</t>
  </si>
  <si>
    <t>24.34.13.100.001.00.0166.000000000005</t>
  </si>
  <si>
    <t>сварочная, сплошного сечения, диаметр 4 мм</t>
  </si>
  <si>
    <t>диам. 4 мм длина 450 мм, ОК 46.00, пачки по 6,6 кг.</t>
  </si>
  <si>
    <t>1831 Т</t>
  </si>
  <si>
    <t>20.59.59.600.045.00.0168.000000000001</t>
  </si>
  <si>
    <t>Железа (II) сульфат гептагидрат</t>
  </si>
  <si>
    <t>кристаллы, сорт 1, ГОСТ 6981-94</t>
  </si>
  <si>
    <t>1832 Т</t>
  </si>
  <si>
    <t>20.59.59.200.000.00.0166.000000000000</t>
  </si>
  <si>
    <t>Ингибитор</t>
  </si>
  <si>
    <t>коррозии, против коррозии</t>
  </si>
  <si>
    <t>Порошок VpCI-307</t>
  </si>
  <si>
    <t>CPT</t>
  </si>
  <si>
    <t>поставка 30 дней</t>
  </si>
  <si>
    <t>1833 Т</t>
  </si>
  <si>
    <t>Порошок VpCI-609</t>
  </si>
  <si>
    <t>1834 Т</t>
  </si>
  <si>
    <t>20.59.59.630.002.00.0872.000000000000</t>
  </si>
  <si>
    <t>Суспензия люминисцентная</t>
  </si>
  <si>
    <t>для нанесения на проверяемые детали способом суспензии при магнитопорошковом контроле, магнитопорошковая суспензия на масляной основе</t>
  </si>
  <si>
    <t>Черные индикаторные чернила 7HF, аэрозоль 400 мл.</t>
  </si>
  <si>
    <t>50 % предоплта</t>
  </si>
  <si>
    <t>1835 Т</t>
  </si>
  <si>
    <t>люминесцентная магнитная суспензия  14HF, аэрозоль 400 мл.</t>
  </si>
  <si>
    <t>1836 Т</t>
  </si>
  <si>
    <t>белый контрастный грунт WCP-2 аэрозоль 400 мл.</t>
  </si>
  <si>
    <t>1837 Т</t>
  </si>
  <si>
    <t>15.20.32.990.006.03.0715.000000000000</t>
  </si>
  <si>
    <t>для защиты от пониженных температур, мужские, из натуральной водостойкой кожи</t>
  </si>
  <si>
    <t>1838 Т</t>
  </si>
  <si>
    <t>28.13.32.000.209.00.0796.000000000001</t>
  </si>
  <si>
    <t>Кольцо поршневое</t>
  </si>
  <si>
    <t>уплотнительное</t>
  </si>
  <si>
    <t>GPN4D2500-HM061 POLYPAC SLYDRING E/DWR КОЛЬЦО НАПРАВЛЯЮЩЕЕ</t>
  </si>
  <si>
    <t>поставка в течение 100 дней</t>
  </si>
  <si>
    <t>1839 Т</t>
  </si>
  <si>
    <t>GRN4D1800-HM061 POLYPAC I/DWR КОЛЬЦО НАПРАВЛЯЮЩЕЕ</t>
  </si>
  <si>
    <t>1840 Т</t>
  </si>
  <si>
    <t>PG4402500-M12T TURCON GLYD RING уплотнение поршня</t>
  </si>
  <si>
    <t>1841 Т</t>
  </si>
  <si>
    <t>RSK401800-M12T TURCON STEPSEAL 2K уплотнение штока</t>
  </si>
  <si>
    <t>1842 Т</t>
  </si>
  <si>
    <t>28.22.19.300.015.00.0796.000000000000</t>
  </si>
  <si>
    <t>Грязесъемник</t>
  </si>
  <si>
    <t>для подъемно-транспортного оборудования</t>
  </si>
  <si>
    <t>WE5301800-M12T TURCON EXCLUDER ГРЯЗЕСЪЕМНИК</t>
  </si>
  <si>
    <t>1843 Т</t>
  </si>
  <si>
    <t>28.14.20.000.004.01.0796.000000000000</t>
  </si>
  <si>
    <t>Соединение</t>
  </si>
  <si>
    <t>стальное, для соединения стальных труб к приборам и аппаратам, устанавливаемым в системах контроля и автоматического регулирования технологических процессов</t>
  </si>
  <si>
    <t>HFM MMA 1/4-16 ИЗМЕРИТЕЛЬНОЕ СОЕДИНЕНИЕ</t>
  </si>
  <si>
    <t>1844 Т</t>
  </si>
  <si>
    <t>HFM MK 14-1,5-16 КОНТРОЛЬНАЯ ТОЧКА МАНОМЕТРА</t>
  </si>
  <si>
    <t>1845 Т</t>
  </si>
  <si>
    <t>22.19.30.300.001.00.0796.000000000004</t>
  </si>
  <si>
    <t>Рукав</t>
  </si>
  <si>
    <t>резиновый, высокого давления, с металлической оплеткой, наружный диаметр 16 мм</t>
  </si>
  <si>
    <t>HFM SKE 1000-16  ШЛАНГ ВЫСОКОГО ДАВЛЕНИЯ</t>
  </si>
  <si>
    <t>поставка в течение 30  дней</t>
  </si>
  <si>
    <t>1846 Т</t>
  </si>
  <si>
    <t>Ниппель БРС 3/4" WS6BF6 (с пылезащитой) DIXON</t>
  </si>
  <si>
    <t>поставка в течение 60 календарных дней</t>
  </si>
  <si>
    <t>1847 Т</t>
  </si>
  <si>
    <t>Розетка БРС 3/4" 6WSBF6 (с пылезащитой)  DIXON</t>
  </si>
  <si>
    <t>1848 Т</t>
  </si>
  <si>
    <t>28.14.11.900.004.00.0796.000000000083</t>
  </si>
  <si>
    <t>стальной, тип соединения муфтовое, пружинный</t>
  </si>
  <si>
    <t>клапан RPEC-LWN (Sun Hydraulics)</t>
  </si>
  <si>
    <t>1849 Т</t>
  </si>
  <si>
    <t>28.12.14.500.000.01.0796.000000000008</t>
  </si>
  <si>
    <t>гидравлический, пропорциональный, дроссельный клапан</t>
  </si>
  <si>
    <t>Клапан CBCA-LHN  (Sun Hydraulics)</t>
  </si>
  <si>
    <t>1850 Т</t>
  </si>
  <si>
    <t>26.51.52.700.002.00.0796.000000000357</t>
  </si>
  <si>
    <t>общетехнический, диаметр корпуса 63 мм, класс точности 1,6, диапазон показаний 0-15000</t>
  </si>
  <si>
    <t>Манометр с трубкой бурдона
Model: 213.53.063 
400 бар G ¼ B                  присоединение радиальное</t>
  </si>
  <si>
    <t>поставка в течение 25 календарных дней</t>
  </si>
  <si>
    <t>1851 Т</t>
  </si>
  <si>
    <t>32.50.42.900.000.00.0796.000000000003</t>
  </si>
  <si>
    <t>защитные, из пластмассы</t>
  </si>
  <si>
    <t>Очки газосварочные Amparo "Премиум" закрытого типа с непрямой вентиляцией премиум класса и двойными линзами. Благодаря специальной конструкции с двойной линзой обеспечивают устойчивый эффект антизапотевания, позволяя работать при большой влажности и сильн</t>
  </si>
  <si>
    <t>1852 Т</t>
  </si>
  <si>
    <t>20.59.59.200.000.00.0112.000000000000</t>
  </si>
  <si>
    <t>Порошок VpCI-649 BD</t>
  </si>
  <si>
    <t>1853 Т</t>
  </si>
  <si>
    <t>24.10.66.900.000.01.0168.000000000364</t>
  </si>
  <si>
    <t>стальной, марка Ст. 09Г2С, диаметр 260 мм, ГОСТ 19281-89</t>
  </si>
  <si>
    <t>1854 Т</t>
  </si>
  <si>
    <t>24.10.66.900.000.01.0168.000000000337</t>
  </si>
  <si>
    <t>стальной, марка Ст.38ХС, диаметр 30 мм, ГОСТ 4543-71</t>
  </si>
  <si>
    <t>1855 Т</t>
  </si>
  <si>
    <t>24.10.66.900.000.01.0168.000000000363</t>
  </si>
  <si>
    <t>стальной, марка Ст. 09Г2С, диаметр 300 мм, ГОСТ 19281-89</t>
  </si>
  <si>
    <t>1856 Т</t>
  </si>
  <si>
    <t>24.10.66.900.000.01.0168.000000000362</t>
  </si>
  <si>
    <t>стальной, марка Ст. 09Г2С, диаметр 360 мм, ГОСТ 19281-89</t>
  </si>
  <si>
    <t>1857 Т</t>
  </si>
  <si>
    <t>24.10.66.900.000.01.0168.000000000330</t>
  </si>
  <si>
    <t>стальной, марка Ст.38ХС, диаметр 75 мм, ГОСТ 4543-71</t>
  </si>
  <si>
    <t>1858 Т</t>
  </si>
  <si>
    <t>24.10.31.900.000.01.0168.000000000189</t>
  </si>
  <si>
    <t>стальной, марка Ст. 09Г2С, толщина 40 мм, ГОСТ 19903-74</t>
  </si>
  <si>
    <t>1859 Т</t>
  </si>
  <si>
    <t>24.10.31.900.000.01.0168.000000000195</t>
  </si>
  <si>
    <t>стальной, марка Ст.30ХГСА, толщина 40 мм, ГОСТ 19903-74</t>
  </si>
  <si>
    <t>1860 Т</t>
  </si>
  <si>
    <t>24.44.22.100.002.00.0166.000000000000</t>
  </si>
  <si>
    <t>медный, круглый, тянутый, ГОСТ 1535-2006</t>
  </si>
  <si>
    <t>1861 Т</t>
  </si>
  <si>
    <t>24.20.13.100.001.00.0168.000000000055</t>
  </si>
  <si>
    <t>горячедеформированная, стальная, бесшовная, наружный диаметр 168 мм, толщина стенки 36 мм, ГОСТ 8732-78</t>
  </si>
  <si>
    <t>1862 Т</t>
  </si>
  <si>
    <t>24.20.13.900.000.03.0168.000000000013</t>
  </si>
  <si>
    <t>холодно и теплодеформированная, стальная, бесшовная, размер 219*8  , ГОСТ 8732-78</t>
  </si>
  <si>
    <t>1863 Т</t>
  </si>
  <si>
    <t>Для прокладок Dn40-Dn50, #300 SS СНП с графитовым наполнителем по ASME B16.20-2009</t>
  </si>
  <si>
    <t>поставка в течении 40 дней</t>
  </si>
  <si>
    <t>Предоплата 100%</t>
  </si>
  <si>
    <t>1864 Т</t>
  </si>
  <si>
    <t>22.19.20.300.002.00.0166.000000000000</t>
  </si>
  <si>
    <t>Шнур</t>
  </si>
  <si>
    <t>уплотнительный, резиновый, круглого (квадратного) сечения, типа 1 - кислотощелочестойкий, диаметр 2,0 мм, ГОСТ 6467-79</t>
  </si>
  <si>
    <t>диаметр 2 мм</t>
  </si>
  <si>
    <t>Северо-Казахстанская область, г.Петропавловск, пр. Я.Гашека</t>
  </si>
  <si>
    <t>14 дней</t>
  </si>
  <si>
    <t>1865 Т</t>
  </si>
  <si>
    <t>20.52.10.900.003.00.0796.000000000000</t>
  </si>
  <si>
    <t>Клей - герметик</t>
  </si>
  <si>
    <t>жидкий, анаэробный, для надежной фиксации металлов</t>
  </si>
  <si>
    <t>прозрачный 310 мл.</t>
  </si>
  <si>
    <t>1866 Т</t>
  </si>
  <si>
    <t>32.91.19.300.000.00.0796.000000000001</t>
  </si>
  <si>
    <t>Кисть малярная</t>
  </si>
  <si>
    <t>плоская</t>
  </si>
  <si>
    <t>1867 Т</t>
  </si>
  <si>
    <t>14.12.30.100.000.00.0715.000000000010</t>
  </si>
  <si>
    <t>для защиты рук технические, спилковые, усиленные</t>
  </si>
  <si>
    <t>перчатки TIG XL</t>
  </si>
  <si>
    <t>1868 Т</t>
  </si>
  <si>
    <t>перчатки MIG XL</t>
  </si>
  <si>
    <t>1869 Т</t>
  </si>
  <si>
    <t>20.59.41.990.002.04.0166.000000000000</t>
  </si>
  <si>
    <t>термостойкая, марка Циатим-221, ГОСТ 9433-80</t>
  </si>
  <si>
    <t>Смазка Циатим-221, однородная мазь гл. структуры от светло-желтого до коричневого цвета, температура каплепадения, °С, не ниже  200, пенетрация при 25 °С , мм•10-1 280-360, вязкость эффективная при (-50) °С и среднем градиенте скорости деформации 10 с-1Па</t>
  </si>
  <si>
    <t>1870 Т</t>
  </si>
  <si>
    <t>Для прокладки СНП 010-01 SS/Graphite-Filled по чертежу.</t>
  </si>
  <si>
    <t>1871 Т</t>
  </si>
  <si>
    <t>26.51.53.100.001.00.0796.000000000000</t>
  </si>
  <si>
    <t>Анализатор углерода и серы</t>
  </si>
  <si>
    <t>метод анализа инфракрасная спектроскопия, динамический диапазон при массе пробы 1 гр: углерод 0,6 -6,0% ppm, точность углерод 0,3- 0,5% ppm, сера 0,3-0,5% ppm, измерение в металлах, огнеупорных керамиках и неорганических материалах</t>
  </si>
  <si>
    <t>Стилоскоп СЛП-4</t>
  </si>
  <si>
    <t>1872 Т</t>
  </si>
  <si>
    <t>26.51.51.700.019.00.0796.000000000001</t>
  </si>
  <si>
    <t>Пирометр</t>
  </si>
  <si>
    <t>излучение полное, диапазон изменения температуры - 50 + 2500˚С, ГОСТ 28243-96</t>
  </si>
  <si>
    <t>Термометр инфракрасный UNI-T UT303B</t>
  </si>
  <si>
    <t>12 дней</t>
  </si>
  <si>
    <t>1873 Т</t>
  </si>
  <si>
    <t>26.51.62.330.001.00.0796.000000000001</t>
  </si>
  <si>
    <t>Твердомер</t>
  </si>
  <si>
    <t>для измерения твердости различных изделий по шкале Супер-Роквелла (HRC) / Бринелля (НВ) / Шора "D" (HSD) / Роквелла (HRC) / Бринелля (НВ), портативный</t>
  </si>
  <si>
    <t>Твердомер МЕТ - УД</t>
  </si>
  <si>
    <t>1874 Т</t>
  </si>
  <si>
    <t>февраль-март, июль-сентябрь</t>
  </si>
  <si>
    <t>1875 Т</t>
  </si>
  <si>
    <t>24.10.23.100.001.00.0796.000000000001</t>
  </si>
  <si>
    <t>из инструментальной легированной стали</t>
  </si>
  <si>
    <t>Поковка 600.14 ГОСТ 6533-78 сталь 09Г2С ГОСТ 19281-89</t>
  </si>
  <si>
    <t>1876 Т</t>
  </si>
  <si>
    <t>Поковка 450.14 ГОСТ Р 52630-2012 сталь 09Г2С ГОСТ 19281-89</t>
  </si>
  <si>
    <t>1877 Т</t>
  </si>
  <si>
    <t>Поковка 574х30 ГОСТ Р 52630-2012 сталь 09Г2С ГОСТ 19281-89</t>
  </si>
  <si>
    <t>1878 Т</t>
  </si>
  <si>
    <t>28.24.11.510.000.00.0796.000000000000</t>
  </si>
  <si>
    <t>Аппарат углошлифовальный</t>
  </si>
  <si>
    <t>ручной</t>
  </si>
  <si>
    <t>УШМ G13 HITACHI</t>
  </si>
  <si>
    <t>1879 Т</t>
  </si>
  <si>
    <t>25.73.40.190.004.00.0796.000000000000</t>
  </si>
  <si>
    <t>для резки листов из металла, дерева, пластика, электрический</t>
  </si>
  <si>
    <t>мангуст-миди-электро</t>
  </si>
  <si>
    <t>1880 Т</t>
  </si>
  <si>
    <t>25.73.40.900.025.00.0796.000000000000</t>
  </si>
  <si>
    <t>Лезвие</t>
  </si>
  <si>
    <t>для резца</t>
  </si>
  <si>
    <t>№14 Р6М5</t>
  </si>
  <si>
    <t>1881 Т</t>
  </si>
  <si>
    <t>№22 Р6М5</t>
  </si>
  <si>
    <t>1882 Т</t>
  </si>
  <si>
    <t>20.30.12.700.002.00.0166.000000000000</t>
  </si>
  <si>
    <t>Грунт-эмаль</t>
  </si>
  <si>
    <t>однокомпонентная</t>
  </si>
  <si>
    <t>грунт полиуретановый "ПроКор" беживый</t>
  </si>
  <si>
    <t>1883 Т</t>
  </si>
  <si>
    <t>20.30.12.700.000.00.0166.000000000100</t>
  </si>
  <si>
    <t>полиуретановая</t>
  </si>
  <si>
    <t>эмаль полиуретановая "ПроКор" RAL 1021 гл.</t>
  </si>
  <si>
    <t>1884 Т</t>
  </si>
  <si>
    <t>20.59.59.690.009.00.0166.000000000001</t>
  </si>
  <si>
    <t>Отвердитель</t>
  </si>
  <si>
    <t>для полиуретановой краски</t>
  </si>
  <si>
    <t>отвердитель Десмур № 75 МРА/А</t>
  </si>
  <si>
    <t>1885 Т</t>
  </si>
  <si>
    <t>20.30.22.700.001.00.0112.000000000000</t>
  </si>
  <si>
    <t>Разбавитель</t>
  </si>
  <si>
    <t>для лакокрасочных материалов, на полиуретановой основе</t>
  </si>
  <si>
    <t>разбовитель SPC-03</t>
  </si>
  <si>
    <t>1886 Т</t>
  </si>
  <si>
    <t>23.91.11.600.008.00.0796.000000000000</t>
  </si>
  <si>
    <t>Брус</t>
  </si>
  <si>
    <t>абразивный</t>
  </si>
  <si>
    <t>АБХ 125х6х3х12 АС6 160/125 100%</t>
  </si>
  <si>
    <t>1887 Т</t>
  </si>
  <si>
    <t>АБХ 125х6х3х12 АС6 80/63 100%</t>
  </si>
  <si>
    <t>1888 Т</t>
  </si>
  <si>
    <t>29.32.30.400.002.00.0796.000000000003</t>
  </si>
  <si>
    <t>Подшипник ступицы</t>
  </si>
  <si>
    <t>задний, для легкового автомобиля</t>
  </si>
  <si>
    <t>автомобиль  Тойота Камри</t>
  </si>
  <si>
    <t>1889 Т</t>
  </si>
  <si>
    <t>22.19.30.500.002.10.0796.000000000000</t>
  </si>
  <si>
    <t>гидроусилителя, резиновый, автомобильный</t>
  </si>
  <si>
    <t>1890 Т</t>
  </si>
  <si>
    <t>29.32.30.990.098.01.0796.000000000006</t>
  </si>
  <si>
    <t>для легкового автомобиля, заднего моста</t>
  </si>
  <si>
    <t>1891 Т</t>
  </si>
  <si>
    <t>1892 Т</t>
  </si>
  <si>
    <t>28.29.13.500.000.02.0796.000000000001</t>
  </si>
  <si>
    <t>салонный, для легкового автомобиля</t>
  </si>
  <si>
    <t>1893 Т</t>
  </si>
  <si>
    <t>29.31.30.300.020.00.0839.000000000015</t>
  </si>
  <si>
    <t>стартера, для грузового автомобиля, металлографитная</t>
  </si>
  <si>
    <t>автомобиль  КАМАЗ 65117</t>
  </si>
  <si>
    <t>1894 Т</t>
  </si>
  <si>
    <t>29.31.30.300.016.02.0796.000000000000</t>
  </si>
  <si>
    <t>для грузового автомобиля, втягивающее, для стартера, с электромеханическим перемещением шестерни привода</t>
  </si>
  <si>
    <t>1895 Т</t>
  </si>
  <si>
    <t>29.31.30.300.018.01.0796.000000000000</t>
  </si>
  <si>
    <t>обгонная, для стартера, для легкового автомобиля, роликового типа</t>
  </si>
  <si>
    <t>1896 Т</t>
  </si>
  <si>
    <t>29.32.30.990.020.02.0796.000000000000</t>
  </si>
  <si>
    <t>для грузового автомобиля, привода вентилятора</t>
  </si>
  <si>
    <t>1897 Т</t>
  </si>
  <si>
    <t>29.31.30.300.021.00.0796.000000000002</t>
  </si>
  <si>
    <t>для грузового автомобиля, для статера с электромеханическим перемещением шестерни привода</t>
  </si>
  <si>
    <t>1898 Т</t>
  </si>
  <si>
    <t>22.29.25.500.006.00.0796.000000000005</t>
  </si>
  <si>
    <t>карандаш, 21 грамм</t>
  </si>
  <si>
    <t>Клей-карандаш 21гр.</t>
  </si>
  <si>
    <t>поставка в течении 1-го дня</t>
  </si>
  <si>
    <t>1899 Т</t>
  </si>
  <si>
    <t>Скотч двухстороний 40мм</t>
  </si>
  <si>
    <t>1900 Т</t>
  </si>
  <si>
    <t>17.23.13.320.000.00.0796.000000000002</t>
  </si>
  <si>
    <t>простая, 12 листа, ГОСТ 12063-89</t>
  </si>
  <si>
    <t>Тетрадь 12 л. клетка</t>
  </si>
  <si>
    <t>1901 Т</t>
  </si>
  <si>
    <t>Карандаш простой, с ластиком</t>
  </si>
  <si>
    <t>1902 Т</t>
  </si>
  <si>
    <t>Нож канцелярский</t>
  </si>
  <si>
    <t>1903 Т</t>
  </si>
  <si>
    <t>22.29.25.500.005.00.0796.000000000010</t>
  </si>
  <si>
    <t>пластмассовая, прозрачная, цветная с держателем европодвес, 25 см</t>
  </si>
  <si>
    <t>Линейка с держателем</t>
  </si>
  <si>
    <t>1904 Т</t>
  </si>
  <si>
    <t>32.99.59.900.006.00.0796.000000000000</t>
  </si>
  <si>
    <t>Бейдж</t>
  </si>
  <si>
    <t>нагрудной, визитная карточка</t>
  </si>
  <si>
    <t>1905 Т</t>
  </si>
  <si>
    <t>А4 250гр. глянцевая</t>
  </si>
  <si>
    <t>1906 Т</t>
  </si>
  <si>
    <t>17.23.14.500.000.00.5111.000000000077</t>
  </si>
  <si>
    <t>для офисного оборудования, формат А4, плотность 280 г/м2, ГОСТ 6656-76</t>
  </si>
  <si>
    <t>А4 280гр</t>
  </si>
  <si>
    <t>1907 Т</t>
  </si>
  <si>
    <t>А4 200гр глянцевая</t>
  </si>
  <si>
    <t>1908 Т</t>
  </si>
  <si>
    <t>А4 200гр</t>
  </si>
  <si>
    <t>1909 Т</t>
  </si>
  <si>
    <t>Пружина для переплета из металла 8 мм</t>
  </si>
  <si>
    <t>1910 Т</t>
  </si>
  <si>
    <t>Пленка для ламинирования А3</t>
  </si>
  <si>
    <t>1911 Т</t>
  </si>
  <si>
    <t>Пленка для ламинирования А4</t>
  </si>
  <si>
    <t>1912 Т</t>
  </si>
  <si>
    <t>1913 Т</t>
  </si>
  <si>
    <t>1914 Т</t>
  </si>
  <si>
    <t>1915 Т</t>
  </si>
  <si>
    <t>1916 Т</t>
  </si>
  <si>
    <t>13.94.11.900.002.00.0796.000000000002</t>
  </si>
  <si>
    <t>ленточный, текстильный, грузоподъемность 2 т, петлевой</t>
  </si>
  <si>
    <t>Строп текстильный 2,5/5000</t>
  </si>
  <si>
    <t>1917 Т</t>
  </si>
  <si>
    <t>13.94.11.900.002.00.0796.000000000001</t>
  </si>
  <si>
    <t>ленточный, текстильный, грузоподъемность 1 т, петлевой</t>
  </si>
  <si>
    <t>Строп текстильный 1,0/4000</t>
  </si>
  <si>
    <t>1918 Т</t>
  </si>
  <si>
    <t>28.29.86.000.014.00.0796.000000000000</t>
  </si>
  <si>
    <t>для оборудования газовой резки</t>
  </si>
  <si>
    <t>Сопло для горелки аргонно-дуговой сварки d=9,8 mm (TIG17-18-26)10N48/6/TC0004</t>
  </si>
  <si>
    <t>1919 Т</t>
  </si>
  <si>
    <t>27.90.32.000.007.00.0796.000000000000</t>
  </si>
  <si>
    <t>Изолятор</t>
  </si>
  <si>
    <t>для сопла горелок, из полимера</t>
  </si>
  <si>
    <t>Изолирующее кольцо</t>
  </si>
  <si>
    <t>1920 Т</t>
  </si>
  <si>
    <t>Цанга для вольфрамового электрода д.3,2мм</t>
  </si>
  <si>
    <t>1921 Т</t>
  </si>
  <si>
    <t>27.90.31.500.007.00.0796.000000000000</t>
  </si>
  <si>
    <t>Электрододержатель</t>
  </si>
  <si>
    <t>Электрододержатель заглушка короткая</t>
  </si>
  <si>
    <t>1922 Т</t>
  </si>
  <si>
    <t>Электрододержатель заглушка длинная</t>
  </si>
  <si>
    <t>1923 Т</t>
  </si>
  <si>
    <t>Распылитель газовый  GAS DIFFUSER PMT/MMT42-KEMPPI W006146</t>
  </si>
  <si>
    <t>1924 Т</t>
  </si>
  <si>
    <t>Сопло газовое GAS NOZZLE,CONICAL L77/D13, PMT42W 4300260C</t>
  </si>
  <si>
    <t>1925 Т</t>
  </si>
  <si>
    <t>32.99.11.900.009.00.0796.000000000002</t>
  </si>
  <si>
    <t>Маска</t>
  </si>
  <si>
    <t>сварочная</t>
  </si>
  <si>
    <t>Маска сварщика Speedglas 9100 V 5,8,9-13 DIN (501805+)</t>
  </si>
  <si>
    <t>1925 -1 Т</t>
  </si>
  <si>
    <t>1926 Т</t>
  </si>
  <si>
    <t>Пластина нуружная защитная к Speedglas 9100 износостойкая (527001)</t>
  </si>
  <si>
    <t>1926 -1 Т</t>
  </si>
  <si>
    <t>1927 Т</t>
  </si>
  <si>
    <t>Пластина внутренняя 528005 к Sg-9000V</t>
  </si>
  <si>
    <t>1927 -1 Т</t>
  </si>
  <si>
    <t>1928 Т</t>
  </si>
  <si>
    <t>Пластина внутренняя 428000 к Sg-9000F-V</t>
  </si>
  <si>
    <t>1928 -1 Т</t>
  </si>
  <si>
    <t>1929 Т</t>
  </si>
  <si>
    <t>Т-3349 (Ref.№ DP101-14) Сопло/ Nozzie 1,4 mm</t>
  </si>
  <si>
    <t>1930 Т</t>
  </si>
  <si>
    <t>Т-2955 (Ref.№ DP101-17) Сопло/ Nozzie 1,7 mm</t>
  </si>
  <si>
    <t>1931 Т</t>
  </si>
  <si>
    <t>Т-2954 (Ref.№ DP101-19) Сопло/ Nozzie 1,9 mm</t>
  </si>
  <si>
    <t>1932 Т</t>
  </si>
  <si>
    <t>Т-10409 (Ref.№ РС101) Колпак/ Retaining Cap</t>
  </si>
  <si>
    <t>1933 Т</t>
  </si>
  <si>
    <t>Т-0408 (Ref.№ 1376) Электрод/ Electrode</t>
  </si>
  <si>
    <t>1934 Т</t>
  </si>
  <si>
    <t>Т-0401 (Ref.№ 1389) Колпак</t>
  </si>
  <si>
    <t>1935 Т</t>
  </si>
  <si>
    <t>Цанга А-7322.511</t>
  </si>
  <si>
    <t>1936 Т</t>
  </si>
  <si>
    <t>Колпачок дл. А-7322.492</t>
  </si>
  <si>
    <t>1937 Т</t>
  </si>
  <si>
    <t>Колпачок дл. А-7322.490</t>
  </si>
  <si>
    <t>1938 Т</t>
  </si>
  <si>
    <t>BW0063 Электрододержатель заглушка  длинная (TIG 9-20-25)</t>
  </si>
  <si>
    <t>1939 Т</t>
  </si>
  <si>
    <t>BW0065 Электрододержатель заглушка  короткая (TIG 9-20-25)</t>
  </si>
  <si>
    <t>1940 Т</t>
  </si>
  <si>
    <t>TD0003-32 Цанга TIG D3.2 (13N24)</t>
  </si>
  <si>
    <t>1941 Т</t>
  </si>
  <si>
    <t>ТЕ0003-32 Держатель цанги TIG D3.2 (13N29)</t>
  </si>
  <si>
    <t>1942 Т</t>
  </si>
  <si>
    <t>ТС0014 Сопло TIG  Gr. D9,8 (13N10)</t>
  </si>
  <si>
    <t>1943 Т</t>
  </si>
  <si>
    <t>ТС0014 Сопло TIG  газ. линза Gr. D9,8 (53N60)</t>
  </si>
  <si>
    <t>1944 Т</t>
  </si>
  <si>
    <t>MD0009-12 Наконечник токосъемный М6/D1,2</t>
  </si>
  <si>
    <t>1945 Т</t>
  </si>
  <si>
    <t>775.1143 Изолятор</t>
  </si>
  <si>
    <t>1946 Т</t>
  </si>
  <si>
    <t>775.0124 Газовый диффузор3,2мм</t>
  </si>
  <si>
    <t>1947 Т</t>
  </si>
  <si>
    <t>775.1183 Сопло керамическое D 12х50мм)</t>
  </si>
  <si>
    <t>1948 Т</t>
  </si>
  <si>
    <t>775.0082 Сопло керамическое (NW10,0мм/LO  37,0мм)</t>
  </si>
  <si>
    <t>1949 Т</t>
  </si>
  <si>
    <t>773.0064 Цанга 3,2ммх56,0мм</t>
  </si>
  <si>
    <t>1950 Т</t>
  </si>
  <si>
    <t>773.0174 Цанга 3,2ммх47,0мм с диффузором</t>
  </si>
  <si>
    <t>1951 Т</t>
  </si>
  <si>
    <t>773.0053 Колпачок короткий</t>
  </si>
  <si>
    <t>1952 Т</t>
  </si>
  <si>
    <t>Строп текстильный 1,0/2000</t>
  </si>
  <si>
    <t>1953 Т</t>
  </si>
  <si>
    <t>Маска сварщика пластик 102*52мм</t>
  </si>
  <si>
    <t>1954 Т</t>
  </si>
  <si>
    <t>28.15.22.900.001.00.0796.000000000002</t>
  </si>
  <si>
    <t>Вал-шестерня</t>
  </si>
  <si>
    <t>из цветных сплавов, цилиндрический</t>
  </si>
  <si>
    <t>Шестерня ведущая GEAR WHEEL D28_KEMPPI 4265240</t>
  </si>
  <si>
    <t>60 календарных дней</t>
  </si>
  <si>
    <t>1955 Т</t>
  </si>
  <si>
    <t>Наконечник контактный Contact Tip 1,2 M8_KEMPPI 9580124</t>
  </si>
  <si>
    <t>1956 Т</t>
  </si>
  <si>
    <t>Втулка изолирующая INSULATING BUSH PMT 42_KEMPPI 4307030</t>
  </si>
  <si>
    <t>1957 Т</t>
  </si>
  <si>
    <t>Адаптер наконечника Contact Tip Adapter M8 PTM 42/MMT42_KEMPPI 4304600</t>
  </si>
  <si>
    <t>1958 Т</t>
  </si>
  <si>
    <t>28.12.20.900.028.00.0796.000000000000</t>
  </si>
  <si>
    <t>Коробка клапанная</t>
  </si>
  <si>
    <t>для гидравлических систем</t>
  </si>
  <si>
    <t>клапанная Коробка к НП-800</t>
  </si>
  <si>
    <t>1959 Т</t>
  </si>
  <si>
    <t>1960 Т</t>
  </si>
  <si>
    <t>24.44.26.321.000.00.0168.000000000005</t>
  </si>
  <si>
    <t>специального назначения, латунная, круглая, тянутая, диаметр 20*2 мм</t>
  </si>
  <si>
    <t>1961 Т</t>
  </si>
  <si>
    <t>25.73.40.900.029.00.0796.000000000000</t>
  </si>
  <si>
    <t>Зажим</t>
  </si>
  <si>
    <t>SR 16-236</t>
  </si>
  <si>
    <t>поставка 25 дней</t>
  </si>
  <si>
    <t>1962 Т</t>
  </si>
  <si>
    <t>28.49.21.350.001.00.0796.000000000000</t>
  </si>
  <si>
    <t>Резцедержатель</t>
  </si>
  <si>
    <t>токарный, к станку</t>
  </si>
  <si>
    <t>WMTSLSR522N</t>
  </si>
  <si>
    <t>1963 Т</t>
  </si>
  <si>
    <t>25.73.60.930.000.00.0796.000000000000</t>
  </si>
  <si>
    <t>тонкий слой твёрдого материала, прямоугольной, правильной формы</t>
  </si>
  <si>
    <t>3ERAG60VKX</t>
  </si>
  <si>
    <t>1964 Т</t>
  </si>
  <si>
    <t>Кабель сетевой, Ship (D175A-P)</t>
  </si>
  <si>
    <t>1965 Т</t>
  </si>
  <si>
    <t>13.96.14.000.005.00.0006.000000000000</t>
  </si>
  <si>
    <t>Бумвинил</t>
  </si>
  <si>
    <t>переплетный материал, на бумажной основе, пигментированный с поливинилхлоридным покрытием, водостойкий</t>
  </si>
  <si>
    <t>Бумвинил № 24 арт. 122 т-синий</t>
  </si>
  <si>
    <t>поставка в течение 5-и дней</t>
  </si>
  <si>
    <t>1966 Т</t>
  </si>
  <si>
    <t>29.32.30.950.000.00.0796.000000000003</t>
  </si>
  <si>
    <t>Шарнир</t>
  </si>
  <si>
    <t>реактивной штанги, для грузового автомобиля</t>
  </si>
  <si>
    <t>автомобиль МАЗ 5440А5</t>
  </si>
  <si>
    <t>1967 Т</t>
  </si>
  <si>
    <t>29.32.30.900.022.00.0796.000000000000</t>
  </si>
  <si>
    <t>Регулятор уровня пола</t>
  </si>
  <si>
    <t>для автобуса</t>
  </si>
  <si>
    <t>1968 Т</t>
  </si>
  <si>
    <t>29.20.30.900.000.00.0796.000000000000</t>
  </si>
  <si>
    <t>для прицепа, длина - 175 мм, ширина - 75 мм, высота -25</t>
  </si>
  <si>
    <t>уровня пола, полуприцеп МАЗ 975800</t>
  </si>
  <si>
    <t>1969 Т</t>
  </si>
  <si>
    <t>29.32.20.990.013.00.0796.000000000002</t>
  </si>
  <si>
    <t>лобовое, для грузового автомобиля, триплекс</t>
  </si>
  <si>
    <t>1970 Т</t>
  </si>
  <si>
    <t>13.20.31.300.000.01.0006.000000000002</t>
  </si>
  <si>
    <t>из синтетических нитей, с содержанием капрон</t>
  </si>
  <si>
    <t>Ткань капроновая</t>
  </si>
  <si>
    <t>1971 Т</t>
  </si>
  <si>
    <t>ВИГИТАЛ -06 -внешний вид: от светлой до коричневой;
-водородный показатель: рН 8-9;
-содержание полифункциональных присадок: 5%;
-не подвержена биологическому поражению;
-коррозийно-нейтральна, пожаробезопасна.</t>
  </si>
  <si>
    <t>1972 Т</t>
  </si>
  <si>
    <t>MOBIL CUT- 230 Внешний вид концентрата: Коричневая жидкость
Внешний вид в разведенном состоянии: Полупрозрачная микроэмульсия
Содержание минерального масла (в концентрате)- 47%
pH при 5% концентрации - 9,3
Критическая концентрация при испытании на коррози</t>
  </si>
  <si>
    <t>1973 Т</t>
  </si>
  <si>
    <t>Лента транспортерная 2Л-1000-3-ТК200-3-1-И-НБ (8мм)</t>
  </si>
  <si>
    <t>1974 Т</t>
  </si>
  <si>
    <t>26.51.53.900.000.01.0796.000000000000</t>
  </si>
  <si>
    <t>Спектрофотометр</t>
  </si>
  <si>
    <t>портативный, диапазон 320-1100 нм, разрешение длины волны 1 нм, ширина линии 5 нм, с радиочастотной идентификацией</t>
  </si>
  <si>
    <t>Фотометр КФК-3-01-"ЗОМЗ" фотоэлектрический</t>
  </si>
  <si>
    <t>5 дней</t>
  </si>
  <si>
    <t>1975 Т</t>
  </si>
  <si>
    <t>26.51.65.000.008.00.0796.000000000000</t>
  </si>
  <si>
    <t>Виброметр</t>
  </si>
  <si>
    <t>цифровой</t>
  </si>
  <si>
    <t>Виброизмерительный прибор ЯНТАРЬ-М в стандартной комплектации</t>
  </si>
  <si>
    <t>1976 Т</t>
  </si>
  <si>
    <t>28.24.12.900.002.00.0796.000000000000</t>
  </si>
  <si>
    <t>Спайдер</t>
  </si>
  <si>
    <t>для захвата насосно-компрессорных, бурильных труб и удержания их на весу в устье скважин</t>
  </si>
  <si>
    <t>Спайдер СП-80 с запасными вкладышами и плашками под 60,73,89,114мм.</t>
  </si>
  <si>
    <t>1977 Т</t>
  </si>
  <si>
    <t>26.40.32.900.001.00.0796.000000000000</t>
  </si>
  <si>
    <t>Регистратор</t>
  </si>
  <si>
    <t>речевой информации, 4-х канальный</t>
  </si>
  <si>
    <t>Устройство записи телефонных разговоров TR1P</t>
  </si>
  <si>
    <t>поставка в течении 20 дней</t>
  </si>
  <si>
    <t>1978 Т</t>
  </si>
  <si>
    <t>28.92.12.300.011.00.0796.000000000000</t>
  </si>
  <si>
    <t>гидравлический, для свинчивания и развинчивания насосно-компрессорных труб</t>
  </si>
  <si>
    <t>Ключ гидралический ГКШ-1200 с запасными вкладышами и плашками  под 60,73,89,114</t>
  </si>
  <si>
    <t>1979 Т</t>
  </si>
  <si>
    <t>Для шпилек АМ16-20  ст. 30ХМА.IV.4.019 ГОСТ 9066-75</t>
  </si>
  <si>
    <t>Северо-Казахстанская область, Петропавловск, пр. Я. Гашека 1</t>
  </si>
  <si>
    <t>100 % предоплата</t>
  </si>
  <si>
    <t>1980 Т</t>
  </si>
  <si>
    <t>24.33.11.100.005.00.0166.000000000008</t>
  </si>
  <si>
    <t>Для гаек  АМ16  ст 35ХМ.IV.4.019 ГОСТ 9064-75</t>
  </si>
  <si>
    <t>1981 Т</t>
  </si>
  <si>
    <t>24.33.11.100.005.00.0166.000000000012</t>
  </si>
  <si>
    <t>Для гаек  АМ20 ст 30ХМА.IV.4.019 ГОСТ 9064-75</t>
  </si>
  <si>
    <t>1982 Т</t>
  </si>
  <si>
    <t>лист 30 ст. 20</t>
  </si>
  <si>
    <t>1983 Т</t>
  </si>
  <si>
    <t>1984 Т</t>
  </si>
  <si>
    <t>1985 Т</t>
  </si>
  <si>
    <t>1986 Т</t>
  </si>
  <si>
    <t>32.99.16.300.002.00.0796.000000000002</t>
  </si>
  <si>
    <t>Печать</t>
  </si>
  <si>
    <t>для нумерации</t>
  </si>
  <si>
    <t>Нумератор автоматический 6-ти разрядный</t>
  </si>
  <si>
    <t>поставка в течении 1 дня</t>
  </si>
  <si>
    <t>1987 Т</t>
  </si>
  <si>
    <t>1988 Т</t>
  </si>
  <si>
    <t>500VA</t>
  </si>
  <si>
    <t>1989 Т</t>
  </si>
  <si>
    <t>13.20.31.700.000.01.0006.000000000003</t>
  </si>
  <si>
    <t>из искусственных нитей, жаккардовая, с атласной поверхностью</t>
  </si>
  <si>
    <t>ткань атласная</t>
  </si>
  <si>
    <t>1990 Т</t>
  </si>
  <si>
    <t>1991 Т</t>
  </si>
  <si>
    <t>1992 Т</t>
  </si>
  <si>
    <t>1993 Т</t>
  </si>
  <si>
    <t>1994 Т</t>
  </si>
  <si>
    <t>1995 Т</t>
  </si>
  <si>
    <t>22.19.30.500.002.02.0006.000000000005</t>
  </si>
  <si>
    <t>топливный, для подачи жидкостей: бензина авиационного, бензина автомобильного, топлива, резиновый, размер 6*14–16, ГОСТ 10362-76</t>
  </si>
  <si>
    <t>Шланг 6*14*1,6</t>
  </si>
  <si>
    <t>1996 Т</t>
  </si>
  <si>
    <t>покрытие</t>
  </si>
  <si>
    <t>1997 Т</t>
  </si>
  <si>
    <t>25.93.17.200.000.01.0166.000000000015</t>
  </si>
  <si>
    <t>сварная, грузовая, круглозвенная, калибр 19 мм</t>
  </si>
  <si>
    <t>март-май, июнь-август, сентябрь-ноябрь</t>
  </si>
  <si>
    <t>1998 Т</t>
  </si>
  <si>
    <t>Поковки гр. IV - КП.395 ГОСТ 8479-70, δ≥13%; ψ≥35%; KCU≥50 Дж/см2, сталь 15Х5М ГОСТ 20072-74.</t>
  </si>
  <si>
    <t>Северо Казахстанская обл.г. Петропавловск  пр. Я.Гашека 1</t>
  </si>
  <si>
    <t>поставка в течение 35 дней</t>
  </si>
  <si>
    <t>1999 Т</t>
  </si>
  <si>
    <t>2000 Т</t>
  </si>
  <si>
    <t>25.94.12.300.000.00.0166.000000000021</t>
  </si>
  <si>
    <t>пружинная, М8, ГОСТ 6402-70</t>
  </si>
  <si>
    <t>2001 Т</t>
  </si>
  <si>
    <t>25.94.12.300.000.00.0166.000000000023</t>
  </si>
  <si>
    <t>пружинная, М12, ГОСТ 6402-70</t>
  </si>
  <si>
    <t>2002 Т</t>
  </si>
  <si>
    <t>15.12.12.900.016.00.0796.000000000009</t>
  </si>
  <si>
    <t>адресная, из текстильных материалов, формат А 4, 50 мм</t>
  </si>
  <si>
    <t>Папка адресная № 24</t>
  </si>
  <si>
    <t>2003 Т</t>
  </si>
  <si>
    <t>Папка адресная № 23</t>
  </si>
  <si>
    <t>2004 Т</t>
  </si>
  <si>
    <t>на автомобиль УАЗ</t>
  </si>
  <si>
    <t>2005 Т</t>
  </si>
  <si>
    <t>29.32.30.650.018.00.0796.000000000000</t>
  </si>
  <si>
    <t>для легкового автомобиля, нажимной</t>
  </si>
  <si>
    <t>2006 Т</t>
  </si>
  <si>
    <t>29.32.30.650.003.03.0796.000000000000</t>
  </si>
  <si>
    <t>Цилиндр</t>
  </si>
  <si>
    <t>сцепления, рабочий, для легкового автомобиля</t>
  </si>
  <si>
    <t>2007 Т</t>
  </si>
  <si>
    <t>29.32.30.630.006.00.0796.000000000000</t>
  </si>
  <si>
    <t>Глушитель</t>
  </si>
  <si>
    <t>для легкового автомобиля, основной</t>
  </si>
  <si>
    <t>автомобиль ГАЗ 322132</t>
  </si>
  <si>
    <t>2008 Т</t>
  </si>
  <si>
    <t>28.13.11.700.002.00.0796.000000000001</t>
  </si>
  <si>
    <t>Насос водяной</t>
  </si>
  <si>
    <t>для легкового автомобиля</t>
  </si>
  <si>
    <t>2009 Т</t>
  </si>
  <si>
    <t>29.32.30.990.032.01.0796.000000000000</t>
  </si>
  <si>
    <t>для легкового автомобиля, натяжной</t>
  </si>
  <si>
    <t>2010 Т</t>
  </si>
  <si>
    <t>29.31.30.300.007.01.0796.000000000000</t>
  </si>
  <si>
    <t>для легкового автомобиля, привода генератора и водяного насоса</t>
  </si>
  <si>
    <t>2011 Т</t>
  </si>
  <si>
    <t>28.13.11.700.001.03.0796.000000000000</t>
  </si>
  <si>
    <t>для двигателей внутреннего сгорания, топливный</t>
  </si>
  <si>
    <t>2012 Т</t>
  </si>
  <si>
    <t>25.99.29.490.063.01.0796.000000000048</t>
  </si>
  <si>
    <t>Шпилька</t>
  </si>
  <si>
    <t>металлическая, диаметр 36 мм, длина 400 мм</t>
  </si>
  <si>
    <t>Шпильки М36х390 SA320 Gr.L7M</t>
  </si>
  <si>
    <t>65 дней</t>
  </si>
  <si>
    <t>2013 Т</t>
  </si>
  <si>
    <t>25.99.29.490.063.01.0796.000000000046</t>
  </si>
  <si>
    <t>металлическая, диаметр 36 мм, длина 360 мм</t>
  </si>
  <si>
    <t>Шпильки  М36х360 SA320 Gr.L7M</t>
  </si>
  <si>
    <t>2014 Т</t>
  </si>
  <si>
    <t>25.99.29.490.063.01.0796.000000000043</t>
  </si>
  <si>
    <t>металлическая, диаметр 36 мм, длина 300 мм</t>
  </si>
  <si>
    <t>Шпильки М36х295 SA320 Gr.L7M</t>
  </si>
  <si>
    <t>2015 Т</t>
  </si>
  <si>
    <t>25.99.29.490.063.01.0796.000000000050</t>
  </si>
  <si>
    <t>металлическая, диаметр 30 мм, длина 450 мм</t>
  </si>
  <si>
    <t>Шпильки М27х370 SA320 Gr.L7M</t>
  </si>
  <si>
    <t>2016 Т</t>
  </si>
  <si>
    <t>Шпильки М27х265 SA320 Gr.L7M</t>
  </si>
  <si>
    <t>2017 Т</t>
  </si>
  <si>
    <t>25.99.29.490.063.01.0796.000000000051</t>
  </si>
  <si>
    <t>металлическая, диаметр 24 мм, длина 480 мм</t>
  </si>
  <si>
    <t>Шпильки М24х145 SA320 Gr.L7M</t>
  </si>
  <si>
    <t>2018 Т</t>
  </si>
  <si>
    <t>Шпильки М24х140 SA320 Gr.L7M</t>
  </si>
  <si>
    <t>2019 Т</t>
  </si>
  <si>
    <t>25.99.29.490.063.01.0796.000000000040</t>
  </si>
  <si>
    <t>металлическая, диаметр 20 мм, длина 240 мм</t>
  </si>
  <si>
    <t>Шпильки М20х125 SA320 Gr.L7M</t>
  </si>
  <si>
    <t>2020 Т</t>
  </si>
  <si>
    <t>25.94.11.890.000.00.0166.000000000000</t>
  </si>
  <si>
    <t>Гайка</t>
  </si>
  <si>
    <t>стальная, М36</t>
  </si>
  <si>
    <t>Гайки M36 SA194M Gr.7M ASME 18.2.4.6M</t>
  </si>
  <si>
    <t>2021 Т</t>
  </si>
  <si>
    <t>25.94.11.890.000.00.0166.000000000004</t>
  </si>
  <si>
    <t>стальная, М27</t>
  </si>
  <si>
    <t>Гайки M27 SA194M Gr.7M ASME 18.2.4.6M</t>
  </si>
  <si>
    <t>2022 Т</t>
  </si>
  <si>
    <t>25.94.12.300.000.00.0166.000000000019</t>
  </si>
  <si>
    <t>плоская, М36, ГОСТ 11371-78</t>
  </si>
  <si>
    <t>Шайбы 36 ASTM F436M Type1 Circular</t>
  </si>
  <si>
    <t>2023 Т</t>
  </si>
  <si>
    <t>25.94.12.300.000.00.0166.000000000015</t>
  </si>
  <si>
    <t>плоская, М27, ГОСТ 11371-78</t>
  </si>
  <si>
    <t>Шайбы 27 ASTM F436M Type1 Circular</t>
  </si>
  <si>
    <t>2024 Т</t>
  </si>
  <si>
    <t>25.94.12.300.000.00.0166.000000000006</t>
  </si>
  <si>
    <t>плоская, М24, ГОСТ 11371-83</t>
  </si>
  <si>
    <t>Шайбы 24 ASTM F436M Type1 Circular</t>
  </si>
  <si>
    <t>2025 Т</t>
  </si>
  <si>
    <t>25.94.12.300.000.00.0166.000000000012</t>
  </si>
  <si>
    <t>плоская, М20, ГОСТ 11371-78</t>
  </si>
  <si>
    <t>Шайбы 20 ASTM F436M Type1 Circular</t>
  </si>
  <si>
    <t>2026 Т</t>
  </si>
  <si>
    <t>Манометр МП4-У (0-1)кгс/см2,диаметр 160,класс точности 1, исполнение радиальный штуцер,М20х1,5</t>
  </si>
  <si>
    <t>2027 Т</t>
  </si>
  <si>
    <t>4х14.ЗАКЛЕПКА ВЫТЯЖНАЯ</t>
  </si>
  <si>
    <t>2028 Т</t>
  </si>
  <si>
    <t>4х10.ЗАКЛЕПКА ВЫТЯЖНАЯ</t>
  </si>
  <si>
    <t>2029 Т</t>
  </si>
  <si>
    <t>Поковка "Шестерня"  по чертежу ПТП40.31.006 ст 40Х</t>
  </si>
  <si>
    <t>2030 Т</t>
  </si>
  <si>
    <t>Поковка  "Колесо" по чертежу ПТП40.31.008 ст 40Х</t>
  </si>
  <si>
    <t>2031 Т</t>
  </si>
  <si>
    <t>28.24.11.900.013.00.0839.000000000000</t>
  </si>
  <si>
    <t>Гайковерт</t>
  </si>
  <si>
    <t>гидравлический, торцевой, привод 800 бар, диапазон мощности 1500-15500 Нм, в комплекте гидравлическая станция, шланги, накидные головки, комплект запасных частей</t>
  </si>
  <si>
    <t>Гайковерт "Энерпром" фланцевый, 232-2414Нм, серия Evolution</t>
  </si>
  <si>
    <t>март-апрель</t>
  </si>
  <si>
    <t>30 рабочих дней</t>
  </si>
  <si>
    <t>2032 Т</t>
  </si>
  <si>
    <t>28.29.86.000.008.00.0796.000000000000</t>
  </si>
  <si>
    <t>резак газовый  AW5000 F++/JM4,5m арт. (4,035,613,000)</t>
  </si>
  <si>
    <t>2033 Т</t>
  </si>
  <si>
    <t>27.90.32.000.063.00.0796.000000000000</t>
  </si>
  <si>
    <t>Комплект ЗИП</t>
  </si>
  <si>
    <t>для сварочных аппаратов</t>
  </si>
  <si>
    <t>Комплект ремонтный блока охлаждения KEMPPI</t>
  </si>
  <si>
    <t>2034 Т</t>
  </si>
  <si>
    <t>25.73.40.300.000.00.0796.000000000004</t>
  </si>
  <si>
    <t>Бур</t>
  </si>
  <si>
    <t>для перфоратора, диаметр 20</t>
  </si>
  <si>
    <t>Бур по бетону SDS PLUS 20*350</t>
  </si>
  <si>
    <t>апрель-май</t>
  </si>
  <si>
    <t>5 календарных дней</t>
  </si>
  <si>
    <t>2035 Т</t>
  </si>
  <si>
    <t>27.90.31.800.000.01.0796.000000000000</t>
  </si>
  <si>
    <t>Аппарат</t>
  </si>
  <si>
    <t>инверторный, для дуговой сварки, диапазон сварочного тока 50-500 А</t>
  </si>
  <si>
    <t>Аппарат сварочный Weld Profi 350</t>
  </si>
  <si>
    <t>в течение 60 дней</t>
  </si>
  <si>
    <t>2036 Т</t>
  </si>
  <si>
    <t>27.90.31.900.016.00.0796.000000000000</t>
  </si>
  <si>
    <t>Машина стационарная с линейным ходом электрода</t>
  </si>
  <si>
    <t>номинальная мощность 35 кВА, максимальная мощность при сварке 75 кВА, максимальный ток 17,5 кА, напряжение питания 400 В</t>
  </si>
  <si>
    <t>Автоматическая газорезательная машина</t>
  </si>
  <si>
    <t>2037 Т</t>
  </si>
  <si>
    <t>32.99.16.300.002.00.0796.000000000003</t>
  </si>
  <si>
    <t>для документов</t>
  </si>
  <si>
    <t>Штамп самонаборный TRODAT 58*22 5 строк синий</t>
  </si>
  <si>
    <t>2038 Т</t>
  </si>
  <si>
    <t>2039 Т</t>
  </si>
  <si>
    <t>24.20.13.900.000.04.0168.000000000047</t>
  </si>
  <si>
    <t>холоднодеформированная, стальная, бесшовная, особотонкостенная, наружный диаметр 76 мм, ГОСТ 8734-75</t>
  </si>
  <si>
    <t>2040 Т</t>
  </si>
  <si>
    <t>24.20.13.900.000.04.0168.000000000049</t>
  </si>
  <si>
    <t>холоднодеформированная, стальная, бесшовная, особотонкостенная, наружный диаметр 83 мм, ГОСТ 8734-75</t>
  </si>
  <si>
    <t>2041 Т</t>
  </si>
  <si>
    <t>24.20.34.000.000.00.0168.000000000001</t>
  </si>
  <si>
    <t>квадратная, сталь 1-3ПС, 9г2с, сварная, размер 80*80 мм, толщина стенки от 2 до 6 мм</t>
  </si>
  <si>
    <t>2042 Т</t>
  </si>
  <si>
    <t>2043 Т</t>
  </si>
  <si>
    <t>2044 Т</t>
  </si>
  <si>
    <t>20.41.31.900.000.00.0796.000000000000</t>
  </si>
  <si>
    <t>Мыло</t>
  </si>
  <si>
    <t>туалетное, твердое, ГОСТ 28546-2002</t>
  </si>
  <si>
    <t>Туалетное мыло состоит из натриевых солей натуральных или синтетических жирных кислот с добавками или без них. Основой для производства мыла являются жирные кислоты, выделяемые из смеси животных и растительных жиров («жировой набор»), который представляет</t>
  </si>
  <si>
    <t>2045 Т</t>
  </si>
  <si>
    <t>20.41.31.950.000.00.0796.000000000000</t>
  </si>
  <si>
    <t>хозяйственное, твердое, 1 группа 72%, ГОСТ 30266-95</t>
  </si>
  <si>
    <t>представляет собой твердое на ощупь вещество с цветом от светло-бежевого до коричного, со специфическим мыльным запахом. Содержит натриевые соли жирных кислот и глицерин. Это сорт мыла с содержанием жирных кислот не более 72 % и относительно большим колич</t>
  </si>
  <si>
    <t>2046 Т</t>
  </si>
  <si>
    <t>20.41.31.530.000.01.5111.000000000000</t>
  </si>
  <si>
    <t>Порошок</t>
  </si>
  <si>
    <t>стиральный, для изделий из различных тканей, ГОСТ 25644-96</t>
  </si>
  <si>
    <t>Порошок  стиральный, для изделий из различных тканей, ГОСТ 25644 (400 гр.)</t>
  </si>
  <si>
    <t>2047 Т</t>
  </si>
  <si>
    <t>20.41.32.590.000.02.0868.000000000000</t>
  </si>
  <si>
    <t>Средство моющее</t>
  </si>
  <si>
    <t>для мытья полов, жидкость, СТ РК ГОСТ Р 51696-2003</t>
  </si>
  <si>
    <t>Моющее средство для полов СТ РК ГОСТ Р 51696-2003 (750 гр)</t>
  </si>
  <si>
    <t>2048 Т</t>
  </si>
  <si>
    <t>20.41.32.770.000.01.0868.000000000000</t>
  </si>
  <si>
    <t>для туалетов, гель, СТ РК ГОСТ Р 51696-2003</t>
  </si>
  <si>
    <t>Средство моющее для туалетов, гель, СТ РК ГОСТ Р 51696-2003</t>
  </si>
  <si>
    <t>2049 Т</t>
  </si>
  <si>
    <t>20.41.32.790.000.00.0796.000000000003</t>
  </si>
  <si>
    <t>Средство чистящее</t>
  </si>
  <si>
    <t>для чистки ванн и раковин, порошкообразное, абразивное</t>
  </si>
  <si>
    <t>Универсальное чистящее порошковое средство для чистки плит, раковин, кафеля, ванн, унитазов и кухонной мебели. Содержит хлоринол и мягкие абразивы, благодаря чему превосходно очищает даже въевшуюся грязь с поверхностей, не повреждая их. Объём: 400 гр</t>
  </si>
  <si>
    <t>2050 Т</t>
  </si>
  <si>
    <t>20.41.41.000.002.00.0796.000000000000</t>
  </si>
  <si>
    <t>Освежитель воздуха</t>
  </si>
  <si>
    <t>аэрозоль</t>
  </si>
  <si>
    <t>2051 Т</t>
  </si>
  <si>
    <t>20.41.32.570.000.01.0796.000000000000</t>
  </si>
  <si>
    <t>для мытья посуды, гель, СТ РК ГОСТ Р 51696-2003</t>
  </si>
  <si>
    <t>Средство моющее для мытья посуды, гель, СТ РК ГОСТ Р 51696-2003</t>
  </si>
  <si>
    <t>2052 Т</t>
  </si>
  <si>
    <t>20.41.41.000.000.00.0868.000000000000</t>
  </si>
  <si>
    <t>Средство для дезинфекции дезодорации и санации</t>
  </si>
  <si>
    <t>для помещений, жидкость</t>
  </si>
  <si>
    <t>Жидкое отбеливающее средство "Белизна" представляет собой жидкость желто-зеленого цвета, допускается выпадение незначительного остатка. Средство жидкое отбеливающее и дезинфицирующее "Белизна" используется для отбеливания и удаления пятен с белых изделий,</t>
  </si>
  <si>
    <t>2053 Т</t>
  </si>
  <si>
    <t>17.22.11.200.000.00.0778.000000000001</t>
  </si>
  <si>
    <t>туалетная, двухслойная</t>
  </si>
  <si>
    <t>бумага туалетная (4 рул.)</t>
  </si>
  <si>
    <t>2054 Т</t>
  </si>
  <si>
    <t>17.22.11.350.000.00.0778.000000000000</t>
  </si>
  <si>
    <t>Полотенце</t>
  </si>
  <si>
    <t>общего назначения, бумажное</t>
  </si>
  <si>
    <t>полотенце бумажное (2 рул)</t>
  </si>
  <si>
    <t>2055 Т</t>
  </si>
  <si>
    <t>20.41.32.750.000.01.0868.000000000000</t>
  </si>
  <si>
    <t>для мытья стекол и зеркальных поверхностей, жидкость, СТ РК ГОСТ Р 51696-2003</t>
  </si>
  <si>
    <t>2056 Т</t>
  </si>
  <si>
    <t>20.41.31.500.000.00.0868.000000000000</t>
  </si>
  <si>
    <t>туалетное, жидкое, гелеобразное, ГОСТ 23361-78</t>
  </si>
  <si>
    <t>Мыло туалетное, жидкое, гелеобразное, ГОСТ 23361-78</t>
  </si>
  <si>
    <t>2057 Т</t>
  </si>
  <si>
    <t>26.30.60.000.000.00.0796.000000000001</t>
  </si>
  <si>
    <t>Извещатель охранный</t>
  </si>
  <si>
    <t>радиолучевой</t>
  </si>
  <si>
    <t>Охранный извещатель Рельеф-1</t>
  </si>
  <si>
    <t>поставка в течение              20 дней</t>
  </si>
  <si>
    <t>2058 Т</t>
  </si>
  <si>
    <t>26.40.12.900.001.00.0796.000000000000</t>
  </si>
  <si>
    <t>Радиоканальный передатчик</t>
  </si>
  <si>
    <t>для беспроводной передачи тревожных сигналов, информационная емкость 4 зоны, дальность действия до 1500 м</t>
  </si>
  <si>
    <t>Передатчик GPS/GSM Voyager 4N</t>
  </si>
  <si>
    <t>поставка в течение              10 календарных дней</t>
  </si>
  <si>
    <t>2059 Т</t>
  </si>
  <si>
    <t>26.30.23.100.003.00.0796.000000000000</t>
  </si>
  <si>
    <t>Передатчик</t>
  </si>
  <si>
    <t>усилитель мощности VSAT терминала</t>
  </si>
  <si>
    <t>Передатчик GPS/GSM Voyager 3P Glonass</t>
  </si>
  <si>
    <t>2060 Т</t>
  </si>
  <si>
    <t>26.30.23.900.025.00.0796.000000000002</t>
  </si>
  <si>
    <t>Модем</t>
  </si>
  <si>
    <t>сотовый</t>
  </si>
  <si>
    <t>Модем GSM/GPRS РИТМ</t>
  </si>
  <si>
    <t>2061 Т</t>
  </si>
  <si>
    <t>Цифровой аудиорегистратор 
MDL2-4N-03-320-1024</t>
  </si>
  <si>
    <t>поставка  в течение              10 календарных дней</t>
  </si>
  <si>
    <t>2062 Т</t>
  </si>
  <si>
    <t>антистатический напольный коврик TOROSTAT Артикул: Т-1200х1900</t>
  </si>
  <si>
    <t>поставка в течение 7 недель</t>
  </si>
  <si>
    <t>предоплата 80%</t>
  </si>
  <si>
    <t>2063 Т</t>
  </si>
  <si>
    <t>26.51.45.200.012.00.0796.000000000000</t>
  </si>
  <si>
    <t>Браслет</t>
  </si>
  <si>
    <t>заземляющий, антистатический</t>
  </si>
  <si>
    <t>VKG A-2202- браслет антистатический тканевый с шнуром для подключения (4мм-10 мм кнопка), длина провода+1,80м</t>
  </si>
  <si>
    <t>2064 Т</t>
  </si>
  <si>
    <t>25.99.29.190.023.00.0796.000000000000</t>
  </si>
  <si>
    <t>Заземление переносное</t>
  </si>
  <si>
    <t>для распределительных устройств</t>
  </si>
  <si>
    <t>универсальный узел заземления VKG G-01</t>
  </si>
  <si>
    <t>2065 Т</t>
  </si>
  <si>
    <t>узел заземления VKG А-3146</t>
  </si>
  <si>
    <t>2066 Т</t>
  </si>
  <si>
    <t>15.20.32.990.003.00.0715.000000000001</t>
  </si>
  <si>
    <t>Бахилы</t>
  </si>
  <si>
    <t>стерильные, одноразовые</t>
  </si>
  <si>
    <t>одноразовые антистатические бахилы 30-551-0006 (упаковка 50 шт)</t>
  </si>
  <si>
    <t>2067 Т</t>
  </si>
  <si>
    <t>13.92.29.990.012.02.0796.000000000000</t>
  </si>
  <si>
    <t>для обуви, текстильный</t>
  </si>
  <si>
    <t>ремешки на обувь одноразовые VKG A-1430 (упаковка 100 шт.)</t>
  </si>
  <si>
    <t>2068 Т</t>
  </si>
  <si>
    <t>14.19.22.290.002.00.0796.000000000000</t>
  </si>
  <si>
    <t>женский, спецодежда медицинская, из  хлопчатобумажной  ткани, тип А, ГОСТ 24760-81</t>
  </si>
  <si>
    <t>Антистатический халат VAE-W женский</t>
  </si>
  <si>
    <t>2069 Т</t>
  </si>
  <si>
    <t>антистатический халат VAE-W женский/ VAE-M мужской</t>
  </si>
  <si>
    <t>2070 Т</t>
  </si>
  <si>
    <t>22.19.60.500.000.00.0715.000000000001</t>
  </si>
  <si>
    <t>для защиты рук технические, пропитанные резиной (латексом), из смесового волокна</t>
  </si>
  <si>
    <t>перчатки А-0004 с фрикционным резиновым покрытием ладони и пальцев</t>
  </si>
  <si>
    <t>2071 Т</t>
  </si>
  <si>
    <t>Для прокладок Dn250, #150-300 SS СНП с графитовым наполнителем по ASME B16.20-2009</t>
  </si>
  <si>
    <t>поставка в течени 40 дней</t>
  </si>
  <si>
    <t>2072 Т</t>
  </si>
  <si>
    <t>27.33.13.520.000.00.0796.000000000001</t>
  </si>
  <si>
    <t>Вилка-розетка</t>
  </si>
  <si>
    <t>однофазная, штепсельная</t>
  </si>
  <si>
    <t>РБН1-26-18Ш4-В-К</t>
  </si>
  <si>
    <t>2073 Т</t>
  </si>
  <si>
    <t>РБН1-6-17Г4-В-К</t>
  </si>
  <si>
    <t>2074 Т</t>
  </si>
  <si>
    <t>РБН1-6-17Ш3-В-К</t>
  </si>
  <si>
    <t>2075 Т</t>
  </si>
  <si>
    <t>РБН1-6-17Ш4-В-К</t>
  </si>
  <si>
    <t>2076 Т</t>
  </si>
  <si>
    <t>РБН1-26-18Г4-В-К</t>
  </si>
  <si>
    <t>2077 Т</t>
  </si>
  <si>
    <t>26.30.60.000.001.00.0796.000000000000</t>
  </si>
  <si>
    <t>Источник питания</t>
  </si>
  <si>
    <t>автономный никель-кадмиевый</t>
  </si>
  <si>
    <t>Автономный источник питания Delta HE600</t>
  </si>
  <si>
    <t>2078 Т</t>
  </si>
  <si>
    <t>27.20.11.900.001.00.0796.000000000001</t>
  </si>
  <si>
    <t>свинцово-кислотная, аккумуляторная, напряжение 12 В, емкость 80 А/ч</t>
  </si>
  <si>
    <t>аккумулятор delta DTM 1207</t>
  </si>
  <si>
    <t>2079 Т</t>
  </si>
  <si>
    <t>Автономный источник питания Delta Amplon GAIA GA3000R</t>
  </si>
  <si>
    <t>2080 Т</t>
  </si>
  <si>
    <t>батарейный модуль GAIA-Series 3 kVA 72V (18Ah)</t>
  </si>
  <si>
    <t>2081 Т</t>
  </si>
  <si>
    <t>аккумулятор delta DTM 1255L</t>
  </si>
  <si>
    <t>2082 Т</t>
  </si>
  <si>
    <t>26.30.40.900.011.00.0796.000000000000</t>
  </si>
  <si>
    <t>Приемопередатчик</t>
  </si>
  <si>
    <t>сетевой трансивер</t>
  </si>
  <si>
    <t>Удлинители  Ethernet IP02 SC&amp;T</t>
  </si>
  <si>
    <t>2083 Т</t>
  </si>
  <si>
    <t>Удлинители  Ethernet IP03 SC&amp;T</t>
  </si>
  <si>
    <t>2084 Т</t>
  </si>
  <si>
    <t>27.12.23.700.006.00.0796.000000000000</t>
  </si>
  <si>
    <t>тактовая</t>
  </si>
  <si>
    <t>Кнопка ПКН-125</t>
  </si>
  <si>
    <t>2085 Т</t>
  </si>
  <si>
    <t>Чип-резистор RC-06-560R-G</t>
  </si>
  <si>
    <t>2086 Т</t>
  </si>
  <si>
    <t>Чип-резистор RC-06-100R-G</t>
  </si>
  <si>
    <t>2087 Т</t>
  </si>
  <si>
    <t>Чип-резистор RC-06-103-G</t>
  </si>
  <si>
    <t>2088 Т</t>
  </si>
  <si>
    <t>27.90.52.790.001.00.0796.000000000001</t>
  </si>
  <si>
    <t>К10-17Б-Н90-0.1 мкФ, электрический, номинальная емкость 01 мкФ</t>
  </si>
  <si>
    <t>Конденсатор CL-0,1 мкФ  5%, 50В, X7R</t>
  </si>
  <si>
    <t>2089 Т</t>
  </si>
  <si>
    <t>27.90.52.790.001.00.0796.000000000004</t>
  </si>
  <si>
    <t>К10-17Б-П33-22 пкФ, электрический, номинальная емкость 22 пкФ</t>
  </si>
  <si>
    <t>Конденсатор CL-22 пФ  5%, 50В, X7R</t>
  </si>
  <si>
    <t>2090 Т</t>
  </si>
  <si>
    <t>Конденсатор 1 мкФ  20%, 50В, тип В</t>
  </si>
  <si>
    <t>2091 Т</t>
  </si>
  <si>
    <t>27.90.52.790.001.00.0796.000000000005</t>
  </si>
  <si>
    <t>К10-17Б-П33-47 пкФ, электрический, номинальная емкость 47 пкФ</t>
  </si>
  <si>
    <t>Конденсатор  4,7 мкФ  20%, 25В, тип В</t>
  </si>
  <si>
    <t>2092 Т</t>
  </si>
  <si>
    <t>Микросхема LM7805CT</t>
  </si>
  <si>
    <t>2093 Т</t>
  </si>
  <si>
    <t>27.12.24.300.000.05.0796.000000000000</t>
  </si>
  <si>
    <t>электромагнитное, для применения в схемах релейной защиты и автоматики энергетических систем, номинальное напряжение 220 В</t>
  </si>
  <si>
    <t>OMRON MY4-I24VDC реле</t>
  </si>
  <si>
    <t>2094 Т</t>
  </si>
  <si>
    <t>OMRON MY4-I24VDC розетка для реле</t>
  </si>
  <si>
    <t>2095 Т</t>
  </si>
  <si>
    <t>СП4-2Мб-1Вт-3,3кОм+-20% резистор</t>
  </si>
  <si>
    <t>2096 Т</t>
  </si>
  <si>
    <t>СП4-2Мб-1Вт-51Ом+-20%</t>
  </si>
  <si>
    <t>2097 Т</t>
  </si>
  <si>
    <t>С5-16МВ-2,6Ом+-5%</t>
  </si>
  <si>
    <t>2098 Т</t>
  </si>
  <si>
    <t>СА6Н 470кОм от-10%до+10%</t>
  </si>
  <si>
    <t>2099 Т</t>
  </si>
  <si>
    <t>СА6Н 1кОм от-10% до+10%</t>
  </si>
  <si>
    <t>2100 Т</t>
  </si>
  <si>
    <t>26.11.21.500.000.01.0796.000000000002</t>
  </si>
  <si>
    <t>биполярный, кремниевый</t>
  </si>
  <si>
    <t>КТ818ГМ Транзистор</t>
  </si>
  <si>
    <t>2101 Т</t>
  </si>
  <si>
    <t>КТ819ГМ Транзистор</t>
  </si>
  <si>
    <t>2102 Т</t>
  </si>
  <si>
    <t>ОМЛТ-2-390Ом+-5%</t>
  </si>
  <si>
    <t>2103 Т</t>
  </si>
  <si>
    <t>ОМЛТ-2-48Ом+-5%</t>
  </si>
  <si>
    <t>2104 Т</t>
  </si>
  <si>
    <t>27.11.50.700.000.00.0796.000000000005</t>
  </si>
  <si>
    <t>Преобразователь напряжения</t>
  </si>
  <si>
    <t>напряжение на выходе 24 В, рабочий ток 5 А, мощность 50 Вт</t>
  </si>
  <si>
    <t>Преобразователь напряжения УПН-01</t>
  </si>
  <si>
    <t>2105 Т</t>
  </si>
  <si>
    <t>26.20.40.000.112.00.0796.000000000005</t>
  </si>
  <si>
    <t>Блок питания</t>
  </si>
  <si>
    <t>для обеспечения напряжения постоянного тока</t>
  </si>
  <si>
    <t>Блок питания ИПС-500-24В-20А</t>
  </si>
  <si>
    <t>2106 Т</t>
  </si>
  <si>
    <t>Вилка РП14-30Л (ЕС3.656.015 ТУ)</t>
  </si>
  <si>
    <t>2107 Т</t>
  </si>
  <si>
    <t>Розетка РП14-30Л (ЕС3.656.015 ТУ)</t>
  </si>
  <si>
    <t>2108 Т</t>
  </si>
  <si>
    <t>26.11.21.200.000.00.0796.000000000018</t>
  </si>
  <si>
    <t>лазерный</t>
  </si>
  <si>
    <t>Диод FR102</t>
  </si>
  <si>
    <t>2109 Т</t>
  </si>
  <si>
    <t>Диод КД226</t>
  </si>
  <si>
    <t>2110 Т</t>
  </si>
  <si>
    <t>Диод 1N4148</t>
  </si>
  <si>
    <t>2111 Т</t>
  </si>
  <si>
    <t>Дроссель 100 мкГн</t>
  </si>
  <si>
    <t>2112 Т</t>
  </si>
  <si>
    <t>27.90.52.790.001.00.0796.000000000205</t>
  </si>
  <si>
    <t>КЭ-100кВ-0,3 мкФ, электрический, номинальная емкость 0,3 мкФ</t>
  </si>
  <si>
    <t>Конденсатор CL-0,033 мкФ±20%, 50В</t>
  </si>
  <si>
    <t>2113 Т</t>
  </si>
  <si>
    <t>27.90.52.790.001.00.0796.000000000129</t>
  </si>
  <si>
    <t>К75-63А-0,47 мкФ, электрический, номинальная емкость 0,47 мкФ</t>
  </si>
  <si>
    <t>Конденсатор CL-0,47 мкФ±20%, 50В</t>
  </si>
  <si>
    <t>2114 Т</t>
  </si>
  <si>
    <t>27.90.52.790.001.00.0796.000000000170</t>
  </si>
  <si>
    <t>К50-6-25В-1 мкФ, электрический, номинальная емкость 1 мкФ</t>
  </si>
  <si>
    <t>Конденсатор CL-1 мкФ±20%, 50В</t>
  </si>
  <si>
    <t>2115 Т</t>
  </si>
  <si>
    <t>27.90.52.790.001.00.0796.000000000145</t>
  </si>
  <si>
    <t>МБМ-160В –0,1 мкФ, металлобумажный, номинальная емкость 0,1 мкФ</t>
  </si>
  <si>
    <t>Конденсатор CL-0,1 мкФ±20%, 160В</t>
  </si>
  <si>
    <t>2116 Т</t>
  </si>
  <si>
    <t>27.90.52.790.001.00.0796.000000000146</t>
  </si>
  <si>
    <t>МБМ-160в-0,5 мкФ, металлобумажный, номинальная емкость 0,5 мкФ</t>
  </si>
  <si>
    <t>Конденсатор CL-0,5 мкФ±20%, 100В</t>
  </si>
  <si>
    <t>2117 Т</t>
  </si>
  <si>
    <t>27.90.52.790.001.00.0796.000000000152</t>
  </si>
  <si>
    <t>К50-35-400В-22 мкФ, электрический, номинальная емкость 22 мкФ</t>
  </si>
  <si>
    <t>Конденсатор SR-22 мкФ±5%, 50В</t>
  </si>
  <si>
    <t>2118 Т</t>
  </si>
  <si>
    <t>27.90.52.790.001.00.0796.000000000171</t>
  </si>
  <si>
    <t>К50-16-25В-100 мкФ, электрический, номинальная емкость 100 мкФ</t>
  </si>
  <si>
    <t>Конденсатор SR-100 мкФ±5%, 50В</t>
  </si>
  <si>
    <t>2119 Т</t>
  </si>
  <si>
    <t>27.90.52.300.001.00.0796.000000000000</t>
  </si>
  <si>
    <t>общего назначения, не электролитический</t>
  </si>
  <si>
    <t>Конденсатор CL-1 мкФ±20%, 100В</t>
  </si>
  <si>
    <t>2120 Т</t>
  </si>
  <si>
    <t>Конденсатор SR-2200 мкФ±5%, 50В</t>
  </si>
  <si>
    <t>2121 Т</t>
  </si>
  <si>
    <t>Конденсатор К73-17-1 мкФ±5%, 160В</t>
  </si>
  <si>
    <t>2122 Т</t>
  </si>
  <si>
    <t>Конденсатор CL-1 нФ  5%, 50В</t>
  </si>
  <si>
    <t>2123 Т</t>
  </si>
  <si>
    <t>Конденсатор CL-0,33 мкФ  5%, 50В</t>
  </si>
  <si>
    <t>2124 Т</t>
  </si>
  <si>
    <t>Конденсатор SR-10 мкФ ±5%, 35В</t>
  </si>
  <si>
    <t>2125 Т</t>
  </si>
  <si>
    <t>Конденсатор SR-220 мкФ ±5%, 35В</t>
  </si>
  <si>
    <t>2126 Т</t>
  </si>
  <si>
    <t>Конденсатор CL-0,01 мкФ±5%, 100В</t>
  </si>
  <si>
    <t>2127 Т</t>
  </si>
  <si>
    <t>27.90.60.300.001.00.0796.000000000019</t>
  </si>
  <si>
    <t>постоянный, тип ПЭВР-470 ОМ, проволочный, номинальное сопротивление 470 ОМ</t>
  </si>
  <si>
    <t>Резистор подстроечный CA6H, 47 кОм  10%</t>
  </si>
  <si>
    <t>2128 Т</t>
  </si>
  <si>
    <t>27.90.60.300.001.00.0796.000000000000</t>
  </si>
  <si>
    <t>постоянный, тип С5-1 КОМ, проволочный, номинальное сопротивление 1 КОМ</t>
  </si>
  <si>
    <t>Резистор подстроечный CA6H, 10 кОм  10%</t>
  </si>
  <si>
    <t>2129 Т</t>
  </si>
  <si>
    <t>27.90.60.300.001.00.0796.000000000003</t>
  </si>
  <si>
    <t>постоянный, тип С5-2.2 КОМ, проволочный, номинальное сопротивление 2,2 КОМ</t>
  </si>
  <si>
    <t>Резистор MF-0,5-2,2 кОм±5%</t>
  </si>
  <si>
    <t>2130 Т</t>
  </si>
  <si>
    <t>27.90.60.300.001.00.0796.000000000067</t>
  </si>
  <si>
    <t>постоянный, тип МЛТ-2-561 ОМ, металлопленочный, номинальное сопротивление 51 Ом</t>
  </si>
  <si>
    <t>Резистор MF-0,5-56 кОм±5%</t>
  </si>
  <si>
    <t>2131 Т</t>
  </si>
  <si>
    <t>27.90.60.300.001.00.0796.000000000144</t>
  </si>
  <si>
    <t>постоянный, тип С2-33Н-0,125, металлодиэлектрический, номинальное сопротивление 3,9 кОм</t>
  </si>
  <si>
    <t>Резистор MF-0,5-3,9 кОм±5%</t>
  </si>
  <si>
    <t>2132 Т</t>
  </si>
  <si>
    <t>27.90.60.300.001.00.0796.000000000050</t>
  </si>
  <si>
    <t>постоянный, тип МЛТ-0,25-100 КОМ, металлопленочный, номинальное сопротивление 100 КОм</t>
  </si>
  <si>
    <t>Резистор MF-0,5-100 кОм±5%</t>
  </si>
  <si>
    <t>2133 Т</t>
  </si>
  <si>
    <t>27.90.60.300.001.00.0796.000000000052</t>
  </si>
  <si>
    <t>постоянный, тип МЛТ-0,5-1.5 КОМ, металлопленочный, номинальное сопротивление 1,5 КОм</t>
  </si>
  <si>
    <t>Резистор MF-0,5-1,3 кОм±5%</t>
  </si>
  <si>
    <t>2134 Т</t>
  </si>
  <si>
    <t>27.90.60.300.001.00.0796.000000000075</t>
  </si>
  <si>
    <t>постоянный, тип МЛТ 0,25 5,6 КОМ, металлопленочный, номинальное сопротивление 5,6 КОм</t>
  </si>
  <si>
    <t>Резистор MF-0,5-5,6 кОм±5%</t>
  </si>
  <si>
    <t>2135 Т</t>
  </si>
  <si>
    <t>27.90.60.300.001.00.0796.000000000183</t>
  </si>
  <si>
    <t>постоянный, тип МЛТ-0,25-3,3 КОМ, металлопленочный, номинальное сопротивление 3,3 кОм</t>
  </si>
  <si>
    <t>Резистор подстроечный CA6H 3,3 кОм ±20%</t>
  </si>
  <si>
    <t>2136 Т</t>
  </si>
  <si>
    <t>26.11.21.500.000.01.0796.000000000013</t>
  </si>
  <si>
    <t>биполярный, КТ3102Д</t>
  </si>
  <si>
    <t>Транзистор КТ3102АМ</t>
  </si>
  <si>
    <t>2137 Т</t>
  </si>
  <si>
    <t>26.11.21.500.000.01.0796.000000000033</t>
  </si>
  <si>
    <t>биполярный, КТ 817Г</t>
  </si>
  <si>
    <t>Транзистор КТ817Г</t>
  </si>
  <si>
    <t>2138 Т</t>
  </si>
  <si>
    <t>26.11.21.500.000.01.0796.000000000001</t>
  </si>
  <si>
    <t>биполярный, p-n-p структура, «прямой проводимости»</t>
  </si>
  <si>
    <t>Транзистор КТ814В</t>
  </si>
  <si>
    <t>2139 Т</t>
  </si>
  <si>
    <t>Транзистор КТ817А</t>
  </si>
  <si>
    <t>2140 Т</t>
  </si>
  <si>
    <t>Транзистор КТ3102А</t>
  </si>
  <si>
    <t>2141 Т</t>
  </si>
  <si>
    <t>26.11.21.500.000.01.0796.000000000031</t>
  </si>
  <si>
    <t>биполярный, КТ 815В-Г</t>
  </si>
  <si>
    <t>Транзистор КТ815Г</t>
  </si>
  <si>
    <t>2142 Т</t>
  </si>
  <si>
    <t>26.11.21.500.000.01.0796.000000000035</t>
  </si>
  <si>
    <t>биполярный, КТ3107Б</t>
  </si>
  <si>
    <t>Транзистор КТ3107Д</t>
  </si>
  <si>
    <t>2143 Т</t>
  </si>
  <si>
    <t>Реле РЭС-9 РС4.529.029-01</t>
  </si>
  <si>
    <t>2144 Т</t>
  </si>
  <si>
    <t>27.12.10.900.001.00.0796.000000000000</t>
  </si>
  <si>
    <t>Грозоразрядник</t>
  </si>
  <si>
    <t>3-х полюсный</t>
  </si>
  <si>
    <t>Грозоразрядник  BAS150</t>
  </si>
  <si>
    <t>2145 Т</t>
  </si>
  <si>
    <t>27.12.21.500.000.03.0796.000000000000</t>
  </si>
  <si>
    <t>самовосстанавливающийся, полимерный</t>
  </si>
  <si>
    <t>MF-R025 0,25A предохранитель</t>
  </si>
  <si>
    <t>2146 Т</t>
  </si>
  <si>
    <t>MF-R500 5A предохранитель</t>
  </si>
  <si>
    <t>2147 Т</t>
  </si>
  <si>
    <t>Колодка клемная 370-021-12</t>
  </si>
  <si>
    <t>2148 Т</t>
  </si>
  <si>
    <t>26.40.51.800.003.00.0796.000000000000</t>
  </si>
  <si>
    <t>Блок бесперебойного питания</t>
  </si>
  <si>
    <t>для систем видеонаблюдения</t>
  </si>
  <si>
    <t>Блок питания SKAT-1200 исп.6</t>
  </si>
  <si>
    <t>2149 Т</t>
  </si>
  <si>
    <t>Блок питания SKAT-V.12/(5-9)DC-25VA исп.5</t>
  </si>
  <si>
    <t>2150 Т</t>
  </si>
  <si>
    <t>Репитор SR01 SC&amp;T</t>
  </si>
  <si>
    <t>2151 Т</t>
  </si>
  <si>
    <t>26.30.60.000.014.01.0796.000000000000</t>
  </si>
  <si>
    <t>монтажный</t>
  </si>
  <si>
    <t>Сетевой кабель с обжимными клеммами RJ-45 (L=20 м)</t>
  </si>
  <si>
    <t>2152 Т</t>
  </si>
  <si>
    <t>27.32.12.000.000.01.0006.000000000000</t>
  </si>
  <si>
    <t>для систем видеонаблюдения, медный, коаксиальный+силовой, мульти-функциональный</t>
  </si>
  <si>
    <t>Коаксиальный кабель RG59/U</t>
  </si>
  <si>
    <t>2153 Т</t>
  </si>
  <si>
    <t>26.30.60.000.003.00.0796.000000000000</t>
  </si>
  <si>
    <t>разъем для подключений  коаксиальных кабелей</t>
  </si>
  <si>
    <t>Вилка BNC-07</t>
  </si>
  <si>
    <t>2154 Т</t>
  </si>
  <si>
    <t>Розетка BNC-35</t>
  </si>
  <si>
    <t>2155 Т</t>
  </si>
  <si>
    <t>Адаптер BNC-92</t>
  </si>
  <si>
    <t>2156 Т</t>
  </si>
  <si>
    <t>26.11.30.990.001.00.0796.000000000000</t>
  </si>
  <si>
    <t>Микроконтроллер</t>
  </si>
  <si>
    <t>8-бит</t>
  </si>
  <si>
    <t>Микроконтроллер Attiny 2313V-10SI, фирма «ATMEL»</t>
  </si>
  <si>
    <t>2157 Т</t>
  </si>
  <si>
    <t>26.11.30.900.000.00.0796.000000000002</t>
  </si>
  <si>
    <t>аналоговая, ГОСТ 17021-88</t>
  </si>
  <si>
    <t>Микросхема ULN2003A</t>
  </si>
  <si>
    <t>2158 Т</t>
  </si>
  <si>
    <t>26.11.22.900.001.00.0796.000000000000</t>
  </si>
  <si>
    <t>Индикатор полупроводниковый</t>
  </si>
  <si>
    <t>светоизлучающий</t>
  </si>
  <si>
    <t>Индикатор 7-ми сегментный SА15-11SRWA</t>
  </si>
  <si>
    <t>2159 Т</t>
  </si>
  <si>
    <t>26.11.22.900.003.00.0796.000000000000</t>
  </si>
  <si>
    <t>Резонатор</t>
  </si>
  <si>
    <t>кварцевый</t>
  </si>
  <si>
    <t>Резонатор кварцевый КХ-3HT 10 MHz, фирма «Geyer Electronics»</t>
  </si>
  <si>
    <t>2160 Т</t>
  </si>
  <si>
    <t>26.11.21.500.000.02.0796.000000000002</t>
  </si>
  <si>
    <t>полевой, кремниевый</t>
  </si>
  <si>
    <t>Транзистор IRLL110</t>
  </si>
  <si>
    <t>2161 Т</t>
  </si>
  <si>
    <t>25.99.29.450.000.00.0796.000000000000</t>
  </si>
  <si>
    <t>штыревой</t>
  </si>
  <si>
    <t>Разъем PLD-10 (L=100мм)</t>
  </si>
  <si>
    <t>2162 Т</t>
  </si>
  <si>
    <t>27.90.60.300.001.00.0796.000000000048</t>
  </si>
  <si>
    <t>постоянный, тип МЛТ-0,25-1 КОМ, металлопленочный, номинальное сопротивление 1 КОм</t>
  </si>
  <si>
    <t>Резистор MF-0,25-1 кОм 5%</t>
  </si>
  <si>
    <t>2163 Т</t>
  </si>
  <si>
    <t>Резистор MF-0,25-1,5 кОм 5%</t>
  </si>
  <si>
    <t>2164 Т</t>
  </si>
  <si>
    <t>27.90.60.300.001.00.0796.000000000143</t>
  </si>
  <si>
    <t>постоянный, тип С2-33Н-0,125, металлодиэлектрический, номинальное сопротивление 2 кОм</t>
  </si>
  <si>
    <t>Резистор MF-0,25-2 кОм 5%</t>
  </si>
  <si>
    <t>2165 Т</t>
  </si>
  <si>
    <t>27.90.60.300.001.00.0796.000000000133</t>
  </si>
  <si>
    <t>постоянный, тип С2-23-5, металлодиэлектрический, номинальное сопротивление 2,2 кОм</t>
  </si>
  <si>
    <t>Резистор MF-0,25-2,2 кОм 5%</t>
  </si>
  <si>
    <t>2166 Т</t>
  </si>
  <si>
    <t>27.90.60.300.001.00.0796.000000000134</t>
  </si>
  <si>
    <t>постоянный, тип С2-23-5, металлодиэлектрический, номинальное сопротивление 4,7 кОм</t>
  </si>
  <si>
    <t>Резистор MF-0,25-4,7 кОм 5%</t>
  </si>
  <si>
    <t>2167 Т</t>
  </si>
  <si>
    <t>Резистор MF-0,25-10 кОм 5%</t>
  </si>
  <si>
    <t>2168 Т</t>
  </si>
  <si>
    <t>27.90.60.300.001.00.0796.000000000181</t>
  </si>
  <si>
    <t>постоянный, тип МЛТ-0,25-14 КОМ, металлопленочный, номинальное сопротивление 14 кОм</t>
  </si>
  <si>
    <t>Резистор MF-0,25-15 кОм 5%</t>
  </si>
  <si>
    <t>2169 Т</t>
  </si>
  <si>
    <t>Резистор MF-0,25-13 кОм 5%</t>
  </si>
  <si>
    <t>2170 Т</t>
  </si>
  <si>
    <t>27.90.60.300.001.00.0796.000000000180</t>
  </si>
  <si>
    <t>постоянный, тип МЛТ-0,25-20 КОМ, металлопленочный, номинальное сопротивление 20 кОм</t>
  </si>
  <si>
    <t>Резистор MF-0,25-20 кОм 5%</t>
  </si>
  <si>
    <t>2171 Т</t>
  </si>
  <si>
    <t>27.90.60.300.001.00.0796.000000000171</t>
  </si>
  <si>
    <t>постоянный, тип МЛТ-2-24 кОМ, металлопленочный, номинальное сопротивление 24 ОМ</t>
  </si>
  <si>
    <t>Резистор MF-0,25-24 кОм 5%</t>
  </si>
  <si>
    <t>2172 Т</t>
  </si>
  <si>
    <t>27.90.60.300.001.00.0796.000000000179</t>
  </si>
  <si>
    <t>постоянный, тип МЛТ-0,25-47 КОМ, металлопленочный, номинальное сопротивление 47 кОм</t>
  </si>
  <si>
    <t>Резистор MF-0,25-33 кОм 5%</t>
  </si>
  <si>
    <t>2173 Т</t>
  </si>
  <si>
    <t>27.90.60.300.001.00.0796.000000000112</t>
  </si>
  <si>
    <t>постоянный, тип С2-23-0.25, металлодиэлектрический, номинальное сопротивление 82 кОм</t>
  </si>
  <si>
    <t>Резистор MF-0,25-62 кОм 5%</t>
  </si>
  <si>
    <t>2174 Т</t>
  </si>
  <si>
    <t>Резистор MF-0,25-68 кОм 5%</t>
  </si>
  <si>
    <t>2175 Т</t>
  </si>
  <si>
    <t>Резистор MF-0,25-75 кОм 5%</t>
  </si>
  <si>
    <t>2176 Т</t>
  </si>
  <si>
    <t>Резистор MF-0,25-130 кОм 5%</t>
  </si>
  <si>
    <t>2177 Т</t>
  </si>
  <si>
    <t>Резистор MF-0,25-150 кОм 5%</t>
  </si>
  <si>
    <t>2178 Т</t>
  </si>
  <si>
    <t>27.90.60.300.001.00.0796.000000000166</t>
  </si>
  <si>
    <t>постоянный, тип МЛТ-0,25-62 ОМ, металлопленочный, номинальное сопротивление 62 Ом</t>
  </si>
  <si>
    <t>Резистор MF-0,5-62 Ом 5%</t>
  </si>
  <si>
    <t>2179 Т</t>
  </si>
  <si>
    <t>27.90.60.300.001.00.0796.000000000138</t>
  </si>
  <si>
    <t>постоянный, тип С5-36В, металлодиэлектрический, номинальное сопротивление 750 Ом</t>
  </si>
  <si>
    <t>Резистор MF-0,5-680 Ом 5%</t>
  </si>
  <si>
    <t>2180 Т</t>
  </si>
  <si>
    <t>27.90.60.300.001.00.0796.000000000104</t>
  </si>
  <si>
    <t>постоянный, тип С2-23-0.25, металлодиэлектрический, номинальное сопротивление 1,5 кОм</t>
  </si>
  <si>
    <t>Резистор MF-2-1,3 кОм 5%</t>
  </si>
  <si>
    <t>2181 Т</t>
  </si>
  <si>
    <t>27.90.60.300.001.00.0796.000000000080</t>
  </si>
  <si>
    <t>постоянный, тип МЛТ-2-22 ОМ, металлопленочный, номинальное сопротивление 22 Ом</t>
  </si>
  <si>
    <t>Резистор MF-2-24 Ом 5%</t>
  </si>
  <si>
    <t>2182 Т</t>
  </si>
  <si>
    <t>27.90.60.300.001.00.0796.000000000150</t>
  </si>
  <si>
    <t>постоянный, тип С2-33Н-0,125, металлодиэлектрический, номинальное сопротивление 200 кОм</t>
  </si>
  <si>
    <t>Резистор MF-0,25-220 кОм 5%</t>
  </si>
  <si>
    <t>2183 Т</t>
  </si>
  <si>
    <t>Резистор MF-0,25-3,3 кОм 5%</t>
  </si>
  <si>
    <t>2184 Т</t>
  </si>
  <si>
    <t>Резистор MF-0,25-680 Ом  5%</t>
  </si>
  <si>
    <t>2185 Т</t>
  </si>
  <si>
    <t>27.90.60.300.001.00.0796.000000000118</t>
  </si>
  <si>
    <t>постоянный, тип С2-23-2, металлодиэлектрический, номинальное сопротивление 1,5 кОм</t>
  </si>
  <si>
    <t>Резистор MF-0,25-1,2 кОм  5%</t>
  </si>
  <si>
    <t>2186 Т</t>
  </si>
  <si>
    <t>27.90.60.300.001.00.0796.000000000106</t>
  </si>
  <si>
    <t>постоянный, тип С2-23-0.25, металлодиэлектрический, номинальное сопротивление 2,4 кОм</t>
  </si>
  <si>
    <t>Резистор MF-0,25-2,4 кОм  5%</t>
  </si>
  <si>
    <t>2187 Т</t>
  </si>
  <si>
    <t>27.90.60.300.001.00.0796.000000000108</t>
  </si>
  <si>
    <t>постоянный, тип С2-23-0.25, металлодиэлектрический, номинальное сопротивление 5,1 кОм</t>
  </si>
  <si>
    <t>Резистор MF-0,25-5,6 кОм  5%</t>
  </si>
  <si>
    <t>2188 Т</t>
  </si>
  <si>
    <t>26.11.22.300.002.02.0796.000000000002</t>
  </si>
  <si>
    <t>Светодиод</t>
  </si>
  <si>
    <t>общего назначения, L-53GD</t>
  </si>
  <si>
    <t>L-154A4SURKQBDZGW Kingbright</t>
  </si>
  <si>
    <t>2189 Т</t>
  </si>
  <si>
    <t>26.51.33.900.005.02.0796.000000000003</t>
  </si>
  <si>
    <t>из углеродистой стали, шкала номинальной длины 5 м, ГОСТ 7502-98</t>
  </si>
  <si>
    <t>2190 Т</t>
  </si>
  <si>
    <t>2191 Т</t>
  </si>
  <si>
    <t>ленточная биметаллическая "Амада" 5150х34х1,1 2/3</t>
  </si>
  <si>
    <t>2192 Т</t>
  </si>
  <si>
    <t>2193 Т</t>
  </si>
  <si>
    <t>"Амада"SGLB М42 5300х34х1,1 2/3</t>
  </si>
  <si>
    <t>2194 Т</t>
  </si>
  <si>
    <t>28.24.11.200.000.00.0796.000000000019</t>
  </si>
  <si>
    <t>ленточная, ширина 41 мм</t>
  </si>
  <si>
    <t>"Амада" М42 6940х41х1,3 2/3</t>
  </si>
  <si>
    <t>2195 Т</t>
  </si>
  <si>
    <t>26.40.12.900.000.00.0796.000000000000</t>
  </si>
  <si>
    <t>Радиоканальный приемник</t>
  </si>
  <si>
    <t>для приема сигналов по радиоканалу, информационная емкость 8 передатчиков</t>
  </si>
  <si>
    <t>базовая станция RS30BSM с програмным обеспечением</t>
  </si>
  <si>
    <t>2196 Т</t>
  </si>
  <si>
    <t>передатчик RS-31T-GPS</t>
  </si>
  <si>
    <t>2197 Т</t>
  </si>
  <si>
    <t>24.42.25.200.000.00.0796.000000000000</t>
  </si>
  <si>
    <t>Фольга</t>
  </si>
  <si>
    <t>алюминиевая, для упаковки, ГОСТ 745-2014</t>
  </si>
  <si>
    <t>2198 Т</t>
  </si>
  <si>
    <t>32.91.19.500.002.00.0796.000000000000</t>
  </si>
  <si>
    <t>Валик</t>
  </si>
  <si>
    <t>для лакокрасочных работ, малярный, тип ВМП, ГОСТ 10831-87</t>
  </si>
  <si>
    <t>валик 250*70</t>
  </si>
  <si>
    <t>2199 Т</t>
  </si>
  <si>
    <t>кисть плоская 2,5 (63 мм)</t>
  </si>
  <si>
    <t>2200 Т</t>
  </si>
  <si>
    <t>32.91.19.300.003.00.0796.000000000000</t>
  </si>
  <si>
    <t>торцовка, малярная, для обработки свежеокрашенных поверхностей</t>
  </si>
  <si>
    <t>щетка металлическая ручная</t>
  </si>
  <si>
    <t>2201 Т</t>
  </si>
  <si>
    <t>кисть плоская 4</t>
  </si>
  <si>
    <t>2202 Т</t>
  </si>
  <si>
    <t>30.20.13.900.002.00.0796.000000000001</t>
  </si>
  <si>
    <t>Погрузчик-экскаватор</t>
  </si>
  <si>
    <t>для земляных работ, на колесном ходу</t>
  </si>
  <si>
    <t>2203 Т</t>
  </si>
  <si>
    <t>23.51.12.300.000.01.0168.000000000004</t>
  </si>
  <si>
    <t>без минеральных добавок, марка ПЦ 400-Д0-Н (М 400-Д0-Н), ГОСТ 10178-85</t>
  </si>
  <si>
    <t>цемент М-400</t>
  </si>
  <si>
    <t>2204 Т</t>
  </si>
  <si>
    <t>23.52.10.330.000.00.0166.000000000001</t>
  </si>
  <si>
    <t>негашеная, 2 сорт, комовая, кальциевая, быстрогасящаяся, ГОСТ 9179-77</t>
  </si>
  <si>
    <t>известь нгегашеная строительная</t>
  </si>
  <si>
    <t>10 календарных дней</t>
  </si>
  <si>
    <t>2205 Т</t>
  </si>
  <si>
    <t>20.52.10.900.003.00.0778.000000000000</t>
  </si>
  <si>
    <t>силикон бесцветный, 280мл</t>
  </si>
  <si>
    <t>2206 Т</t>
  </si>
  <si>
    <t>25.93.14.900.000.00.0166.000000000046</t>
  </si>
  <si>
    <t>строительный, с плоской головкой, диаметр 1,2 мм, длина 25 мм, ГОСТ 4028-63</t>
  </si>
  <si>
    <t>гвоздь стекольный, диаметр 1,2 мм, длина 25 мм</t>
  </si>
  <si>
    <t>2206-1 Т</t>
  </si>
  <si>
    <t>2207 Т</t>
  </si>
  <si>
    <t>20.30.12.700.001.00.0112.000000000035</t>
  </si>
  <si>
    <t>алкидно-уретановый, марка АУ</t>
  </si>
  <si>
    <t>серебрянка 0,5л пэт/бут</t>
  </si>
  <si>
    <t>2208 Т</t>
  </si>
  <si>
    <t>20.30.12.700.003.00.0796.000000000001</t>
  </si>
  <si>
    <t>жидкость</t>
  </si>
  <si>
    <t>колер-паста 100мл №73</t>
  </si>
  <si>
    <t>2208 -1 Т</t>
  </si>
  <si>
    <t>2209 Т</t>
  </si>
  <si>
    <t>колер-паста 100мл №42</t>
  </si>
  <si>
    <t>2209 -1 Т</t>
  </si>
  <si>
    <t>2210 Т</t>
  </si>
  <si>
    <t>20.59.59.730.000.00.0778.000000000000</t>
  </si>
  <si>
    <t>зимняя, профессиональная (пистолетная), в аэрозольной упаковке, двухкомпонентная</t>
  </si>
  <si>
    <t>Монтажная пена профессиональная</t>
  </si>
  <si>
    <t>2211 Т</t>
  </si>
  <si>
    <t>Очиститель монтажной пены</t>
  </si>
  <si>
    <t>2212 Т</t>
  </si>
  <si>
    <t>Дюбель-гвоздь 6*40 потай</t>
  </si>
  <si>
    <t>2213 Т</t>
  </si>
  <si>
    <t>23.99.13.900.019.00.0055.000000000003</t>
  </si>
  <si>
    <t>бикрост ХКП</t>
  </si>
  <si>
    <t>15 календарных дней</t>
  </si>
  <si>
    <t>2213 -1 Т</t>
  </si>
  <si>
    <t>2214 Т</t>
  </si>
  <si>
    <t>23.99.13.900.019.00.0055.000000000001</t>
  </si>
  <si>
    <t>бикрост ХПП</t>
  </si>
  <si>
    <t>2214 -1 Т</t>
  </si>
  <si>
    <t>2215 Т</t>
  </si>
  <si>
    <t>14.12.30.100.003.00.0796.000000000008</t>
  </si>
  <si>
    <t>Фартук</t>
  </si>
  <si>
    <t>мужской, для защиты от растворов кислот, из кислозащитной ткани, тип А, ГОСТ 12.4.029-76</t>
  </si>
  <si>
    <t>2216 Т</t>
  </si>
  <si>
    <t>31.01.11.700.000.00.0796.000000000000</t>
  </si>
  <si>
    <t>Шкаф</t>
  </si>
  <si>
    <t>металлический, для размещений компьютерного оборудования, с замком</t>
  </si>
  <si>
    <t>Шкаф стандартный сетевой 19”32U 600*800*1610</t>
  </si>
  <si>
    <t>2217 Т</t>
  </si>
  <si>
    <t>Шкаф стандартный сетевой 19”32U 600*600*1610</t>
  </si>
  <si>
    <t>2218 Т</t>
  </si>
  <si>
    <t>13.92.22.100.001.00.0006.000000000002</t>
  </si>
  <si>
    <t>Брезент</t>
  </si>
  <si>
    <t>льняной, плотность не менее 500 г/м, ГОСТ 15530-93</t>
  </si>
  <si>
    <t>брезент огнеупорный плот.530г/м2, ширина 90см., ГОСТ 15530-93</t>
  </si>
  <si>
    <t>2219 Т</t>
  </si>
  <si>
    <t>25.94.13.900.001.00.0704.000000000012</t>
  </si>
  <si>
    <t>Набор инструментов</t>
  </si>
  <si>
    <t>для слесарных работ, в наборе 160 предметов</t>
  </si>
  <si>
    <t>поставка 5 дней</t>
  </si>
  <si>
    <t>2220 Т</t>
  </si>
  <si>
    <t>оплата по факту поставки</t>
  </si>
  <si>
    <t>2221 Т</t>
  </si>
  <si>
    <t>26.30.23.900.029.00.0796.000000000000</t>
  </si>
  <si>
    <t>Аппарат телефонный</t>
  </si>
  <si>
    <t>переносной, полевой</t>
  </si>
  <si>
    <t>Телефонный аппарат Тюльпан 01ЦБ без номеронабирателя</t>
  </si>
  <si>
    <t>поставка в течение 20 календарных дней</t>
  </si>
  <si>
    <t>2222 Т</t>
  </si>
  <si>
    <t>26.30.21.900.006.00.0796.000000000036</t>
  </si>
  <si>
    <t>стационарный, кнопочный, без АОН, без автоответчика, со спикерфоном</t>
  </si>
  <si>
    <t>Телефонный аппарат Panasonic KX-TS2363RUW</t>
  </si>
  <si>
    <t>2223 Т</t>
  </si>
  <si>
    <t>26.20.16.900.005.00.0796.000000000000</t>
  </si>
  <si>
    <t>Трэкбол</t>
  </si>
  <si>
    <t>тип подключения проводной, интерфейс подключения USB</t>
  </si>
  <si>
    <t>USB-считыватель ST-FE700</t>
  </si>
  <si>
    <t>2224 Т</t>
  </si>
  <si>
    <t>26.30.30.900.007.05.0796.000000000000</t>
  </si>
  <si>
    <t>Модуль</t>
  </si>
  <si>
    <t>кроссовой защиты, полупроводниковый, для защиты абонентских комплектов автоматической телефонной станции</t>
  </si>
  <si>
    <t>PГ5-8LSA</t>
  </si>
  <si>
    <t>2225 Т</t>
  </si>
  <si>
    <t>26.20.22.000.013.00.0796.000000000000</t>
  </si>
  <si>
    <t>переносной, для жесткого диска тип SATA</t>
  </si>
  <si>
    <t>Универсальный корпус 19 дюймов</t>
  </si>
  <si>
    <t>2226 Т</t>
  </si>
  <si>
    <t>26.40.33.900.003.00.0796.000000000000</t>
  </si>
  <si>
    <t>Видеокамера</t>
  </si>
  <si>
    <t>цифровая</t>
  </si>
  <si>
    <t>Hikvision DS-2CD2710F-I+Adapter Цветная сетевая купольная IP камера</t>
  </si>
  <si>
    <t>2227 Т</t>
  </si>
  <si>
    <t>Hikvision DS-2CD2642FWD-IS+ADAPTER Цветная уличная IP камера, 4Мр, f=2,8-12mm, ИК подсветка 25м</t>
  </si>
  <si>
    <t>2228 Т</t>
  </si>
  <si>
    <t>26.20.30.100.028.00.0796.000000000000</t>
  </si>
  <si>
    <t>Бесконтактная карта</t>
  </si>
  <si>
    <t>проксимити, пластиковая, с чипом</t>
  </si>
  <si>
    <t>RFID CARD "ТОЛСТАЯ" прокси карта EM Marin</t>
  </si>
  <si>
    <t>поставка в течение 15 рабочих дней</t>
  </si>
  <si>
    <t>2229 Т</t>
  </si>
  <si>
    <t>26.20.40.000.032.00.0796.000000000000</t>
  </si>
  <si>
    <t>Считыватель</t>
  </si>
  <si>
    <t>для системы радиочастотной идентификации RFID</t>
  </si>
  <si>
    <t>С2000-BIOAccess-MA300 Считыватель отпечатков пальцев</t>
  </si>
  <si>
    <t>2230 Т</t>
  </si>
  <si>
    <t>26.20.40.000.109.00.0796.000000000000</t>
  </si>
  <si>
    <t>Системный блок</t>
  </si>
  <si>
    <t>форм-фактор горизонтальный, Desktop 533*419*152</t>
  </si>
  <si>
    <t>Cистемный блок Intel Core i3-4160 (3.6Ghz)</t>
  </si>
  <si>
    <t>2231 Т</t>
  </si>
  <si>
    <t>26.20.17.100.000.00.0796.000000000010</t>
  </si>
  <si>
    <t>Монитор</t>
  </si>
  <si>
    <t>жидкокристаллический, диагональ 19 дюйм, разрешение 1680*1050</t>
  </si>
  <si>
    <t>Монитор 19" 1600*900, LED</t>
  </si>
  <si>
    <t>2232 Т</t>
  </si>
  <si>
    <t>26.20.17.100.000.00.0796.000000000025</t>
  </si>
  <si>
    <t>жидкокристаллический, диагональ 27 дюйм, разрешение 1920*1080</t>
  </si>
  <si>
    <t>Монитор ЖК 32590, 32" черный</t>
  </si>
  <si>
    <t>2233 Т</t>
  </si>
  <si>
    <t>26.40.33.900.004.00.0796.000000000002</t>
  </si>
  <si>
    <t>Видеорегистратор</t>
  </si>
  <si>
    <t>16-канальный</t>
  </si>
  <si>
    <t>видеорегистратор TRASIR DuO Station</t>
  </si>
  <si>
    <t>2234 Т</t>
  </si>
  <si>
    <t>26.30.21.200.002.00.0796.000000000000</t>
  </si>
  <si>
    <t>способ коммутации с промежуточным хранением (Store and Forward), симметричный, управляемый (сложный)</t>
  </si>
  <si>
    <t>D-Link DES-1210-52/C1A Настраиваемый комм 48 порта 10/100 + 4 порта 1000 87600</t>
  </si>
  <si>
    <t>2235 Т</t>
  </si>
  <si>
    <t>26.20.22.000.000.00.0796.000000000000</t>
  </si>
  <si>
    <t>Жесткий диск</t>
  </si>
  <si>
    <t>внутренний, HDD, объем 2000 Гб, дюйм 3,5, количество оборотов шпинделя об/мин 7200</t>
  </si>
  <si>
    <t>HDD 3,5" 2 TB Seagate 7200rpm 64Mb
SATAIII</t>
  </si>
  <si>
    <t>2236 Т</t>
  </si>
  <si>
    <t>26.20.13.000.008.00.0796.000000000008</t>
  </si>
  <si>
    <t>Компьютер</t>
  </si>
  <si>
    <t>портативный персональный компьютер, в корпусе которого объединены типичные компоненты ПК, включая сенсорный дисплей, а также аккумуляторные батареи, планшетный типа Tablet-PC, время автономной работы - в пределах от 1 до 15 часов, отсутствует клавиатура</t>
  </si>
  <si>
    <t>Планшетный ПК/Samsung/SM-T116</t>
  </si>
  <si>
    <t>2237 Т</t>
  </si>
  <si>
    <t>26.40.51.800.011.00.0796.000000000000</t>
  </si>
  <si>
    <t>Крепление</t>
  </si>
  <si>
    <t>для видеокамеры, пластиковое</t>
  </si>
  <si>
    <t>Кронштейн DOFFLER WB 2805 19</t>
  </si>
  <si>
    <t>2238 Т</t>
  </si>
  <si>
    <t>Кронштейн для монитора MART 4022 диагональ до 40”, нагрузка 55 кг, наклон 5-15, BLACK</t>
  </si>
  <si>
    <t>2239 Т</t>
  </si>
  <si>
    <t>Сетевой фильтр с выключателем ТL, 5m, 6 розеток</t>
  </si>
  <si>
    <t>2240 Т</t>
  </si>
  <si>
    <t>27.32.13.500.001.03.0796.000000000002</t>
  </si>
  <si>
    <t>разъем VGA, длина 5 м</t>
  </si>
  <si>
    <t>Интерфейсный кабель VGA L=5m</t>
  </si>
  <si>
    <t>2241 Т</t>
  </si>
  <si>
    <t>27.32.13.500.001.01.0796.000000000003</t>
  </si>
  <si>
    <t>коммутационный (патч-корд), UTP, катушка 300 м</t>
  </si>
  <si>
    <t>Кабель UTP 5е TVT (305м/бух)</t>
  </si>
  <si>
    <t>2242 Т</t>
  </si>
  <si>
    <t>28.41.22.100.002.00.0796.000000000000</t>
  </si>
  <si>
    <t>Машина фрезерная</t>
  </si>
  <si>
    <t>планировочная, подготовительная</t>
  </si>
  <si>
    <t>фрезер Chamfo GTB-2100 IS</t>
  </si>
  <si>
    <t>2243 Т</t>
  </si>
  <si>
    <t>27.90.31.900.006.00.0796.000000000000</t>
  </si>
  <si>
    <t>Печатная плата</t>
  </si>
  <si>
    <t>для монтажа и пайки, из текстолита</t>
  </si>
  <si>
    <t>Печатные платы ps285638 Н12.70.01.074</t>
  </si>
  <si>
    <t>поставка в течение 14 дней с момента получения предоплаты</t>
  </si>
  <si>
    <t>2244 Т</t>
  </si>
  <si>
    <t>Печатные платы ps285639 Н12.70.01.075</t>
  </si>
  <si>
    <t>2245 Т</t>
  </si>
  <si>
    <t>Печатные платы ps285640 Н12.70.01.076</t>
  </si>
  <si>
    <t>2246 Т</t>
  </si>
  <si>
    <t>Печатные платы ps284920 Н12.70.01.058</t>
  </si>
  <si>
    <t>2247 Т</t>
  </si>
  <si>
    <t>Печатные платы ps284921 Н12.70.01.059</t>
  </si>
  <si>
    <t>2248 Т</t>
  </si>
  <si>
    <t>Печатные платы ps284903 Н12.70.02.001-03</t>
  </si>
  <si>
    <t>2249 Т</t>
  </si>
  <si>
    <t>Печатные платы ps284904 Н12.70.02.002-03</t>
  </si>
  <si>
    <t>2250 Т</t>
  </si>
  <si>
    <t>Печатные платы ps284905 Н12.70.02.003-03</t>
  </si>
  <si>
    <t>2251 Т</t>
  </si>
  <si>
    <t>Печатные платы ps284906 Н12.70.02.004-03</t>
  </si>
  <si>
    <t>2252 Т</t>
  </si>
  <si>
    <t>Печатные платы ps284907 Н12.70.01.060-02</t>
  </si>
  <si>
    <t>2253 Т</t>
  </si>
  <si>
    <t>Печатные платы ps284908 Н12.70.29.001</t>
  </si>
  <si>
    <t>2254 Т</t>
  </si>
  <si>
    <t>Печатные платы ps284909 Н12.70.01.032-01</t>
  </si>
  <si>
    <t>2255 Т</t>
  </si>
  <si>
    <t>Печатные платы ps284910 Н12.70.01.043</t>
  </si>
  <si>
    <t>2256 Т</t>
  </si>
  <si>
    <t>Печатные платы ps284911 Н12.70.02.040</t>
  </si>
  <si>
    <t>2257 Т</t>
  </si>
  <si>
    <t>Печатные платы ps284912 Н12.70.102.014</t>
  </si>
  <si>
    <t>2258 Т</t>
  </si>
  <si>
    <t>Печатные платы ps284913 Н12.70.102.012</t>
  </si>
  <si>
    <t>2259 Т</t>
  </si>
  <si>
    <t>Печатные платы ps284914 Н12.70.03.001-01</t>
  </si>
  <si>
    <t>2260 Т</t>
  </si>
  <si>
    <t>2261 Т</t>
  </si>
  <si>
    <t>28.15.10.550.000.00.0796.000000000019</t>
  </si>
  <si>
    <t>радиальный, сферический, наружный диаметр 240 мм, двухрядный, с коническим внутренним отверстием</t>
  </si>
  <si>
    <t>3622 подшипник роликовый радиальный сферический двухрядный</t>
  </si>
  <si>
    <t>2262 Т</t>
  </si>
  <si>
    <t>2263 Т</t>
  </si>
  <si>
    <t>подшипник 216 качения шариковый</t>
  </si>
  <si>
    <t>2264 Т</t>
  </si>
  <si>
    <t>2265 Т</t>
  </si>
  <si>
    <t>2266 Т</t>
  </si>
  <si>
    <t>2267 Т</t>
  </si>
  <si>
    <t>317 подшипник качения шариковый</t>
  </si>
  <si>
    <t>2268 Т</t>
  </si>
  <si>
    <t>2269 Т</t>
  </si>
  <si>
    <t>410 подшипник качения шариковый</t>
  </si>
  <si>
    <t>2270 Т</t>
  </si>
  <si>
    <t>2271 Т</t>
  </si>
  <si>
    <t>24.10.71.000.003.01.0168.000000000004</t>
  </si>
  <si>
    <t>стальная, двутавровая, марка Ст.3, размер 20 м, ГОСТ 8239-89</t>
  </si>
  <si>
    <t>2272 Т</t>
  </si>
  <si>
    <t>24.33.11.100.000.00.0168.000000000018</t>
  </si>
  <si>
    <t>стальной, равнополочный, номер 14, ширина полок 140*140 мм, ГОСТ 8509-93</t>
  </si>
  <si>
    <t>2273 Т</t>
  </si>
  <si>
    <t>24.10.71.000.005.02.0168.000000000002</t>
  </si>
  <si>
    <t>стальной, гнутый, замкнутый, сварной, ст3сп5, ГОСТ 30245-2012</t>
  </si>
  <si>
    <t>2274 Т</t>
  </si>
  <si>
    <t>22.19.20.300.002.00.0166.000000000031</t>
  </si>
  <si>
    <t>уплотнительный, резиновый, круглого (квадратного) сечения, типа 1 - кислотощелочестойкий, диаметр 6,3 мм, группы 2 - для работы шнуров с давлением рабочей среды до 1,0 Мпа, ГОСТ 6467-79</t>
  </si>
  <si>
    <t>Шнур резиновый ø6 мм (круглого сечения ГОСТ 6467-79, 2 группа, 1-й тип, средней твердости)</t>
  </si>
  <si>
    <t>2275 Т</t>
  </si>
  <si>
    <t>22.19.20.300.002.00.0166.000000000035</t>
  </si>
  <si>
    <t>уплотнительный, резиновый, круглого (квадратного) сечения, типа 1 - кислотощелочестойкий, диаметр 10,0 мм, группы 2 - для работы шнуров с давлением рабочей среды до 1,0 Мпа, ГОСТ 6467-79</t>
  </si>
  <si>
    <t>Шнур резиновый ø10 мм (круглого сечения ГОСТ 6467-79, 2 группа, 1-й тип, средней твердости)</t>
  </si>
  <si>
    <t>2276 Т</t>
  </si>
  <si>
    <t>23.99.11.990.008.00.0055.000000000014</t>
  </si>
  <si>
    <t>асбестовая, марка АТ-3, ширина 1550 мм, массовая доля асбеста 81,5%, ГОСТ 6102-94</t>
  </si>
  <si>
    <t>Ткань асбестовая АТ-3 ГОСТ 6102-94</t>
  </si>
  <si>
    <t>2277 Т</t>
  </si>
  <si>
    <t>22.21.42.700.000.00.0166.000000000003</t>
  </si>
  <si>
    <t>Фторопласт</t>
  </si>
  <si>
    <t>листовой, толщина 2 мм</t>
  </si>
  <si>
    <t>Фторопласт Ф4 б=2 ТУ6-05-810-88 (р-р 300х300)</t>
  </si>
  <si>
    <t>2278 Т</t>
  </si>
  <si>
    <t>Поковка 1200.12.300 ГОСТ 6533-78 сталь 09Г2С ГОСТ 5520-79</t>
  </si>
  <si>
    <t>20 рабочих  дней</t>
  </si>
  <si>
    <t>2279 Т</t>
  </si>
  <si>
    <t>Поковка 1400.12.350 ГОСТ 6533-78 сталь 09Г2С ГОСТ 5520-79</t>
  </si>
  <si>
    <t>2280 Т</t>
  </si>
  <si>
    <t>Поковка 1161.24 R1000 ГОСТ Р 52630-2012 сталь 09Г2С ГОСТ 5520-79</t>
  </si>
  <si>
    <t>2281 Т</t>
  </si>
  <si>
    <t>поставка в течении 45 дней</t>
  </si>
  <si>
    <t>2282 Т</t>
  </si>
  <si>
    <t>22.11.13.500.000.01.0796.000000000093</t>
  </si>
  <si>
    <t>для автобусов или автомобилей грузовых, пневматическая, радиальная, размер 10,00R20 (280*508), камерная, ГОСТ 5513-97</t>
  </si>
  <si>
    <t>«КАМА И-281 »</t>
  </si>
  <si>
    <t>2283 Т</t>
  </si>
  <si>
    <t>22.11.13.500.000.01.0796.000000000103</t>
  </si>
  <si>
    <t>для автобусов или автомобилей грузовых, пневматическая, радиальная, размер 425*85R21 (1260*425-533Р), камерная, ГОСТ 5513-97</t>
  </si>
  <si>
    <t>«Forward Traction-1260»</t>
  </si>
  <si>
    <t>2284 Т</t>
  </si>
  <si>
    <t>29.32.30.990.060.00.0796.000000000004</t>
  </si>
  <si>
    <t>Мотор</t>
  </si>
  <si>
    <t>отопителя, для грузового автомобиля</t>
  </si>
  <si>
    <t>автомобиль МАЗ 5440</t>
  </si>
  <si>
    <t>2285 Т</t>
  </si>
  <si>
    <t>29.32.30.650.018.00.0796.000000000001</t>
  </si>
  <si>
    <t>для грузового автомобиля, нажимной</t>
  </si>
  <si>
    <t>автомобиль ГАЗ 53</t>
  </si>
  <si>
    <t>2286 Т</t>
  </si>
  <si>
    <t>29.32.30.900.008.00.0796.000000000000</t>
  </si>
  <si>
    <t>для легкового автомобиля, для гидроусилителя руля</t>
  </si>
  <si>
    <t>2287 Т</t>
  </si>
  <si>
    <t>29.32.20.990.010.00.0796.000000000002</t>
  </si>
  <si>
    <t>Зеркало</t>
  </si>
  <si>
    <t>для транспортного средства, боковое левое</t>
  </si>
  <si>
    <t>2288 Т</t>
  </si>
  <si>
    <t>2289 Т</t>
  </si>
  <si>
    <t>2290 Т</t>
  </si>
  <si>
    <t>2291 Т</t>
  </si>
  <si>
    <t>2292 Т</t>
  </si>
  <si>
    <t>26.60.11.150.002.00.0704.000000000001</t>
  </si>
  <si>
    <t>Знак разметки</t>
  </si>
  <si>
    <t>для разметки радиографических снимков в процессе рентгеновского контроля, высота цифр 8 мм, ширина 5 мм, толщина 1,5 мм, в наборе пластиковый пенал с ячейками и с пинцетом, маркировочный №6, ГОСТ 15843-79</t>
  </si>
  <si>
    <t>знаки маркировочные свинцовые</t>
  </si>
  <si>
    <t>25 Дней</t>
  </si>
  <si>
    <t>2293 Т</t>
  </si>
  <si>
    <t>27.90.40.100.005.00.0704.000000000000</t>
  </si>
  <si>
    <t>Набор магнитных индикаторных полосок</t>
  </si>
  <si>
    <t>общего назначения, в наборе 5 предметов</t>
  </si>
  <si>
    <t>индикатор магнитного поля 008М004</t>
  </si>
  <si>
    <t>2294 Т</t>
  </si>
  <si>
    <t>2295 Т</t>
  </si>
  <si>
    <t>2296 Т</t>
  </si>
  <si>
    <t>2297 Т</t>
  </si>
  <si>
    <t>2298 Т</t>
  </si>
  <si>
    <t>РБН1-6-17Г4-В</t>
  </si>
  <si>
    <t>2299 Т</t>
  </si>
  <si>
    <t>27.32.13.700.000.00.0006.000000000668</t>
  </si>
  <si>
    <t>марка КРШС, 4*25 мм2</t>
  </si>
  <si>
    <t>Кабель КРШС 4х25 660В ТУ 16-705.244-82, кабель с медными многопроволочными жилами с резиновой изоляцией в резиновой оболочке повышенной озоностойкости и морозостойкости</t>
  </si>
  <si>
    <t>2300 Т</t>
  </si>
  <si>
    <t>27.32.13.700.000.00.0006.000000000998</t>
  </si>
  <si>
    <t>марка КРШС, 1*95 мм2</t>
  </si>
  <si>
    <t>Кабель КРШС 1х95 660В ТУ 16-705.244-82, кабель с медными многопроволочными жилами с резиновой изоляцией в резиновой оболочке повышенной озоностойкости и морозостойкости</t>
  </si>
  <si>
    <t>2301 Т</t>
  </si>
  <si>
    <t>27.32.13.700.000.00.0006.000000001000</t>
  </si>
  <si>
    <t>марка КРШС, 4*16 мм2</t>
  </si>
  <si>
    <t>Кабель КРШС 4х16 660В ТУ 16-705.244-82, кабель с медными многопроволочными жилами с резиновой изоляцией в резиновой оболочке повышенной озоностойкости и морозостойкости</t>
  </si>
  <si>
    <t>2302 Т</t>
  </si>
  <si>
    <t>27.32.13.700.000.00.0006.000000001001</t>
  </si>
  <si>
    <t>марка КРШС, 3*50+1*16 мм2</t>
  </si>
  <si>
    <t>Кабель КРШС 3х50+1х16 660В ТУ 16-705.244-82, кабель с медными многопроволочными жилами с резиновой изоляцией в резиновой оболочке повышенной озоностойкости и морозостойкости</t>
  </si>
  <si>
    <t>2303 Т</t>
  </si>
  <si>
    <t>27.32.13.700.000.00.0006.000000000999</t>
  </si>
  <si>
    <t>марка КУПР, 27*1 мм2</t>
  </si>
  <si>
    <t>Кабель КУПР 500В 27эх1 ТУ 16-505.730-75</t>
  </si>
  <si>
    <t>2304 Т</t>
  </si>
  <si>
    <t>26.20.16.300.006.00.0796.000000000001</t>
  </si>
  <si>
    <t>Принтер лазерный</t>
  </si>
  <si>
    <t>монохромный, формат А4, скорость печати менее 20 стр/м, разрешение 600*600 dpi</t>
  </si>
  <si>
    <t>Принтер Canon</t>
  </si>
  <si>
    <t>2305 Т</t>
  </si>
  <si>
    <t>26.20.13.000.008.00.0796.000000000000</t>
  </si>
  <si>
    <t>персональный стандартный</t>
  </si>
  <si>
    <t>Компьютер в сборе: монитор 20", блок питания 400w, корпус, VGA 1Gb, HDD 500Gb, CPU 3,3GHz, модуль памяти 4Gb, системная плата В85, клавиатура, мышь, сетевой фильтр, вентилятор для CPU</t>
  </si>
  <si>
    <t>2306 Т</t>
  </si>
  <si>
    <t>14.12.30.290.004.00.0796.000000000001</t>
  </si>
  <si>
    <t>женский, для защиты от растворов кислот и щелочей, из смесовой ткани (хлопок 35%, полиэфир 65 %), ГОСТ 12.4.131-83</t>
  </si>
  <si>
    <t>2307 Т</t>
  </si>
  <si>
    <t>14.12.11.210.001.09.0839.000000000000</t>
  </si>
  <si>
    <t>для защиты от повышенных температур, мужской, из хлопчатобумажной ткани, состоит из куртки и брюк тип А, ГОСТ 12.4.045-87</t>
  </si>
  <si>
    <t>2308 Т</t>
  </si>
  <si>
    <t>14.12.11.210.001.08.0839.000000000003</t>
  </si>
  <si>
    <t>для защиты от кислот, мужской, из хлопчатобумажной ткани с химическими волокнами, состоит из куртки типа А, брюк типа А, головного убора, ГОСТ 27652-88</t>
  </si>
  <si>
    <t>2309 Т</t>
  </si>
  <si>
    <t>2310 Т</t>
  </si>
  <si>
    <t>2311 Т</t>
  </si>
  <si>
    <t>2312 Т</t>
  </si>
  <si>
    <t>2313 Т</t>
  </si>
  <si>
    <t>2314 Т</t>
  </si>
  <si>
    <t>2315 Т</t>
  </si>
  <si>
    <t>2316 Т</t>
  </si>
  <si>
    <t>2317 Т</t>
  </si>
  <si>
    <t>2318 Т</t>
  </si>
  <si>
    <t>грунтовка ЯрЛИсоат 0349 серая</t>
  </si>
  <si>
    <t>2319 Т</t>
  </si>
  <si>
    <t>20.30.12.700.000.00.0166.000000000099</t>
  </si>
  <si>
    <t>двухкомпонентная</t>
  </si>
  <si>
    <t>эмаль ЯрЛИсоат 1379ГЛ RAL 7012</t>
  </si>
  <si>
    <t>2320 Т</t>
  </si>
  <si>
    <t>Отвердитель ЯрЛИ № 34</t>
  </si>
  <si>
    <t>2321 Т</t>
  </si>
  <si>
    <t>Разбавитель ЯрЛИ № 654</t>
  </si>
  <si>
    <t>2322 Т</t>
  </si>
  <si>
    <t>19.20.31.200.001.00.0112.000000000000</t>
  </si>
  <si>
    <t>Пропан-бутан</t>
  </si>
  <si>
    <t>автомобильный, массовая доля сероводорода и меркаптановой серы не более 0,01%, интенсивность запаха не менее 3 баллов, ГОСТ 27578-87</t>
  </si>
  <si>
    <t>топливо для автомобилей ГОСТ 27578-87</t>
  </si>
  <si>
    <t>2323 Т</t>
  </si>
  <si>
    <t>Поковки без м/о гр. II- IV КП245(КП.25) по ГОСТ 8479-70, сталь 09Г2С ГОСТ 19281-89, диаметром до 1610 мм</t>
  </si>
  <si>
    <t>2324 Т</t>
  </si>
  <si>
    <t>Проволока присадочная BOHLER EMK6 Ø 2,4 x 1000 мм AWS A5.18, ER70S-6 с сертификатом по качеству 3.1</t>
  </si>
  <si>
    <t>2324-1 Т</t>
  </si>
  <si>
    <t>2325 Т</t>
  </si>
  <si>
    <t>24.34.13.100.001.01.0166.000000000008</t>
  </si>
  <si>
    <t>наплавочная, стальная, диаметр 3,2 мм</t>
  </si>
  <si>
    <t>Проволока для автоматической сварки под флюсом Ø3,2 OE SD3 1Ni1/4Mo Oerlikon AWS A5.23, F8A8-EG-G(F8A10-EG-G) с сертификатом по качеству 3.1. на комбинацию флюс+проволока</t>
  </si>
  <si>
    <t>50 дней</t>
  </si>
  <si>
    <t>2325-1 Т</t>
  </si>
  <si>
    <t>2326 Т</t>
  </si>
  <si>
    <t>20.59.56.200.000.01.0166.000000000000</t>
  </si>
  <si>
    <t>Флюс</t>
  </si>
  <si>
    <t>сварочный</t>
  </si>
  <si>
    <t>Флюс сварочный ОР121ТТ Oerlikon AWS A5.23, F8A8-EG-G(F8A10-EG-G)</t>
  </si>
  <si>
    <t>2326-1 Т</t>
  </si>
  <si>
    <t>2327 Т</t>
  </si>
  <si>
    <t>эмаль-провод 0,28</t>
  </si>
  <si>
    <t>3 дня</t>
  </si>
  <si>
    <t>2328 Т</t>
  </si>
  <si>
    <t>27.32.11.900.000.00.0166.000000000147</t>
  </si>
  <si>
    <t>сечение жил 1,25 мм, марка ПЭТВ-2</t>
  </si>
  <si>
    <t>эмаль-провод 1,25</t>
  </si>
  <si>
    <t>2329 Т</t>
  </si>
  <si>
    <t>25.73.30.300.000.03.0796.000000000038</t>
  </si>
  <si>
    <t>гаечный, накидной, двусторонний, размер зева 7*8 мм</t>
  </si>
  <si>
    <t>Ключ гаечный двусторонний 7х8</t>
  </si>
  <si>
    <t>поставка в течение 15 календарных дней</t>
  </si>
  <si>
    <t>2330 Т</t>
  </si>
  <si>
    <t>Ключ гаечный двусторонний 14х17</t>
  </si>
  <si>
    <t>2331 Т</t>
  </si>
  <si>
    <t>25.73.30.300.000.03.0796.000000000055</t>
  </si>
  <si>
    <t>гаечный, накидной, двусторонний, размер зева 17*19 мм</t>
  </si>
  <si>
    <t>Ключ гаечный двусторонний 17х19</t>
  </si>
  <si>
    <t>2332 Т</t>
  </si>
  <si>
    <t>25.73.30.230.000.00.0796.000000000000</t>
  </si>
  <si>
    <t>Кусачки</t>
  </si>
  <si>
    <t>тип боковые, с изолирующей рукояткой</t>
  </si>
  <si>
    <t>Бокорезы 160мм.1000В</t>
  </si>
  <si>
    <t>2333 Т</t>
  </si>
  <si>
    <t>25.73.30.100.007.00.0796.000000000000</t>
  </si>
  <si>
    <t>Плоскогубцы</t>
  </si>
  <si>
    <t>комбинированные</t>
  </si>
  <si>
    <t>Плоскогубцы комбинированные 180мм.1000В</t>
  </si>
  <si>
    <t>2334 Т</t>
  </si>
  <si>
    <t>25.73.30.630.000.00.0796.000000000021</t>
  </si>
  <si>
    <t>слесарно-монтажная, с изолирующей ручкой, длина 150 мм, ГОСТ 17199-88</t>
  </si>
  <si>
    <t>Отвертка SL4,0х150мм.</t>
  </si>
  <si>
    <t>2335 Т</t>
  </si>
  <si>
    <t>Отвертка SL3,0х200мм.</t>
  </si>
  <si>
    <t>2336 Т</t>
  </si>
  <si>
    <t>17.23.14.500.000.00.5111.000000000066</t>
  </si>
  <si>
    <t>для офисного оборудования, формат А4, плотность 80 г/м2, ГОСТ 6656-76</t>
  </si>
  <si>
    <t>бумага офисная формат А4, плотность 80 г/м2 класс "А"</t>
  </si>
  <si>
    <t>2336-1 Т</t>
  </si>
  <si>
    <t>бумага офисная формат А4, плотность 80г/м2 класс "А"</t>
  </si>
  <si>
    <t>2337 Т</t>
  </si>
  <si>
    <t>2338 Т</t>
  </si>
  <si>
    <t>2339 Т</t>
  </si>
  <si>
    <t>22.21.29.700.005.00.0796.000000000045</t>
  </si>
  <si>
    <t>кабельная, концевая, термоусаживаемая</t>
  </si>
  <si>
    <t>Муфта соедин. 4СТП (70-120)</t>
  </si>
  <si>
    <t>2340 Т</t>
  </si>
  <si>
    <t>27.40.15.990.001.00.0796.000000000175</t>
  </si>
  <si>
    <t>тип цоколя Е27, мощность 70 Вт</t>
  </si>
  <si>
    <t>Лампа Full spiral T2 8000H 865 45Bт E27</t>
  </si>
  <si>
    <t>2341 Т</t>
  </si>
  <si>
    <t>Лампа Full spiral T2 8000H 865 30Bт E27</t>
  </si>
  <si>
    <t>2342 Т</t>
  </si>
  <si>
    <t>27.40.33.000.001.00.0796.000000000000</t>
  </si>
  <si>
    <t>Прожектор</t>
  </si>
  <si>
    <t>UMS 70, мощность 70 Вт, тип отражателя симметричный</t>
  </si>
  <si>
    <t>Прожектор LED  T003A 50W GREY 5000K</t>
  </si>
  <si>
    <t>2343 Т</t>
  </si>
  <si>
    <t>27.33.11.100.004.00.0796.000000000003</t>
  </si>
  <si>
    <t>двухместная, двухполюсная, боковые заземляющие контакты, тип открытый, номинальный ток 16А, напряжение 250В, ГОСТ 7396.1-89</t>
  </si>
  <si>
    <t>Розетка откр.сдв.з/к ПГ</t>
  </si>
  <si>
    <t>2344 Т</t>
  </si>
  <si>
    <t>Розетка нар.уст.32А 3Р+Е+N  380В 1Р44</t>
  </si>
  <si>
    <t>2345 Т</t>
  </si>
  <si>
    <t>27.33.13.900.009.00.0796.000000000000</t>
  </si>
  <si>
    <t>электрический, взрывозащищенный, номинальное напряжение до 440 В, номинальный ток 32 А</t>
  </si>
  <si>
    <t>Вилка эл.каб.32А 3Р+Е+N  380В 1Р44</t>
  </si>
  <si>
    <t>2346 Т</t>
  </si>
  <si>
    <t>Изолента-10 YARDS(зел)</t>
  </si>
  <si>
    <t>2347 Т</t>
  </si>
  <si>
    <t>Изолента х/б 250г.(1*30)</t>
  </si>
  <si>
    <t>2348 Т</t>
  </si>
  <si>
    <t>27.32.13.700.000.00.0006.000000000845</t>
  </si>
  <si>
    <t>марка РПШ, 10*1,5 мм2</t>
  </si>
  <si>
    <t>Кабель РПШ 10*1,5</t>
  </si>
  <si>
    <t>2349 Т</t>
  </si>
  <si>
    <t>27.32.13.700.000.00.0006.000000000361</t>
  </si>
  <si>
    <t>марка КВВГ, 10*1,5 мм2</t>
  </si>
  <si>
    <t>Кабель КВВГ 10*1,5</t>
  </si>
  <si>
    <t>2350 Т</t>
  </si>
  <si>
    <t>27.32.13.700.000.00.0006.000000000442</t>
  </si>
  <si>
    <t>марка КГ, 3*2,5+1*1,5 мм2</t>
  </si>
  <si>
    <t>Кабель КГ 3*2,5+1*1,5</t>
  </si>
  <si>
    <t>2351 Т</t>
  </si>
  <si>
    <t>27.32.13.700.000.00.0006.000000000477</t>
  </si>
  <si>
    <t>марка КГ, 4*1,5 мм2</t>
  </si>
  <si>
    <t>Кабель КГ 4*1,5</t>
  </si>
  <si>
    <t>2352 Т</t>
  </si>
  <si>
    <t>27.32.13.700.000.00.0006.000000000456</t>
  </si>
  <si>
    <t>марка КГ, 3*16+1*6 мм2</t>
  </si>
  <si>
    <t>Кабель КГ 3*16+1</t>
  </si>
  <si>
    <t>2353 Т</t>
  </si>
  <si>
    <t>27.12.31.900.000.00.0796.000000000026</t>
  </si>
  <si>
    <t>серия ПМЕ, нереверсивный, без реле, величина пускателя в зависимости от номинального тока 25 А</t>
  </si>
  <si>
    <t>Пускатель ПМЕ 211 380В откр,б/реле</t>
  </si>
  <si>
    <t>2354 Т</t>
  </si>
  <si>
    <t>27.12.31.900.000.00.0796.000000000012</t>
  </si>
  <si>
    <t>ПМЛ, реверсивный, с тепловым реле, величина пускателя в зависимости от номинального тока 25 А</t>
  </si>
  <si>
    <t>Пускатель ПМЕ 212 380В откр,б/реле</t>
  </si>
  <si>
    <t>2355 Т</t>
  </si>
  <si>
    <t>26.30.50.900.021.01.0796.000000000000</t>
  </si>
  <si>
    <t>Звонок громкого боя</t>
  </si>
  <si>
    <t>пожарно-охранный, марка М3-1</t>
  </si>
  <si>
    <t>2356 Т</t>
  </si>
  <si>
    <t>27.12.31.900.000.00.0796.000000000002</t>
  </si>
  <si>
    <t>серия ПМ 12, нереверсивный, с реле, величина пускателя в зависимости от номинального тока 25 А</t>
  </si>
  <si>
    <t>пускатель ПМ 12-100260 380В (закр, реле, 5вел,с кноп)</t>
  </si>
  <si>
    <t>2357 Т</t>
  </si>
  <si>
    <t>27.32.13.700.000.00.0018.000000000043</t>
  </si>
  <si>
    <t>кабель КГ 3*6+1*4</t>
  </si>
  <si>
    <t>2358 Т</t>
  </si>
  <si>
    <t>13.92.21.700.001.00.0796.000000000008</t>
  </si>
  <si>
    <t>упаковочный, из полиэтилена низкого давления (ПНД), без ручек</t>
  </si>
  <si>
    <t>Пакет полиэтиленовый</t>
  </si>
  <si>
    <t>2359 Т</t>
  </si>
  <si>
    <t>17.29.11.350.000.00.0796.000000000000</t>
  </si>
  <si>
    <t>Этикет-лента</t>
  </si>
  <si>
    <t>ламинированная самоклеющаяся, для нанесения штрих-кода и другой маркировочной информации</t>
  </si>
  <si>
    <t>Этикетка Z-Ultimate3000T 99мм х 75мм</t>
  </si>
  <si>
    <t>2360 Т</t>
  </si>
  <si>
    <t>26.20.40.000.142.00.0736.000000000000</t>
  </si>
  <si>
    <t>для термотрансферного принтера, красящая</t>
  </si>
  <si>
    <t>Красящая лента резина 110мм*450мм</t>
  </si>
  <si>
    <t>2361 Т</t>
  </si>
  <si>
    <t>27.12.31.900.000.00.0796.000000000033</t>
  </si>
  <si>
    <t>серия ПМ 32, нереверсивный, с тепловым реле, величина пускателя в зависимости от номинального тока 32 А</t>
  </si>
  <si>
    <t>пускатель электромагнитный взрывозащищенный ПМ 32 УХЛ 4</t>
  </si>
  <si>
    <t>2362 Т</t>
  </si>
  <si>
    <t>27.32.11.900.000.00.0166.000000000120</t>
  </si>
  <si>
    <t>сечение жил 0,63 мм, марка ПЭТВ-2</t>
  </si>
  <si>
    <t>эмаль провод 0,63</t>
  </si>
  <si>
    <t>2363 Т</t>
  </si>
  <si>
    <t>27.32.11.900.000.00.0166.000000000170</t>
  </si>
  <si>
    <t>сечение жил 0,71 мм, марка ПЭТВ-2</t>
  </si>
  <si>
    <t>эмаль провод 0,71</t>
  </si>
  <si>
    <t>2364 Т</t>
  </si>
  <si>
    <t>27.32.11.900.000.00.0166.000000000128</t>
  </si>
  <si>
    <t>сечение жил 0,85 мм, марка ПЭТВ-2</t>
  </si>
  <si>
    <t>эмаль провод 0,85</t>
  </si>
  <si>
    <t>2365 Т</t>
  </si>
  <si>
    <t>27.32.11.900.000.00.0166.000000000132</t>
  </si>
  <si>
    <t>сечение жил 0,95 мм, марка ПЭТВ-2</t>
  </si>
  <si>
    <t>эмаль провод 0,95</t>
  </si>
  <si>
    <t>2366 Т</t>
  </si>
  <si>
    <t>27.32.11.900.000.00.0166.000000000078</t>
  </si>
  <si>
    <t>сечение жил 1,06 мм, марка ПЭТВ-155</t>
  </si>
  <si>
    <t>эмаль провод 1,06</t>
  </si>
  <si>
    <t>2367 Т</t>
  </si>
  <si>
    <t>27.32.11.900.000.00.0166.000000000144</t>
  </si>
  <si>
    <t>сечение жил 1,18 мм, марка ПЭТВ-2</t>
  </si>
  <si>
    <t>эмаль провод 1,18</t>
  </si>
  <si>
    <t>2368 Т</t>
  </si>
  <si>
    <t>эмаль провод 1,25</t>
  </si>
  <si>
    <t>2369 Т</t>
  </si>
  <si>
    <t>27.32.11.900.000.00.0166.000000000153</t>
  </si>
  <si>
    <t>сечение жил 1,45 мм, марка ПЭТВ-2</t>
  </si>
  <si>
    <t>эмаль провод 1,45</t>
  </si>
  <si>
    <t>2370 Т</t>
  </si>
  <si>
    <t>27.32.11.900.000.00.0166.000000000076</t>
  </si>
  <si>
    <t>сечение жил 1,6 мм, марка ПЭТВ-1</t>
  </si>
  <si>
    <t>эмаль провод 1,6</t>
  </si>
  <si>
    <t>2371 Т</t>
  </si>
  <si>
    <t>27.32.11.900.000.00.0166.000000000140</t>
  </si>
  <si>
    <t>сечение жил 1,08 мм, марка ПЭТВ-2</t>
  </si>
  <si>
    <t>эмаль провод 1,08</t>
  </si>
  <si>
    <t>2372 Т</t>
  </si>
  <si>
    <t>28.11.42.300.025.00.0839.000000000000</t>
  </si>
  <si>
    <t>Поршневая группа</t>
  </si>
  <si>
    <t>для дизельного двигателя, для спецтехники, мощность не более 240 л.с., в комплекте гильзы, поршни, поршневые кольца, уплотнители колец</t>
  </si>
  <si>
    <t>автомобиль МАЗ 5335</t>
  </si>
  <si>
    <t>2373 Т</t>
  </si>
  <si>
    <t>2374 Т</t>
  </si>
  <si>
    <t>28.11.42.300.026.00.0839.000000000000</t>
  </si>
  <si>
    <t>Комплект вкладышей</t>
  </si>
  <si>
    <t>для грузового автомобиля, в комплекте шатунные и коренные вкладыши</t>
  </si>
  <si>
    <t>2375 Т</t>
  </si>
  <si>
    <t>2376 Т</t>
  </si>
  <si>
    <t>29.32.30.990.008.00.0796.000000000027</t>
  </si>
  <si>
    <t>для грузового автомобиля, для шкворня</t>
  </si>
  <si>
    <t>автомобиль МАЗ 54322</t>
  </si>
  <si>
    <t>2377 Т</t>
  </si>
  <si>
    <t>29.31.30.530.001.00.0796.000000000002</t>
  </si>
  <si>
    <t>для грузового автомобиля, рулевой</t>
  </si>
  <si>
    <t>2378 Т</t>
  </si>
  <si>
    <t>29.32.30.250.039.00.0796.000000000000</t>
  </si>
  <si>
    <t>Рычаг</t>
  </si>
  <si>
    <t>регулировочный, для тормозной системы, для грузового автомобиля</t>
  </si>
  <si>
    <t>2379 Т</t>
  </si>
  <si>
    <t>29.32.30.950.022.00.0796.000000000001</t>
  </si>
  <si>
    <t>Шкворень</t>
  </si>
  <si>
    <t>2380 Т</t>
  </si>
  <si>
    <t>27.51.24.300.000.00.0796.000000000007</t>
  </si>
  <si>
    <t>Электрочайник</t>
  </si>
  <si>
    <t>открытый, объем не менее 2 л</t>
  </si>
  <si>
    <t>2381 Т</t>
  </si>
  <si>
    <t>УШМ 150</t>
  </si>
  <si>
    <t>2382 Т</t>
  </si>
  <si>
    <t>2383 Т</t>
  </si>
  <si>
    <t>УШМ G23 HITACHI</t>
  </si>
  <si>
    <t>2384 Т</t>
  </si>
  <si>
    <t>24.33.11.100.005.00.0166.000000000005</t>
  </si>
  <si>
    <t>Для гаек М8-6Н.5.019 ГОСТ 5915-70</t>
  </si>
  <si>
    <t>поставка в течение 30-45 дней</t>
  </si>
  <si>
    <t>авнсовый платеж 50 %</t>
  </si>
  <si>
    <t>2385 Т</t>
  </si>
  <si>
    <t>24.33.11.100.005.00.0166.000000000004</t>
  </si>
  <si>
    <t>Для болтов М8-6g*30.56.019 ГОСТ 7808-70</t>
  </si>
  <si>
    <t>2386 Т</t>
  </si>
  <si>
    <t>24.33.11.100.005.00.0166.000000000015</t>
  </si>
  <si>
    <t>Для гаек  М16-6Н.5.019 ГОСТ 5915-70</t>
  </si>
  <si>
    <t>2387 Т</t>
  </si>
  <si>
    <t>24.33.11.100.005.00.0166.000000000014</t>
  </si>
  <si>
    <t>Для болтов М16-6g*40.88.019 ГОСТ 7798-70</t>
  </si>
  <si>
    <t>2388 Т</t>
  </si>
  <si>
    <t>19.20.23.300.002.00.0112.000000000000</t>
  </si>
  <si>
    <t>Ксилол</t>
  </si>
  <si>
    <t>нефтяной, марка А, плотность 0,862-0,868 г/см3 при 20 °С, массовая доля ароматических углеводородов (C8H10) не менее 99,6%, ГОСТ 9410-78</t>
  </si>
  <si>
    <t>Растворитель  марки "А"</t>
  </si>
  <si>
    <t>авансовый платеж - 100% от суммы заявки</t>
  </si>
  <si>
    <t>2389 Т</t>
  </si>
  <si>
    <t>2390 Т</t>
  </si>
  <si>
    <t>50 дней после оплаты</t>
  </si>
  <si>
    <t>2391 Т</t>
  </si>
  <si>
    <t>2392 Т</t>
  </si>
  <si>
    <t>20.12.12.700.003.00.0166.000000000000</t>
  </si>
  <si>
    <t>Медь</t>
  </si>
  <si>
    <t>сернокислая, ЧДА, ГОСТ 4165-78</t>
  </si>
  <si>
    <t>Медь сернокислая (медный купорос)</t>
  </si>
  <si>
    <t>2393 Т</t>
  </si>
  <si>
    <t>21.10.52.900.013.00.0778.000000000000</t>
  </si>
  <si>
    <t>Норэпинефрин</t>
  </si>
  <si>
    <t>раствор</t>
  </si>
  <si>
    <t>Адреналин 0,1%-1,0 №10</t>
  </si>
  <si>
    <t>2394 Т</t>
  </si>
  <si>
    <t>21.20.13.990.571.00.0778.000000000000</t>
  </si>
  <si>
    <t>Гидроокись аллюминия, гидроокись магния, сорбитол</t>
  </si>
  <si>
    <t>суспензия</t>
  </si>
  <si>
    <t>Алмагель А 170</t>
  </si>
  <si>
    <t>2395 Т</t>
  </si>
  <si>
    <t>20.15.10.750.000.00.0778.000000000000</t>
  </si>
  <si>
    <t>Аммиак</t>
  </si>
  <si>
    <t>безводный, стандарт-титр</t>
  </si>
  <si>
    <t>Аммиака р-р 10%-10мл</t>
  </si>
  <si>
    <t>2396 Т</t>
  </si>
  <si>
    <t>21.20.13.990.622.00.0778.000000000000</t>
  </si>
  <si>
    <t>Анальгин, фенобарбитал, дибазол, папаверина гидрохлорид</t>
  </si>
  <si>
    <t>таблетки</t>
  </si>
  <si>
    <t>Анальгин 0,5 №10</t>
  </si>
  <si>
    <t>2397 Т</t>
  </si>
  <si>
    <t>Анальгин 50%-2,0 №10</t>
  </si>
  <si>
    <t>2398 Т</t>
  </si>
  <si>
    <t>21.20.13.990.389.00.0778.000000000000</t>
  </si>
  <si>
    <t>Прополиса настойка, Аскорбиновая кислота, Экстракт календулы густой</t>
  </si>
  <si>
    <t>Ангисепт №10</t>
  </si>
  <si>
    <t>2399 Т</t>
  </si>
  <si>
    <t>Андипал №10</t>
  </si>
  <si>
    <t>2400 Т</t>
  </si>
  <si>
    <t>21.10.51.530.000.00.0778.000000000003</t>
  </si>
  <si>
    <t>Кислота аскорбиновая</t>
  </si>
  <si>
    <t>Аскорбиновая кислота 5%-2,0 №10</t>
  </si>
  <si>
    <t>2401 Т</t>
  </si>
  <si>
    <t>21.20.13.990.480.00.0778.000000000001</t>
  </si>
  <si>
    <t>Магния аспарагинат, калия аспарагинат</t>
  </si>
  <si>
    <t>Аспаркам №50</t>
  </si>
  <si>
    <t>2402 Т</t>
  </si>
  <si>
    <t>21.20.13.990.606.00.0778.000000000001</t>
  </si>
  <si>
    <t>Ацетилсалициловая кислота, аскорбиновая кислота</t>
  </si>
  <si>
    <t>Аспирин 0,5 №10</t>
  </si>
  <si>
    <t>2403 Т</t>
  </si>
  <si>
    <t>21.20.13.990.604.00.0778.000000000000</t>
  </si>
  <si>
    <t>Ацетилцистеин</t>
  </si>
  <si>
    <t>таблетки шипучие</t>
  </si>
  <si>
    <t>АЦЦ 100мг №20</t>
  </si>
  <si>
    <t>2404 Т</t>
  </si>
  <si>
    <t>21.20.13.990.312.00.0778.000000000000</t>
  </si>
  <si>
    <t>Эналаприл, гидрохлортиазид</t>
  </si>
  <si>
    <t>Берлиприл 10мг №30</t>
  </si>
  <si>
    <t>2405 Т</t>
  </si>
  <si>
    <t>21.20.24.200.004.00.0778.000000000001</t>
  </si>
  <si>
    <t>Бинт</t>
  </si>
  <si>
    <t>медицинский, эластичный, вязаный из хлопчатобумажной нити</t>
  </si>
  <si>
    <t>Бинт 5х10 ст</t>
  </si>
  <si>
    <t>2406 Т</t>
  </si>
  <si>
    <t>21.20.24.200.004.00.0778.000000000000</t>
  </si>
  <si>
    <t>медицинский, не стерильный, марлевый</t>
  </si>
  <si>
    <t>Бинт 5х10 н/ст</t>
  </si>
  <si>
    <t>2407 Т</t>
  </si>
  <si>
    <t>21.20.13.990.586.00.0872.000000000000</t>
  </si>
  <si>
    <t>Бриллиантовый зеленый</t>
  </si>
  <si>
    <t>Бриллиантовый зеленый р-р 1%-10 мл</t>
  </si>
  <si>
    <t>2408 Т</t>
  </si>
  <si>
    <t>21.20.13.990.008.00.0778.000000000000</t>
  </si>
  <si>
    <t>Теофиллин эфедрин</t>
  </si>
  <si>
    <t>капсулы</t>
  </si>
  <si>
    <t>Бронхолитин 125,00</t>
  </si>
  <si>
    <t>2409 Т</t>
  </si>
  <si>
    <t>21.20.13.940.002.00.0872.000000000000</t>
  </si>
  <si>
    <t>Валерианы корневища с корнями настойка</t>
  </si>
  <si>
    <t>Валерианы н-ка 30,0</t>
  </si>
  <si>
    <t>2410 Т</t>
  </si>
  <si>
    <t>21.20.13.990.465.00.0778.000000000000</t>
  </si>
  <si>
    <t>Ментола раствор в изовалерате</t>
  </si>
  <si>
    <t>Валидол 60мг №10</t>
  </si>
  <si>
    <t>2411 Т</t>
  </si>
  <si>
    <t>21.20.13.990.338.00.0872.000000000000</t>
  </si>
  <si>
    <t>Фенобарбитал, этилбромизолвалерат</t>
  </si>
  <si>
    <t>Валокордин 50 мл</t>
  </si>
  <si>
    <t>2412 Т</t>
  </si>
  <si>
    <t>21.20.24.900.002.00.0778.000000000000</t>
  </si>
  <si>
    <t>Вата</t>
  </si>
  <si>
    <t>медицинская, стерильная, гигроскопическая</t>
  </si>
  <si>
    <t>Вата 100</t>
  </si>
  <si>
    <t>2413 Т</t>
  </si>
  <si>
    <t>Вата 25</t>
  </si>
  <si>
    <t>2414 Т</t>
  </si>
  <si>
    <t>21.20.13.990.350.00.0778.000000000000</t>
  </si>
  <si>
    <t>Трибромфенолят висмута, деготь</t>
  </si>
  <si>
    <t>мазь</t>
  </si>
  <si>
    <t>Вишневского линимент 30г</t>
  </si>
  <si>
    <t>2415 Т</t>
  </si>
  <si>
    <t>10.62.13.100.001.00.0778.000000000000</t>
  </si>
  <si>
    <t>Глюкоза</t>
  </si>
  <si>
    <t>медицинская, кристаллическая, ГОСТ 975-88</t>
  </si>
  <si>
    <t>Глюкоза 40%-1,0 №10</t>
  </si>
  <si>
    <t>2416 Т</t>
  </si>
  <si>
    <t>21.20.13.990.472.00.0778.000000000000</t>
  </si>
  <si>
    <t>Мебгидролин</t>
  </si>
  <si>
    <t>драже</t>
  </si>
  <si>
    <t>Диазолин №10</t>
  </si>
  <si>
    <t>2417 Т</t>
  </si>
  <si>
    <t>21.20.13.990.556.00.0778.000000000000</t>
  </si>
  <si>
    <t>Дибазол, папаверина гидрохлорид</t>
  </si>
  <si>
    <t>Дибазол 1%-5,0 №10</t>
  </si>
  <si>
    <t>2418 Т</t>
  </si>
  <si>
    <t>21.20.13.990.554.00.0778.000000000002</t>
  </si>
  <si>
    <t>Диклофенак</t>
  </si>
  <si>
    <t>Диклофенак 5,0 №5</t>
  </si>
  <si>
    <t>2419 Т</t>
  </si>
  <si>
    <t>21.20.13.990.267.00.0778.000000000001</t>
  </si>
  <si>
    <t>Дифенгидрамин</t>
  </si>
  <si>
    <t>Димедрол 1%-1,0 №10</t>
  </si>
  <si>
    <t>2420 Т</t>
  </si>
  <si>
    <t>21.20.13.990.292.00.0778.000000000001</t>
  </si>
  <si>
    <t>Изосорбида динитрат</t>
  </si>
  <si>
    <t>концентрат для приготовления раствора для инфузий</t>
  </si>
  <si>
    <t>Изокет спрей 30,0</t>
  </si>
  <si>
    <t>2421 Т</t>
  </si>
  <si>
    <t>21.20.13.900.036.00.0872.000000000000</t>
  </si>
  <si>
    <t>Ингалипт</t>
  </si>
  <si>
    <t>Ингалипт 30,0</t>
  </si>
  <si>
    <t>2422 Т</t>
  </si>
  <si>
    <t>20.13.21.130.000.00.0778.000000000000</t>
  </si>
  <si>
    <t>Йод</t>
  </si>
  <si>
    <t>стандарт-титр</t>
  </si>
  <si>
    <t>Йод 5%-20,0</t>
  </si>
  <si>
    <t>2423 Т</t>
  </si>
  <si>
    <t>21.20.13.990.519.00.0778.000000000000</t>
  </si>
  <si>
    <t>Каптоприл</t>
  </si>
  <si>
    <t>Каптоприл 25 мг №20</t>
  </si>
  <si>
    <t>2424 Т</t>
  </si>
  <si>
    <t>21.20.13.900.002.00.0778.000000000000</t>
  </si>
  <si>
    <t>Кеторолак</t>
  </si>
  <si>
    <t>в таблетках</t>
  </si>
  <si>
    <t>Кеторол 10мг №20</t>
  </si>
  <si>
    <t>2425 Т</t>
  </si>
  <si>
    <t>21.20.13.990.035.00.0870.000000000000</t>
  </si>
  <si>
    <t>Кеторол №10 1,0</t>
  </si>
  <si>
    <t>870</t>
  </si>
  <si>
    <t>Ампула</t>
  </si>
  <si>
    <t>2426 Т</t>
  </si>
  <si>
    <t>21.20.13.990.421.00.0778.000000000000</t>
  </si>
  <si>
    <t>Парацетамол, кофеин, фенилэфрина гидрохлорид, терпингидрат, аскорбиновая кислота</t>
  </si>
  <si>
    <t>Колдрекс №10</t>
  </si>
  <si>
    <t>2427 Т</t>
  </si>
  <si>
    <t>21.20.13.990.306.00.0872.000000000000</t>
  </si>
  <si>
    <t>Этиловый эфир альфа-бромизовалериановой кислоты, фенобарбитал, масло мяты перечной</t>
  </si>
  <si>
    <t>Корвалол 25 мл</t>
  </si>
  <si>
    <t>2428 Т</t>
  </si>
  <si>
    <t>21.20.24.200.000.00.0778.000000000000</t>
  </si>
  <si>
    <t>Лейкопластырь</t>
  </si>
  <si>
    <t>бактерицидный, пропитанный раствором антисептика</t>
  </si>
  <si>
    <t>Л/пластырь 2,5х500</t>
  </si>
  <si>
    <t>2429 Т</t>
  </si>
  <si>
    <t>21.20.13.990.023.00.0778.000000000001</t>
  </si>
  <si>
    <t>Фуросемид</t>
  </si>
  <si>
    <t>раствор для инъекций</t>
  </si>
  <si>
    <t>Лазикс 20мг №10</t>
  </si>
  <si>
    <t>2430 Т</t>
  </si>
  <si>
    <t>21.10.54.600.002.00.0778.000000000000</t>
  </si>
  <si>
    <t>Левомицетин (хлорамфеникол), Метилурацил</t>
  </si>
  <si>
    <t>Левомеколь 30г мазь</t>
  </si>
  <si>
    <t>2431 Т</t>
  </si>
  <si>
    <t>21.20.11.800.004.00.0796.000000000000</t>
  </si>
  <si>
    <t>Левомицетин</t>
  </si>
  <si>
    <t>капли ушные</t>
  </si>
  <si>
    <t>Левомицетин 0,25-10мл гл.капли</t>
  </si>
  <si>
    <t>2432 Т</t>
  </si>
  <si>
    <t>21.10.54.600.000.00.0778.000000000001</t>
  </si>
  <si>
    <t>Хлорамфеникол</t>
  </si>
  <si>
    <t>Левомицетин 0,5 №10</t>
  </si>
  <si>
    <t>2433 Т</t>
  </si>
  <si>
    <t>21.20.13.990.494.00.0778.000000000000</t>
  </si>
  <si>
    <t>Лидокаин</t>
  </si>
  <si>
    <t>Лидокаин 2%-2,0 №10</t>
  </si>
  <si>
    <t>2434 Т</t>
  </si>
  <si>
    <t>20.13.41.500.010.00.0778.000000000000</t>
  </si>
  <si>
    <t>Сульфат магния</t>
  </si>
  <si>
    <t>Магния сульфат 25%-5,0 №10</t>
  </si>
  <si>
    <t>2435 Т</t>
  </si>
  <si>
    <t>21.20.24.900.001.00.0006.000000000000</t>
  </si>
  <si>
    <t>Марля</t>
  </si>
  <si>
    <t>медицинская, хлопчатобумажная, нестерильная, отбеленная, расфасованная</t>
  </si>
  <si>
    <t>Марля 1м</t>
  </si>
  <si>
    <t>2436 Т</t>
  </si>
  <si>
    <t>14.19.32.350.003.00.0778.000000000000</t>
  </si>
  <si>
    <t>Маска медицинская</t>
  </si>
  <si>
    <t>одноразовая, хирургическая, из гипоаллергенного материала, четырехслойная</t>
  </si>
  <si>
    <t>Маска хирургическая 3-х слойная</t>
  </si>
  <si>
    <t>2437 Т</t>
  </si>
  <si>
    <t>21.20.13.990.426.00.0778.000000000000</t>
  </si>
  <si>
    <t>Панкреатин, папаин, липаза, амилаза, рутин, бромелайн</t>
  </si>
  <si>
    <t>Мезим №20</t>
  </si>
  <si>
    <t>2438 Т</t>
  </si>
  <si>
    <t>21.20.13.990.439.00.0778.000000000001</t>
  </si>
  <si>
    <t>Нимесулид</t>
  </si>
  <si>
    <t>гель</t>
  </si>
  <si>
    <t>Найз №20</t>
  </si>
  <si>
    <t>2439 Т</t>
  </si>
  <si>
    <t>08.93.10.100.000.00.0778.000000000001</t>
  </si>
  <si>
    <t>Хлорид натрия</t>
  </si>
  <si>
    <t>Натрия хлорид 0,9%-10,0 №10</t>
  </si>
  <si>
    <t>2440 Т</t>
  </si>
  <si>
    <t>21.20.13.990.439.00.0778.000000000000</t>
  </si>
  <si>
    <t>Нимесил №30</t>
  </si>
  <si>
    <t>2441 Т</t>
  </si>
  <si>
    <t>21.20.13.990.466.00.0872.000000000000</t>
  </si>
  <si>
    <t>Ментол рацемический, новокаин, анестезин</t>
  </si>
  <si>
    <t>Новокаин 2%-2,0 №10</t>
  </si>
  <si>
    <t>2442 Т</t>
  </si>
  <si>
    <t>21.20.13.990.544.00.0778.000000000001</t>
  </si>
  <si>
    <t>Дротаверин</t>
  </si>
  <si>
    <t>Но-шпа №100</t>
  </si>
  <si>
    <t>2443 Т</t>
  </si>
  <si>
    <t>21.20.13.990.425.00.0778.000000000000</t>
  </si>
  <si>
    <t>Пантенол</t>
  </si>
  <si>
    <t>крем</t>
  </si>
  <si>
    <t>Пантенол 130,0 аэр.</t>
  </si>
  <si>
    <t>2444 Т</t>
  </si>
  <si>
    <t>21.20.13.990.424.00.0778.000000000001</t>
  </si>
  <si>
    <t>Папаверина гидрохлорид</t>
  </si>
  <si>
    <t>Папаверин 2%-2,0 №10</t>
  </si>
  <si>
    <t>2445 Т</t>
  </si>
  <si>
    <t>21.20.13.990.419.00.0778.000000000000</t>
  </si>
  <si>
    <t>Парацетамол, фенилэфрина гидрохлорид - белая таблетка; парацетамол, дифенгидрамина гидрохлорид - желтая таблетка</t>
  </si>
  <si>
    <t>Парацетамол 0,5 №10</t>
  </si>
  <si>
    <t>2446 Т</t>
  </si>
  <si>
    <t>21.20.13.990.412.00.0872.000000000000</t>
  </si>
  <si>
    <t>Перекись водорода  </t>
  </si>
  <si>
    <t>Перекись водорода 3%-40мл</t>
  </si>
  <si>
    <t>2447 Т</t>
  </si>
  <si>
    <t>14.12.30.100.000.00.0778.000000000000</t>
  </si>
  <si>
    <t>медицинские одноразовые, из натурального латекса, стерильные</t>
  </si>
  <si>
    <t>Перчатки №7-8</t>
  </si>
  <si>
    <t>2448 Т</t>
  </si>
  <si>
    <t>21.20.12.900.008.00.0778.000000000001</t>
  </si>
  <si>
    <t>Преднизолон</t>
  </si>
  <si>
    <t>Преднизалон 3,0 №3</t>
  </si>
  <si>
    <t>2449 Т</t>
  </si>
  <si>
    <t>21.20.13.990.386.00.0872.000000000000</t>
  </si>
  <si>
    <t>Пустырника настойка</t>
  </si>
  <si>
    <t>Пустырник н-ка 25,0</t>
  </si>
  <si>
    <t>2450 Т</t>
  </si>
  <si>
    <t>21.20.13.990.522.00.0778.000000000000</t>
  </si>
  <si>
    <t>Кальция карбонат, магния карбонат</t>
  </si>
  <si>
    <t>Ренни №24</t>
  </si>
  <si>
    <t>2451 Т</t>
  </si>
  <si>
    <t>Санипласт №100</t>
  </si>
  <si>
    <t>2452 Т</t>
  </si>
  <si>
    <t>21.20.13.990.295.00.0778.000000000000</t>
  </si>
  <si>
    <t>Диосмектит</t>
  </si>
  <si>
    <t>порошок для приготовления раствора</t>
  </si>
  <si>
    <t>Смекта №30</t>
  </si>
  <si>
    <t>2453 Т</t>
  </si>
  <si>
    <t>21.20.13.990.578.00.0872.000000000000</t>
  </si>
  <si>
    <t>Водноспиртовый раствор медицинский</t>
  </si>
  <si>
    <t>Спирт 70%-50,0</t>
  </si>
  <si>
    <t>2454 Т</t>
  </si>
  <si>
    <t>21.20.11.800.051.00.0778.000000000001</t>
  </si>
  <si>
    <t>Сульфаниламид</t>
  </si>
  <si>
    <t>Стрептоцид №10</t>
  </si>
  <si>
    <t>2455 Т</t>
  </si>
  <si>
    <t>21.20.11.800.027.00.0872.000000000000</t>
  </si>
  <si>
    <t>Сульфацетамид</t>
  </si>
  <si>
    <t>Сульфацил Na 30%-10,0</t>
  </si>
  <si>
    <t>2456 Т</t>
  </si>
  <si>
    <t>21.20.13.990.022.00.0778.000000000002</t>
  </si>
  <si>
    <t>Хлоропирамин</t>
  </si>
  <si>
    <t>Супрастин №20</t>
  </si>
  <si>
    <t>2457 Т</t>
  </si>
  <si>
    <t>21.20.13.990.507.00.0778.000000000001</t>
  </si>
  <si>
    <t>Клемастин</t>
  </si>
  <si>
    <t>Тавегил №20</t>
  </si>
  <si>
    <t>2458 Т</t>
  </si>
  <si>
    <t>26.60.12.900.017.00.0796.000000000000</t>
  </si>
  <si>
    <t>Тонометр</t>
  </si>
  <si>
    <t>неинвазивный, ручной, на основе метода Н.С. Короткова</t>
  </si>
  <si>
    <t>Тонометр LD-71</t>
  </si>
  <si>
    <t>2459 Т</t>
  </si>
  <si>
    <t>21.20.13.990.345.00.0778.000000000000</t>
  </si>
  <si>
    <t>Уголь активированный</t>
  </si>
  <si>
    <t>Уголь активированный №10</t>
  </si>
  <si>
    <t>2460 Т</t>
  </si>
  <si>
    <t>Фуросемид №50</t>
  </si>
  <si>
    <t>2461 Т</t>
  </si>
  <si>
    <t>21.20.13.990.460.00.0778.000000000000</t>
  </si>
  <si>
    <t>Метоклопрамид</t>
  </si>
  <si>
    <t>Церукал 10мг№50</t>
  </si>
  <si>
    <t>2462 Т</t>
  </si>
  <si>
    <t>21.20.13.990.605.00.0778.000000000000</t>
  </si>
  <si>
    <t>Ацетилсалициловая кислота, Парацетамол, Кофеин</t>
  </si>
  <si>
    <t>Цитрамон 0,5 №10</t>
  </si>
  <si>
    <t>2463 Т</t>
  </si>
  <si>
    <t>32.50.13.110.001.01.0796.000000000006</t>
  </si>
  <si>
    <t>Шприц</t>
  </si>
  <si>
    <t>медицинский, общего пользования, одноразовый, объем 10,0 мл</t>
  </si>
  <si>
    <t>Шприц 10,0</t>
  </si>
  <si>
    <t>2464 Т</t>
  </si>
  <si>
    <t>32.50.13.110.001.01.0796.000000000003</t>
  </si>
  <si>
    <t>медицинский, общего пользования, одноразовый, объем 2,0 мл</t>
  </si>
  <si>
    <t>Шприц 2,0</t>
  </si>
  <si>
    <t>2465 Т</t>
  </si>
  <si>
    <t>32.50.13.110.001.01.0796.000000000007</t>
  </si>
  <si>
    <t>медицинский, общего пользования, одноразовый, объем 20,0 мл</t>
  </si>
  <si>
    <t>Шприц 20,0</t>
  </si>
  <si>
    <t>2466 Т</t>
  </si>
  <si>
    <t>32.50.13.110.001.01.0796.000000000005</t>
  </si>
  <si>
    <t>медицинский, общего пользования, одноразовый, объем 5,0 мл</t>
  </si>
  <si>
    <t>Шприц 5,0</t>
  </si>
  <si>
    <t>2467 Т</t>
  </si>
  <si>
    <t>21.20.13.990.625.00.0778.000000000000</t>
  </si>
  <si>
    <t>Аминофиллин</t>
  </si>
  <si>
    <t>Эуфиллин 2,4%-5,0 №10</t>
  </si>
  <si>
    <t>2468 Т</t>
  </si>
  <si>
    <t>22.29.25.900.002.00.0796.000000000000</t>
  </si>
  <si>
    <t>с перфорацией, для документов, размер 235*305 мм</t>
  </si>
  <si>
    <t>папка-вкладыш</t>
  </si>
  <si>
    <t>2469 Т</t>
  </si>
  <si>
    <t>25.72.11.300.000.00.0796.000000000000</t>
  </si>
  <si>
    <t>навесной</t>
  </si>
  <si>
    <t>2470 Т</t>
  </si>
  <si>
    <t>25.72.12.990.001.00.0796.000000000000</t>
  </si>
  <si>
    <t>Замок-защелка</t>
  </si>
  <si>
    <t>для металлического бокса</t>
  </si>
  <si>
    <t>2471 Т</t>
  </si>
  <si>
    <t>13.92.21.700.001.00.0796.000000000005</t>
  </si>
  <si>
    <t>упаковочный, из полиэтилена низкого давления (ПНД), с ручками типа «майка», грузоподъемность 1-3 кг</t>
  </si>
  <si>
    <t>2472 Т</t>
  </si>
  <si>
    <t>2473 Т</t>
  </si>
  <si>
    <t>27.90.32.000.061.01.0796.000000000005</t>
  </si>
  <si>
    <t>кислородный, кислородный, баллонный, пропускная способность 60 м3/ч</t>
  </si>
  <si>
    <t>Баллонный редуктор БГД-25</t>
  </si>
  <si>
    <t>2474 Т</t>
  </si>
  <si>
    <t>25.94.12.500.004.00.0796.000000000003</t>
  </si>
  <si>
    <t>вытяжная, из алюминия, сердечник из стали, с потайным буртиком</t>
  </si>
  <si>
    <t>Заклепка вытяжная алюминий/сталь с потайным буртиком (120º) DIN 7337 4х10</t>
  </si>
  <si>
    <t>2475 Т</t>
  </si>
  <si>
    <t>Заклепка вытяжная алюминий/сталь с потайным буртиком (120º) DIN 7337  4х16</t>
  </si>
  <si>
    <t>2476 Т</t>
  </si>
  <si>
    <t>20.52.10.900.009.00.0796.000000000002</t>
  </si>
  <si>
    <t>однокомпонентный, анаэробный, на основе эфира диметакрилата</t>
  </si>
  <si>
    <t>герметик JET-LUBE-550 1 кг.</t>
  </si>
  <si>
    <t>2477 Т</t>
  </si>
  <si>
    <t>герметик JET-LUBE-550 500 гр.</t>
  </si>
  <si>
    <t>2478 Т</t>
  </si>
  <si>
    <t>32.99.16.500.000.00.0796.000000000000</t>
  </si>
  <si>
    <t>Подушка штемпельная</t>
  </si>
  <si>
    <t>для печатей, штампов</t>
  </si>
  <si>
    <t>Для печатей</t>
  </si>
  <si>
    <t>2479 Т</t>
  </si>
  <si>
    <t>25.71.13.350.000.00.0796.000000000001</t>
  </si>
  <si>
    <t>Точилка</t>
  </si>
  <si>
    <t>металическая</t>
  </si>
  <si>
    <t>для карандашей</t>
  </si>
  <si>
    <t>2480 Т</t>
  </si>
  <si>
    <t>2481 Т</t>
  </si>
  <si>
    <t>32.99.59.990.012.00.0796.000000000000</t>
  </si>
  <si>
    <t>Увлажнитель</t>
  </si>
  <si>
    <t>для пальцев</t>
  </si>
  <si>
    <t>2482 Т</t>
  </si>
  <si>
    <t>32.99.59.990.014.00.0704.000000000004</t>
  </si>
  <si>
    <t>Набор для детского творчества</t>
  </si>
  <si>
    <t>для аппликации</t>
  </si>
  <si>
    <t>Цветная бумага</t>
  </si>
  <si>
    <t>2483 Т</t>
  </si>
  <si>
    <t>32.99.14.390.000.01.0796.000000000001</t>
  </si>
  <si>
    <t>Стержень</t>
  </si>
  <si>
    <t>для ручек, шариковый</t>
  </si>
  <si>
    <t>Стержень для ручек</t>
  </si>
  <si>
    <t>2484 Т</t>
  </si>
  <si>
    <t>26.20.40.000.108.00.0796.000000000002</t>
  </si>
  <si>
    <t>неавтономный</t>
  </si>
  <si>
    <t>Зарядное устройство ЗУ-1Б</t>
  </si>
  <si>
    <t>2485 Т</t>
  </si>
  <si>
    <t>Блок питания НПРК.436234.008</t>
  </si>
  <si>
    <t>2486 Т</t>
  </si>
  <si>
    <t>26.30.50.900.018.00.0839.000000000000</t>
  </si>
  <si>
    <t>Оборудование системы охранной сигнализации</t>
  </si>
  <si>
    <t>комплекс технических средств с подключением к централизованному пульту наблюдения (пультовая охрана)</t>
  </si>
  <si>
    <t>Датчик обнаружения противоподкопный «Крот-Б» НПРК.425116.006 (в том числе Сейсмоприемник трибоэлектрический в кол-ве 1 шт. длиной 100 метров)</t>
  </si>
  <si>
    <t>2487 Т</t>
  </si>
  <si>
    <t>Батареи аккумуляторные 5НК-80-III</t>
  </si>
  <si>
    <t>отгрузка в течение 45 дней</t>
  </si>
  <si>
    <t>2487-1 Т</t>
  </si>
  <si>
    <t>2488 Т</t>
  </si>
  <si>
    <t>26.40.42.300.000.00.0796.000000000006</t>
  </si>
  <si>
    <t>Громкоговоритель</t>
  </si>
  <si>
    <t>уличный</t>
  </si>
  <si>
    <t>Громкоговоритель 10ГР-38 (30В)</t>
  </si>
  <si>
    <t>2489 Т</t>
  </si>
  <si>
    <t>27.12.32.900.001.00.0796.000000000000</t>
  </si>
  <si>
    <t>Шкаф распределительный электрический</t>
  </si>
  <si>
    <t>для приема и распределения электрической энергии в сетях и защиты электрических установок, серия К-5900, на номинальное напряжение 6 и 10 кВ переменного тока</t>
  </si>
  <si>
    <t>ЩМП-2.3.1-0 74 У2 IP54 250х300х150</t>
  </si>
  <si>
    <t>2490 Т</t>
  </si>
  <si>
    <t>ЩМП-02 IP54 500*400*220 корпус</t>
  </si>
  <si>
    <t>2491 Т</t>
  </si>
  <si>
    <t>24.42.22.500.001.01.0166.000000000007</t>
  </si>
  <si>
    <t>алюминиевый, марка материала АМг5, размер 35*60*4 мм, сложный, судовой, литой со швеллером</t>
  </si>
  <si>
    <t>Северо-Казахстанская область, Петропавловск, пр. Я. Гашека, 1</t>
  </si>
  <si>
    <t>2492 Т</t>
  </si>
  <si>
    <t>ПМ-35-10 Наконечник медный под пайку</t>
  </si>
  <si>
    <t>2493 Т</t>
  </si>
  <si>
    <t>ПМ-50-10 Наконечник медный под пайку</t>
  </si>
  <si>
    <t>2494 Т</t>
  </si>
  <si>
    <t>ПМ-95-10 Наконечник медный под пайку</t>
  </si>
  <si>
    <t>2495 Т</t>
  </si>
  <si>
    <t>2496 Т</t>
  </si>
  <si>
    <t>2497 Т</t>
  </si>
  <si>
    <t>27.11.61.000.046.00.0796.000000000000</t>
  </si>
  <si>
    <t>для электродвигателя</t>
  </si>
  <si>
    <t>щетка 555.326-01 (к МШУ-30А)</t>
  </si>
  <si>
    <t>10  дней</t>
  </si>
  <si>
    <t>2498 Т</t>
  </si>
  <si>
    <t>27.20.22.900.000.00.0796.000000000008</t>
  </si>
  <si>
    <t>напряжение 2 В, емкость 2000-3000 А/ч</t>
  </si>
  <si>
    <t>аккумулятор 3.7v,2500mAh</t>
  </si>
  <si>
    <t>2499 Т</t>
  </si>
  <si>
    <t>62.01.29.000.000.00.0839.000000000001</t>
  </si>
  <si>
    <t>Программное обеспечение</t>
  </si>
  <si>
    <t>сервисный пакет обновлений</t>
  </si>
  <si>
    <t>Обновление программного обеспечения Компас-График V5.11-V16 на Компас-3D V16.«Компас-3D» — система трёхмерного моделирования, предназначенная для автоматизированного проектирования, создания конструкторской и проектной документации в соответствии со станд</t>
  </si>
  <si>
    <t>поставка в течение 20-и дней</t>
  </si>
  <si>
    <t>аванс 30 %</t>
  </si>
  <si>
    <t>2500 Т</t>
  </si>
  <si>
    <t>Обновление программного обеспечения Компас-3D V5.11-V16 на Компас-3D V16.«Компас-3D» — система трёхмерного моделирования, предназначенная для автоматизированного проектирования, создания конструкторской и проектной документации в соответствии со стандарта</t>
  </si>
  <si>
    <t>2501 Т</t>
  </si>
  <si>
    <t>26.20.13.000.008.00.0796.000000000001</t>
  </si>
  <si>
    <t>персональный универсальный</t>
  </si>
  <si>
    <t>СИСТЕМНЫЙ БЛОК:Операционная система: предустановленная профессиональная ОС Microsoft Windows 8.1 Professional, 64-bit;Процессор: Intel Core i3-4160  
с частотой процессора 3500 МГц;Количество ядер: 2 ядра;Объем памяти ОЗУ:4 Гб с частотой 1600 МГц DDR3;Сло</t>
  </si>
  <si>
    <t>2502 Т</t>
  </si>
  <si>
    <t>26.20.13.000.008.00.0796.000000000003</t>
  </si>
  <si>
    <t>персональный для работы с графикой</t>
  </si>
  <si>
    <t>СИСТЕМНЫЙ БЛОК:Операционная система: предустановленная профессиональная ОС Microsoft Windows 8.1 Professional, 64-bit ;Процессор: i5- 4590s  
с частотой процессора 3000 МГц;Количество ядер: 4 ядра;Объем памяти ОЗУ:4 Гб с частотой 1600 МГц DDR3;Слоты для п</t>
  </si>
  <si>
    <t>2503 Т</t>
  </si>
  <si>
    <t>СИСТЕМНЫЙ БЛОК:Операционная система: предустановленная профессиональная ОС Microsoft Windows 8.1 Professional, 64-bit ;Процессор: i7- 4790  
с частотой процессора 3600 МГц;Количество ядер: 4 ядра;Объем памяти ОЗУ:4 Гб с частотой 1600 МГц DDR3;Слоты для па</t>
  </si>
  <si>
    <t>2504 Т</t>
  </si>
  <si>
    <t>Технология печати: лазерная монохромная; Тип печати:черно-белая;Максимальный формат:А4;Картридж: стандартный взаимозаменяемый картридж  не менее 1600 страниц;Разрешение:600*600dpi;Скорость печати:не менее 18 страниц в минуту;Интерфейсы: USB 2.0;Поддержка</t>
  </si>
  <si>
    <t>2505 Т</t>
  </si>
  <si>
    <t>26.20.18.900.001.01.0796.000000000011</t>
  </si>
  <si>
    <t>Устройство</t>
  </si>
  <si>
    <t>многофункциональное, печать лазерная, разрешение 1200*1200 dpi</t>
  </si>
  <si>
    <t>МФУ:Устройство: принтер/сканер/копир;Тип печати: черно-белая;Технология печати: лазерная монохромная;Максимальный формат: А4;Поддержка ОС: Windows, Linux, Mac OS;Принтер:Максимальное разрешение для ч/б печати: не хуже 1200x1200 dpi;Скорость печати: не мен</t>
  </si>
  <si>
    <t>2506 Т</t>
  </si>
  <si>
    <t>Поковка  273х12 ГОСТ 6533-78 сталь 09Г2С ГОСТ 19281-89</t>
  </si>
  <si>
    <t>2507 Т</t>
  </si>
  <si>
    <t>Поковка 600х18 ГОСТ 6533-78 сталь 09Г2С ГОСТ 19281-89</t>
  </si>
  <si>
    <t>2508 Т</t>
  </si>
  <si>
    <t>Поковка 426х14 ГОСТ 6533-78 сталь 09Г2С ГОСТ 19281-89</t>
  </si>
  <si>
    <t>2509 Т</t>
  </si>
  <si>
    <t>26.11.12.000.004.00.0796.000000000001</t>
  </si>
  <si>
    <t>Лампа сверхвысокочастотная</t>
  </si>
  <si>
    <t>трехэлектродная</t>
  </si>
  <si>
    <t>Генераторная лампа ГУ-23А</t>
  </si>
  <si>
    <t>7 календарных дней</t>
  </si>
  <si>
    <t>100%    по факту поставки</t>
  </si>
  <si>
    <t>2510 Т</t>
  </si>
  <si>
    <t>13.92.22.100.001.00.0006.000000000003</t>
  </si>
  <si>
    <t>льняной, плотность не менее 600 г/м, ГОСТ 15530-93</t>
  </si>
  <si>
    <t>отқа төзімді, тығызд 680 г\м2, ені 90 см, МСТ 15530-93 \ брезент огнеупорный плот.680 г/м2, ширина 90см., ГОСТ 15530-93</t>
  </si>
  <si>
    <t>май,июнь</t>
  </si>
  <si>
    <t>авансовый платеж -30%</t>
  </si>
  <si>
    <t>2511 Т</t>
  </si>
  <si>
    <t>29.32.30.990.002.05.0796.000000000000</t>
  </si>
  <si>
    <t>для передней подвески, для легковых автомобилей</t>
  </si>
  <si>
    <t>аванс 100 %</t>
  </si>
  <si>
    <t>2512 Т</t>
  </si>
  <si>
    <t>29.32.30.950.025.02.0796.000000000000</t>
  </si>
  <si>
    <t>стабилизатора, передняя, для легковых автомобилей</t>
  </si>
  <si>
    <t>автомобиль   КИА Мохаве</t>
  </si>
  <si>
    <t>2513 Т</t>
  </si>
  <si>
    <t>поставка в течение 15  дней</t>
  </si>
  <si>
    <t>2514 Т</t>
  </si>
  <si>
    <t>29.32.30.950.019.00.0796.000000000000</t>
  </si>
  <si>
    <t>Опора</t>
  </si>
  <si>
    <t>шаровая, для легкового автомобиля</t>
  </si>
  <si>
    <t>автомобиль       КИА Мохаве</t>
  </si>
  <si>
    <t>2515 Т</t>
  </si>
  <si>
    <t>29.32.20.990.011.00.0796.000000000000</t>
  </si>
  <si>
    <t>Брызговик</t>
  </si>
  <si>
    <t>2516 Т</t>
  </si>
  <si>
    <t>29.32.20.990.012.00.0796.000000000000</t>
  </si>
  <si>
    <t>Подкрылки</t>
  </si>
  <si>
    <t>2517 Т</t>
  </si>
  <si>
    <t>29.32.30.950.016.01.0796.000000000000</t>
  </si>
  <si>
    <t>Сайлентблок</t>
  </si>
  <si>
    <t>переднего рычага, для легкового автомобиля</t>
  </si>
  <si>
    <t>2517-1 Т</t>
  </si>
  <si>
    <t>2518 Т</t>
  </si>
  <si>
    <t>27.40.14.600.001.00.0796.000000000007</t>
  </si>
  <si>
    <t>тип цоколя Н11, галогеновая</t>
  </si>
  <si>
    <t>Osram 55W</t>
  </si>
  <si>
    <t>2518-1 Т</t>
  </si>
  <si>
    <t>2519 Т</t>
  </si>
  <si>
    <t>29.32.30.250.033.00.0839.000000000000</t>
  </si>
  <si>
    <t>тормозная, для легкового автомобиля, передняя</t>
  </si>
  <si>
    <t>2520 Т</t>
  </si>
  <si>
    <t>29.31.30.530.002.00.0796.000000000000</t>
  </si>
  <si>
    <t>стеклоочистителя, для легкового автомобиля</t>
  </si>
  <si>
    <t>2521 Т</t>
  </si>
  <si>
    <t>автомобиль    МАЗ 5440</t>
  </si>
  <si>
    <t>2522 Т</t>
  </si>
  <si>
    <t>29.32.30.300.023.00.0796.000000000003</t>
  </si>
  <si>
    <t>карданного вала, для легкового автомобиля, с подшипниками и манжетами</t>
  </si>
  <si>
    <t>автомобиль       ГАЗ 322132</t>
  </si>
  <si>
    <t>2523 Т</t>
  </si>
  <si>
    <t>25.73.30.650.017.00.0796.000000000000</t>
  </si>
  <si>
    <t>Заклепочник</t>
  </si>
  <si>
    <t>ручной, диаметр заклепок до 16 мм</t>
  </si>
  <si>
    <t>2524 Т</t>
  </si>
  <si>
    <t>13.96.17.700.001.00.0018.000000000000</t>
  </si>
  <si>
    <t>Материал</t>
  </si>
  <si>
    <t>отделочный материал, ленточный отделочный без вышивки (кроме трикотажного)</t>
  </si>
  <si>
    <t>Лента ременная d 20</t>
  </si>
  <si>
    <t>2525 Т</t>
  </si>
  <si>
    <t>Лента ременная d 35</t>
  </si>
  <si>
    <t>2526 Т</t>
  </si>
  <si>
    <t>13.94.11.900.000.00.0006.000000000010</t>
  </si>
  <si>
    <t>из лубяных волокон и синтетических  нитей, диаметр 1,5 - 6 мм, тонкие  крученые, ГОСТ 17308-88</t>
  </si>
  <si>
    <t>Шнур бытовой крученый d 2,5</t>
  </si>
  <si>
    <t>2527 Т</t>
  </si>
  <si>
    <t>2528 Т</t>
  </si>
  <si>
    <t>13.96.16.900.009.00.0018.000000000000</t>
  </si>
  <si>
    <t>Рукав напорный</t>
  </si>
  <si>
    <t>резиновый, класса Б, с текстильным каркасом, ГОСТ 18698-79</t>
  </si>
  <si>
    <t>Рукав Кислородный Ф6мм</t>
  </si>
  <si>
    <t>2529 Т</t>
  </si>
  <si>
    <t>24.20.40.500.006.00.0796.000000000002</t>
  </si>
  <si>
    <t>стальной, односторонний, ГОСТ 24139-80</t>
  </si>
  <si>
    <t>Хомут 10-16</t>
  </si>
  <si>
    <t>2530 Т</t>
  </si>
  <si>
    <t>2531 Т</t>
  </si>
  <si>
    <t>2532 Т</t>
  </si>
  <si>
    <t>2533 Т</t>
  </si>
  <si>
    <t>19.20.29.560.000.02.0112.000000000000</t>
  </si>
  <si>
    <t>для смазывания компрессоров холодильных машин, вязкость кинематическая при 40°C - 33,5 мм2/сек, вязкость кинематическая при 100°C - 6,2 мм2/сек, плотность при 15°C - 1005 кг/м3</t>
  </si>
  <si>
    <t>Масло компрессорное Atlas Copco Roto Inject Fluid</t>
  </si>
  <si>
    <t>2534 Т</t>
  </si>
  <si>
    <t>17.12.14.300.000.00.0625.000000000000</t>
  </si>
  <si>
    <t>переплетный</t>
  </si>
  <si>
    <t>Переплетный "Б" 0,8 мм 80*100</t>
  </si>
  <si>
    <t>поставка в течение  5 дней</t>
  </si>
  <si>
    <t>2535 Т</t>
  </si>
  <si>
    <t>для коммунально-уборочного  автомобиля ЗиЛ ПМ-130</t>
  </si>
  <si>
    <t>2536 Т</t>
  </si>
  <si>
    <t>28.41.40.000.031.00.0796.000000000003</t>
  </si>
  <si>
    <t>для электроэрозионного станка</t>
  </si>
  <si>
    <t>2537 Т</t>
  </si>
  <si>
    <t>Комплект ЗИП 1</t>
  </si>
  <si>
    <t>2538 Т</t>
  </si>
  <si>
    <t>27.90.52.790.001.00.0796.000000000016</t>
  </si>
  <si>
    <t>К10-17Б-П33-6800 пкФ, электрический, номинальная емкость 6800 пкФ</t>
  </si>
  <si>
    <t>0805 NPO 6800pF 35V 5% конденсатор</t>
  </si>
  <si>
    <t>поставка в течение 30 банковских дней</t>
  </si>
  <si>
    <t>2539 Т</t>
  </si>
  <si>
    <t>27.90.52.790.001.00.0796.000000000000</t>
  </si>
  <si>
    <t>К10-17Б-Н90-0.01 мкФ, электрический, номинальная емкость 001 мкФ</t>
  </si>
  <si>
    <t>0805 X7R 0.01uF 50V 10% чип конденсатор</t>
  </si>
  <si>
    <t>2540 Т</t>
  </si>
  <si>
    <t>27.90.60.300.001.00.0796.000000000175</t>
  </si>
  <si>
    <t>постоянный, тип МОН-5,0-1 Ом, металлопленочный, номинальное сопротивление 1 ОМ</t>
  </si>
  <si>
    <t>1206 5% 0 Ом чип резистор</t>
  </si>
  <si>
    <t>2541 Т</t>
  </si>
  <si>
    <t>27.90.60.300.001.00.0796.000000000132</t>
  </si>
  <si>
    <t>постоянный, тип С2-23-5, металлодиэлектрический, номинальное сопротивление 1 кОм</t>
  </si>
  <si>
    <t>1206 5% 1 кОм чип резистор</t>
  </si>
  <si>
    <t>2542 Т</t>
  </si>
  <si>
    <t>1206 5% 1,2 кОм чип резистор</t>
  </si>
  <si>
    <t>2543 Т</t>
  </si>
  <si>
    <t>27.90.60.300.001.00.0796.000000000090</t>
  </si>
  <si>
    <t>постоянный, тип С2-33М-0,25, непроволочный, номинальное сопротивление 10 кОм</t>
  </si>
  <si>
    <t>1206 5% 12,1 кОм чип резистор</t>
  </si>
  <si>
    <t>2544 Т</t>
  </si>
  <si>
    <t>27.90.60.300.001.00.0796.000000000051</t>
  </si>
  <si>
    <t>постоянный, тип МЛТ-0,25-200 КОМ, металлопленочный, номинальное сопротивление 200 КОм</t>
  </si>
  <si>
    <t>1206 5% 160 кОм чип резистор</t>
  </si>
  <si>
    <t>2545 Т</t>
  </si>
  <si>
    <t>27.90.60.300.001.00.0796.000000000107</t>
  </si>
  <si>
    <t>постоянный, тип С2-23-0.25, металлодиэлектрический, номинальное сопротивление 2.7 кОм</t>
  </si>
  <si>
    <t>1206 5% 2,7 ком чип резистор</t>
  </si>
  <si>
    <t>2546 Т</t>
  </si>
  <si>
    <t>27.90.60.300.001.00.0796.000000000152</t>
  </si>
  <si>
    <t>постоянный, тип С2-33Н-0,5, металлодиэлектрический, номинальное сопротивление 200 Ом</t>
  </si>
  <si>
    <t>1206 5% 240 Ом чип резистор</t>
  </si>
  <si>
    <t>2547 Т</t>
  </si>
  <si>
    <t>27.90.60.300.001.00.0796.000000000054</t>
  </si>
  <si>
    <t>постоянный, тип МЛТ-0,5-3.6 КОМ, металлопленочный, номинальное сопротивление 3,6 КОм</t>
  </si>
  <si>
    <t>1206 5% 3,3 кОм  чип резистор</t>
  </si>
  <si>
    <t>2548 Т</t>
  </si>
  <si>
    <t>1206 5% 4,7 кОм чип резистор</t>
  </si>
  <si>
    <t>2549 Т</t>
  </si>
  <si>
    <t>27.90.52.790.001.00.0796.000000000012</t>
  </si>
  <si>
    <t>К10-17Б-П33-1500 пкФ, электрический, номинальная емкость 1500 пкФ</t>
  </si>
  <si>
    <t>1206 NPO 1500пФ 5% чип конденсатор</t>
  </si>
  <si>
    <t>2550 Т</t>
  </si>
  <si>
    <t>1206 X7R 0,01мкФ 10% 100V чип конденсатор</t>
  </si>
  <si>
    <t>2551 Т</t>
  </si>
  <si>
    <t>1206 X7R 0,1мкФ 10% 100V чип конденсатор</t>
  </si>
  <si>
    <t>2552 Т</t>
  </si>
  <si>
    <t>1206 X7R 0,1мкФ 10% 50V чип конденсатор</t>
  </si>
  <si>
    <t>2553 Т</t>
  </si>
  <si>
    <t>27.90.52.790.001.00.0796.000000000002</t>
  </si>
  <si>
    <t>К10-17Б-Н90-2.2 мкФ, электрический, номинальная емкость 22 мкФ</t>
  </si>
  <si>
    <t>1206 X7R 1 мкФ 10% 100V чип конденсатор</t>
  </si>
  <si>
    <t>2554 Т</t>
  </si>
  <si>
    <t>26.11.21.200.000.00.0796.000000000001</t>
  </si>
  <si>
    <t>полупроводниковый, импульсный, ГОСТ 17465-80</t>
  </si>
  <si>
    <t>1N4007 (КД258Д) MIC DO-41 1А 1000В диод</t>
  </si>
  <si>
    <t>2555 Т</t>
  </si>
  <si>
    <t>1N4148 ST DO-35 диод</t>
  </si>
  <si>
    <t>2556 Т</t>
  </si>
  <si>
    <t>1N5408 MIC DO-27 диод</t>
  </si>
  <si>
    <t>2557 Т</t>
  </si>
  <si>
    <t>26.30.30.900.069.00.0796.000000000001</t>
  </si>
  <si>
    <t>на плату прямая, открытая</t>
  </si>
  <si>
    <t>PW-5M HSUAN MAO вилка</t>
  </si>
  <si>
    <t>2558 Т</t>
  </si>
  <si>
    <t>2SA733 NEC TO-92 транзистор</t>
  </si>
  <si>
    <t>2559 Т</t>
  </si>
  <si>
    <t>2SC2625 TO-3P FUJI транзистор</t>
  </si>
  <si>
    <t>2560 Т</t>
  </si>
  <si>
    <t>27.90.60.500.000.01.0796.000000000002</t>
  </si>
  <si>
    <t>переменный, проволочный, тип СП5-1 КОм, номинальное сопротивление 1 КОм</t>
  </si>
  <si>
    <t>3296W-1-103LF  BOURNS резистор</t>
  </si>
  <si>
    <t>2561 Т</t>
  </si>
  <si>
    <t>27.90.60.500.000.01.0796.000000000004</t>
  </si>
  <si>
    <t>переменный, проволочный, тип СП5-22 КОм, номинальное сопротивление 22 КОм</t>
  </si>
  <si>
    <t>3296W-1-202LF  BOURNS резистор</t>
  </si>
  <si>
    <t>2562 Т</t>
  </si>
  <si>
    <t>3296W-1-501LF  BOURNS резистор</t>
  </si>
  <si>
    <t>2563 Т</t>
  </si>
  <si>
    <t>40.61.8.230.0000 Finder реле</t>
  </si>
  <si>
    <t>2564 Т</t>
  </si>
  <si>
    <t>26.30.30.900.056.00.0796.000000000000</t>
  </si>
  <si>
    <t>Разрядник</t>
  </si>
  <si>
    <t>для защиты линий и аппаратуры связи от перенапряжений</t>
  </si>
  <si>
    <t>B88069-X 720 (EC90X), 5 кА/5 А Epcos  разрядник</t>
  </si>
  <si>
    <t>2565 Т</t>
  </si>
  <si>
    <t>C945 FSC TO-92 транзистор</t>
  </si>
  <si>
    <t>2566 Т</t>
  </si>
  <si>
    <t>CA6H 2,2кОм 20% резистор</t>
  </si>
  <si>
    <t>2567 Т</t>
  </si>
  <si>
    <t>CA6H 3,3кОм 20% резистор</t>
  </si>
  <si>
    <t>2568 Т</t>
  </si>
  <si>
    <t>26.30.30.900.069.00.0796.000000000000</t>
  </si>
  <si>
    <t>на плату прямая, закрытая</t>
  </si>
  <si>
    <t>CWF-4 (DS1069-4M) вилка на плату 2,5мм закрытая</t>
  </si>
  <si>
    <t>2569 Т</t>
  </si>
  <si>
    <t>26.30.30.900.104.00.0796.000000000005</t>
  </si>
  <si>
    <t>Адаптер</t>
  </si>
  <si>
    <t>разъем VGA</t>
  </si>
  <si>
    <t>DRB-9F разьем</t>
  </si>
  <si>
    <t>2570 Т</t>
  </si>
  <si>
    <t>27.90.70.300.017.00.0796.000000000000</t>
  </si>
  <si>
    <t>Дроссель-трансформатор</t>
  </si>
  <si>
    <t>тип ДТ-1-300</t>
  </si>
  <si>
    <t>EC24-101K дроссель          100 мкГн</t>
  </si>
  <si>
    <t>2571 Т</t>
  </si>
  <si>
    <t>HER108 MIC DO-41 диод</t>
  </si>
  <si>
    <t>2572 Т</t>
  </si>
  <si>
    <t>HFA30PA60C TO-247AC INTERSIL микросхема</t>
  </si>
  <si>
    <t>2573 Т</t>
  </si>
  <si>
    <t>26.51.70.150.000.00.0796.000000000000</t>
  </si>
  <si>
    <t>Термостат</t>
  </si>
  <si>
    <t>KSD-9700-65 65C NO термостат</t>
  </si>
  <si>
    <t>2574 Т</t>
  </si>
  <si>
    <t>L-59SRGW-CC Kinbright светодиод</t>
  </si>
  <si>
    <t>2575 Т</t>
  </si>
  <si>
    <t>26.11.30.900.000.00.0796.000000000000</t>
  </si>
  <si>
    <t>полупроводниковая, ГОСТ 17021-88</t>
  </si>
  <si>
    <t>LM317 TO-220-3 ST микросхема</t>
  </si>
  <si>
    <t>2576 Т</t>
  </si>
  <si>
    <t>27.90.60.300.001.00.0796.000000000025</t>
  </si>
  <si>
    <t>постоянный, тип SQP-0.1 ОМ, проволочный, номинальное сопротивление 0,1 ОМ</t>
  </si>
  <si>
    <t>LTO30R0500FTE3 (0,05Ом±1%) VISHAY резистор</t>
  </si>
  <si>
    <t>2577 Т</t>
  </si>
  <si>
    <t>MC7818CT TO-220 ONS микросхема</t>
  </si>
  <si>
    <t>2578 Т</t>
  </si>
  <si>
    <t>MF-0.5 1.5 кОм 5% резистор</t>
  </si>
  <si>
    <t>2579 Т</t>
  </si>
  <si>
    <t>27.90.60.300.001.00.0796.000000000068</t>
  </si>
  <si>
    <t>постоянный, тип МЛТ-2-56 ОМ, металлопленочный, номинальное сопротивление 56 Ом</t>
  </si>
  <si>
    <t>MF-0.5 62 Ом 5% резистор</t>
  </si>
  <si>
    <t>2580 Т</t>
  </si>
  <si>
    <t>27.90.60.300.001.00.0796.000000000047</t>
  </si>
  <si>
    <t>постоянный, тип С2-470 ОМ, непроволочный, номинальное сопротивление 470 Ом</t>
  </si>
  <si>
    <t>MF-0.5 680 Ом 5% резистор</t>
  </si>
  <si>
    <t>2581 Т</t>
  </si>
  <si>
    <t>27.90.60.300.001.00.0796.000000000085</t>
  </si>
  <si>
    <t>постоянный, тип МЛТ-2-1 кОм, металлопленочный, номинальное сопротивление 1 кОм</t>
  </si>
  <si>
    <t>MF-2 1,3 кОм резистор</t>
  </si>
  <si>
    <t>2582 Т</t>
  </si>
  <si>
    <t>MF-2 24 Ом 5% резистор</t>
  </si>
  <si>
    <t>2583 Т</t>
  </si>
  <si>
    <t>27.90.60.300.001.00.0796.000000000081</t>
  </si>
  <si>
    <t>постоянный, тип МЛТ-2-47 ОМ, металлопленочный, номинальное сопротивление 47 Ом</t>
  </si>
  <si>
    <t>MF-2 33 Ом 5% резистор</t>
  </si>
  <si>
    <t>2584 Т</t>
  </si>
  <si>
    <t>27.90.60.300.001.00.0796.000000000070</t>
  </si>
  <si>
    <t>постоянный, тип МЛТ-2-470 ОМ, металлопленочный, номинальное сопротивление 470 Ом</t>
  </si>
  <si>
    <t>MF-2 390 Ом 5% резистор</t>
  </si>
  <si>
    <t>2585 Т</t>
  </si>
  <si>
    <t>MF-2 47 Ом 5% резистор</t>
  </si>
  <si>
    <t>2586 Т</t>
  </si>
  <si>
    <t>MY4NJ 24VDC Omron реле</t>
  </si>
  <si>
    <t>2587 Т</t>
  </si>
  <si>
    <t>26.20.30.100.024.00.0796.000000000000</t>
  </si>
  <si>
    <t>защиты, для сетевых концентраторов и сетевого оборудования</t>
  </si>
  <si>
    <t>PLA10AN1522R0R2 Murata фильтр</t>
  </si>
  <si>
    <t>2588 Т</t>
  </si>
  <si>
    <t>PW-3M HSUAN MAO вилка</t>
  </si>
  <si>
    <t>2589 Т</t>
  </si>
  <si>
    <t>RHRP3060 TO-220 Fairchild диод</t>
  </si>
  <si>
    <t>2590 Т</t>
  </si>
  <si>
    <t>RS-115G гнездо на панель RCA</t>
  </si>
  <si>
    <t>2591 Т</t>
  </si>
  <si>
    <t>SC15-11SRWA  красный индикатор</t>
  </si>
  <si>
    <t>2592 Т</t>
  </si>
  <si>
    <t>26.51.82.500.040.00.0796.000000000000</t>
  </si>
  <si>
    <t>Термистор температурного контроллера</t>
  </si>
  <si>
    <t>для хроматографа</t>
  </si>
  <si>
    <t>SCK-2R58 THINKING DIP2 термистор</t>
  </si>
  <si>
    <t>2593 Т</t>
  </si>
  <si>
    <t>27.90.60.300.001.00.0796.000000000011</t>
  </si>
  <si>
    <t>постоянный, тип С5-18 ОМ, проволочный, номинальное сопротивление 18 ОМ</t>
  </si>
  <si>
    <t>SQP 3Вт 15 Ом 5% резистор</t>
  </si>
  <si>
    <t>2594 Т</t>
  </si>
  <si>
    <t>TL431ACLP TI  TO-92 микросхема</t>
  </si>
  <si>
    <t>2595 Т</t>
  </si>
  <si>
    <t>TL494CN TI DIP-16 микросхема</t>
  </si>
  <si>
    <t>2596 Т</t>
  </si>
  <si>
    <t>К10-17Б NPO 1000pF 100V 5% конденсатор</t>
  </si>
  <si>
    <t>2597 Т</t>
  </si>
  <si>
    <t>27.90.52.790.001.00.0796.000000000013</t>
  </si>
  <si>
    <t>К10-17Б-П33-2000 пкФ, электрический, номинальная емкость 2000 пкФ</t>
  </si>
  <si>
    <t>CBB-81 2200 пФ 1000В конденсатор</t>
  </si>
  <si>
    <t>2598 Т</t>
  </si>
  <si>
    <t>К10-17Б X7R 0,1 мкФ 50В 10% ST конденсатор</t>
  </si>
  <si>
    <t>2599 Т</t>
  </si>
  <si>
    <t>27.90.52.790.001.00.0796.000000000015</t>
  </si>
  <si>
    <t>К10-17Б-П33-4700 пкФ, электрический, номинальная емкость 4700 пкФ</t>
  </si>
  <si>
    <t>К10-17Б X7R 0,47 мкФ 10% (0805) конденсатор</t>
  </si>
  <si>
    <t>2600 Т</t>
  </si>
  <si>
    <t>К10-17Б X7R 0,47 мкФ 10% 100В конденсатор</t>
  </si>
  <si>
    <t>2601 Т</t>
  </si>
  <si>
    <t>К10-17Б X7R 1 мкФ 100В Murata RDER72A105K2S1H03A конденсатор</t>
  </si>
  <si>
    <t>2602 Т</t>
  </si>
  <si>
    <t>DEBF33A103ZA2B myRata  (10nF/Y2/DC1kV) конденсатор</t>
  </si>
  <si>
    <t>2603 Т</t>
  </si>
  <si>
    <t>DEBE33D222ZA2B myRata (2200pF/Y2/DC2kV) конденсатор</t>
  </si>
  <si>
    <t>2604 Т</t>
  </si>
  <si>
    <t>DEBF33D472ZA2B myRata  (4700pF/Y2/DC2k) конденсатор</t>
  </si>
  <si>
    <t>2605 Т</t>
  </si>
  <si>
    <t>К50-35 10мкФ 35В конденсатор</t>
  </si>
  <si>
    <t>2606 Т</t>
  </si>
  <si>
    <t>27.90.52.790.001.00.0796.000000000021</t>
  </si>
  <si>
    <t>К50-13-50В-2200 мкФ, электрический, номинальная емкость 2200 мкФ</t>
  </si>
  <si>
    <t>К50-35 2200мкФ 63В TK Jam 18х35мм конденсатор</t>
  </si>
  <si>
    <t>2607 Т</t>
  </si>
  <si>
    <t>27.90.52.790.001.00.0796.000000000026</t>
  </si>
  <si>
    <t>К50-16-111-50В-500 мкФ, электрический, номинальная емкость 500 мкФ</t>
  </si>
  <si>
    <t>К50-35 470мкФ 200В TK Jamicon 105C  конденсатор</t>
  </si>
  <si>
    <t>2608 Т</t>
  </si>
  <si>
    <t>К73-17 (CL21)  0,1мкФ  630В 10% конденсатор</t>
  </si>
  <si>
    <t>2609 Т</t>
  </si>
  <si>
    <t>К73-17 (CL21)  1мкФ  400В конденсатор</t>
  </si>
  <si>
    <t>2610 Т</t>
  </si>
  <si>
    <t>КТ3102АМ АДБК.432140.054ТУ транзистор</t>
  </si>
  <si>
    <t>2611 Т</t>
  </si>
  <si>
    <t>КТ814Г транзистор</t>
  </si>
  <si>
    <t>2612 Т</t>
  </si>
  <si>
    <t>МЛТ-0,5 1,5 кОм 5% резистор</t>
  </si>
  <si>
    <t>2613 Т</t>
  </si>
  <si>
    <t>МЛТ-1 750 Ом 5% резистор</t>
  </si>
  <si>
    <t>2614 Т</t>
  </si>
  <si>
    <t>27.33.13.500.000.01.0796.000000000002</t>
  </si>
  <si>
    <t>для миниатюрного реле, номинальное напряжение 24 В постоянного тока</t>
  </si>
  <si>
    <t>розетка к MY4N Omron РТ78604, 3-1415043-1 на плату</t>
  </si>
  <si>
    <t>2615 Т</t>
  </si>
  <si>
    <t>РЭС-10п РС4.529.031-06.02 реле</t>
  </si>
  <si>
    <t>2616 Т</t>
  </si>
  <si>
    <t>РЭС-10п РС4.529.031-18 реле</t>
  </si>
  <si>
    <t>2617 Т</t>
  </si>
  <si>
    <t>С2-33Н-0,125-1 кОм 5%  резистор</t>
  </si>
  <si>
    <t>2618 Т</t>
  </si>
  <si>
    <t>С2-33Н-0,125-1,2 кОм 5%  резистор</t>
  </si>
  <si>
    <t>2619 Т</t>
  </si>
  <si>
    <t>С2-33Н-0,125-10 кОм 5%  резистор</t>
  </si>
  <si>
    <t>2620 Т</t>
  </si>
  <si>
    <t>С2-33Н-0,125-150 кОм 5%  резистор</t>
  </si>
  <si>
    <t>2621 Т</t>
  </si>
  <si>
    <t>С2-33Н-0,125-2,2 кОм 5%  резистор</t>
  </si>
  <si>
    <t>2622 Т</t>
  </si>
  <si>
    <t>С2-33Н-0,125-2,7 кОм 5%  резистор</t>
  </si>
  <si>
    <t>2623 Т</t>
  </si>
  <si>
    <t>27.90.60.300.001.00.0796.000000000056</t>
  </si>
  <si>
    <t>постоянный, тип МЛТ-0,5-20 КОМ, металлопленочный, номинальное сопротивление 20 КОм</t>
  </si>
  <si>
    <t>С2-33Н-0,125-20 кОм 5% А-Д-В резистор</t>
  </si>
  <si>
    <t>2624 Т</t>
  </si>
  <si>
    <t>С2-33Н-0,125-3,3 кОм 5%  резистор</t>
  </si>
  <si>
    <t>2625 Т</t>
  </si>
  <si>
    <t>С2-33Н-0,125-3,9 кОм 5%  резистор</t>
  </si>
  <si>
    <t>2626 Т</t>
  </si>
  <si>
    <t>С2-33Н-0,125-300 Ом 5% А-Д-В резистор</t>
  </si>
  <si>
    <t>2627 Т</t>
  </si>
  <si>
    <t>С2-33Н-0,125-47 кОм 5%  резистор</t>
  </si>
  <si>
    <t>2628 Т</t>
  </si>
  <si>
    <t>С2-33Н-0,125-680 Ом 5%  резистор</t>
  </si>
  <si>
    <t>2629 Т</t>
  </si>
  <si>
    <t>С2-33Н-0,25 39 Ом 5% резистор</t>
  </si>
  <si>
    <t>2630 Т</t>
  </si>
  <si>
    <t>С2-33Н-0,5 1 кОм 5% резистор</t>
  </si>
  <si>
    <t>2631 Т</t>
  </si>
  <si>
    <t>С2-33Н-1-560 кОм 5% резистор</t>
  </si>
  <si>
    <t>2632 Т</t>
  </si>
  <si>
    <t>С2-33Н-2-1,8 кОм 5%  резистор</t>
  </si>
  <si>
    <t>2633 Т</t>
  </si>
  <si>
    <t>С2-33Н-2-100 Ом 5%  резистор</t>
  </si>
  <si>
    <t>2634 Т</t>
  </si>
  <si>
    <t>27.90.60.500.000.01.0796.000000000016</t>
  </si>
  <si>
    <t>переменный, проволочный, тип ППБ-15Г-3,3 кОм, номинальное сопротивление 3,3 кОм</t>
  </si>
  <si>
    <t>СП3-19а-0,5Вт-3,3 кОм 10%-В резистор</t>
  </si>
  <si>
    <t>2635 Т</t>
  </si>
  <si>
    <t>27.90.60.500.000.01.0796.000000000001</t>
  </si>
  <si>
    <t>переменный, проволочный, тип СП4-680 Ом, номинальное сопротивление 680 Ом</t>
  </si>
  <si>
    <t>СП4-1а А 680 Ом 20% 20 вал  резистор</t>
  </si>
  <si>
    <t>2636 Т</t>
  </si>
  <si>
    <t>ТП112-14 трансформатор</t>
  </si>
  <si>
    <t>2637 Т</t>
  </si>
  <si>
    <t>26.30.30.900.112.00.0796.000000000000</t>
  </si>
  <si>
    <t>Вентилятор</t>
  </si>
  <si>
    <t>для АТС</t>
  </si>
  <si>
    <t>JF1225В2Н 24В/0,4А Jamicom вентилятор</t>
  </si>
  <si>
    <t>2638 Т</t>
  </si>
  <si>
    <t>27.33.13.100.000.00.0796.000000000000</t>
  </si>
  <si>
    <t>электрическая, прямая, однополюсная, напряжение до 250 В</t>
  </si>
  <si>
    <t>ВД1 Вилка</t>
  </si>
  <si>
    <t>2639 Т</t>
  </si>
  <si>
    <t>27.33.11.400.001.00.0796.000000000000</t>
  </si>
  <si>
    <t>Микропереключатель</t>
  </si>
  <si>
    <t>для своевременного замыкания/размыкания электрической сети, серия МИ</t>
  </si>
  <si>
    <t>КМ1-1 переключатель</t>
  </si>
  <si>
    <t>2640 Т</t>
  </si>
  <si>
    <t>26.51.43.590.009.00.0796.000000000003</t>
  </si>
  <si>
    <t>Мегаомметр</t>
  </si>
  <si>
    <t>диапазон измерений 0-1000 МОм</t>
  </si>
  <si>
    <t>Ф4102/1-1М мегаомметр</t>
  </si>
  <si>
    <t>2641 Т</t>
  </si>
  <si>
    <t>26.40.41.000.003.00.0796.000000000007</t>
  </si>
  <si>
    <t>Микрофон</t>
  </si>
  <si>
    <t>электретный, на гибкой основе</t>
  </si>
  <si>
    <t>SVEN MK-200 микрофон</t>
  </si>
  <si>
    <t>2642 Т</t>
  </si>
  <si>
    <t>KD2-21BBR переключатель</t>
  </si>
  <si>
    <t>2643 Т</t>
  </si>
  <si>
    <t>25.99.29.490.030.00.0796.000000000006</t>
  </si>
  <si>
    <t>2РМТ22Б4Г3В1В</t>
  </si>
  <si>
    <t>2РМТ39Б45Г2В1В розетка</t>
  </si>
  <si>
    <t>2644 Т</t>
  </si>
  <si>
    <t>L-154A4 SURKPBGVGC Kingbright светодиод</t>
  </si>
  <si>
    <t>2645 Т</t>
  </si>
  <si>
    <t>26.51.43.590.015.00.0796.000000000000</t>
  </si>
  <si>
    <t>цифровой, 3,5 цифровых разряда, точность около 1,0 %</t>
  </si>
  <si>
    <t>UNI-T UT33C, CRC мультиметр</t>
  </si>
  <si>
    <t>2646 Т</t>
  </si>
  <si>
    <t>27.33.11.100.004.00.0796.000000000002</t>
  </si>
  <si>
    <t>одноместная, двухполюсная, боковые заземляющие контакты, тип открытый, номинальный ток 16А, напряжение 250В, ГОСТ 7396.1-89</t>
  </si>
  <si>
    <t>РА 10-125Б IP44 розетка</t>
  </si>
  <si>
    <t>2647 Т</t>
  </si>
  <si>
    <t>15.12.12.900.000.13.0796.000000000001</t>
  </si>
  <si>
    <t>Сумка</t>
  </si>
  <si>
    <t>для ноутбука, из пластмассы</t>
  </si>
  <si>
    <t>портфель  цвета хаки, 2 отделения</t>
  </si>
  <si>
    <t>2648 Т</t>
  </si>
  <si>
    <t>24.10.14.900.000.00.0166.000000000003</t>
  </si>
  <si>
    <t>стальная, колотая, номер 08</t>
  </si>
  <si>
    <t>поставка в течение 14 календарных дней</t>
  </si>
  <si>
    <t>2649 Т</t>
  </si>
  <si>
    <t>24.34.13.100.001.00.0166.000000000002</t>
  </si>
  <si>
    <t>сварочная, сплошного сечения, диаметр 1,6 мм</t>
  </si>
  <si>
    <t>Проволока Ø1,6 мм СВ08Х19Н10Г2Б</t>
  </si>
  <si>
    <t>2650 Т</t>
  </si>
  <si>
    <t>24.34.13.900.000.01.0166.000000000001</t>
  </si>
  <si>
    <t>порошковая, диаметр 2,0 мм, трубчатая стыковая, для дуговой сварки</t>
  </si>
  <si>
    <t>Ø2,0 мм СВ06Х19Н9Т</t>
  </si>
  <si>
    <t>2651 Т</t>
  </si>
  <si>
    <t>24.34.13.900.000.01.0166.000000000005</t>
  </si>
  <si>
    <t>порошковая, диаметр 3,0 мм, трубчатая стыковая, для дуговой сварки</t>
  </si>
  <si>
    <t>2652 Т</t>
  </si>
  <si>
    <t>24.34.13.900.000.01.0166.000000000006</t>
  </si>
  <si>
    <t>порошковая, диаметр 3,2 мм, трубчатая стыковая, для дуговой сварки</t>
  </si>
  <si>
    <t>вольфрамовая ø3,2 х 175 мм WC-20 (300 шт)</t>
  </si>
  <si>
    <t>2653 Т</t>
  </si>
  <si>
    <t>24.34.13.900.000.01.0166.000000000008</t>
  </si>
  <si>
    <t>порошковая, диаметр 4,0 мм, трубчатая стыковая, для дуговой сварки</t>
  </si>
  <si>
    <t>2654 Т</t>
  </si>
  <si>
    <t>поставка в течение  30 дней</t>
  </si>
  <si>
    <t>2655 Т</t>
  </si>
  <si>
    <t>2656 Т</t>
  </si>
  <si>
    <t>2657 Т</t>
  </si>
  <si>
    <t>2658 Т</t>
  </si>
  <si>
    <t>20.30.22.100.001.00.0112.000000000001</t>
  </si>
  <si>
    <t>двухкомпонентный состав, антикоррозионная</t>
  </si>
  <si>
    <t>грунт SIGMAZINK 158, цвет серый</t>
  </si>
  <si>
    <t>поставка в течение  60 дней</t>
  </si>
  <si>
    <t>2659 Т</t>
  </si>
  <si>
    <t>20.30.12.500.000.00.0112.000000000000</t>
  </si>
  <si>
    <t>на основе полиакрилатов и поливинилов</t>
  </si>
  <si>
    <t>покрытие SIGMATERM 350 RAL 7032 Pebble Grey</t>
  </si>
  <si>
    <t>2660 Т</t>
  </si>
  <si>
    <t>20.30.22.700.000.01.0112.000000000001</t>
  </si>
  <si>
    <t>для эпоксидной краски</t>
  </si>
  <si>
    <t>разбовитель THINNER 90-53</t>
  </si>
  <si>
    <t>2661 Т</t>
  </si>
  <si>
    <t>сталь СВ08Г2С диам. 1,2 мм омедненная</t>
  </si>
  <si>
    <t>2662 Т</t>
  </si>
  <si>
    <t>22.21.21.530.001.00.0796.000000000001</t>
  </si>
  <si>
    <t>Трубка</t>
  </si>
  <si>
    <t>термоусаживающаяся, несамозатухающий материал, из полиэтилена, толстостенная, без подклеивающего слоя</t>
  </si>
  <si>
    <t>Перчатка термоусаживаемая 4ТПИ-(25-50) черный цвет</t>
  </si>
  <si>
    <t>в течение 4 дней после аванса</t>
  </si>
  <si>
    <t>2663 Т</t>
  </si>
  <si>
    <t>Перчатка термоусаживаемая 4ТПИ-(70-120) черный цвет</t>
  </si>
  <si>
    <t>2664 Т</t>
  </si>
  <si>
    <t>2665 Т</t>
  </si>
  <si>
    <t>Цифровой аудиорегистратор 
CAYMAN 4AS-320-1024</t>
  </si>
  <si>
    <t>поставка в течение              15 календарных дней</t>
  </si>
  <si>
    <t>авансовый платеж 100%</t>
  </si>
  <si>
    <t>2666 Т</t>
  </si>
  <si>
    <t>Извещатель охранный линейный оптико-электронный типа ИО 209-17 «СПЭК-8»</t>
  </si>
  <si>
    <t>поставка в течение              25 рабочих дней</t>
  </si>
  <si>
    <t>2667 Т</t>
  </si>
  <si>
    <t>25.73.30.300.000.03.0796.000000000121</t>
  </si>
  <si>
    <t>гаечный, рожковый, двусторонний, размер 14*17 мм</t>
  </si>
  <si>
    <t>Ключ рожковый 14х17мм.</t>
  </si>
  <si>
    <t>поставка в течение              15 рабочих дней</t>
  </si>
  <si>
    <t>2668 Т</t>
  </si>
  <si>
    <t>25.73.30.630.000.00.0796.000000000019</t>
  </si>
  <si>
    <t>слесарно-монтажная, с изолирующей ручкой, длина 100 мм, ГОСТ 17199-88</t>
  </si>
  <si>
    <t>Fusion SL4,0х100мм бұрауышы /Отвертка Fusion SL4,0х100мм.</t>
  </si>
  <si>
    <t>2669 Т</t>
  </si>
  <si>
    <t>25.73.30.630.000.00.0796.000000000022</t>
  </si>
  <si>
    <t>слесарно-монтажная, без изолируещей ручки, длина 150 мм, ГОСТ 17199-88</t>
  </si>
  <si>
    <t>Отвертка Fusion SL8,0х150мм.</t>
  </si>
  <si>
    <t>2670 Т</t>
  </si>
  <si>
    <t>25.73.30.100.007.00.0796.000000000001</t>
  </si>
  <si>
    <t>с диэлектрическими ручками</t>
  </si>
  <si>
    <t>Плоскогубцы 180мм.шлифованные</t>
  </si>
  <si>
    <t>2671 Т</t>
  </si>
  <si>
    <t>Плоскогубцы 200мм.шлифованные</t>
  </si>
  <si>
    <t>2672 Т</t>
  </si>
  <si>
    <t>28.29.70.300.007.00.0796.000000000000</t>
  </si>
  <si>
    <t>Паяльник</t>
  </si>
  <si>
    <t>электрический, для низкотемпературной пайки</t>
  </si>
  <si>
    <t>Паяльник c пластмассовой ручкой 60Вт.220В.</t>
  </si>
  <si>
    <t>2673 Т</t>
  </si>
  <si>
    <t>25.73.30.100.008.00.0796.000000000000</t>
  </si>
  <si>
    <t>Пинцет технический</t>
  </si>
  <si>
    <t>для крепления обрабатываемых деталей и изделий</t>
  </si>
  <si>
    <t>Набор пинцетов из нержавеющей стали, 4шт.</t>
  </si>
  <si>
    <t>2674 Т</t>
  </si>
  <si>
    <t>25.73.30.300.000.03.0796.000000000110</t>
  </si>
  <si>
    <t>гаечный, рожковый, двусторонний, размер 8*10 мм</t>
  </si>
  <si>
    <t>Ключ рожковый 8х10мм.</t>
  </si>
  <si>
    <t>2675 Т</t>
  </si>
  <si>
    <t>Бокорезы Classic,160мм.шлифованные</t>
  </si>
  <si>
    <t>2676 Т</t>
  </si>
  <si>
    <t>24.20.40.300.000.00.0796.000000000002</t>
  </si>
  <si>
    <t>для фитинга, из оцинкованной стали, наружный диаметр 30 мм</t>
  </si>
  <si>
    <t>Полукольцо 6058 25мм.никелерованное металлическое</t>
  </si>
  <si>
    <t>2677 Т</t>
  </si>
  <si>
    <t>27.90.31.900.021.00.0796.000000000022</t>
  </si>
  <si>
    <t>Аппарат дуговой сварки</t>
  </si>
  <si>
    <t>инверторный, диапазон сварочного тока 5-420 А</t>
  </si>
  <si>
    <t>аппарат полуавтоматической сварки</t>
  </si>
  <si>
    <t>поставка в течение              15  дней</t>
  </si>
  <si>
    <t>аванс 30%</t>
  </si>
  <si>
    <t>2678 Т</t>
  </si>
  <si>
    <t>27.90.31.900.012.00.0796.000000000000</t>
  </si>
  <si>
    <t>Установка сварочная</t>
  </si>
  <si>
    <t>для аргонно-дуговой сварки</t>
  </si>
  <si>
    <t>аппарат аргоно-дуговой сварки  вкомплекте с панелью управления АСХ.</t>
  </si>
  <si>
    <t>2679 Т</t>
  </si>
  <si>
    <t>13.10.85.100.000.00.0796.000000000006</t>
  </si>
  <si>
    <t>Нить</t>
  </si>
  <si>
    <t>швейная, синтетическая, из комплексных полиэфирных нитей, условный номер 22 л, результирующая номинальная линейная плотность 24,5 текс, с учетом укрутки (в бобинах)</t>
  </si>
  <si>
    <t>Нить 200 ЛЛ, 2000 м</t>
  </si>
  <si>
    <t>2680 Т</t>
  </si>
  <si>
    <t>32.99.59.900.022.00.0166.000000000000</t>
  </si>
  <si>
    <t>Теонофлекс</t>
  </si>
  <si>
    <t>для пазовой изоляции в электрических машинах и аппаратах в системе изоляции, класс нагревостойкости Н (180 °С), рулонный, состоит из полиэтиленнафталатной пленки, оклеенной с двух сторон стеклотканью</t>
  </si>
  <si>
    <t>Стеклолакоткань липкая ЛСКЛ 155 0,15*20</t>
  </si>
  <si>
    <t>2681 Т</t>
  </si>
  <si>
    <t>грунт ФЛ-03К</t>
  </si>
  <si>
    <t>2682 Т</t>
  </si>
  <si>
    <t>20.30.12.700.000.00.0166.000000000034</t>
  </si>
  <si>
    <t>ХВ-518</t>
  </si>
  <si>
    <t>2683 Т</t>
  </si>
  <si>
    <t>20.30.22.700.000.01.0112.000000000000</t>
  </si>
  <si>
    <t>для лакокрасочных материалов, марка Р-4</t>
  </si>
  <si>
    <t>2684 Т</t>
  </si>
  <si>
    <t>2685 Т</t>
  </si>
  <si>
    <t>TCMT16T304FP WP25CT</t>
  </si>
  <si>
    <t>2686 Т</t>
  </si>
  <si>
    <t>TCMT16T304FP WP15CT</t>
  </si>
  <si>
    <t>2687 Т</t>
  </si>
  <si>
    <t>TAGN4C IC808</t>
  </si>
  <si>
    <t>2688 Т</t>
  </si>
  <si>
    <t>BDMT11T304ERML TN6430</t>
  </si>
  <si>
    <t>2689 Т</t>
  </si>
  <si>
    <t>ADKT1505PDR-HM IC908</t>
  </si>
  <si>
    <t>2690 Т</t>
  </si>
  <si>
    <t>HNPJ0905ANSNGD TN6540</t>
  </si>
  <si>
    <t>2691 Т</t>
  </si>
  <si>
    <t>HNPJ0704ANSNHD TN6540</t>
  </si>
  <si>
    <t>2692 Т</t>
  </si>
  <si>
    <t>CNMG160616RH WP35CT</t>
  </si>
  <si>
    <t>2693 Т</t>
  </si>
  <si>
    <t>CNMG160616SL TN8025</t>
  </si>
  <si>
    <t>2694 Т</t>
  </si>
  <si>
    <t>A20SPWLNR06</t>
  </si>
  <si>
    <t>2695 Т</t>
  </si>
  <si>
    <t>12627275300</t>
  </si>
  <si>
    <t>2696 Т</t>
  </si>
  <si>
    <t>12627270700</t>
  </si>
  <si>
    <t>2697 Т</t>
  </si>
  <si>
    <t>12148068700</t>
  </si>
  <si>
    <t>2698 Т</t>
  </si>
  <si>
    <t>22.21.21.530.001.00.0006.000000000000</t>
  </si>
  <si>
    <t>термоусаживающаяся, несамозатухающий материал, из полиэтилена, тонкостенная, без подклеивающего слоя</t>
  </si>
  <si>
    <t>Трубка термоусадочная 20/желтая, трубка термоусадочная 20/зеленая, трубка термоусадочная 20/красная, ТТУ 20/10 черная 100 м/упак ИЭК</t>
  </si>
  <si>
    <t>2699 Т</t>
  </si>
  <si>
    <t>Трубка термоусадочная 40 желтая, Трубка термоусадочная  40 зеленая, ТТУ 40/20 черная 50 м/упак ИЭК</t>
  </si>
  <si>
    <t>2700 Т</t>
  </si>
  <si>
    <t>32.99.59.900.084.00.0796.000000000011</t>
  </si>
  <si>
    <t>полиэтиленовый, ширина до 75 мм</t>
  </si>
  <si>
    <t>Скотч 38 60 мм х 1 см (4/48)</t>
  </si>
  <si>
    <t>2701 Т</t>
  </si>
  <si>
    <t>32.99.59.900.084.00.0796.000000000004</t>
  </si>
  <si>
    <t>бумажный, ширина свыше 3 см, широкий</t>
  </si>
  <si>
    <t>малярный 32 48*32</t>
  </si>
  <si>
    <t>2702 Т</t>
  </si>
  <si>
    <t>Поковка  1000-10-250 ГОСТ 6533-78 сталь 09Г2С ГОСТ 19281-89</t>
  </si>
  <si>
    <t>10 рабочих дней</t>
  </si>
  <si>
    <t>2703 Т</t>
  </si>
  <si>
    <t>углекислота в баллонах емкостью 30 кг</t>
  </si>
  <si>
    <t>2704 Т</t>
  </si>
  <si>
    <t>13.20.13.130.000.01.0006.000000000001</t>
  </si>
  <si>
    <t>чистольняная, для постельного белья, ширина полотна 110-220 см, ГОСТ 10138-93</t>
  </si>
  <si>
    <t>батист</t>
  </si>
  <si>
    <t>2705 Т</t>
  </si>
  <si>
    <t>32.91.12.500.002.00.0796.000000000000</t>
  </si>
  <si>
    <t>Кисть художественная</t>
  </si>
  <si>
    <t>деревянная</t>
  </si>
  <si>
    <t>Кисть белка № 3</t>
  </si>
  <si>
    <t>2706 Т</t>
  </si>
  <si>
    <t>Кисть белка № 6</t>
  </si>
  <si>
    <t>2707 Т</t>
  </si>
  <si>
    <t>32.91.19.300.000.00.0796.000000000004</t>
  </si>
  <si>
    <t>флейцевая</t>
  </si>
  <si>
    <t>Кисть плоская Slimlain 2 натуральная щетина, деревянная ручка SPARTA</t>
  </si>
  <si>
    <t>2708 Т</t>
  </si>
  <si>
    <t>15.20.13.700.000.00.0715.000000000000</t>
  </si>
  <si>
    <t>Тапки</t>
  </si>
  <si>
    <t>мужские, общего назначения, из кожи, ГОСТ 1135-2005</t>
  </si>
  <si>
    <t>поставка в течение  20 дней</t>
  </si>
  <si>
    <t>2709 Т</t>
  </si>
  <si>
    <t>22.21.29.700.017.00.0796.000000000002</t>
  </si>
  <si>
    <t>Кран Маевского</t>
  </si>
  <si>
    <t>температура 130°С, давление условное 0,6 МПа, диаметр 15 мм</t>
  </si>
  <si>
    <t>2710 Т</t>
  </si>
  <si>
    <t>22.19.73.230.001.00.0796.000000000000</t>
  </si>
  <si>
    <t>резиновая, уплотнительная</t>
  </si>
  <si>
    <t>2711 Т</t>
  </si>
  <si>
    <t>13.10.29.100.000.00.0166.000000000000</t>
  </si>
  <si>
    <t>Лен</t>
  </si>
  <si>
    <t>растительное волокно, обыкновенный</t>
  </si>
  <si>
    <t>2712 Т</t>
  </si>
  <si>
    <t>авнсовый платеж - 30%</t>
  </si>
  <si>
    <t>2713 Т</t>
  </si>
  <si>
    <t>25.73.40.390.000.01.0796.000000000301</t>
  </si>
  <si>
    <t>спиральное, с коническим хвостовиком, диаметр 19,5 мм</t>
  </si>
  <si>
    <t>2714 Т</t>
  </si>
  <si>
    <t>25.73.40.390.000.01.0796.000000000321</t>
  </si>
  <si>
    <t>спиральное, с коническим хвостовиком, диаметр 24,5 мм</t>
  </si>
  <si>
    <t>2715 Т</t>
  </si>
  <si>
    <t>аванс 0%, 100% после поставки</t>
  </si>
  <si>
    <t>2716 Т</t>
  </si>
  <si>
    <t>24.10.66.900.000.01.0166.000000000184</t>
  </si>
  <si>
    <t>стальной, марка Ст.40Х, диаметр 25 мм, ГОСТ 2590-2006</t>
  </si>
  <si>
    <t>2717 Т</t>
  </si>
  <si>
    <t>24.10.64.900.000.01.0168.000000000000</t>
  </si>
  <si>
    <t>Прутки</t>
  </si>
  <si>
    <t>из нержавеющей стали, круглые гладкие, горячекатанные, диаметр от 5 мм, ГОСТ 5949-75</t>
  </si>
  <si>
    <t>2718 Т</t>
  </si>
  <si>
    <t>2719 Т</t>
  </si>
  <si>
    <t>24.10.65.000.000.01.0168.000000000000</t>
  </si>
  <si>
    <t>Пруток круглый</t>
  </si>
  <si>
    <t>из инструментальной стали, диаметр 28 мм</t>
  </si>
  <si>
    <t>2720 Т</t>
  </si>
  <si>
    <t>2721 Т</t>
  </si>
  <si>
    <t>2722 Т</t>
  </si>
  <si>
    <t>24.44.22.210.000.02.0166.000000000033</t>
  </si>
  <si>
    <t>латунный, диаметр 20 мм, марка Л63, пресованный, круглый, ГОСТ 2060-2006</t>
  </si>
  <si>
    <t>2723 Т</t>
  </si>
  <si>
    <t>2724 Т</t>
  </si>
  <si>
    <t>2725 Т</t>
  </si>
  <si>
    <t>2726 Т</t>
  </si>
  <si>
    <t>2727 Т</t>
  </si>
  <si>
    <t>2728 Т</t>
  </si>
  <si>
    <t>24.20.34.000.000.00.0168.000000000000</t>
  </si>
  <si>
    <t>квадратная, сталь 1-3ПС, сварная, размер 15*15-60*60 мм, толщина стенки от 1 до 6 мм</t>
  </si>
  <si>
    <t>2729 Т</t>
  </si>
  <si>
    <t>22.22.14.700.002.00.0796.000000000004</t>
  </si>
  <si>
    <t>Канистра</t>
  </si>
  <si>
    <t>пластмассовая, объем 20-50 л, СТ РК ГОСТ Р 51760-2003</t>
  </si>
  <si>
    <t>Канистра – бочка 30 л. с навесными ручками М447</t>
  </si>
  <si>
    <t>2730 Т</t>
  </si>
  <si>
    <t>23.43.10.300.000.00.0796.000000000085</t>
  </si>
  <si>
    <t>тип ИО-10-3,75 I, керамический, опорный, армированный</t>
  </si>
  <si>
    <t>Изолятор ИО-10/3,75</t>
  </si>
  <si>
    <t>2731 Т</t>
  </si>
  <si>
    <t>23.43.10.300.000.00.0796.000000000125</t>
  </si>
  <si>
    <t>тип ИП-10/630-7,5 УХЛ1, керамический, проходной, армированный</t>
  </si>
  <si>
    <t>Изолятор ИП-10/630-7,5 УХЛ2</t>
  </si>
  <si>
    <t>2732 Т</t>
  </si>
  <si>
    <t>Муфта концевая 3 КНТп 10(25-50)</t>
  </si>
  <si>
    <t>2733 Т</t>
  </si>
  <si>
    <t>22.21.29.700.005.00.0796.000000000049</t>
  </si>
  <si>
    <t>для сварки пластиковых труб, полиэтиленовая, электросварная, переходная, диаметр 160-150 мм</t>
  </si>
  <si>
    <t>Муфта концевая 3 КНТп 10(70-120)-Б</t>
  </si>
  <si>
    <t>2734 Т</t>
  </si>
  <si>
    <t>22.21.29.700.005.00.0796.000000000053</t>
  </si>
  <si>
    <t>поливинилхлоридная, редукционная Pу10 250х160 мм</t>
  </si>
  <si>
    <t>Муфта концевая 3 КНТп 10 (150-240)-Б</t>
  </si>
  <si>
    <t>2735 Т</t>
  </si>
  <si>
    <t>22.21.29.700.005.00.0796.000000000093</t>
  </si>
  <si>
    <t>для пластиковых труб, полипропиленовая, соединительная, диаметр 20*20 мм</t>
  </si>
  <si>
    <t>Муфта соединительная 3 СТп 10(25-50)</t>
  </si>
  <si>
    <t>2736 Т</t>
  </si>
  <si>
    <t>22.21.29.700.005.00.0796.000000000088</t>
  </si>
  <si>
    <t>для пластиковых труб, полипропиленовая, соединительная, диаметр 32*20 мм</t>
  </si>
  <si>
    <t>Муфта соединительная 3 СТп 10(70-120)-Б</t>
  </si>
  <si>
    <t>2737 Т</t>
  </si>
  <si>
    <t>22.21.29.700.005.00.0796.000000000095</t>
  </si>
  <si>
    <t>для пластиковых труб, полипропиленовая, соединительная, диаметр 32*32 мм</t>
  </si>
  <si>
    <t>Муфта соединительная 3 СТп 10(150-240)-Б</t>
  </si>
  <si>
    <t>2738 Т</t>
  </si>
  <si>
    <t>20.41.10.100.000.00.0166.000000000000</t>
  </si>
  <si>
    <t>дистиллированный, ГОСТ 6824-96</t>
  </si>
  <si>
    <t>Глицерин (ч.д.а.)</t>
  </si>
  <si>
    <t>2739 Т</t>
  </si>
  <si>
    <t>2740 Т</t>
  </si>
  <si>
    <t>27.40.21.000.001.00.0796.000000000001</t>
  </si>
  <si>
    <t>светодиодный, переносной</t>
  </si>
  <si>
    <t>2741 Т</t>
  </si>
  <si>
    <t>14.12.30.100.000.00.0796.000000000000</t>
  </si>
  <si>
    <t>медицинские одноразовые, из натурального латекса, неопудренные</t>
  </si>
  <si>
    <t>2742 Т</t>
  </si>
  <si>
    <t>20.14.75.500.000.01.0872.000000000000</t>
  </si>
  <si>
    <t>Спирт</t>
  </si>
  <si>
    <t>этиловый, легковоспламеняющийся, ГОСТ 18300-87</t>
  </si>
  <si>
    <t>2743 Т</t>
  </si>
  <si>
    <t>13.20.20.420.000.00.0006.000000000004</t>
  </si>
  <si>
    <t>фланель, хлопчатобумажная, плотностью 170-257 г/м2</t>
  </si>
  <si>
    <t>2744 Т</t>
  </si>
  <si>
    <t>21.20.24.900.002.00.0796.000000000000</t>
  </si>
  <si>
    <t>2745 Т</t>
  </si>
  <si>
    <t>кабель КВВГ 10*1,5</t>
  </si>
  <si>
    <t>2746 Т</t>
  </si>
  <si>
    <t>21.20.23.400.002.00.0778.000000000000</t>
  </si>
  <si>
    <t>Тест-комплект "Активный хлор"</t>
  </si>
  <si>
    <t>для экспрессного определения массовой концентрации активного хлора в свободной и связанной формах в питьевой, природной и нормативно-очищенной сточной водах, диапазон измерения 0,1-0,3-0,5-1,0 мг/л</t>
  </si>
  <si>
    <t>Тестовый набор Elcometer 134</t>
  </si>
  <si>
    <t>2747 Т</t>
  </si>
  <si>
    <t>Дополнительный тестовый набор Elcometer 134</t>
  </si>
  <si>
    <t>2748 Т</t>
  </si>
  <si>
    <t>20.11.12.350.000.00.5108.000000000000</t>
  </si>
  <si>
    <t>Углекислота в баллонах емкостью 30 кг</t>
  </si>
  <si>
    <t>2749 Т</t>
  </si>
  <si>
    <t>2-5 дней после заявки</t>
  </si>
  <si>
    <t>2750 Т</t>
  </si>
  <si>
    <t>2751 Т</t>
  </si>
  <si>
    <t>2752 Т</t>
  </si>
  <si>
    <t>2753 Т</t>
  </si>
  <si>
    <t>2754 Т</t>
  </si>
  <si>
    <t>25.94.13.900.009.00.0796.000000000000</t>
  </si>
  <si>
    <t>Перфоратор</t>
  </si>
  <si>
    <t>гидромеханический, диаметр 73 мм</t>
  </si>
  <si>
    <t xml:space="preserve">Перфоратор ЗУБР </t>
  </si>
  <si>
    <t>2755 Т</t>
  </si>
  <si>
    <t>25.73.30.650.001.00.0796.000000000001</t>
  </si>
  <si>
    <t>Шуруповерт</t>
  </si>
  <si>
    <t>для завертывания и отвертывания путевых шурупов, гаек клеммных и закладных болтов и сверления отверстий в шпалах</t>
  </si>
  <si>
    <t>дрель-шуруповерт ЗУБР</t>
  </si>
  <si>
    <t>2756 Т</t>
  </si>
  <si>
    <t>25.73.40.300.000.00.0796.000000000000</t>
  </si>
  <si>
    <t>для перфоратора, диаметр 6</t>
  </si>
  <si>
    <t>Бур ЗУБР-Мастер</t>
  </si>
  <si>
    <t>2757 Т</t>
  </si>
  <si>
    <t>20.59.59.600.028.00.0166.000000000018</t>
  </si>
  <si>
    <t>компаунд на основе полипропилена, в гранулах</t>
  </si>
  <si>
    <t>компаунд К-68А ТУ38.103508-81</t>
  </si>
  <si>
    <t>2758 Т</t>
  </si>
  <si>
    <t>1 32х16х6 25А ГОСТ2424-83</t>
  </si>
  <si>
    <t>2759 Т</t>
  </si>
  <si>
    <t>1 100х20х20 25А  з25 ГОСТ2424-83</t>
  </si>
  <si>
    <t>2760 Т</t>
  </si>
  <si>
    <t>1 150х10х32 25А з25 ГОСТ2424-83</t>
  </si>
  <si>
    <t>2761 Т</t>
  </si>
  <si>
    <t>1 400х40х127 25А з25 ГОСТ2424-83</t>
  </si>
  <si>
    <t>2762 Т</t>
  </si>
  <si>
    <t>1 200х20х32 64С ГОСТ2424-83</t>
  </si>
  <si>
    <t>2763 Т</t>
  </si>
  <si>
    <t>1 150х25х32 14А 50Н БУ ГОСТ2424-83</t>
  </si>
  <si>
    <t>2764 Т</t>
  </si>
  <si>
    <t>1 150х25х32 14А 80Н БУ ГОСТ2424-83</t>
  </si>
  <si>
    <t>2765 Т</t>
  </si>
  <si>
    <t>25.94.12.300.000.00.0166.000000000036</t>
  </si>
  <si>
    <t>увеличенная, М12, ГОСТ 6958-78</t>
  </si>
  <si>
    <t>2766 Т</t>
  </si>
  <si>
    <t>20.42.18.500.000.01.0778.000000000000</t>
  </si>
  <si>
    <t>зубной, сухой</t>
  </si>
  <si>
    <t>Зубной порошок фасовка 75гр.</t>
  </si>
  <si>
    <t xml:space="preserve">поставка в течение 1 дня </t>
  </si>
  <si>
    <t>2767 Т</t>
  </si>
  <si>
    <t xml:space="preserve">Антифриз "Спутник" </t>
  </si>
  <si>
    <t xml:space="preserve">поставка в течение 5 дней </t>
  </si>
  <si>
    <t>2768 Т</t>
  </si>
  <si>
    <t>29.32.30.600.002.00.0796.000000000001</t>
  </si>
  <si>
    <t>Бачок</t>
  </si>
  <si>
    <t>расширительный, для грузового автомобиля</t>
  </si>
  <si>
    <t xml:space="preserve">автомобиль  КАМАЗ 65117 </t>
  </si>
  <si>
    <t>2769 Т</t>
  </si>
  <si>
    <t>25.99.29.190.070.00.0796.000000000001</t>
  </si>
  <si>
    <t>Башмак</t>
  </si>
  <si>
    <t>железнодорожный, тормозной, горочный, размер 505*145*100 мм</t>
  </si>
  <si>
    <t>2770 Т</t>
  </si>
  <si>
    <t>26.30.30.900.100.00.0796.000000000001</t>
  </si>
  <si>
    <t>для радиостанции</t>
  </si>
  <si>
    <t>аккумуляторная батарея BP200</t>
  </si>
  <si>
    <t>2771 Т</t>
  </si>
  <si>
    <t>26.20.13.000.013.00.0839.000000000000</t>
  </si>
  <si>
    <t>Система сбора данных</t>
  </si>
  <si>
    <t>для промышленных объектов, в комплекте видеокамеры, кабельная проводка, компьютер, программное обеспечение</t>
  </si>
  <si>
    <t>Установка системы видеонаблюдения</t>
  </si>
  <si>
    <t>2772 Т</t>
  </si>
  <si>
    <t>26.30.11.000.000.01.0796.000000000001</t>
  </si>
  <si>
    <t>Радиостанция</t>
  </si>
  <si>
    <t>портативная (носимая), многоканальная</t>
  </si>
  <si>
    <t>Радиостанция TR-120</t>
  </si>
  <si>
    <t>2773 Т</t>
  </si>
  <si>
    <t xml:space="preserve">трансмиссионная, смазочная, гидравлическая </t>
  </si>
  <si>
    <t xml:space="preserve">Mobil ATF 320 (Dexron III) </t>
  </si>
  <si>
    <t>2774 Т</t>
  </si>
  <si>
    <t>2775 Т</t>
  </si>
  <si>
    <t>24.43.24.000.000.00.0166.000000000000</t>
  </si>
  <si>
    <t>оловянно-свинцовый, ГОСТ 21931-76</t>
  </si>
  <si>
    <t>ПОС-61</t>
  </si>
  <si>
    <t>поставка в течение 25 дней</t>
  </si>
  <si>
    <t>авансовый платеж -70%</t>
  </si>
  <si>
    <t>2776 Т</t>
  </si>
  <si>
    <t>25.73.30.100.013.00.0796.000000000002</t>
  </si>
  <si>
    <t>Клещи</t>
  </si>
  <si>
    <t>электроизмерительные</t>
  </si>
  <si>
    <t>Токовые клещи АТК-2103</t>
  </si>
  <si>
    <t>2777 Т</t>
  </si>
  <si>
    <t>Лента транспортерная 2Л-650-4-ТК200-3-1-И-РБ (10мм)</t>
  </si>
  <si>
    <t>2778 Т</t>
  </si>
  <si>
    <t>28.30.93.990.050.00.0796.000000000000</t>
  </si>
  <si>
    <t>для тракторной техники</t>
  </si>
  <si>
    <t>Втулка Ф4 120*70*40 ТУ6-05-810-88</t>
  </si>
  <si>
    <t>2779 Т</t>
  </si>
  <si>
    <t>15.20.11.200.000.00.0715.000000000000</t>
  </si>
  <si>
    <t>Тапочки (сланцы)</t>
  </si>
  <si>
    <t>мужские, казарменные, резиновые, СТ РК 1592-2006</t>
  </si>
  <si>
    <t>тапочки</t>
  </si>
  <si>
    <t>2780 Т</t>
  </si>
  <si>
    <t>25.93.14.900.000.00.0166.000000000064</t>
  </si>
  <si>
    <t>строительный, с плоской головкой, диаметр 4,0 мм, длина 120 мм, ГОСТ 4028-63</t>
  </si>
  <si>
    <t>2781 Т</t>
  </si>
  <si>
    <t>25.93.14.900.000.00.0166.000000000066</t>
  </si>
  <si>
    <t>строительный, с плоской головкой, диаметр 5,0 мм, длина 150 мм, ГОСТ 4028-63</t>
  </si>
  <si>
    <t>2782 Т</t>
  </si>
  <si>
    <t>20.30.12.700.000.00.0881.000000000045</t>
  </si>
  <si>
    <t>ЭП-51, ГОСТ 9640-85</t>
  </si>
  <si>
    <t>Эмаль ЭП-51 (банка 2,5 кг)</t>
  </si>
  <si>
    <t>Банка условная</t>
  </si>
  <si>
    <t>2783 Т</t>
  </si>
  <si>
    <t>20.52.10.900.005.01.0796.000000000000</t>
  </si>
  <si>
    <t>полимерный, универсальный</t>
  </si>
  <si>
    <t>Клей АК-20 (банка 2,5 кг)</t>
  </si>
  <si>
    <t>2784 Т</t>
  </si>
  <si>
    <t>Герметик анаэробный марки Анатерм 5МД (упак. 200гр.)</t>
  </si>
  <si>
    <t>2785 Т</t>
  </si>
  <si>
    <t>20.30.12.700.002.00.0881.000000000000</t>
  </si>
  <si>
    <t>Грунтовка АК-070 (банка 0,8 кг)</t>
  </si>
  <si>
    <t>2786 Т</t>
  </si>
  <si>
    <t>Циатим-221 (банка 0,9 кг)</t>
  </si>
  <si>
    <t>2787 Т</t>
  </si>
  <si>
    <t>20.59.42.900.002.06.0166.000000000000</t>
  </si>
  <si>
    <t>Присадка</t>
  </si>
  <si>
    <t>противотурбулетная, для использования в процессах перекачки углеводородов</t>
  </si>
  <si>
    <t>Сигбол (банка 0,5л = 0,450 кг)</t>
  </si>
  <si>
    <t>2788 Т</t>
  </si>
  <si>
    <t>20.12.12.700.002.00.0166.000000000000</t>
  </si>
  <si>
    <t>Оксид меди</t>
  </si>
  <si>
    <t>ЧДА, ГОСТ 16539-79</t>
  </si>
  <si>
    <t>Медь окись гранулированная (чда)</t>
  </si>
  <si>
    <t>2789 Т</t>
  </si>
  <si>
    <t>20.59.52.100.018.00.0166.000000000000</t>
  </si>
  <si>
    <t>Натрий щавелевокислый</t>
  </si>
  <si>
    <t>ЧДА, порошок, ГОСТ 5839-77</t>
  </si>
  <si>
    <t>2790 Т</t>
  </si>
  <si>
    <t>2791 Т</t>
  </si>
  <si>
    <t>23.20.14.900.012.00.0796.000000000000</t>
  </si>
  <si>
    <t>техническая, огнеупорная, керамическая</t>
  </si>
  <si>
    <t>Трубка фарфоровая</t>
  </si>
  <si>
    <t>2792 Т</t>
  </si>
  <si>
    <t>20.14.24.300.005.00.0166.000000000000</t>
  </si>
  <si>
    <t>Гидрохинон (хинол, п-дигидроксибензол)</t>
  </si>
  <si>
    <t>хлопья</t>
  </si>
  <si>
    <t>Гидрохинон</t>
  </si>
  <si>
    <t>2793 Т</t>
  </si>
  <si>
    <t>20.14.12.250.000.00.0166.000000000001</t>
  </si>
  <si>
    <t>Толуол</t>
  </si>
  <si>
    <t>чистый для анализа, ГОСТ 5789-78</t>
  </si>
  <si>
    <t>Толуол (осч)</t>
  </si>
  <si>
    <t>2794 Т</t>
  </si>
  <si>
    <t>20.59.59.600.028.00.0166.000000000003</t>
  </si>
  <si>
    <t>блескообразующая, марка С</t>
  </si>
  <si>
    <t>Блескообразователь Ликонда С</t>
  </si>
  <si>
    <t>2795 Т</t>
  </si>
  <si>
    <t>Помпа PUMP-MOTOR KP-10 KEMPPI</t>
  </si>
  <si>
    <t>2796 Т</t>
  </si>
  <si>
    <t>июль, август</t>
  </si>
  <si>
    <t>2797 Т</t>
  </si>
  <si>
    <t xml:space="preserve"> Упаковка</t>
  </si>
  <si>
    <t>2798 Т</t>
  </si>
  <si>
    <t>2799 Т</t>
  </si>
  <si>
    <t>24.34.12.900.000.01.0166.000000000007</t>
  </si>
  <si>
    <t>из низкоуглеродистой стали, номинальный диаметр 6 мм, ГОСТ 3282-74</t>
  </si>
  <si>
    <t>2800 Т</t>
  </si>
  <si>
    <t>24.45.22.200.000.01.0166.000000000003</t>
  </si>
  <si>
    <t>нихромовая, диаметр 4,0 мм</t>
  </si>
  <si>
    <t>аванс 0%, 100% по факту поставки</t>
  </si>
  <si>
    <t>2801 Т</t>
  </si>
  <si>
    <t>2802 Т</t>
  </si>
  <si>
    <t>ЛИСТ 3 ГОСТ19903-74 / 09Г2С ГОСТ19281-89</t>
  </si>
  <si>
    <t>2803 Т</t>
  </si>
  <si>
    <t>2804 Т</t>
  </si>
  <si>
    <t>24.20.13.900.000.04.0168.000000000051</t>
  </si>
  <si>
    <t>холоднодеформированная, стальная, бесшовная, особотонкостенная, наружный диаметр 89 мм, ГОСТ 8734-75</t>
  </si>
  <si>
    <t>ТРУБА 89х20.0 ГОСТ8732-78 / В 20 ГОСТ8731-74</t>
  </si>
  <si>
    <t>2805 Т</t>
  </si>
  <si>
    <t>2806 Т</t>
  </si>
  <si>
    <t>2807 Т</t>
  </si>
  <si>
    <t>24.20.13.100.001.00.0168.000000000046</t>
  </si>
  <si>
    <t>горячедеформированная, стальная, бесшовная, наружный диаметр 426 мм, толщина стенки 12 мм, ГОСТ 8732-78</t>
  </si>
  <si>
    <t>2808 Т</t>
  </si>
  <si>
    <t>2809 Т</t>
  </si>
  <si>
    <t>2810 Т</t>
  </si>
  <si>
    <t>2811 Т</t>
  </si>
  <si>
    <t>2812 Т</t>
  </si>
  <si>
    <t>Проволока Ø1,6 мм СВ08Х19Н10Г2Б ГОСТ 2246-70</t>
  </si>
  <si>
    <t>Северо-Казахстанская область, г. Петропавловск  пр. Я.Гашека 1</t>
  </si>
  <si>
    <t>2813 Т</t>
  </si>
  <si>
    <t>23.99.14.000.007.00.0166.000000000008</t>
  </si>
  <si>
    <t>Набивка</t>
  </si>
  <si>
    <t>графитовая, сальниковая, из плетеного гибкого графитового волокна, в оплетке из инконелевой проволоки</t>
  </si>
  <si>
    <t>Набивка сальниковая АПР-31 12*12</t>
  </si>
  <si>
    <t>авансовый платеж - 0%, 100% по факту поставки</t>
  </si>
  <si>
    <t>2814 Т</t>
  </si>
  <si>
    <t>26.51.85.300.000.00.0796.000000000000</t>
  </si>
  <si>
    <t>Индикатор</t>
  </si>
  <si>
    <t>для датчика крутящего момента</t>
  </si>
  <si>
    <t>Комплекс измерительный ИВЭ-50 14.10G</t>
  </si>
  <si>
    <t xml:space="preserve">авансовый платеж - 70% </t>
  </si>
  <si>
    <t>2815 Т</t>
  </si>
  <si>
    <t>Пластина наружная защитная к Speedglas 9100 износостойкая (527001)</t>
  </si>
  <si>
    <t>2816 Т</t>
  </si>
  <si>
    <t>Пластина наружная износостойкая (42 70 00)</t>
  </si>
  <si>
    <t>2817 Т</t>
  </si>
  <si>
    <t>Пластина внутренняя 42 80 00 к Sg-9000F-V</t>
  </si>
  <si>
    <t>2818 Т</t>
  </si>
  <si>
    <t>Пластина внутренняя 52 80 05 к Sg-9100V</t>
  </si>
  <si>
    <t>2819 Т</t>
  </si>
  <si>
    <t xml:space="preserve">к водонагревателю  </t>
  </si>
  <si>
    <t>Тэн водонагревателя 220V 1500W</t>
  </si>
  <si>
    <t xml:space="preserve">авансовый платеж - 100% </t>
  </si>
  <si>
    <t>2820 Т</t>
  </si>
  <si>
    <t>Комплект запасных частей Spare part kit Z001+G003 KM, KMS400_SP600510</t>
  </si>
  <si>
    <t>2821 Т</t>
  </si>
  <si>
    <t>27.90.32.000.040.00.0796.000000000000</t>
  </si>
  <si>
    <t>Плата</t>
  </si>
  <si>
    <t>Контрольная плата Control Card A001 KM 300, 400, 500_KEMPPI SP001209</t>
  </si>
  <si>
    <t>2822 Т</t>
  </si>
  <si>
    <t>2823 Т</t>
  </si>
  <si>
    <t>22.19.40.500.000.01.0006.000000000003</t>
  </si>
  <si>
    <t>конвейерная, для легких условий эксплуатации, тип 4, температура эксплуатации (-45°С)-(+60°С), ГОСТ 20-85</t>
  </si>
  <si>
    <t>Лента БКНЛ65-2-0</t>
  </si>
  <si>
    <t xml:space="preserve">поставка в течении 1 дня </t>
  </si>
  <si>
    <t>2824 Т</t>
  </si>
  <si>
    <t>24.44.23.200.000.01.0166.000000000000</t>
  </si>
  <si>
    <t>латунная, диаметр 0,25 мм, марка Л63, ГОСТ 1066-90</t>
  </si>
  <si>
    <t xml:space="preserve">HQ EDM Wire 0.25 900MPa P5 </t>
  </si>
  <si>
    <t>2825 Т</t>
  </si>
  <si>
    <t>20.59.41.900.000.00.0796.000000000000</t>
  </si>
  <si>
    <t>жидкий, для облегченного отсоединения прикипевших, пригоревших, приржавевших поверхностей, эмульсионный</t>
  </si>
  <si>
    <t>Универсальный спрей WD-40 (200 мл)</t>
  </si>
  <si>
    <t>2826 Т</t>
  </si>
  <si>
    <t>28.30.93.990.006.00.0839.000000000000</t>
  </si>
  <si>
    <t>для гидросистемы тракторной техники</t>
  </si>
  <si>
    <t>гидрораспределитель SN-4/6S-3/18ED3L/C1/18ED3L/KE2S0/18L/18L/18L/18L/G-4-6/M3-24VDC</t>
  </si>
  <si>
    <t>2827 Т</t>
  </si>
  <si>
    <t>гидрораспределитель 64 RG-DCH-07-E-64G-24VDC/Z5L</t>
  </si>
  <si>
    <t>2828 Т</t>
  </si>
  <si>
    <t>19.20.29.520.000.00.0166.000000000002</t>
  </si>
  <si>
    <t xml:space="preserve">Масло </t>
  </si>
  <si>
    <t xml:space="preserve">гидравлическое, марка МГЕ-10А, ГОСТ 17479.3-85 </t>
  </si>
  <si>
    <t>Килограммм</t>
  </si>
  <si>
    <t>2829 Т</t>
  </si>
  <si>
    <t>2830 Т</t>
  </si>
  <si>
    <t>28.49.12.350.001.00.0796.000000000001</t>
  </si>
  <si>
    <t xml:space="preserve">Пила </t>
  </si>
  <si>
    <t>круглая, для распиловки древесины, продольной распиловки, диаметр 360 мм, ширина 2,5 мм, диаметр посадочного отверстия 50 мм, ГОСТ 980-80</t>
  </si>
  <si>
    <t>круглая для распиловки древесины ф350/50</t>
  </si>
  <si>
    <t>поставка в срок не более 10 дней</t>
  </si>
  <si>
    <t>2831 Т</t>
  </si>
  <si>
    <t>28.49.12.350.001.00.0796.000000000002</t>
  </si>
  <si>
    <t>круглая, для распиловки древесины, продольной распиловки, диаметр 400 мм, ширина 2,5 мм, диаметр посадочного отверстия 50 мм, ГОСТ 980-80</t>
  </si>
  <si>
    <t>круглая для распиловки древесины ф400/50</t>
  </si>
  <si>
    <t>2832 Т</t>
  </si>
  <si>
    <t>25.73.40.100.000.00.0796.000000000097</t>
  </si>
  <si>
    <t>для трубной цилиндрической резьбы, G 1 1/2, ГОСТ 3266-81</t>
  </si>
  <si>
    <t>G1 1/2 черновой</t>
  </si>
  <si>
    <t xml:space="preserve">поставка в течение 20 дней </t>
  </si>
  <si>
    <t>2833 Т</t>
  </si>
  <si>
    <t>G1 1/2 чистовой</t>
  </si>
  <si>
    <t>2834 Т</t>
  </si>
  <si>
    <t>25.73.40.100.000.00.0796.000000000095</t>
  </si>
  <si>
    <t>для трубной цилиндрической резьбы, G 1 1/4, ГОСТ 3266-81</t>
  </si>
  <si>
    <t>G 1 1/4 черновой</t>
  </si>
  <si>
    <t>2835 Т</t>
  </si>
  <si>
    <t>G 1 1/4 чистовой</t>
  </si>
  <si>
    <t>2836 Т</t>
  </si>
  <si>
    <t>25.73.40.100.000.00.0796.000000000094</t>
  </si>
  <si>
    <t>для трубной цилиндрической резьбы, G 1 1/8, ГОСТ 3266-81</t>
  </si>
  <si>
    <t>G1 1/8 черновой</t>
  </si>
  <si>
    <t>2837 Т</t>
  </si>
  <si>
    <t>G 1 1/8 чистовой</t>
  </si>
  <si>
    <t>2838 Т</t>
  </si>
  <si>
    <t xml:space="preserve">УШМ </t>
  </si>
  <si>
    <t xml:space="preserve">поставка 5 дней </t>
  </si>
  <si>
    <t>2839 Т</t>
  </si>
  <si>
    <t>22.19.20.700.010.00.0166.000000000053</t>
  </si>
  <si>
    <t>тип ТМКЩ, размер 20*1000*1000 мм, ГОСТ 7338-90</t>
  </si>
  <si>
    <t>Пластина ТКМЩ-С-20 мм</t>
  </si>
  <si>
    <t>авансовый платеж - 0%, оплата по факту</t>
  </si>
  <si>
    <t>2840 Т</t>
  </si>
  <si>
    <t>22.19.30.500.002.01.0006.000000000003</t>
  </si>
  <si>
    <t>газовый, для сварки и резки металлов класса  II предназначен для подачи жидкого топлива, I I–6.3–0,63, наружный диаметр 13, ГОСТ 9356-75</t>
  </si>
  <si>
    <t>Рукав ацетиленовый Ф 9 мм I-0,63 МПа</t>
  </si>
  <si>
    <t>2841 Т</t>
  </si>
  <si>
    <t>13.99.19.900.007.00.0796.000000000000</t>
  </si>
  <si>
    <t>Изолента ХБ/1шт 50 м</t>
  </si>
  <si>
    <t>2842 Т</t>
  </si>
  <si>
    <t xml:space="preserve"> Коммутатор </t>
  </si>
  <si>
    <t>2843 Т</t>
  </si>
  <si>
    <t>26.30.21.900.006.00.0796.000000000035</t>
  </si>
  <si>
    <t>стационарный, кнопочный, без АОН, без автоответчика, без спикерфона</t>
  </si>
  <si>
    <t>Телефон Panasonic KX-TS2350</t>
  </si>
  <si>
    <t>2844 Т</t>
  </si>
  <si>
    <t>26.11.30.200.000.00.0796.000000000031</t>
  </si>
  <si>
    <t>техническое исполнение DIMM, вид памяти DDR3, PC9600, емкость 8 Гб</t>
  </si>
  <si>
    <t>501536-001 SPS-DIMM, 8GB PC3-10600R, 512Mх4, RoHS (500662-B21)</t>
  </si>
  <si>
    <t>2845 Т</t>
  </si>
  <si>
    <t>26.11.30.200.000.00.0796.000000000042</t>
  </si>
  <si>
    <t>техническое исполнение DIMM, вид памяти DDR3, PC10600, емкость 4 Гб</t>
  </si>
  <si>
    <t>501534-001 SPS-DIMM, 4GB PC3-10600R, 256Mx4 RoHS (500658-B21)</t>
  </si>
  <si>
    <t>2846 Т</t>
  </si>
  <si>
    <t>Поковка по чертежу ПТП40.31.006 "Шестерня"  ст 20Х2Н4А ГОСТ 4543-71</t>
  </si>
  <si>
    <t>Северо Казахстанская обл., г.Петропавловск  пр. Я.Гашека 1</t>
  </si>
  <si>
    <t xml:space="preserve">Северо-Казахстанская область, г.Петропавловск, пр.Я.Гашека, 1 </t>
  </si>
  <si>
    <t>2847 Т</t>
  </si>
  <si>
    <t>Поковка по чертежу ПТП40.31.008 "Колесо"  ст 20Х2Н4А ГОСТ 4543-71</t>
  </si>
  <si>
    <t>2848 Т</t>
  </si>
  <si>
    <t>2849 Т</t>
  </si>
  <si>
    <t>28.13.31.000.011.01.0796.000000000000</t>
  </si>
  <si>
    <t>трехходовой, для насоса бурового</t>
  </si>
  <si>
    <t>Дивертор трехходовой DF 3 VIE 1” V0910</t>
  </si>
  <si>
    <t>2850 Т</t>
  </si>
  <si>
    <t>24.10.66.900.000.01.0168.000000000331</t>
  </si>
  <si>
    <t>стальной, марка Ст.38Х2МЮА, диаметр 250 мм, ГОСТ4543-71</t>
  </si>
  <si>
    <t>аванс - 0%, 100% по факту поставки</t>
  </si>
  <si>
    <t>2851 Т</t>
  </si>
  <si>
    <t>24.10.66.900.000.01.0168.000000000193</t>
  </si>
  <si>
    <t>стальной, марка Ст.40Х, диаметр 65 мм, ГОСТ 2590-2006</t>
  </si>
  <si>
    <t>2852 Т</t>
  </si>
  <si>
    <t>24.10.66.900.000.01.0168.000000000197</t>
  </si>
  <si>
    <t>стальной, марка Ст.40Х, диаметр 85 мм, ГОСТ 2590-2006</t>
  </si>
  <si>
    <t>2853 Т</t>
  </si>
  <si>
    <t>2854 Т</t>
  </si>
  <si>
    <t>ЛИСТ 6.0 ГОСТ19903-74 / 09Г2С ГОСТ19281-89</t>
  </si>
  <si>
    <t>2855 Т</t>
  </si>
  <si>
    <t>24.10.31.900.000.01.0168.000000000107</t>
  </si>
  <si>
    <t>стальной, марка Ст. 45, толщина 90 мм, ГОСТ 19903-74</t>
  </si>
  <si>
    <t>ЛИСТ 90.0 - 40Х ТУ14-123-199-2012</t>
  </si>
  <si>
    <t>2856 Т</t>
  </si>
  <si>
    <t>ТРУБА 40х40х3.0 ГОСТ8639-82 / Ст.3 ГОСТ13663-86</t>
  </si>
  <si>
    <t>2857 Т</t>
  </si>
  <si>
    <t>24.10.66.900.000.00.0168.000000000007</t>
  </si>
  <si>
    <t>диаметр 16 мм, горячекатаный, стальной, ГОСТ 2590-2006</t>
  </si>
  <si>
    <t>2858 Т</t>
  </si>
  <si>
    <t>24.44.26.300.000.01.0168.000000000001</t>
  </si>
  <si>
    <t>специального назначения, медная, круглая, тянутая, размер 12*1,5 мм</t>
  </si>
  <si>
    <t>2859 Т</t>
  </si>
  <si>
    <t>24.44.26.300.000.01.0168.000000000003</t>
  </si>
  <si>
    <t>специального назначения, медная, круглая, тянутая, размер 8*1,2 мм</t>
  </si>
  <si>
    <t>2860 Т</t>
  </si>
  <si>
    <t>2861 Т</t>
  </si>
  <si>
    <t>24.10.66.900.000.01.0166.000000000227</t>
  </si>
  <si>
    <t>стальной, марка Ст.45, диаметр 40 мм, ГОСТ 2590-2006</t>
  </si>
  <si>
    <t>КРУГ 40 ГОСТ2590-06 / 40Х ГОСТ4543-71</t>
  </si>
  <si>
    <t>2862 Т</t>
  </si>
  <si>
    <t>2863 Т</t>
  </si>
  <si>
    <t>2864 Т</t>
  </si>
  <si>
    <t>2865 Т</t>
  </si>
  <si>
    <t>24.10.31.900.000.01.0168.000000000184</t>
  </si>
  <si>
    <t>ЛИСТ 60.0 ГОСТ19903-74 / 09Г2С ГОСТ19281-89</t>
  </si>
  <si>
    <t>2866 Т</t>
  </si>
  <si>
    <t>24.44.22.210.000.02.0166.000000000012</t>
  </si>
  <si>
    <t>латунный, диаметр 22 мм, марка ЛС59-1, прессованный, круглый, ГОСТ 2060-2006</t>
  </si>
  <si>
    <t>2867 Т</t>
  </si>
  <si>
    <t>27.32.13.300.001.00.0018.000000000005</t>
  </si>
  <si>
    <t>марка КГ, 5*6 мм</t>
  </si>
  <si>
    <t>Кабель КГ  5*6</t>
  </si>
  <si>
    <t>2868 Т</t>
  </si>
  <si>
    <t>28.29.12.900.002.00.0796.000000000010</t>
  </si>
  <si>
    <t>фильтрующий, тонкость фильтрации 125-200 мкм</t>
  </si>
  <si>
    <t>Модуль сменный фильтрующий Аквафор В150 Плюс</t>
  </si>
  <si>
    <t>1 день</t>
  </si>
  <si>
    <t>2869 Т</t>
  </si>
  <si>
    <t>31.00.20.900.000.00.0796.000000000000</t>
  </si>
  <si>
    <t>Столешница</t>
  </si>
  <si>
    <t>для офисного стола, материал ЛДСП</t>
  </si>
  <si>
    <t>август, сентябрь</t>
  </si>
  <si>
    <t>2870 Т</t>
  </si>
  <si>
    <t>20.59.41.990.002.22.0166.000000000000</t>
  </si>
  <si>
    <t xml:space="preserve">Смазка </t>
  </si>
  <si>
    <t>консистентная, на основе литиевого мыла, с загустителем</t>
  </si>
  <si>
    <t>Смазка Лита (ТУ 38.101808-90)</t>
  </si>
  <si>
    <t>2871 Т</t>
  </si>
  <si>
    <t>25.73.30.900.001.00.0796.000000000001</t>
  </si>
  <si>
    <t>Пистолет</t>
  </si>
  <si>
    <t>для герметика, механический</t>
  </si>
  <si>
    <t>Пистолет для герметика</t>
  </si>
  <si>
    <t>2872 Т</t>
  </si>
  <si>
    <t>Сверло диаметр 4,0 мм длина 100мм</t>
  </si>
  <si>
    <t>2873 Т</t>
  </si>
  <si>
    <t>14.12.11.290.001.16.0839.000000000000</t>
  </si>
  <si>
    <t>для защиты от нетоксичной пыли, мужской, из хлопчатобумажной ткани с химическими волокнами, состоит из куртки, брюк и защитного головного убора тип А, ГОСТ 29057-91</t>
  </si>
  <si>
    <t>Костюм изолирующий (защитный) Л-1</t>
  </si>
  <si>
    <t>2874 Т</t>
  </si>
  <si>
    <t>29.32.30.650.017.00.0796.000000000001</t>
  </si>
  <si>
    <t>Лапки корзины сцепления</t>
  </si>
  <si>
    <t>комплект ремонтный полный, двигатель ЯМЗ 236</t>
  </si>
  <si>
    <t>2875 Т</t>
  </si>
  <si>
    <t>29.32.30.990.107.00.0796.000000000000</t>
  </si>
  <si>
    <t xml:space="preserve">на автомобиль ЗИЛ 4331 </t>
  </si>
  <si>
    <t>2876 Т</t>
  </si>
  <si>
    <t>авансовый платеж 0%, оплата по факту</t>
  </si>
  <si>
    <t>2877 Т</t>
  </si>
  <si>
    <t>28.24.22.000.087.00.0796.000000000000</t>
  </si>
  <si>
    <t>РВД, к приспособлению для захвата насосно-компрессорных или бурильных труб и удержания их на весу в устье скважин, длина 2 метра</t>
  </si>
  <si>
    <t>Рукав РВД-10-270-3050-М22х1,5(11)/М22х1,5(11)</t>
  </si>
  <si>
    <t>2878 Т</t>
  </si>
  <si>
    <t>Рукав РВД-12-250-835-М22х1,5(11)/М22х1,5(11)-У</t>
  </si>
  <si>
    <t>2879 Т</t>
  </si>
  <si>
    <t>Рукав РВД-12-250-735-М22х1,5(11)/М22х1,5(11)-У</t>
  </si>
  <si>
    <t>2880 Т</t>
  </si>
  <si>
    <t>Рукав РВД-20-250-2608-М33х1,5(11)/М33х1,5(11)-У</t>
  </si>
  <si>
    <t>2881 Т</t>
  </si>
  <si>
    <t>Рукав РВД-10-270-1580-М22х1,5(11)/М22х1,5</t>
  </si>
  <si>
    <t>2882 Т</t>
  </si>
  <si>
    <t>Рукав РВД-20-220-900-М33х1,5(11)/М33х1,5(11)-У</t>
  </si>
  <si>
    <t>2883 Т</t>
  </si>
  <si>
    <t>27.40.42.500.003.00.0796.000000000001</t>
  </si>
  <si>
    <t>Патрон</t>
  </si>
  <si>
    <t>для электрических ламп, керамический, цоколь Е27</t>
  </si>
  <si>
    <t>Патрон Е27 карболитовый-подвесной</t>
  </si>
  <si>
    <t>2884 Т</t>
  </si>
  <si>
    <t>ст.08Х13</t>
  </si>
  <si>
    <t>30-40 дней</t>
  </si>
  <si>
    <t xml:space="preserve">авансовый платеж -30% </t>
  </si>
  <si>
    <t>2885 Т</t>
  </si>
  <si>
    <t>Строп текстильный 10,0/6000</t>
  </si>
  <si>
    <t>2886 Т</t>
  </si>
  <si>
    <t>2887 Т</t>
  </si>
  <si>
    <t>Строп текстильный 5,0/5000</t>
  </si>
  <si>
    <t>2888 Т</t>
  </si>
  <si>
    <t>2889 Т</t>
  </si>
  <si>
    <t>Строп текстильный 4,0/4000</t>
  </si>
  <si>
    <t>2890 Т</t>
  </si>
  <si>
    <t>Строп текстильный 4,0/6000</t>
  </si>
  <si>
    <t>2891 Т</t>
  </si>
  <si>
    <t>30.20.40.300.005.00.0839.000000000002</t>
  </si>
  <si>
    <t>Комплект деталей</t>
  </si>
  <si>
    <t>для сборки межкупейной перегородки, сборный комплект деталей: верхние обтекатели, пластины, соединительные уголки, стекловолокно, шайбы, болты, гайки, сварной элемент крепления</t>
  </si>
  <si>
    <t>Комплект крепления №1</t>
  </si>
  <si>
    <t xml:space="preserve">поставка в течение 30 рабочих дней    </t>
  </si>
  <si>
    <t>2892 Т</t>
  </si>
  <si>
    <t>маркер краска</t>
  </si>
  <si>
    <t>2893 Т</t>
  </si>
  <si>
    <t>25.99.29.190.023.00.0839.000000000000</t>
  </si>
  <si>
    <t>Заземление переносное ЗПП-15 М</t>
  </si>
  <si>
    <t>2894 Т</t>
  </si>
  <si>
    <t>15.20.32.900.004.00.0715.000000000000</t>
  </si>
  <si>
    <t>Боты</t>
  </si>
  <si>
    <t>мужские, диэлектрические, резиновые</t>
  </si>
  <si>
    <t>Боты диэлектрические (20кВт)</t>
  </si>
  <si>
    <t>2895 Т</t>
  </si>
  <si>
    <t>ГОСТ 305-82</t>
  </si>
  <si>
    <t>август, сентябрь, октябрь, ноябрь, декабрь</t>
  </si>
  <si>
    <t>2896 Т</t>
  </si>
  <si>
    <t>Скоросшиватель картонный</t>
  </si>
  <si>
    <t>поставка в течение 1 дня</t>
  </si>
  <si>
    <t>2897 Т</t>
  </si>
  <si>
    <t>22.19.40.300.000.00.0796.000000000094</t>
  </si>
  <si>
    <t>клиновый, приводный, с сечением В(Б)-2500, ГОСТ 1284.2-89</t>
  </si>
  <si>
    <t>Ремень В(Б)-2500</t>
  </si>
  <si>
    <t>2898 Т</t>
  </si>
  <si>
    <t>22.19.40.300.000.00.0796.000000000127</t>
  </si>
  <si>
    <t>клиновый, приводный, с сечением С(В)-3000, ГОСТ 1284.2-89</t>
  </si>
  <si>
    <t>Ремень С(В)-3000</t>
  </si>
  <si>
    <t>2899 Т</t>
  </si>
  <si>
    <t>22.21.30.200.001.00.0055.000000000005</t>
  </si>
  <si>
    <t>из поливинилхлорида, термоформовочная</t>
  </si>
  <si>
    <t>Пленка 3M SCOTCHPRINT 1080-V22 Литой винил, самоклеющаяся, черная  матовая.</t>
  </si>
  <si>
    <t xml:space="preserve">  055</t>
  </si>
  <si>
    <t>2900 Т</t>
  </si>
  <si>
    <t>эмаль ХВ-518 RAL 6014 (ТУ 6-10-966-75)</t>
  </si>
  <si>
    <t>2901 Т</t>
  </si>
  <si>
    <t>растворитель Р4 ГОСТ 7827-74</t>
  </si>
  <si>
    <t>Литр (куб.дм)</t>
  </si>
  <si>
    <t>2902 Т</t>
  </si>
  <si>
    <t>2903 Т</t>
  </si>
  <si>
    <t>Поковка  Ø317 R260 сталь 09Г2С-12 ГОСТ 5520-79</t>
  </si>
  <si>
    <t>2904 Т</t>
  </si>
  <si>
    <t>Поковка 900-12-225 ГОСТ 6533-78 сталь 09Г2С-12 ГОСТ 5520-79</t>
  </si>
  <si>
    <t>2905 Т</t>
  </si>
  <si>
    <t>Поковка 90-89х8-09Г2С-12 ГОСТ 17375-2001</t>
  </si>
  <si>
    <t>2906 Т</t>
  </si>
  <si>
    <t>Поковка 90-57х6-20 ГОСТ 17375-2001</t>
  </si>
  <si>
    <t>2907 Т</t>
  </si>
  <si>
    <t xml:space="preserve">аванс 0, 100% после поставки </t>
  </si>
  <si>
    <t>2908 Т</t>
  </si>
  <si>
    <t xml:space="preserve">колесная формула 6х6, грузоподъемностью не более 15 тонн  </t>
  </si>
  <si>
    <t>шасси КАМАЗ 43114-0001942-10</t>
  </si>
  <si>
    <t>аванс 0%</t>
  </si>
  <si>
    <t>2909 Т</t>
  </si>
  <si>
    <t>22.19.20.190.000.01.0166.000000000005</t>
  </si>
  <si>
    <t>резиновая, марка 7В14</t>
  </si>
  <si>
    <t>Смесь резиновая В-14 НТА</t>
  </si>
  <si>
    <t>2910 Т</t>
  </si>
  <si>
    <t>Ø2,0 мм СВ06Х19Н9Т ГОСТ 2246-70</t>
  </si>
  <si>
    <t>Северо Казахстанская обл.г. Петропавловск, пр. Я.Гашека 1</t>
  </si>
  <si>
    <t>авансовый платеж - 0%, 100 % по факту</t>
  </si>
  <si>
    <t>2911 Т</t>
  </si>
  <si>
    <t>2912 Т</t>
  </si>
  <si>
    <t xml:space="preserve">SS316L для прокладки 8" #150 Core 3.0mm THK covered with 0.5 mm APX-2 Grapite </t>
  </si>
  <si>
    <t>2913 Т</t>
  </si>
  <si>
    <t xml:space="preserve">SS316L для прокладки 12" #150 Core 3.0mm THK covered with 0.5 mm APX-2 Grapite </t>
  </si>
  <si>
    <t>2914 Т</t>
  </si>
  <si>
    <t>для прокладки СНП В-3-129-4,0-3,2 ОСТ26.260-454-99</t>
  </si>
  <si>
    <t>2915 Т</t>
  </si>
  <si>
    <t>22.29.29.900.039.00.0625.000000000003</t>
  </si>
  <si>
    <t>листовой, толщина 4 мм</t>
  </si>
  <si>
    <t>Монолитный поликарбонат 4 мм (3050*2050 мм) белый</t>
  </si>
  <si>
    <t>2916 Т</t>
  </si>
  <si>
    <t>Лист поликарбоната 2100*6000*4 мм красный</t>
  </si>
  <si>
    <t>2917 Т</t>
  </si>
  <si>
    <t>20.41.32.720.000.01.0796.000000000001</t>
  </si>
  <si>
    <t>для чистки ковров, жидкость, СТ РК ГОСТ Р 51696-2003</t>
  </si>
  <si>
    <t>2918 Т</t>
  </si>
  <si>
    <t xml:space="preserve">Шариковая </t>
  </si>
  <si>
    <t>2919 Т</t>
  </si>
  <si>
    <t>2920 Т</t>
  </si>
  <si>
    <t>2921 Т</t>
  </si>
  <si>
    <t>2922 Т</t>
  </si>
  <si>
    <t>15.12.12.300.000.00.0796.000000000008</t>
  </si>
  <si>
    <t>Футляр</t>
  </si>
  <si>
    <t>для ручек, из натуральной композиционной кожи, ГОСТ 28631-2005</t>
  </si>
  <si>
    <t>Футляр для ручек</t>
  </si>
  <si>
    <t>2923 Т</t>
  </si>
  <si>
    <t>32.99.12.100.001.01.0796.000000000002</t>
  </si>
  <si>
    <t>шариковая, сувенирная</t>
  </si>
  <si>
    <t>Ручка в футляре</t>
  </si>
  <si>
    <t>2924 Т</t>
  </si>
  <si>
    <t>2925 Т</t>
  </si>
  <si>
    <t>2926 Т</t>
  </si>
  <si>
    <t>Кисть ракля 5*15см Белый 96</t>
  </si>
  <si>
    <t>2927 Т</t>
  </si>
  <si>
    <t>Кисть плоская "Стандарт-2,5" натур.щетина дер.ручка Matrix</t>
  </si>
  <si>
    <t>2928 Т</t>
  </si>
  <si>
    <t>Кисть плоская "Стандарт-3" натур.щетина дер.ручка Matrix</t>
  </si>
  <si>
    <t>2929 Т</t>
  </si>
  <si>
    <t>Валик "Нейлон стандарт" пластмас.ручка, 250мм, ворс 9мм, Д40мм полиамид Matrix Россия</t>
  </si>
  <si>
    <t>2930 Т</t>
  </si>
  <si>
    <t>17.23.13.500.001.00.0796.000000000003</t>
  </si>
  <si>
    <t>из мелованного картона, формат А4, плотность свыше 300 г/м2</t>
  </si>
  <si>
    <t>папка-регистратор</t>
  </si>
  <si>
    <t>2931 Т</t>
  </si>
  <si>
    <t>20.41.44.000.004.00.0796.000000000003</t>
  </si>
  <si>
    <t>для очистки от пенетранта, на основе углеводорода</t>
  </si>
  <si>
    <t xml:space="preserve">Очиститель SKC-S аэрозоль 400 мл. </t>
  </si>
  <si>
    <t>поставка партиями в течение 7-30 дней</t>
  </si>
  <si>
    <t>2932 Т</t>
  </si>
  <si>
    <t>20.59.59.600.010.00.0796.000000000000</t>
  </si>
  <si>
    <t>Пенетрант</t>
  </si>
  <si>
    <t xml:space="preserve">Пенетрант SKL-SP2, аэрозоль 400 мл. </t>
  </si>
  <si>
    <t>2933 Т</t>
  </si>
  <si>
    <t>20.59.12.000.003.03.0796.000000000000</t>
  </si>
  <si>
    <t>для пенетранта, суспензионный, аэрозоль</t>
  </si>
  <si>
    <t xml:space="preserve">Проявитель SCD-S2 аэрозоль 400 мл.  </t>
  </si>
  <si>
    <t>2934 Т</t>
  </si>
  <si>
    <t>24.20.13.900.001.01.0006.000000000023</t>
  </si>
  <si>
    <t xml:space="preserve">металлический, оцинкованный, негерметичный, диаметр 12 мм  </t>
  </si>
  <si>
    <t>2935 Т</t>
  </si>
  <si>
    <t>115 ГОСТ8338-75 ПОДШИПНИК</t>
  </si>
  <si>
    <t>2936 Т</t>
  </si>
  <si>
    <t>28.15.10.300.001.00.0796.000000000001</t>
  </si>
  <si>
    <t>шарнирный, без отверстий и канавок для смазки, для подвижных соединений, наружный диаметр 47мм, ГОСТ 3635-78</t>
  </si>
  <si>
    <t>ШС30 подшипник</t>
  </si>
  <si>
    <t>2937 Т</t>
  </si>
  <si>
    <t>2РМТ18Б7Ш1В1В вилка</t>
  </si>
  <si>
    <t>2938 Т</t>
  </si>
  <si>
    <t>2РМТ18КУН7Г1В1В розетка</t>
  </si>
  <si>
    <t>2939 Т</t>
  </si>
  <si>
    <t>2РМТ22Б10Г1В1В розетка</t>
  </si>
  <si>
    <t>2940 Т</t>
  </si>
  <si>
    <t>2РМТ22КУН10Ш1В1В вилка</t>
  </si>
  <si>
    <t>2941 Т</t>
  </si>
  <si>
    <t>2РМТ24Б19Ш1В1В Вилка</t>
  </si>
  <si>
    <t>2942 Т</t>
  </si>
  <si>
    <t>2РМТ30Б32Ш1В1 вилка</t>
  </si>
  <si>
    <t>2943 Т</t>
  </si>
  <si>
    <t>ATTINY2313V-10PU  20DIP Atmel  микросхема</t>
  </si>
  <si>
    <t>2944 Т</t>
  </si>
  <si>
    <t>2945 Т</t>
  </si>
  <si>
    <t>26.20.40.000.174.00.0796.000000000000</t>
  </si>
  <si>
    <t>для модуля источника питания, аккумуляторной батареи</t>
  </si>
  <si>
    <t>BH-321-1D держатель батарейки S</t>
  </si>
  <si>
    <t>2946 Т</t>
  </si>
  <si>
    <t>DS1307Z Микросхема</t>
  </si>
  <si>
    <t>2947 Т</t>
  </si>
  <si>
    <t>FR102 (DO41) Kingtronics диод</t>
  </si>
  <si>
    <t>2948 Т</t>
  </si>
  <si>
    <t>HC-49U 32.768 МГц   DIP  резонатор</t>
  </si>
  <si>
    <t>2949 Т</t>
  </si>
  <si>
    <t>IRLL110 IR SOT-223 транзистор</t>
  </si>
  <si>
    <t>2950 Т</t>
  </si>
  <si>
    <t>KD2-23BYN (PSW-21ФЧЖ) переключатель кнопочный</t>
  </si>
  <si>
    <t>2951 Т</t>
  </si>
  <si>
    <t>KD2-24BRN красная кнопка без фиксации</t>
  </si>
  <si>
    <t>2952 Т</t>
  </si>
  <si>
    <t>32.99.59.990.002.00.0006.000000000000</t>
  </si>
  <si>
    <t>сигнальная, оградительная, размер 150 мм</t>
  </si>
  <si>
    <t>192Led-15W-IP65 24V синий светодиод</t>
  </si>
  <si>
    <t>2953 Т</t>
  </si>
  <si>
    <t>192Led-15W-IP65 24V зеленый светодиод</t>
  </si>
  <si>
    <t>2954 Т</t>
  </si>
  <si>
    <t>192Led-15W-IP65 24V красный светодиод</t>
  </si>
  <si>
    <t>2955 Т</t>
  </si>
  <si>
    <t>HS-5050PW300C4P12-24-S 24В белый светодиод</t>
  </si>
  <si>
    <t>2956 Т</t>
  </si>
  <si>
    <t>LM7818CT TO220  NS микросхема</t>
  </si>
  <si>
    <t>2957 Т</t>
  </si>
  <si>
    <t>27.90.60.300.001.00.0796.000000000074</t>
  </si>
  <si>
    <t>постоянный, тип МЛТ-2-10 ОМ, металлопленочный, номинальное сопротивление 10 Ом</t>
  </si>
  <si>
    <t>MF-0.125 10 Ом 1% резистор</t>
  </si>
  <si>
    <t>2958 Т</t>
  </si>
  <si>
    <t>27.90.60.300.001.00.0796.000000000057</t>
  </si>
  <si>
    <t>постоянный, тип МЛТ-0,5-100 ОМ, металлопленочный, номинальное сопротивление 100 Ом</t>
  </si>
  <si>
    <t>MF-0.125 100 Ом 1% резистор</t>
  </si>
  <si>
    <t>2959 Т</t>
  </si>
  <si>
    <t>27.90.60.300.001.00.0796.000000000058</t>
  </si>
  <si>
    <t>постоянный, тип МЛТ-0,5-180 ОМ, металлопленочный, номинальное сопротивление 180 Ом</t>
  </si>
  <si>
    <t>MF-0.125 120 Ом 5% резистор</t>
  </si>
  <si>
    <t>2960 Т</t>
  </si>
  <si>
    <t>MF-0.125 150 Ом 5% резистор</t>
  </si>
  <si>
    <t>2961 Т</t>
  </si>
  <si>
    <t>MF-0.125 3,3 мОм 1% резистор</t>
  </si>
  <si>
    <t>2962 Т</t>
  </si>
  <si>
    <t>MF-0.25 1,5 мОм 5% резистор</t>
  </si>
  <si>
    <t>2963 Т</t>
  </si>
  <si>
    <t>MF-0.25 11 кОм 1% резистор</t>
  </si>
  <si>
    <t>2964 Т</t>
  </si>
  <si>
    <t>27.90.60.300.001.00.0796.000000000069</t>
  </si>
  <si>
    <t>постоянный, тип МЛТ-2-150 ОМ, металлопленочный, номинальное сопротивление 150 Ом</t>
  </si>
  <si>
    <t>MF-0.25 150 кОм 5% резистор</t>
  </si>
  <si>
    <t>2965 Т</t>
  </si>
  <si>
    <t>MF-0.25 150 Ом 5% резистор</t>
  </si>
  <si>
    <t>2966 Т</t>
  </si>
  <si>
    <t>27.90.60.300.001.00.0796.000000000073</t>
  </si>
  <si>
    <t>постоянный, тип МЛТ-0,25-270 ОМ, металлопленочный, номинальное сопротивление 270 Ом</t>
  </si>
  <si>
    <t>MF-0.25 270 Ом 5% резистор</t>
  </si>
  <si>
    <t>2967 Т</t>
  </si>
  <si>
    <t>MF-0.25 3,3 кОм 5% резистор</t>
  </si>
  <si>
    <t>2968 Т</t>
  </si>
  <si>
    <t>MF-0.25 3,9 кОм 5% резистор</t>
  </si>
  <si>
    <t>2969 Т</t>
  </si>
  <si>
    <t>27.90.60.300.001.00.0796.000000000219</t>
  </si>
  <si>
    <t>постоянный, тип МЛТ-0,25, металлопленочный, номинальное сопротивление 300 Ом</t>
  </si>
  <si>
    <t>MF-0.25 300 Ом 5% резистор</t>
  </si>
  <si>
    <t>2970 Т</t>
  </si>
  <si>
    <t>MF-0.25 33 кОм 5% резистор</t>
  </si>
  <si>
    <t>2971 Т</t>
  </si>
  <si>
    <t>27.90.60.300.001.00.0796.000000000220</t>
  </si>
  <si>
    <t>постоянный, тип МЛТ-0,25, металлопленочный, номинальное сопротивление 330 кОм</t>
  </si>
  <si>
    <t>MF-0.25 330 кОм 5% резистор</t>
  </si>
  <si>
    <t>2972 Т</t>
  </si>
  <si>
    <t>MF-0.25 43 кОм 5% резистор</t>
  </si>
  <si>
    <t>2973 Т</t>
  </si>
  <si>
    <t>MF-0.25 47 кОм 5% резистор</t>
  </si>
  <si>
    <t>2974 Т</t>
  </si>
  <si>
    <t>MF-0.25 47 Ом 5% резистор</t>
  </si>
  <si>
    <t>2975 Т</t>
  </si>
  <si>
    <t>MF-0.25 56 кОм 5% резистор</t>
  </si>
  <si>
    <t>2976 Т</t>
  </si>
  <si>
    <t>MF-0.25 6,2 кОм 5% резистор</t>
  </si>
  <si>
    <t>2977 Т</t>
  </si>
  <si>
    <t>27.90.60.300.001.00.0796.000000000186</t>
  </si>
  <si>
    <t>постоянный, тип МЛТ-0,25-680 Ом, металлопленочный, номинальное сопротивление 680 Ом</t>
  </si>
  <si>
    <t>MF-0.25 680 Ом 5% резистор</t>
  </si>
  <si>
    <t>2978 Т</t>
  </si>
  <si>
    <t>MF-0.25 7.9 кОм 5% резистор</t>
  </si>
  <si>
    <t>2979 Т</t>
  </si>
  <si>
    <t>MF-1 10 Ом резистор</t>
  </si>
  <si>
    <t>2980 Т</t>
  </si>
  <si>
    <t>NP-117В разьем на кабель</t>
  </si>
  <si>
    <t>2981 Т</t>
  </si>
  <si>
    <t>RTF-5010 держатель светодиода</t>
  </si>
  <si>
    <t>2982 Т</t>
  </si>
  <si>
    <t>SA08-11SRWA светодиод</t>
  </si>
  <si>
    <t>2983 Т</t>
  </si>
  <si>
    <t>SB-1-6P4C-C2 телефонная розетка для настенного монтажа белая</t>
  </si>
  <si>
    <t>2984 Т</t>
  </si>
  <si>
    <t>27.20.11.900.003.00.0796.000000000007</t>
  </si>
  <si>
    <t>Батарейка</t>
  </si>
  <si>
    <t>тип АА, перезаряжаемая</t>
  </si>
  <si>
    <t>Батарейка AA Duracell Industrial LR06 1.5V</t>
  </si>
  <si>
    <t>2985 Т</t>
  </si>
  <si>
    <t>27.12.23.700.009.00.0796.000000000000</t>
  </si>
  <si>
    <t>кнопочный, количество контактных элементов 1-1</t>
  </si>
  <si>
    <t>ВК50-21-1030 1з IP54 красный выключатель</t>
  </si>
  <si>
    <t>2986 Т</t>
  </si>
  <si>
    <t>Гнездо RCA (мет.корпус)</t>
  </si>
  <si>
    <t>2987 Т</t>
  </si>
  <si>
    <t>27.90.20.500.002.00.0796.000000000000</t>
  </si>
  <si>
    <t>Динамик</t>
  </si>
  <si>
    <t>громкость до 110 дБ</t>
  </si>
  <si>
    <t>Динамик FRWS5-8 Ohm фирмы VIsaton</t>
  </si>
  <si>
    <t>2988 Т</t>
  </si>
  <si>
    <t>22.29.29.900.096.01.0796.000000000000</t>
  </si>
  <si>
    <t>клеммный, тип ЗНИ</t>
  </si>
  <si>
    <t>ЗВИ-3 серый зажим клеммный ИЭК</t>
  </si>
  <si>
    <t>2989 Т</t>
  </si>
  <si>
    <t>5053UWC светодиод</t>
  </si>
  <si>
    <t>2990 Т</t>
  </si>
  <si>
    <t>5053URC светодиод</t>
  </si>
  <si>
    <t>2991 Т</t>
  </si>
  <si>
    <t>5053UBC светодиод</t>
  </si>
  <si>
    <t>2992 Т</t>
  </si>
  <si>
    <t>К10-17Б NPO 470pF 50V 5% конденсатор</t>
  </si>
  <si>
    <t>2993 Т</t>
  </si>
  <si>
    <t>К10-17Б X7R 0,033 мкФ 50В 10% ST  конденсатор</t>
  </si>
  <si>
    <t>2994 Т</t>
  </si>
  <si>
    <t>К10-17Б X7R 0,1 мкФ 160В конденсатор</t>
  </si>
  <si>
    <t>2995 Т</t>
  </si>
  <si>
    <t>К10-17Б X7R 0,22 мкФ 10% (0805) конденсатор</t>
  </si>
  <si>
    <t>2996 Т</t>
  </si>
  <si>
    <t>2997 Т</t>
  </si>
  <si>
    <t>К50-35 10мкФ 50В 105C TK 5х11 Jam конденсатор</t>
  </si>
  <si>
    <t>2998 Т</t>
  </si>
  <si>
    <t>27.90.52.790.001.00.0796.000000000034</t>
  </si>
  <si>
    <t>К50-29-63В-47 мкФ, электрический, номинальная емкость 47 мкФ</t>
  </si>
  <si>
    <t>К50-35 47мкФ 50В TK 6.3x11 Jamicon конденсатор</t>
  </si>
  <si>
    <t>2999 Т</t>
  </si>
  <si>
    <t>К50-35 2200мкФ 50В 105С 16х30мм  конденсатор</t>
  </si>
  <si>
    <t>3000 Т</t>
  </si>
  <si>
    <t>К50-35 470мкФ 25В TK 105гр  конденсатор</t>
  </si>
  <si>
    <t>3001 Т</t>
  </si>
  <si>
    <t>BL-L102UBC синий 10мм светодиод</t>
  </si>
  <si>
    <t>3002 Т</t>
  </si>
  <si>
    <t>КМ2-1 переключатель</t>
  </si>
  <si>
    <t>3003 Т</t>
  </si>
  <si>
    <t>КС456А диод</t>
  </si>
  <si>
    <t>3004 Т</t>
  </si>
  <si>
    <t>КТ3107Б транзистор</t>
  </si>
  <si>
    <t>3005 Т</t>
  </si>
  <si>
    <t>КТ818Г транзистор</t>
  </si>
  <si>
    <t>3006 Т</t>
  </si>
  <si>
    <t>Микрофон HMO1001A 1.5В 9,8м</t>
  </si>
  <si>
    <t>3007 Т</t>
  </si>
  <si>
    <t>27.12.23.700.002.00.0796.000000000035</t>
  </si>
  <si>
    <t>мгновенного действия, для коммутации электрических цепей постоянного и переменного тока, серия П2Т</t>
  </si>
  <si>
    <t>ПТ26-2В тумблер</t>
  </si>
  <si>
    <t>3008 Т</t>
  </si>
  <si>
    <t>РД-1 розетка</t>
  </si>
  <si>
    <t>3009 Т</t>
  </si>
  <si>
    <t>СП4-1А 0,5Вт 22 кОм ВС2-12 резистор</t>
  </si>
  <si>
    <t>3010 Т</t>
  </si>
  <si>
    <t>СП4-1А 0,5Вт 3,3 кОм ВС2-12 резистор</t>
  </si>
  <si>
    <t>3011 Т</t>
  </si>
  <si>
    <t>27.90.60.300.001.00.0796.000000000221</t>
  </si>
  <si>
    <t>постоянный, тип МЛТ-0,25, металлопленочный, номинальное сопротивление 470 Ом</t>
  </si>
  <si>
    <t>СП4-2Ма 1Вт 470 Ом 20% ВС2-12 резистор</t>
  </si>
  <si>
    <t>3012 Т</t>
  </si>
  <si>
    <t>27.90.60.300.001.00.0796.000000000063</t>
  </si>
  <si>
    <t>постоянный, тип МЛТ-0,5-510 ОМ, металлопленочный, номинальное сопротивление 510 Ом</t>
  </si>
  <si>
    <t>СП4-2Ма 1Вт 510 Ом 20% ВС2-12 резистор</t>
  </si>
  <si>
    <t>3013 Т</t>
  </si>
  <si>
    <t>27.11.50.700.000.00.0796.000000000000</t>
  </si>
  <si>
    <t>напряжение 230 В, рабочий ток 100 А</t>
  </si>
  <si>
    <t>УПН-01 преобразователь напряжения</t>
  </si>
  <si>
    <t>3014 Т</t>
  </si>
  <si>
    <t>26.11.22.350.001.00.0796.000000000003</t>
  </si>
  <si>
    <t>Фотодиод</t>
  </si>
  <si>
    <t>кремниевый</t>
  </si>
  <si>
    <t>ФД-320 фотодиод</t>
  </si>
  <si>
    <t>3015 Т</t>
  </si>
  <si>
    <t>штеккер RCA тюльпан (мет. корпус)</t>
  </si>
  <si>
    <t>3016 Т</t>
  </si>
  <si>
    <t>22.29.29.900.115.00.0796.000000000000</t>
  </si>
  <si>
    <t>Решетка</t>
  </si>
  <si>
    <t>пластиковая, для радиатора</t>
  </si>
  <si>
    <t>Решетка для вентилятора 80х80 мм FG-08</t>
  </si>
  <si>
    <t>3017 Т</t>
  </si>
  <si>
    <t>поставка в течение  3 дней</t>
  </si>
  <si>
    <t>авансовый платеж -0%, оплата по факту</t>
  </si>
  <si>
    <t>3018 Т</t>
  </si>
  <si>
    <t>20.30.22.100.001.00.0166.000000000004</t>
  </si>
  <si>
    <t>для грунтования стен, полов, потолков, жидкая</t>
  </si>
  <si>
    <t>Грунтовка AlinEX Primer</t>
  </si>
  <si>
    <t>3019 Т</t>
  </si>
  <si>
    <t>Паста колер. Colorex 100мл №73 (красное дерево)</t>
  </si>
  <si>
    <t>3020 Т</t>
  </si>
  <si>
    <t>Паста колер. Colorex 100мл №71 (орех ср.)</t>
  </si>
  <si>
    <t>3021 Т</t>
  </si>
  <si>
    <t>аванс  0,  100% после поставки</t>
  </si>
  <si>
    <t>ИТОГО</t>
  </si>
  <si>
    <t>Работы</t>
  </si>
  <si>
    <t>1 Р</t>
  </si>
  <si>
    <t>71.12.19.900.001.00.0999.000000000000</t>
  </si>
  <si>
    <t>Работы инженерные по проектированию</t>
  </si>
  <si>
    <t>Работы инженерные по проектированию и связанные с этим работы (кроме связанных с проектированием улиц/авто и железных дорог/полос, линий связи/транслирования, предприятий/технологических процессов, водных/ канализационных/дренажных систем, зданий/сооружений/территорий/объектов, электростанций, установок обработки отходов/отбросов</t>
  </si>
  <si>
    <t>Разработка проекта нормативов предельно допустимых выбросов на основании полученных данных</t>
  </si>
  <si>
    <t>в течение 30 календарных дней после  предоплаты</t>
  </si>
  <si>
    <t>2016</t>
  </si>
  <si>
    <t>1 -1 Р</t>
  </si>
  <si>
    <t>2 Р</t>
  </si>
  <si>
    <t>Разработка проекта обращения с отходами</t>
  </si>
  <si>
    <t>2 -1 Р</t>
  </si>
  <si>
    <t>3 Р</t>
  </si>
  <si>
    <t>73.11.19.900.007.00.0999.000000000000</t>
  </si>
  <si>
    <t>Работы по изготовлению рекламных/информационных и аналогичных конструкций</t>
  </si>
  <si>
    <t>Изготовление презентационной рекламно имиджевой продукции.</t>
  </si>
  <si>
    <t>январь-май, август-ноябрь</t>
  </si>
  <si>
    <t>оказание услуг в течение  10 дней</t>
  </si>
  <si>
    <t>3 -1 Р</t>
  </si>
  <si>
    <t>январь,май, август, сентябрь, декабрь</t>
  </si>
  <si>
    <t xml:space="preserve">Северо-Казахстанская область, г.Петропавловск </t>
  </si>
  <si>
    <t>4 Р</t>
  </si>
  <si>
    <t>Изготовление приветственных адресов</t>
  </si>
  <si>
    <t>4 -1 Р</t>
  </si>
  <si>
    <t>5 Р</t>
  </si>
  <si>
    <t>25.62.20.000.001.00.0999.000000000000</t>
  </si>
  <si>
    <t>Работы по механической обработке металлических изделий</t>
  </si>
  <si>
    <t>Механическая обработка изделий</t>
  </si>
  <si>
    <t>в течении 5 дней после получения заявки заказчика</t>
  </si>
  <si>
    <t>100% по факту выполнения работ</t>
  </si>
  <si>
    <t>6 Р</t>
  </si>
  <si>
    <t>Токарная обработка металлоизделий</t>
  </si>
  <si>
    <t>в течении 10 дней после получения заявки заказчика</t>
  </si>
  <si>
    <t>6-1 Р</t>
  </si>
  <si>
    <t>аванс 0, 100% по факту выполнения работ</t>
  </si>
  <si>
    <t>7 Р</t>
  </si>
  <si>
    <t>Шлифовка деталей станков и оборудования</t>
  </si>
  <si>
    <t>в течении 10 рабочих дней после получения заявки заказчика</t>
  </si>
  <si>
    <t>ОП</t>
  </si>
  <si>
    <t>7-1 Р</t>
  </si>
  <si>
    <t>8 Р</t>
  </si>
  <si>
    <t>71.20.19.000.007.00.0999.000000000000</t>
  </si>
  <si>
    <t>Работы по организации и проведению по межлабораторным сравнительным испытаниям (сличению)</t>
  </si>
  <si>
    <t>в течение 30 календарных дней</t>
  </si>
  <si>
    <t>предоплата 100% в соответствии с заявкой</t>
  </si>
  <si>
    <t>8 -1 Р</t>
  </si>
  <si>
    <t>9 Р</t>
  </si>
  <si>
    <t>9 -1 Р</t>
  </si>
  <si>
    <t>10 Р</t>
  </si>
  <si>
    <t>45.20.21.000.001.00.0999.000000000000</t>
  </si>
  <si>
    <t>Работы по ремонту автотранспортных средств, систем, узлов и агрегатов</t>
  </si>
  <si>
    <t>февраль-май, июнь-ноябрь</t>
  </si>
  <si>
    <t>выполнение работ в течение 10 дней</t>
  </si>
  <si>
    <t>11 Р</t>
  </si>
  <si>
    <t>33.13.13.100.002.00.0999.000000000000</t>
  </si>
  <si>
    <t>Работы по ремонту оптических приборов/оборудования</t>
  </si>
  <si>
    <t>Поддержание оборудования в технически исправном состоянии. Юстировка и ремонт оборудования, оснащенного оптическими отсчетными устройствами</t>
  </si>
  <si>
    <t>июль-октябрь</t>
  </si>
  <si>
    <t>по факту</t>
  </si>
  <si>
    <t>11 -1 Р</t>
  </si>
  <si>
    <t xml:space="preserve"> в течение 30 календарных дней</t>
  </si>
  <si>
    <t>12 Р</t>
  </si>
  <si>
    <t>33.12.12.320.000.00.0999.000000000000</t>
  </si>
  <si>
    <t>Работы по ремонту/модернизации компрессорного оборудования</t>
  </si>
  <si>
    <t>Текущи ремонт винтовых компрессорных установок</t>
  </si>
  <si>
    <t>ежемесячно в течение 30 календарных дней</t>
  </si>
  <si>
    <t>12 -1 Р</t>
  </si>
  <si>
    <t xml:space="preserve">ежемесячно в течение 30 календарных дней </t>
  </si>
  <si>
    <t>13 Р</t>
  </si>
  <si>
    <t>42.12.20.335.000.00.0999.000000000000</t>
  </si>
  <si>
    <t>Работы по ремонту/реконструкции железнодорожных путей</t>
  </si>
  <si>
    <t>май, июнь, июль, август, сентябрь,октябрь</t>
  </si>
  <si>
    <t>выполнение работ в течение 30 рабочих дней</t>
  </si>
  <si>
    <t>14 Р</t>
  </si>
  <si>
    <t>33.14.11.200.000.00.0999.000000000000</t>
  </si>
  <si>
    <t>Работы по ремонту/реконструкции электрического, электрораспределительного/регулирующего оборудования и аналогичной аппаратуры</t>
  </si>
  <si>
    <t>Ремонт, технический уход и обслуживание электротрансформаторов</t>
  </si>
  <si>
    <t>14 -1 Р</t>
  </si>
  <si>
    <t>15 Р</t>
  </si>
  <si>
    <t>33.20.60.000.001.00.0999.000000000000</t>
  </si>
  <si>
    <t>Электроизмерительные работы</t>
  </si>
  <si>
    <t>Испытание повышенным напряжением электрооборудования и кабельных линий</t>
  </si>
  <si>
    <t>16 Р</t>
  </si>
  <si>
    <t>25.11.99.000.002.00.0999.000000000000</t>
  </si>
  <si>
    <t>Работы по изготовлению трубного/котельного/емкостного по техническим условиям заказчика</t>
  </si>
  <si>
    <t>Работы по изготовлению трубного/котельного/емкостного и аналогичного оборудования по техническим условиям заказчика</t>
  </si>
  <si>
    <t>VP-3203-D-0608-001.061</t>
  </si>
  <si>
    <t>17 Р</t>
  </si>
  <si>
    <t>апрель-август</t>
  </si>
  <si>
    <t>в течение 40 календарных дней после  предоплаты</t>
  </si>
  <si>
    <t>18 Р</t>
  </si>
  <si>
    <t>43.39.19.335.000.00.0999.000000000000</t>
  </si>
  <si>
    <t>Работы по ремонту/реконструкции отдельных элементов нежилых зданий/сооружений/помещений (кроме оборудования, инженерных систем и коммуникаций)</t>
  </si>
  <si>
    <t>Установка пластиковых окон</t>
  </si>
  <si>
    <t>в течение 10 дней с даты подачи заявки</t>
  </si>
  <si>
    <t>7,11,15,20,21</t>
  </si>
  <si>
    <t>18-1 Р</t>
  </si>
  <si>
    <t>сентябрь, октябрь</t>
  </si>
  <si>
    <t>19 Р</t>
  </si>
  <si>
    <t>25.61.12.900.000.00.0999.000000000000</t>
  </si>
  <si>
    <t>Работы по нанесению покрытий неметаллических</t>
  </si>
  <si>
    <t>окраска алюминиевых деталей</t>
  </si>
  <si>
    <t>в течение 15 рабочих дней с момента получения изделий для окраски и получения предоплаты</t>
  </si>
  <si>
    <t>20 Р</t>
  </si>
  <si>
    <t>Обечайка 610х1500х14</t>
  </si>
  <si>
    <t>21 Р</t>
  </si>
  <si>
    <t>29.20.40.100.000.00.0999.000000000000</t>
  </si>
  <si>
    <t>Работы по оснащению (установке оборудования и деталей) автомобилей</t>
  </si>
  <si>
    <t>Установка газобалонного оборудования второго поколения</t>
  </si>
  <si>
    <t>выполнение работ течение 5 дней</t>
  </si>
  <si>
    <t>оплата по факту выполненных работ</t>
  </si>
  <si>
    <t>22 Р</t>
  </si>
  <si>
    <t>Калибровка 610х1075х14; 610х1500х14; 610х402х12</t>
  </si>
  <si>
    <t>поставка в течение 22 рабочих дней</t>
  </si>
  <si>
    <t>23 Р</t>
  </si>
  <si>
    <t>Вальцовка; калибровка Е701.101; Е701.102; ХП702.402; ХП 702.102</t>
  </si>
  <si>
    <t xml:space="preserve">Северо-Казахстанская область, Петропавловск </t>
  </si>
  <si>
    <t>выполнение работ в течение 14 дней</t>
  </si>
  <si>
    <t>24 Р</t>
  </si>
  <si>
    <t>43.21.10.335.003.00.0999.000000000000</t>
  </si>
  <si>
    <t>Электромонтажные работы</t>
  </si>
  <si>
    <t>Строительно-монтажные работы</t>
  </si>
  <si>
    <t xml:space="preserve">в течение 3 рабочих дней    </t>
  </si>
  <si>
    <t xml:space="preserve">авансовый платеж - 0%, оплата по факту      </t>
  </si>
  <si>
    <t>Услуги</t>
  </si>
  <si>
    <t>1 У</t>
  </si>
  <si>
    <t>78.20.14.335.000.00.0777.000000000000</t>
  </si>
  <si>
    <t>Транспортно-логистические услуги</t>
  </si>
  <si>
    <t>Доставка груза, оформление документов, бронирование грузовых емкостей, организация погрузки, выгрузки (разгрузки), перегрузки груза с самолета и на складах клиента, сортировка груза, комплектование отправок, маркировка, перемаркировка, упаковка груза</t>
  </si>
  <si>
    <t>январь-май</t>
  </si>
  <si>
    <t>по заявке заказчика в течении года</t>
  </si>
  <si>
    <t>2 У</t>
  </si>
  <si>
    <t>52.24.19.900.001.00.0777.000000000000</t>
  </si>
  <si>
    <t>Услуги в получении/приемке грузов</t>
  </si>
  <si>
    <t>Услуги по приемке, оплате ж/д тарифа, раскредитовке и доставке груза в пункт назначения</t>
  </si>
  <si>
    <t>Атырауская область</t>
  </si>
  <si>
    <t>3 У</t>
  </si>
  <si>
    <t>69.20.23.000.000.00.0777.000000000000</t>
  </si>
  <si>
    <t>Услуги консультационные в области бухгалтерского учета</t>
  </si>
  <si>
    <t>информационное сопровождение бухгалтерских программ</t>
  </si>
  <si>
    <t>до декабря 2016 года</t>
  </si>
  <si>
    <t>3-1 У</t>
  </si>
  <si>
    <t>4 У</t>
  </si>
  <si>
    <t>Оформление документов по статистической и налоговой   отчетности на ввозимые товары из стран ТС</t>
  </si>
  <si>
    <t>5 У</t>
  </si>
  <si>
    <t>74.90.19.000.004.00.0777.000000000000</t>
  </si>
  <si>
    <t>Услуги консультационные научные и технические</t>
  </si>
  <si>
    <t>выдача актов о происхождении товара</t>
  </si>
  <si>
    <t>6 У</t>
  </si>
  <si>
    <t>53.20.19.000.001.00.0777.000000000000</t>
  </si>
  <si>
    <t>Услуги курьерские по доставке (кроме доставки периодических изданий, посылок/бандеролей, крупногабаритных почтовых отправлений)</t>
  </si>
  <si>
    <t>отправка и получение корреспонденции</t>
  </si>
  <si>
    <t>до 31 декабря 2016</t>
  </si>
  <si>
    <t>оплата ежемесячно по факту</t>
  </si>
  <si>
    <t>7 У</t>
  </si>
  <si>
    <t>52.21.19.900.016.00.0777.000000000000</t>
  </si>
  <si>
    <t>Услуги оператора вагонов</t>
  </si>
  <si>
    <t>Услуги по подбору и предоставлению вагонов в пользование</t>
  </si>
  <si>
    <t>8 У</t>
  </si>
  <si>
    <t>80.10.12.000.000.00.0777.000000000000</t>
  </si>
  <si>
    <t>Услуги охраны</t>
  </si>
  <si>
    <t>Услуги охраны (патрулирование/охрана объектов/помещений/имущества/людей и аналогичное)</t>
  </si>
  <si>
    <t>Услуги военизированной железнодорожной охраны (охрана и сопровождение грузов)</t>
  </si>
  <si>
    <t>9 У</t>
  </si>
  <si>
    <t>74.90.20.000.050.00.0777.000000000000</t>
  </si>
  <si>
    <t>Услуги по актуализации/обеспечению нормативной/справочной/технической информацией/документацией (кроме разработки/корректировки/составлению)</t>
  </si>
  <si>
    <t>Акмолинская область  г.Астана</t>
  </si>
  <si>
    <t>до 31 декабря 2016 г.</t>
  </si>
  <si>
    <t>оплата поквартально по факту оказания услуг</t>
  </si>
  <si>
    <t>ОВХ</t>
  </si>
  <si>
    <t>10 У</t>
  </si>
  <si>
    <t>Предоставление обновляемых через Интернет нормативно-правовых актов РК, справочной и иной информации</t>
  </si>
  <si>
    <t>до 31 декабря 2016г.</t>
  </si>
  <si>
    <t>оплата  по факту оказания услуг</t>
  </si>
  <si>
    <t>11 У</t>
  </si>
  <si>
    <t>Услуги по актуализации(обеспечению НД,внесение изменений),услуги Интернет-магазина.</t>
  </si>
  <si>
    <t>январь-март, сентябрь-октябрь</t>
  </si>
  <si>
    <t>Республика Казахстан г. Астана, ул Орынбор 11</t>
  </si>
  <si>
    <t>до 31.12.16</t>
  </si>
  <si>
    <t>12 У</t>
  </si>
  <si>
    <t>Услуги по обеспечению нормативной документации по АSМЕ</t>
  </si>
  <si>
    <t>Российская Федерация, Республика Казахстан</t>
  </si>
  <si>
    <t>12 -1 У</t>
  </si>
  <si>
    <t xml:space="preserve">аванс 0,  100% после окахания услуг </t>
  </si>
  <si>
    <t>13 У</t>
  </si>
  <si>
    <t>77.39.19.900.007.00.0777.000000000000</t>
  </si>
  <si>
    <t>Услуги по аренде информационно-выставочных конструкций</t>
  </si>
  <si>
    <t>Участие в выставках, Mioge 2016 г. Москва, Kioge 2016, г. Алматы, KADEX 2016, г. Астана, Сургут Нефть и Газ 2016, г. Сургут и др.</t>
  </si>
  <si>
    <t>февраль-июнь, август-декабрь</t>
  </si>
  <si>
    <t>13 -1 У</t>
  </si>
  <si>
    <t>14 У</t>
  </si>
  <si>
    <t>85.60.10.335.002.00.0777.000000000000</t>
  </si>
  <si>
    <t>Услуги по аттестации/оценке и проверке знаний/уровня подготовки (кроме в области начального, среднего, высшего образования)</t>
  </si>
  <si>
    <t>январь-февраль, март-апрель,май-июнь, октябрь-ноябрь</t>
  </si>
  <si>
    <t>до 31 декабря 2016 года</t>
  </si>
  <si>
    <t>15 У</t>
  </si>
  <si>
    <t>Услуги по организации проверки знаний по электробезопасности</t>
  </si>
  <si>
    <t>август,сентябрь</t>
  </si>
  <si>
    <t>в течение 10 календарных дней после  предоплаты</t>
  </si>
  <si>
    <t>15-1 У</t>
  </si>
  <si>
    <t>май, август, сентябрь</t>
  </si>
  <si>
    <t>в течение 10 рабочих дней после  предоплаты</t>
  </si>
  <si>
    <t>16 У</t>
  </si>
  <si>
    <t>66.12.12.335.000.00.0777.000000000000</t>
  </si>
  <si>
    <t>Услуги по брокерским операциям с товарами</t>
  </si>
  <si>
    <t>Совершение брокером таможенных операций с товарами</t>
  </si>
  <si>
    <t>май-октябрь</t>
  </si>
  <si>
    <t>16-1 У</t>
  </si>
  <si>
    <t>май, октябрь</t>
  </si>
  <si>
    <t>17 У</t>
  </si>
  <si>
    <t>38.11.29.000.000.00.0777.000000000000</t>
  </si>
  <si>
    <t>Услуги по вывозу (сбору) неопасных отходов/имущества/материалов</t>
  </si>
  <si>
    <t>Выполнение операций по сбору, утилизации, размещению или удалению отходов</t>
  </si>
  <si>
    <t>оказание услуг в течение  3 дней</t>
  </si>
  <si>
    <t>18 У</t>
  </si>
  <si>
    <t>71.20.19.000.010.00.0777.000000000000</t>
  </si>
  <si>
    <t>Услуги по диагностированию/экспертизе/анализу/испытаниям/тестированию/осмотру</t>
  </si>
  <si>
    <t>Экспертиза грузоподъёмных  механизмов</t>
  </si>
  <si>
    <t>октябрь</t>
  </si>
  <si>
    <t>7 дней после заявки Заказчика</t>
  </si>
  <si>
    <t>оплата по факту оказания услуг</t>
  </si>
  <si>
    <t>19 У</t>
  </si>
  <si>
    <t>Энергетическая экспертиза технического состояния электро и тепло установок с аттестацией персонала</t>
  </si>
  <si>
    <t>март октябрь</t>
  </si>
  <si>
    <t>20 У</t>
  </si>
  <si>
    <t>73.20.11.000.000.00.0777.000000000000</t>
  </si>
  <si>
    <t>Услуги по изучению/исследованию/мониторингу/анализу рынка/деятельности</t>
  </si>
  <si>
    <t>Бюллетень цен «Нефтегазовое оборудование» (online-версия).</t>
  </si>
  <si>
    <t>январь, апрель, июль, октябрь</t>
  </si>
  <si>
    <t>Россия 125424, Москва, а/я 61, СЛАНТ</t>
  </si>
  <si>
    <t>21 У</t>
  </si>
  <si>
    <t>Справочник недропользователей РК</t>
  </si>
  <si>
    <t>г.Алматы, проспект Достык, 85, офис 216</t>
  </si>
  <si>
    <t>22 У</t>
  </si>
  <si>
    <t>18.12.19.900.003.00.0777.000000000000</t>
  </si>
  <si>
    <t>Услуги по нанесению надписи/изображений/эмблем на предмет/объект</t>
  </si>
  <si>
    <t>Нанесение логотипов на презентационные материалы</t>
  </si>
  <si>
    <t>январь-апрель, июль-август, октябрь-ноябрь</t>
  </si>
  <si>
    <t>22 -1 У</t>
  </si>
  <si>
    <t>23 У</t>
  </si>
  <si>
    <t>85.59.13.335.001.00.0777.000000000000</t>
  </si>
  <si>
    <t>Услуги по обучению (кроме в области начального, среднего, высшего образования)</t>
  </si>
  <si>
    <t>Услуги по обучению (обучению/подготовке/переподготовке/повышению квалификации)</t>
  </si>
  <si>
    <t>март-апрель, июль-август, сентябрь-октябрь, ноябрь-декабрь</t>
  </si>
  <si>
    <t>23 -1 У</t>
  </si>
  <si>
    <t>март,апрель, июль,август, сентябрь, ноябрь</t>
  </si>
  <si>
    <t>24 У</t>
  </si>
  <si>
    <t>Обучение и аттестация специалистов по неразрушающим методам контроля на соответствие требованиям SNT-TC-1A</t>
  </si>
  <si>
    <t>в течении 60 дней</t>
  </si>
  <si>
    <t>24 -1 У</t>
  </si>
  <si>
    <t>25 У</t>
  </si>
  <si>
    <t>82.19.13.000.001.00.0777.000000000000</t>
  </si>
  <si>
    <t>Услуги по оформлению</t>
  </si>
  <si>
    <t>Услуги по оформлению/получению технической/правоустанавливающей/разрешительной и иной документации (оформление/переоформление/подготовка/регистрация/перерегистрация в соответствующих органах/реестрах и аналогичное)</t>
  </si>
  <si>
    <t>Оформление разрешительных и иной документации  и командировочные расходы</t>
  </si>
  <si>
    <t>январь-март, июнь, сентябрь</t>
  </si>
  <si>
    <t>Республика Казахстан, Северо-Казахстанская область г.Петропавловск, г.Астана, г.Алматы</t>
  </si>
  <si>
    <t>26 У</t>
  </si>
  <si>
    <t>Услуги по предоставлению транзитного номера</t>
  </si>
  <si>
    <t>27 У</t>
  </si>
  <si>
    <t>68.31.16.100.000.00.0777.000000000000</t>
  </si>
  <si>
    <t>Услуги по оценке недвижимого имущества</t>
  </si>
  <si>
    <t>услуги по оценке (экспертизе)имущества недвижимого, в связи с операциями по покупке, продаже или аренде невижимости, залогу, предоставляемые за вознаграждение или на договорной основе</t>
  </si>
  <si>
    <t>январь-май, август-декабрь</t>
  </si>
  <si>
    <t>срок оказания услуг до 31 декабря 2016 г</t>
  </si>
  <si>
    <t>28 У</t>
  </si>
  <si>
    <t>49.42.19.000.000.00.0777.000000000000</t>
  </si>
  <si>
    <t>Услуги по перевозкам легковым автотранспортом</t>
  </si>
  <si>
    <t>Доставка приборов в г.Алматы на поверку и обратно по договору</t>
  </si>
  <si>
    <t>май-июнь</t>
  </si>
  <si>
    <t>г. Алматы</t>
  </si>
  <si>
    <t>до 31.08.16г.</t>
  </si>
  <si>
    <t>28-1 У</t>
  </si>
  <si>
    <t xml:space="preserve">Доставка приборов в г.Алматы на поверку и обратно по договору </t>
  </si>
  <si>
    <t>29 У</t>
  </si>
  <si>
    <t>52.24.19.130.000.00.0777.000000000000</t>
  </si>
  <si>
    <t>Услуги по перегрузке (перевалке) грузов (кроме обработки грузов в портах и в контейнерах)</t>
  </si>
  <si>
    <t>март, апрель</t>
  </si>
  <si>
    <t>29-1 У</t>
  </si>
  <si>
    <t>30 У</t>
  </si>
  <si>
    <t>18.14.10.100.001.00.0777.000000000000</t>
  </si>
  <si>
    <t>Услуги по переплету</t>
  </si>
  <si>
    <t>Услуги по переплету листов в книги, брошюры, журналы, каталоги и аналогичную продукцию. Проведение комплекса мероприятий по формированию и переформированию, систематизацию, редактирование заголовков, подшивку, нумерацию, оформление обложек, вклеивание зав</t>
  </si>
  <si>
    <t>31 У</t>
  </si>
  <si>
    <t>18.11.10.000.000.00.0777.000000000000</t>
  </si>
  <si>
    <t>Услуги по печатанию газет</t>
  </si>
  <si>
    <t>Услуги по печати заводской газеты "Машиностроитель"</t>
  </si>
  <si>
    <t>31 -1 У</t>
  </si>
  <si>
    <t>январь,май</t>
  </si>
  <si>
    <t>32 У</t>
  </si>
  <si>
    <t>18.12.16.000.000.00.0777.000000000000</t>
  </si>
  <si>
    <t>Услуги по печатанию непосредственно на прочих материалах, не являющихся бумагой</t>
  </si>
  <si>
    <t>январь-февраль, июль-август</t>
  </si>
  <si>
    <t>32 -1 У</t>
  </si>
  <si>
    <t>33 У</t>
  </si>
  <si>
    <t>Широкоформатная сольвентная печать на баннере, самоклейке, пленке ПВХ, холсте, флажной ткани, бейсболках, футболках и прочих материалах.</t>
  </si>
  <si>
    <t>январь-апрель, август-декабрь</t>
  </si>
  <si>
    <t>33 -1 У</t>
  </si>
  <si>
    <t>34 У</t>
  </si>
  <si>
    <t>май, ноябрь</t>
  </si>
  <si>
    <t>35 У</t>
  </si>
  <si>
    <t>71.20.19.000.000.00.0777.000000000000</t>
  </si>
  <si>
    <t>Услуги по поверке средств измерений</t>
  </si>
  <si>
    <t>Поверка контрольных устройств регистрации режимов труда и отдыха (тахограф)</t>
  </si>
  <si>
    <t>март, апрель, июль, август,сентябрь</t>
  </si>
  <si>
    <t>выполнение работ в течение 3 дней</t>
  </si>
  <si>
    <t>36 У</t>
  </si>
  <si>
    <t>Поверка средств испытаний, средств калибровки, средств измерений, принадлежащих АО "ПЗТМ"</t>
  </si>
  <si>
    <t>в течение 10 календарных дней</t>
  </si>
  <si>
    <t>37 У</t>
  </si>
  <si>
    <t>после проведения поверки в течение 10 календарных дней</t>
  </si>
  <si>
    <t>38 У</t>
  </si>
  <si>
    <t>Прверка мер твердости</t>
  </si>
  <si>
    <t>г. Караганда</t>
  </si>
  <si>
    <t>38-1 У</t>
  </si>
  <si>
    <t xml:space="preserve">Прверка мер твердости </t>
  </si>
  <si>
    <t>39 У</t>
  </si>
  <si>
    <t>52.24.19.900.000.00.0777.000000000000</t>
  </si>
  <si>
    <t>Услуги по подбору/группированию партий груза</t>
  </si>
  <si>
    <t>октябрь, ноябрь</t>
  </si>
  <si>
    <t>39-1 У</t>
  </si>
  <si>
    <t>40 У</t>
  </si>
  <si>
    <t>52.21.19.900.019.00.0777.000000000000</t>
  </si>
  <si>
    <t>Услуги по подготовке железнодорожного подвижного состава под погрузку</t>
  </si>
  <si>
    <t>Услуги железнодорожной станции Петропавловск</t>
  </si>
  <si>
    <t>41 У</t>
  </si>
  <si>
    <t>74.90.20.000.017.00.0777.000000000000</t>
  </si>
  <si>
    <t>Услуги по подготовке транспортной документации и путевых листов</t>
  </si>
  <si>
    <t>Оформление документов при подготовке и  доставке  грузов</t>
  </si>
  <si>
    <t>42 У</t>
  </si>
  <si>
    <t>53.10.11.100.000.00.0777.000000000000</t>
  </si>
  <si>
    <t>Услуги по подписке на печатные периодические издания</t>
  </si>
  <si>
    <t>Услуги по подписке на газеты и журналы</t>
  </si>
  <si>
    <t>Северо-Казахстанская область, г.Петропавловск,</t>
  </si>
  <si>
    <t>43 У</t>
  </si>
  <si>
    <t>62.09.20.000.005.00.0777.000000000000</t>
  </si>
  <si>
    <t>Услуги по пользованию информационной системой электронных закупок</t>
  </si>
  <si>
    <t>44 У</t>
  </si>
  <si>
    <t>74.90.13.000.003.00.0777.000000000000</t>
  </si>
  <si>
    <t>Услуги по проведению радиологического мониторинга/обследования/контроля</t>
  </si>
  <si>
    <t>Радиологические замеры в рентгенлаборатории «АО ПЗТМ»</t>
  </si>
  <si>
    <t>44-1 У</t>
  </si>
  <si>
    <t>11, 20</t>
  </si>
  <si>
    <t>44-2 У</t>
  </si>
  <si>
    <t>45 У</t>
  </si>
  <si>
    <t>74.90.20.000.022.00.0777.000000000000</t>
  </si>
  <si>
    <t>Услуги по проведению ревизий финансовых</t>
  </si>
  <si>
    <t>услуги  аудита финансовой отчетности за 2015г</t>
  </si>
  <si>
    <t>февраль-март 2016 года</t>
  </si>
  <si>
    <t>60.0</t>
  </si>
  <si>
    <t>46 У</t>
  </si>
  <si>
    <t>услуги  аудита налоговой отчетности за 2009-2013г</t>
  </si>
  <si>
    <t>март-апрель 2016 года</t>
  </si>
  <si>
    <t>46 -1 У</t>
  </si>
  <si>
    <t>аванс 60%</t>
  </si>
  <si>
    <t>47 У</t>
  </si>
  <si>
    <t>74.90.13.000.004.00.0777.000000000000</t>
  </si>
  <si>
    <t>Услуги по проведению экологического контроля</t>
  </si>
  <si>
    <t>Замер выброса вредных веществ в атмосферный воздух или вредного физического воздействия на него с применением специализированного оборудования</t>
  </si>
  <si>
    <t>март-июнь, июль-сентябрь</t>
  </si>
  <si>
    <t>47 -1 У</t>
  </si>
  <si>
    <t>март,июнь, июль,сентябрь</t>
  </si>
  <si>
    <t>7, 11</t>
  </si>
  <si>
    <t>47-2 У</t>
  </si>
  <si>
    <t>48 У</t>
  </si>
  <si>
    <t>74.90.13.000.002.00.0777.000000000000</t>
  </si>
  <si>
    <t>Услуги по проведению экологического мониторинга</t>
  </si>
  <si>
    <t>Мониторинг загрязнения почв</t>
  </si>
  <si>
    <t>48 -1 У</t>
  </si>
  <si>
    <t>49 У</t>
  </si>
  <si>
    <t>74.90.20.000.006.00.0777.000000000000</t>
  </si>
  <si>
    <t>Услуги по проведению энергетического аудита</t>
  </si>
  <si>
    <t>Энергетический аудит предприятия с тепловизионным обследованием и выдачей заключения</t>
  </si>
  <si>
    <t>январь-март,  октябрь-декабрь</t>
  </si>
  <si>
    <t>в течение 105 рабочих дней после  предоплаты</t>
  </si>
  <si>
    <t>15</t>
  </si>
  <si>
    <t>49-1 У</t>
  </si>
  <si>
    <t>предоплата 10%</t>
  </si>
  <si>
    <t>11,20,21</t>
  </si>
  <si>
    <t>49-2 У</t>
  </si>
  <si>
    <t>январь-апрель,  октябрь-декабрь</t>
  </si>
  <si>
    <t>49-3 У</t>
  </si>
  <si>
    <t>январь, февраль, март, апрель, май, июнь, октябрь, ноябрь, декабрь</t>
  </si>
  <si>
    <t>авансовый платеж - 10%</t>
  </si>
  <si>
    <t>50 У</t>
  </si>
  <si>
    <t>93.19.19.900.001.00.0777.000000000000</t>
  </si>
  <si>
    <t>Услуги по размещению информационных материалов в средствах массовой информации</t>
  </si>
  <si>
    <t>Публикация объявлений, соболезнований.</t>
  </si>
  <si>
    <t>январь-февраль, июль-август, октябрь-ноябрь</t>
  </si>
  <si>
    <t>51 У</t>
  </si>
  <si>
    <t>58.14.31.000.000.00.0777.000000000000</t>
  </si>
  <si>
    <t>Услуги по размещению рекламы в печатных периодических изданиях</t>
  </si>
  <si>
    <t>Услуги по размещению рекламы в в печатных периодических изданиях</t>
  </si>
  <si>
    <t>51-1 У</t>
  </si>
  <si>
    <t>Услуги проведения мероприятий по найму квалифицированных специалистов и рабочих</t>
  </si>
  <si>
    <t>оказание услуг в течение 1 дня</t>
  </si>
  <si>
    <t>52 У</t>
  </si>
  <si>
    <t>Подготовка и публикация рекламно имиджевых материалов о заводе в СМИ.</t>
  </si>
  <si>
    <t>январь-апрель, июль-ноябрь</t>
  </si>
  <si>
    <t>52 -1 У</t>
  </si>
  <si>
    <t>январь,апрель, июль,ноябрь</t>
  </si>
  <si>
    <t>53 У</t>
  </si>
  <si>
    <t>60.20.40.000.000.00.0777.000000000000</t>
  </si>
  <si>
    <t>Услуги по размещению рекламы на телевидении</t>
  </si>
  <si>
    <t>53 -1 У</t>
  </si>
  <si>
    <t>январь,март; май, сентябрь,ноябрь</t>
  </si>
  <si>
    <t>54 У</t>
  </si>
  <si>
    <t>74.90.20.000.024.00.0777.000000000000</t>
  </si>
  <si>
    <t>Услуги по сертификации продукции/процессов/работы/услуги</t>
  </si>
  <si>
    <t>Вычача сертификатов происхождения и сертификатов соответствия</t>
  </si>
  <si>
    <t>55 У</t>
  </si>
  <si>
    <t>Услуги по сертификации продукции(буровые установки,оборудование теплообменное и ж.д.)</t>
  </si>
  <si>
    <t>январь-март, июнь, сентябрь,</t>
  </si>
  <si>
    <t>Российская Федерация, Республика Казахстан, Северо-Казахстанская область г.Петропавловск, г.Астана, г.Алматы</t>
  </si>
  <si>
    <t>56 У</t>
  </si>
  <si>
    <t>Сертификация системы управления качеством в соответствии с требованиями ASME Code</t>
  </si>
  <si>
    <t>июнь-август</t>
  </si>
  <si>
    <t>56-1 У</t>
  </si>
  <si>
    <t xml:space="preserve">Сертификация системы управления качеством в соответствии с требованиями ASME Code </t>
  </si>
  <si>
    <t>57 У</t>
  </si>
  <si>
    <t>Наблюдательный аудит СМК на соответствие требованиям  СТ РК ИСО 9001:2009</t>
  </si>
  <si>
    <t>58 У</t>
  </si>
  <si>
    <t>Повторная аккредитация ИЛ на техническую компетентность в соответствии с требованиями СТ РК ИСО/МЭК 17025-2007</t>
  </si>
  <si>
    <t>февраль-май; июль-сентябрь</t>
  </si>
  <si>
    <t>в течение 7 календарных дней</t>
  </si>
  <si>
    <t>58-1 У</t>
  </si>
  <si>
    <t>59 У</t>
  </si>
  <si>
    <t>Индивидуальный дозиметрический контроль ТОО «КАТЭП АЭ»</t>
  </si>
  <si>
    <t>до 31.12.16г.</t>
  </si>
  <si>
    <t>60 У</t>
  </si>
  <si>
    <t>65.12.50.335.000.00.0777.000000000000</t>
  </si>
  <si>
    <t>Услуги по страхованию гражданско-правовой ответственности (кроме страхования гражданско-правовой ответственности владельцев автомобильного, воздушного, водного транспорта)</t>
  </si>
  <si>
    <t>Услуги по страхованию ответственности за нанесение вреда экологии</t>
  </si>
  <si>
    <t>август-октябрь</t>
  </si>
  <si>
    <t>60-1 У</t>
  </si>
  <si>
    <t>61 У</t>
  </si>
  <si>
    <t>65.12.21.335.000.00.0777.000000000000</t>
  </si>
  <si>
    <t>Услуги по страхованию гражданско-правовой ответственности владельцев автомобильного транспорта</t>
  </si>
  <si>
    <t>декабрь, январь, февраль, март, май, июнь, август, сентябрь,октябрь</t>
  </si>
  <si>
    <t>62 У</t>
  </si>
  <si>
    <t>65.12.41.335.000.00.0777.000000000000</t>
  </si>
  <si>
    <t>Услуги по страхованию имущества от ущерба (кроме страхования автомобильного, железнодорожного, воздушного, водного транспорта, грузов)</t>
  </si>
  <si>
    <t>страхование оборудования, приобретенного согласно договора  лизинга</t>
  </si>
  <si>
    <t>до сентября 2017 года</t>
  </si>
  <si>
    <t>63 У</t>
  </si>
  <si>
    <t>65.12.11.335.000.00.0777.000000000000</t>
  </si>
  <si>
    <t>Услуги по страхованию от несчастных случаев</t>
  </si>
  <si>
    <t>до апреля 2017 года</t>
  </si>
  <si>
    <t>7,14,15,20</t>
  </si>
  <si>
    <t>63-1 У</t>
  </si>
  <si>
    <t>ЭОТ</t>
  </si>
  <si>
    <t>12 месяцев</t>
  </si>
  <si>
    <t>предоплата 20%</t>
  </si>
  <si>
    <t>63-2 У</t>
  </si>
  <si>
    <t>12 месяцев с момента заключения договора</t>
  </si>
  <si>
    <t>аванс не более 20%</t>
  </si>
  <si>
    <t>64 У</t>
  </si>
  <si>
    <t>84.11.12.200.000.00.0777.000000000000</t>
  </si>
  <si>
    <t>Услуги по таможенному оформлению</t>
  </si>
  <si>
    <t>Услуги таможенного представителя по оформлению деклараций на товары и транспортные средства, ввозимые из стран ТС и ДЗ</t>
  </si>
  <si>
    <t>65 У</t>
  </si>
  <si>
    <t>71.20.14.000.000.00.0777.000000000000</t>
  </si>
  <si>
    <t>Услуги по техническому контролю (осмотру) дорожных транспортных средств</t>
  </si>
  <si>
    <t>Прицепов, легковых и грузовых автомобилей</t>
  </si>
  <si>
    <t>май, июнь, июль, сентябрь, октябрь</t>
  </si>
  <si>
    <t>66 У</t>
  </si>
  <si>
    <t>33.12.12.400.001.00.0777.000000000000</t>
  </si>
  <si>
    <t>Услуги по техническому обслуживанию пневматического/компрессорного оборудования</t>
  </si>
  <si>
    <t>Услуги по техническому обслуживанию компрессорных установок производства  «Atlas Copco»</t>
  </si>
  <si>
    <t>45 дней после предоплаты</t>
  </si>
  <si>
    <t>66-1 У</t>
  </si>
  <si>
    <t>Услуги по техническому обслуживанию компрессорных установок производства  «Atlas Copco» GA 90 - 2 ед. ТО на 8000 ч., GA110 - 1 ед. ТО на 8000ч., "Kaeser" SX 6 ТО на 6000 ч.</t>
  </si>
  <si>
    <t>67 У</t>
  </si>
  <si>
    <t>52.29.19.100.000.00.0777.000000000000</t>
  </si>
  <si>
    <t>Услуги по транспортно-экспедиторскому обслуживанию</t>
  </si>
  <si>
    <t>Комплекс услуг по транспортно-экспедиторскому обслуживанию</t>
  </si>
  <si>
    <t>Подбор и предоставление автотранспорта, экспедирование и доставка грузов до заказчика</t>
  </si>
  <si>
    <t>68 У</t>
  </si>
  <si>
    <t>38.22.29.000.000.00.0777.000000000000</t>
  </si>
  <si>
    <t>Услуги по удалению опасных отходов/имущества/материалов</t>
  </si>
  <si>
    <t>Услуги по удалению опасных отходов/имущества/материалов (захоронение/сжигание/утилизация и аналогичные услуги)</t>
  </si>
  <si>
    <t>Выполнение операций по сбору, утилизации, размещению или удалению опасных промышленных отходов</t>
  </si>
  <si>
    <t>январь-март, апрель-июнь, июль-сентябрь, октябрь-декабрь</t>
  </si>
  <si>
    <t>ежеквартально</t>
  </si>
  <si>
    <t>предоплата 5 %</t>
  </si>
  <si>
    <t>69 У</t>
  </si>
  <si>
    <t>37.00.11.900.000.00.0777.000000000000</t>
  </si>
  <si>
    <t>Услуги по удалению сточных вод</t>
  </si>
  <si>
    <t>Услуги по удалению сточных вод (отведение)</t>
  </si>
  <si>
    <t>Транспортирование сточных вод ливнестоков через канализационные трубы, сливные и дренажные трубы</t>
  </si>
  <si>
    <t>ежеквартально по факту согласно счета</t>
  </si>
  <si>
    <t>7</t>
  </si>
  <si>
    <t>69-1 У</t>
  </si>
  <si>
    <t>70 У</t>
  </si>
  <si>
    <t>18.12.19.900.002.00.0777.000000000000</t>
  </si>
  <si>
    <t>Услуги полиграфические по изготовлению/печатанию полиграфической продукции (кроме книг, фото, периодических изданий)</t>
  </si>
  <si>
    <t>Услуги по изготовлению и печатанию визитных карточек</t>
  </si>
  <si>
    <t>январь-март, май-ноябрь</t>
  </si>
  <si>
    <t>70 -1 У</t>
  </si>
  <si>
    <t>71 У</t>
  </si>
  <si>
    <t>Рекламные каталоги, буклеты АО "ПЗТМ", рекламные листы.</t>
  </si>
  <si>
    <t>71 -1 У</t>
  </si>
  <si>
    <t>72 У</t>
  </si>
  <si>
    <t>53.10.19.920.000.00.0777.000000000000</t>
  </si>
  <si>
    <t>Услуги почтовой специальной связи</t>
  </si>
  <si>
    <t>отправка секретной, конфиденциальной корреспонденции</t>
  </si>
  <si>
    <t>73 У</t>
  </si>
  <si>
    <t>53.10.13.900.000.00.0777.000000000000</t>
  </si>
  <si>
    <t>Услуги почтовые по отправке и доставке посылок и бандеролей</t>
  </si>
  <si>
    <t>Услуги почтовой связи по пересылке крупногабаритных почтовых отправлений</t>
  </si>
  <si>
    <t>74 У</t>
  </si>
  <si>
    <t>53.10.19.200.000.00.0777.000000000000</t>
  </si>
  <si>
    <t>Услуги почтовые по предоставлению в пользование абонентских ящиков</t>
  </si>
  <si>
    <t>для получения почтовой корреспонденции</t>
  </si>
  <si>
    <t>75 У</t>
  </si>
  <si>
    <t>53.10.12.900.000.00.0777.000000000000</t>
  </si>
  <si>
    <t>Услуги почтовые, связанные с письмами</t>
  </si>
  <si>
    <t>отправка почтовой корреспонденции</t>
  </si>
  <si>
    <t>76 У</t>
  </si>
  <si>
    <t>69.10.19.000.000.00.0777.000000000000</t>
  </si>
  <si>
    <t>Услуги юридические</t>
  </si>
  <si>
    <t>Патентно-консультационные услуги в области патентования, авторских прав и других прав интеллектуальной собственности</t>
  </si>
  <si>
    <t>январь, март, октябрь</t>
  </si>
  <si>
    <t>6,11,14</t>
  </si>
  <si>
    <t>76-1 У</t>
  </si>
  <si>
    <t>проведение инспекционнного контроля</t>
  </si>
  <si>
    <t>Республика Казахстан, Северо-Казахстанская область г.Петропавловск</t>
  </si>
  <si>
    <t>выполнение услуги в течение 30 дней</t>
  </si>
  <si>
    <t>аванс 0%, оплата 100% по факту</t>
  </si>
  <si>
    <t>77 У</t>
  </si>
  <si>
    <t>80.20.10.000.000.00.0777.000000000000</t>
  </si>
  <si>
    <t>Услуги по обеспечению безопасности и мониторингу устройствами предупреждения, сигнализации и аналогичными системами обеспечения безопасности</t>
  </si>
  <si>
    <t>до 31.12.2016г.</t>
  </si>
  <si>
    <t>оплата ежеквартально по факту</t>
  </si>
  <si>
    <t>78 У</t>
  </si>
  <si>
    <t>Испытание образцов листового материала на стойкость к водородному растрескиванию</t>
  </si>
  <si>
    <t>январь 2016г.</t>
  </si>
  <si>
    <t>Терриртория поставщика</t>
  </si>
  <si>
    <t>79 У</t>
  </si>
  <si>
    <t>81.29.13.000.001.00.0777.000000000000</t>
  </si>
  <si>
    <t>Услуги санитарные (дезинфекция, дезинсекция, дератизация и аналогичные)</t>
  </si>
  <si>
    <t>выполнение услуги в течение 10-и дней</t>
  </si>
  <si>
    <t>оплата по факту выполнения работ</t>
  </si>
  <si>
    <t>80 У</t>
  </si>
  <si>
    <t>68.31.16.200.000.00.0777.000000000000</t>
  </si>
  <si>
    <t>Услуги по оценке имущества</t>
  </si>
  <si>
    <t>Комплекс услуг по оценке имущества</t>
  </si>
  <si>
    <t>оценка стоимости движимого имущества</t>
  </si>
  <si>
    <t>81 У</t>
  </si>
  <si>
    <t>74.90.20.000.011.00.0777.000000000000</t>
  </si>
  <si>
    <t>Услуги по освидетельствованию грузоподъемных механизмов</t>
  </si>
  <si>
    <t>Периодическое полное техническое освидетельствование грузоподъёмных  механизмов</t>
  </si>
  <si>
    <t>выполнение услуги в течение 7-и дней</t>
  </si>
  <si>
    <t>100% оплата  по факту оказания услуг</t>
  </si>
  <si>
    <t>82 У</t>
  </si>
  <si>
    <t>74.90.20.000.032.00.0777.000000000000</t>
  </si>
  <si>
    <t>Услуги по техническому освидетельствованию сосудов, работающих под давлением</t>
  </si>
  <si>
    <t>Ремонт и освидетельствование баллонов работающих под давлением (аргон)</t>
  </si>
  <si>
    <t>В течение 30 дней</t>
  </si>
  <si>
    <t>аванс 100% по факту</t>
  </si>
  <si>
    <t>83 У</t>
  </si>
  <si>
    <t>услуги охраны имущества Заказчика</t>
  </si>
  <si>
    <t>по заявке Заказчика</t>
  </si>
  <si>
    <t>авнсовый платеж - 0%</t>
  </si>
  <si>
    <t>84 У</t>
  </si>
  <si>
    <t>Услуги по государственному техническому обследованию объектов</t>
  </si>
  <si>
    <t>не позднее 30 календарных дней с даты подписания акта оказанных Услуг</t>
  </si>
  <si>
    <t>85 У</t>
  </si>
  <si>
    <t>58.29.31.100.000.00.0777.000000000000</t>
  </si>
  <si>
    <t>Услуги по лицензированию готового программного обеспечения системного</t>
  </si>
  <si>
    <t>Услуги по получению лицензий на готовое программное обеспечение системное, без получения авторских и имущественных прав</t>
  </si>
  <si>
    <t>Право использования программного обеспечения Wialon (ЛИЦЕНЗИЯ)</t>
  </si>
  <si>
    <t>оказание услуг в течение 10 дней</t>
  </si>
  <si>
    <t xml:space="preserve">авансовый платеж - 0%, оплата по факту </t>
  </si>
  <si>
    <t>86 У</t>
  </si>
  <si>
    <t>86.90.15.335.004.00.0777.000000000000</t>
  </si>
  <si>
    <t>Услуги учреждений санитарно-эпидемиологической службы</t>
  </si>
  <si>
    <t>Санитарно-эпидемиологическое обследование рентгенлаборатории «АО ПЗТМ»</t>
  </si>
  <si>
    <t>87 У</t>
  </si>
  <si>
    <t>49.20.19.000.001.00.0777.000000000000</t>
  </si>
  <si>
    <t>Услуги железнодорожного транспорта по обеспечению воинских грузовых и пассажирских перевозок</t>
  </si>
  <si>
    <t>Республика Казахстан</t>
  </si>
  <si>
    <t xml:space="preserve">по заявке Заказчика </t>
  </si>
  <si>
    <t>88 У</t>
  </si>
  <si>
    <t>89 У</t>
  </si>
  <si>
    <t>оценка стоимости  движимого имущества</t>
  </si>
  <si>
    <t>аванс 0%, оплата по факту оказания услуг</t>
  </si>
  <si>
    <t>90 У</t>
  </si>
  <si>
    <t>сентябрь 2016г.</t>
  </si>
  <si>
    <t>11,14,19,22</t>
  </si>
  <si>
    <t>11,15,18</t>
  </si>
  <si>
    <t>11,14, 19,22</t>
  </si>
  <si>
    <t>11, 19</t>
  </si>
  <si>
    <t>11,14,19</t>
  </si>
  <si>
    <t>11,18,19</t>
  </si>
  <si>
    <t>11, 18,19</t>
  </si>
  <si>
    <t>11, 18</t>
  </si>
  <si>
    <t>11,14,18,22</t>
  </si>
  <si>
    <t>11,14,19,</t>
  </si>
  <si>
    <t>11,19,22</t>
  </si>
  <si>
    <t>25 Р</t>
  </si>
  <si>
    <t>33.14.11.100.000.00.0999.000000000000</t>
  </si>
  <si>
    <t>Работы по ремонту/реконструкции электростанций и аналогичных объектов</t>
  </si>
  <si>
    <t>Работы по реконструкции электрооборудования с напряжением</t>
  </si>
  <si>
    <t>в течение 20 рабочих дней</t>
  </si>
  <si>
    <t>6,7,8,11,15,18</t>
  </si>
  <si>
    <t>221-2 Т</t>
  </si>
  <si>
    <t>Известь строительная</t>
  </si>
  <si>
    <t>443-2 Т</t>
  </si>
  <si>
    <t>кр. 105,120 ст. 20,45</t>
  </si>
  <si>
    <t xml:space="preserve">сентябрь, октябрь, ноябрь декабрь </t>
  </si>
  <si>
    <t>484-2 Т</t>
  </si>
  <si>
    <t>кр. 120,90</t>
  </si>
  <si>
    <t>489-2 Т</t>
  </si>
  <si>
    <t>449-2 Т</t>
  </si>
  <si>
    <t>кр. 180,250</t>
  </si>
  <si>
    <t>559-2 Т</t>
  </si>
  <si>
    <t>листы из ст. 3,08</t>
  </si>
  <si>
    <t>594-2 Т</t>
  </si>
  <si>
    <t>561-2 Т</t>
  </si>
  <si>
    <t>1301-2 Т</t>
  </si>
  <si>
    <t>1341-2 Т</t>
  </si>
  <si>
    <t>1329-2 Т</t>
  </si>
  <si>
    <t>40х40х4</t>
  </si>
  <si>
    <t>1330-2 Т</t>
  </si>
  <si>
    <t>3,5,6,11,19</t>
  </si>
  <si>
    <t>1335-2 Т</t>
  </si>
  <si>
    <t>1451-2 Т</t>
  </si>
  <si>
    <t>3,5,11,19</t>
  </si>
  <si>
    <t>1448-2 Т</t>
  </si>
  <si>
    <t>1447-2 Т</t>
  </si>
  <si>
    <t>1446-2 Т</t>
  </si>
  <si>
    <t>1452-2 Т</t>
  </si>
  <si>
    <t>3038 Т</t>
  </si>
  <si>
    <t>лист 6 ст. 3, ст. 09Г2С</t>
  </si>
  <si>
    <t>3039 Т</t>
  </si>
  <si>
    <t>22.19.73.900.007.00.0796.000000000000</t>
  </si>
  <si>
    <t>резиновое, уплотнительное, ГОСТ 9833-73</t>
  </si>
  <si>
    <t>Направляющее кольцо штока G2-080-086-30</t>
  </si>
  <si>
    <t>поставка в течение 5 календарных дней</t>
  </si>
  <si>
    <t>3040 Т</t>
  </si>
  <si>
    <t>Уплотнение штока R2-080-(5+9+11/2+01)</t>
  </si>
  <si>
    <t>3041 Т</t>
  </si>
  <si>
    <t>Грязесъемник WR 080</t>
  </si>
  <si>
    <t>3042 Т</t>
  </si>
  <si>
    <t>24.10.23.100.001.00.0796.000000000003</t>
  </si>
  <si>
    <t>из углеродистой стали, ГОСТ 7062-90</t>
  </si>
  <si>
    <t>Поковка для детали Е710.022 
Ø610 х Ø 430 х 90, 112 кг ст. 09Г2С гр. IV КП 245 ГОСТ 8479-70</t>
  </si>
  <si>
    <t>поставка 55 дней</t>
  </si>
  <si>
    <t>3043 Т</t>
  </si>
  <si>
    <t>Поковка для детали Е710.101  
Ø600 х 36, 83 кг ст. 09Г2С гр. IV КП 245 ГОСТ 8479-70</t>
  </si>
  <si>
    <t>3044 Т</t>
  </si>
  <si>
    <t>Поковка для детали ТТ709.203 
Ø515 х Ø 285 х 110, 316 кг ст. 09Г2С гр. IV КП 245 ГОСТ 8479-70</t>
  </si>
  <si>
    <t>3045 Т</t>
  </si>
  <si>
    <t>Поковка по чертежу ПТ691.201 "Фланец" 
с м/о Ø1610 х Ø1192 х 195, 798 кг ст. 09Г2С гр. IV КП 245 ГОСТ 8479-70</t>
  </si>
  <si>
    <t>3046 Т</t>
  </si>
  <si>
    <t>Поковка по чертежу ПТ691.202 "Фланец" 
с м/о Ø1416 Ø1192 х 60, 146,6 кг  ст. 09Г2С гр. IV КП 245 ГОСТ 8479-70</t>
  </si>
  <si>
    <t>3047 Т</t>
  </si>
  <si>
    <t>27.12.22.300.000.00.0796.000000000000</t>
  </si>
  <si>
    <t>Выключатель конечный</t>
  </si>
  <si>
    <t>для коммутирования электрических цепей управления, серия ВПК</t>
  </si>
  <si>
    <t>108-2 Т</t>
  </si>
  <si>
    <t>сентябрь, октябрь, ноябрь</t>
  </si>
  <si>
    <t>3048 Т</t>
  </si>
  <si>
    <t>3049 Т</t>
  </si>
  <si>
    <t>Шнур резиновый ГОСТ 6467-79 1-2С ф6</t>
  </si>
  <si>
    <t>3050 Т</t>
  </si>
  <si>
    <t>22.19.20.300.002.00.0166.000000000345</t>
  </si>
  <si>
    <t>уплотнительный, резиновый, прямоугольного сечения, типа 1 - кислотощелочестойкий, высота 16 мм, группы 2 - для работы шнуров с давлением рабочей среды до 1,0 Мпа, ГОСТ 6467-79</t>
  </si>
  <si>
    <t>Шнур резиновый ГОСТ6467-79 1-5С 16х20</t>
  </si>
  <si>
    <t>поставка в течение 25 рабочих дней</t>
  </si>
  <si>
    <t>3051 Т</t>
  </si>
  <si>
    <t>20.59.59.690.009.00.0166.000000000000</t>
  </si>
  <si>
    <t>для эпоксидных смол</t>
  </si>
  <si>
    <t>Отвердитель Этал-45М</t>
  </si>
  <si>
    <t>поставка в течение 7  дней</t>
  </si>
  <si>
    <t>91 У</t>
  </si>
  <si>
    <t>77.29.15.000.004.00.0777.000000000000</t>
  </si>
  <si>
    <t>Услуги по аренде предметов декорации и костюмов</t>
  </si>
  <si>
    <t>Аренда сцены</t>
  </si>
  <si>
    <t>11,12,13,14,15,19</t>
  </si>
  <si>
    <t>1226-2 Т</t>
  </si>
  <si>
    <t>Акмолинская область, г.Астана</t>
  </si>
  <si>
    <t>3022 Т</t>
  </si>
  <si>
    <t xml:space="preserve">  Штука</t>
  </si>
  <si>
    <t>3023 Т</t>
  </si>
  <si>
    <t>Кольцо поршня (80*73,5*9)</t>
  </si>
  <si>
    <t>поставка в течение 7 календарных дней</t>
  </si>
  <si>
    <t>3024 Т</t>
  </si>
  <si>
    <t>Кольцо неподвижное (100*94,5*5,5)</t>
  </si>
  <si>
    <t>3025 Т</t>
  </si>
  <si>
    <t>Кольцо штока (60*67*7)</t>
  </si>
  <si>
    <t>3026 Т</t>
  </si>
  <si>
    <t>28.92.61.500.092.00.0796.000000000000</t>
  </si>
  <si>
    <t>цилиндра, для специальной и специализированной грузоподъемной техники</t>
  </si>
  <si>
    <t>Манжета поршня (80*70*18)</t>
  </si>
  <si>
    <t>3027 Т</t>
  </si>
  <si>
    <t>Манжета штока (60*70*18)</t>
  </si>
  <si>
    <t>3028 Т</t>
  </si>
  <si>
    <t>Смола эпоксидная К-153 (Клей К-153)</t>
  </si>
  <si>
    <t>3029 Т</t>
  </si>
  <si>
    <t>23.99.11.990.004.03.0055.000000000000</t>
  </si>
  <si>
    <t>тормозная, масляная, асбестовая</t>
  </si>
  <si>
    <t>Лента тормозная ЛАТ-2 10*120</t>
  </si>
  <si>
    <t>поставка в течение 30 календарных дней</t>
  </si>
  <si>
    <t>3030 Т</t>
  </si>
  <si>
    <t>ДИЗЕЛЬ Д120-44 (06) с приводом тахометра и комплектом ЗИП</t>
  </si>
  <si>
    <t>3031 Т</t>
  </si>
  <si>
    <t>29.32.30.400.002.00.0796.000000000000</t>
  </si>
  <si>
    <t>передний, для легкового автомобиля</t>
  </si>
  <si>
    <t>3032 Т</t>
  </si>
  <si>
    <t>3033 Т</t>
  </si>
  <si>
    <t>3034 Т</t>
  </si>
  <si>
    <t>29.32.30.250.033.00.0839.000000000003</t>
  </si>
  <si>
    <t>тормозная, для легкового автомобиля, задняя</t>
  </si>
  <si>
    <t>3035 Т</t>
  </si>
  <si>
    <t>29.31.23.700.000.00.0796.000000000001</t>
  </si>
  <si>
    <t>с бескаркасной щеткой, для легкового автомобиля</t>
  </si>
  <si>
    <t>Denso, автомобиль  Тойота Камри</t>
  </si>
  <si>
    <t>3036 Т</t>
  </si>
  <si>
    <t>24.10.21.470.000.01.0796.000000000244</t>
  </si>
  <si>
    <t>стальная, 3 группа особо ответственного назначения, марка 35Л, вес более 100 кг, ГОСТ 977-88</t>
  </si>
  <si>
    <t>Чертёж 1НП.01.03.004-1</t>
  </si>
  <si>
    <t>срок изготовления в течение 30 дней</t>
  </si>
  <si>
    <t>3037 Т</t>
  </si>
  <si>
    <t>24.44.13.520.001.00.0796.000000000000</t>
  </si>
  <si>
    <t>бронзовая, 3 группа особо ответственного назначения, марка БР010Ф1, вес более 100 кг</t>
  </si>
  <si>
    <t>Чертёж 1НП.01.03.002-1</t>
  </si>
  <si>
    <t>92 У</t>
  </si>
  <si>
    <t>74.90.20.000.012.00.0777.000000000000</t>
  </si>
  <si>
    <t>Услуги по опломбированию объектов/оборудования/предметов</t>
  </si>
  <si>
    <t>Опломбировка узла коммерческого учета эл. энергии</t>
  </si>
  <si>
    <t>Поковка  Ø1020-8 ГОСТ 6533-78 сталь AISI 321</t>
  </si>
  <si>
    <t>3052 Т</t>
  </si>
  <si>
    <t>23.41.11.300.016.01.0704.000000000000</t>
  </si>
  <si>
    <t>Сервиз</t>
  </si>
  <si>
    <t>столовый, фарфоровый, на 12 персон, обычный, ГОСТ 28390-89</t>
  </si>
  <si>
    <t>сервиз столовый № 97964</t>
  </si>
  <si>
    <t>26 Р</t>
  </si>
  <si>
    <t>окраска панелей</t>
  </si>
  <si>
    <t>3053 Т</t>
  </si>
  <si>
    <t>26.40.33.900.004.00.0796.000000000003</t>
  </si>
  <si>
    <t>автономный, автомобильный</t>
  </si>
  <si>
    <t>"Subini STR XT-5"</t>
  </si>
  <si>
    <t>6,8,11,14</t>
  </si>
  <si>
    <t>1443-2 Т</t>
  </si>
  <si>
    <t>КАМАЗ-43118 КОМ МП24-4208010-30 ШАССИ (ЕВРО 3,МЕЖДУ П. И З. КОЛ.3690ММ)</t>
  </si>
  <si>
    <t>октябрь, ноябрь, декабрь</t>
  </si>
  <si>
    <t>поставка в ноябре 2016г.</t>
  </si>
  <si>
    <t>8,11,13,14,19</t>
  </si>
  <si>
    <t>1445-2 Т</t>
  </si>
  <si>
    <t>45 календарных дней</t>
  </si>
  <si>
    <t>85-2 Т</t>
  </si>
  <si>
    <t>400-2 Т</t>
  </si>
  <si>
    <t>3054 Т</t>
  </si>
  <si>
    <t>3055 Т</t>
  </si>
  <si>
    <t>Поковка Ø1334 х 125 по чертежу ТПГ706.601, 1370 кг, ст. 20Х13 гр. IV ГОСТ 25054-81</t>
  </si>
  <si>
    <t>3056 Т</t>
  </si>
  <si>
    <t>Поковка Ø1230 х 125 по чертежу ТПГ706.602, 1165 кг, ст. 20Х13 гр. IV ГОСТ 25054-81</t>
  </si>
  <si>
    <t>3057 Т</t>
  </si>
  <si>
    <t>Поковка Ø1005 х 150 по чертежу  ТПГ705.601, 720 кг, ст. 20Х13 гр. IV ГОСТ 25054-81</t>
  </si>
  <si>
    <t>3058 Т</t>
  </si>
  <si>
    <t>Поковка Ø930 х 110 по чертежу ТПГ705.602, 600 кг, ст. 20Х13 гр. IV ГОСТ 25054-81</t>
  </si>
  <si>
    <t>3059 Т</t>
  </si>
  <si>
    <t>Поковка для детали ТПГ705.501 Ø988 х Ø850 х 123, 220 кг, гр. IV  ст 15Х5М - КП.395 ГОСТ 8479-70</t>
  </si>
  <si>
    <t>3060 Т</t>
  </si>
  <si>
    <t>Поковка для детали ТПГ705.003 Ø988 х Ø850 х 123, 220 кг, гр. IV ст 15Х5М - КП.395 ГОСТ 8479-70</t>
  </si>
  <si>
    <t>3061 Т</t>
  </si>
  <si>
    <t>Поковка для детали ТПГ706.001 Ø1290 х Ø1148 х 145,  316 кг, гр. IV  ст 15Х5М - КП.395 ГОСТ 8479-70</t>
  </si>
  <si>
    <t>3062 Т</t>
  </si>
  <si>
    <t>Поковка для детали ТПГ706.706 Ø1290 х Ø1146 х 140, 306 кг, гр. IV  ст 15Х5М  - КП.395 ГОСТ 8479-70</t>
  </si>
  <si>
    <t>3063 Т</t>
  </si>
  <si>
    <t>13.94.11.900.000.00.0006.000000000011</t>
  </si>
  <si>
    <t>из лубяных волокон и синтетических нитей, диаметр 6 - 16 мм, тонкие  крученые, ГОСТ 17308-88</t>
  </si>
  <si>
    <t>Шнур бытовой крученый d 10</t>
  </si>
  <si>
    <t>3064 Т</t>
  </si>
  <si>
    <t xml:space="preserve"> Метр погонный</t>
  </si>
  <si>
    <t>3065 Т</t>
  </si>
  <si>
    <t>Лента ременная d 25</t>
  </si>
  <si>
    <t>3066 Т</t>
  </si>
  <si>
    <t>3067 Т</t>
  </si>
  <si>
    <t xml:space="preserve">Брезент </t>
  </si>
  <si>
    <t>брезент огнеупорный плот.680 г/м2, ширина 90см., ГОСТ 15530-93</t>
  </si>
  <si>
    <t>поставка в течение  14 дней</t>
  </si>
  <si>
    <t>48-2 У</t>
  </si>
  <si>
    <t>в течение 30 календарных дней после предоплаты</t>
  </si>
  <si>
    <t>3068 Т</t>
  </si>
  <si>
    <t>Экран Т-10878 (Ref.№220194) 30А</t>
  </si>
  <si>
    <t>3069 Т</t>
  </si>
  <si>
    <t>Электрод Т-9894 (Ref.№220192-UR) 30А</t>
  </si>
  <si>
    <t>3070 Т</t>
  </si>
  <si>
    <t>Сопло Т-10936 (Ref.№220139) 30А</t>
  </si>
  <si>
    <t>3071 Т</t>
  </si>
  <si>
    <t>Сопло Т-10935 (Ref.№220188) 80А</t>
  </si>
  <si>
    <t>3072 Т</t>
  </si>
  <si>
    <t>Электрод Т-9895 (Ref.№220187-UR) 80А</t>
  </si>
  <si>
    <t>3073 Т</t>
  </si>
  <si>
    <t>Завихритель Т-10295 (Ref.№220179) 80/130А</t>
  </si>
  <si>
    <t>3074 Т</t>
  </si>
  <si>
    <t>Сопло Т-10934 (Ref.№220182) 130А</t>
  </si>
  <si>
    <t>3075 Т</t>
  </si>
  <si>
    <t>Электрод Т-9920 (Ref.№220181-UR) 130А</t>
  </si>
  <si>
    <t>1521-2 Т</t>
  </si>
  <si>
    <t>1522-2 Т</t>
  </si>
  <si>
    <t xml:space="preserve">№ 960 от 01.09.2016г.,№ 965 от 02.09.2016г., № 970 от 05.09.2016г., № 976 от 06.09.2016г., № 977 от 07.09.2016г., № 979 от 07.09.2016г., № 985 от 08.09.2016г.,  № 988 от 13.09.2016г., № 989 от 13.09.2016г.,№ 996 от 14.09.2016г., № 997 от 15.09.2016г., № 998 от 15.09.2016г., № 1000 от 15.09.2016г., № 1002 от 16.09.2016г., № 1006 от 16.09.2016 г., № 1007 от 16.09.2016 г., № 1008 от 19.09.2016 г., № 1014 от 20.09.2016 г., № 1017 от 20.09.2016 г., № 1018 от 21.09.2016 г., № 1019 от 21.09.2016 г., № 1022 от 21.09.2016 г., № 1023 от 21.09.2016 г. ,№ 1026 от 22.09.2016 г., № 1028 от 22.09.2016 г.
№ 1033 от 23.09.2016 г., № 1034 от 23.09.2016 г., № 1035 от 23.09.2016 г., № 1036 от 23.09.2016 г., № 1037 от 23.09.2016 г., № 1043 от 26.09.2016 г., № 1044 от 26.09.2016 г., № 1045 от 26.09.2016 г., № 1047 от 26.09.2016 г., № 1048 от 26.09.2016 г., № 1055 от 27.09.2016 г., № 1056 от 27.09.2016 г., № 1057 от 28.09.2016 г., № 1060 от 28.09.2016 г., № 1061 от 28.09.2016 г., № 1062 от 29.09.2016 г.№ 1069 от 30.09.2016г., № 1070 от 30.09.2016 г., № 1074 от 30.09.2016 г., № 1075 от 30.09.2016 г. 
</t>
  </si>
  <si>
    <t>6,11,14,15,19</t>
  </si>
  <si>
    <t>11,13, 15, 19</t>
  </si>
  <si>
    <t>7,8,14,18,19,22</t>
  </si>
  <si>
    <t>11,14,15,18</t>
  </si>
  <si>
    <t>7,11,15,19</t>
  </si>
  <si>
    <t>8,11,15</t>
  </si>
  <si>
    <t>237-2 Т</t>
  </si>
  <si>
    <t>252-2 Т</t>
  </si>
  <si>
    <t xml:space="preserve">поставка в течение 10 дней </t>
  </si>
  <si>
    <t>255-2 Т</t>
  </si>
  <si>
    <t>3076 Т</t>
  </si>
  <si>
    <t>27.32.13.700.000.00.0006.000000000551</t>
  </si>
  <si>
    <t>марка КГ-ХЛ, 3*16 мм2</t>
  </si>
  <si>
    <t>Кабель КГХЛ 3*16+1*10мм²</t>
  </si>
  <si>
    <t>3077 Т</t>
  </si>
  <si>
    <t>27.32.13.700.000.00.0006.000000000527</t>
  </si>
  <si>
    <t>марка КГ-ХЛ, 1*10 мм2</t>
  </si>
  <si>
    <t>Кабель КГ  1*10мм²</t>
  </si>
  <si>
    <t>3078 Т</t>
  </si>
  <si>
    <t>27.32.13.700.000.00.0006.000000000480</t>
  </si>
  <si>
    <t>марка КГ, 4*6 мм2</t>
  </si>
  <si>
    <t>3079 Т</t>
  </si>
  <si>
    <t>27.32.13.700.000.00.0006.000000000483</t>
  </si>
  <si>
    <t>марка КГ, 4*10 мм2</t>
  </si>
  <si>
    <t>3080 Т</t>
  </si>
  <si>
    <t>кабель КГ, 3*2,5+1*1,5 мм2</t>
  </si>
  <si>
    <t>3081 Т</t>
  </si>
  <si>
    <t>27.32.13.700.000.00.0006.000000000507</t>
  </si>
  <si>
    <t>марка КГ, 2*0,75 мм2</t>
  </si>
  <si>
    <t>Кабель КГ 2*0,75</t>
  </si>
  <si>
    <t>3082 Т</t>
  </si>
  <si>
    <t>27.32.13.700.002.00.0006.000000000239</t>
  </si>
  <si>
    <t>марка ПВС, 2*0,75 мм2</t>
  </si>
  <si>
    <t>Провод ПВС 2*0,75</t>
  </si>
  <si>
    <t>3083 Т</t>
  </si>
  <si>
    <t>27.32.13.500.002.00.0006.000000000014</t>
  </si>
  <si>
    <t>марка ПГВА, 0,75 мм2</t>
  </si>
  <si>
    <t>Провод ПГВА 0,75</t>
  </si>
  <si>
    <t>3084 Т</t>
  </si>
  <si>
    <t>27.32.13.500.002.00.0006.000000000003</t>
  </si>
  <si>
    <t>марка ПГВА, 4 мм2</t>
  </si>
  <si>
    <t>Провод ПГВА 4</t>
  </si>
  <si>
    <t>3085 Т</t>
  </si>
  <si>
    <t>29.32.30.990.008.00.0796.000000000033</t>
  </si>
  <si>
    <t>для грузового автомобиля, для стабилизатора</t>
  </si>
  <si>
    <t>на автомобиль МАЗ 5440А</t>
  </si>
  <si>
    <t>3086 Т</t>
  </si>
  <si>
    <t>29.32.30.950.035.00.0796.000000000000</t>
  </si>
  <si>
    <t>Палец</t>
  </si>
  <si>
    <t>ушка, для грузового автомобиля</t>
  </si>
  <si>
    <t>стабилизатора, на автомобиль МАЗ 5440А5</t>
  </si>
  <si>
    <t>3087 Т</t>
  </si>
  <si>
    <t xml:space="preserve">29.32.30.500.002.00.0796.000000000007  </t>
  </si>
  <si>
    <t>Амортизатор</t>
  </si>
  <si>
    <t>для грузового автомобиля, задней подвески, газовый (с гидравлическим газовым подпором)</t>
  </si>
  <si>
    <t>3088 Т</t>
  </si>
  <si>
    <t>29.32.30.990.076.01.0796.000000000000</t>
  </si>
  <si>
    <t>Седло</t>
  </si>
  <si>
    <t>для седельного устройства, для грузового автомобиля</t>
  </si>
  <si>
    <t>ремонтный комплект, на автомобиль МАЗ 5440А5</t>
  </si>
  <si>
    <t>3089 Т</t>
  </si>
  <si>
    <t>3090 Т</t>
  </si>
  <si>
    <t>24.34.13.100.000.00.0055.000000000008</t>
  </si>
  <si>
    <t>Сетка</t>
  </si>
  <si>
    <t>нержавеющая сталь, плетеная, одинарная, номер сетки 4, ГОСТ 3826-82</t>
  </si>
  <si>
    <t>11,13,14,18</t>
  </si>
  <si>
    <t>1013-2 Т</t>
  </si>
  <si>
    <t>3091 Т</t>
  </si>
  <si>
    <t>в течение 3 дней</t>
  </si>
  <si>
    <t>93 У</t>
  </si>
  <si>
    <t>71.12.11.000.001.00.0777.000000000000</t>
  </si>
  <si>
    <t>Услуги консультационные технические</t>
  </si>
  <si>
    <t>выдача актов происхождения товара</t>
  </si>
  <si>
    <t>по заявке Заказчика в течение года</t>
  </si>
  <si>
    <t>аванс 0%, 100% по факту оказания услуг</t>
  </si>
  <si>
    <t>3092 Т</t>
  </si>
  <si>
    <t>Нить 200 ЛЛ</t>
  </si>
  <si>
    <t>3093 Т</t>
  </si>
  <si>
    <t>25.99.29.490.055.00.0796.000000000012</t>
  </si>
  <si>
    <t>Карабин</t>
  </si>
  <si>
    <t>пожарный, М6</t>
  </si>
  <si>
    <t>Карабин 60 мм</t>
  </si>
  <si>
    <t>27 Р</t>
  </si>
  <si>
    <t>43.21.10.335.001.00.0999.000000000000</t>
  </si>
  <si>
    <t>Работы по установке (монтажу) оборудования/приборов учета электроэнергии</t>
  </si>
  <si>
    <t>Опломбировка прибора учета электроэнергии</t>
  </si>
  <si>
    <t>94 У</t>
  </si>
  <si>
    <t>62.09.20.000.010.00.0777.000000000000</t>
  </si>
  <si>
    <t>Услуги по восстановлению программного обеспечения/информационной системы в случае аварии (поломки, сбоя)</t>
  </si>
  <si>
    <t xml:space="preserve">програмирование прибора учета электрической энергии </t>
  </si>
  <si>
    <t>6,11,12,15</t>
  </si>
  <si>
    <t>38-2 У</t>
  </si>
  <si>
    <t>услуги по поверке средств измерений</t>
  </si>
  <si>
    <t>50-2 Т</t>
  </si>
  <si>
    <t>1261-2 Т</t>
  </si>
  <si>
    <t>609-2 Т</t>
  </si>
  <si>
    <t>267-2 Т</t>
  </si>
  <si>
    <t>3094 Т</t>
  </si>
  <si>
    <t>22.21.10.900.001.01.0166.000000000006</t>
  </si>
  <si>
    <t>фторопластовый, диаметр 20 мм</t>
  </si>
  <si>
    <t>Фторопласт круг ø 20 мм</t>
  </si>
  <si>
    <t>3095 Т</t>
  </si>
  <si>
    <t>22.21.10.900.001.01.0166.000000000012</t>
  </si>
  <si>
    <t>фторопластовый, диаметр 50 мм</t>
  </si>
  <si>
    <t>Фторопласт круг ø 50 мм</t>
  </si>
  <si>
    <t>3096 Т</t>
  </si>
  <si>
    <t>Техпластина ТКМЩ-С-5 мм</t>
  </si>
  <si>
    <t>3097 Т</t>
  </si>
  <si>
    <t>Техпластина ТКМЩ-С-8 мм</t>
  </si>
  <si>
    <t>3098 Т</t>
  </si>
  <si>
    <t>Рукав напорный ø 16 Б-1,6 МПа</t>
  </si>
  <si>
    <t>3099 Т</t>
  </si>
  <si>
    <t>23.99.11.990.005.00.0166.000000000006</t>
  </si>
  <si>
    <t>асбестовая, марка-АПР-31, плетеная, сальниковая, графитированнная, пропитанная жировым антифрикционным составом на основе нефтяных экстрактов, с латунной проволокой, ГОСТ 5152-84</t>
  </si>
  <si>
    <t>Набивка сальниковая АПР 31 12*12</t>
  </si>
  <si>
    <t>3100 Т</t>
  </si>
  <si>
    <t>Рукав ПАР-2 (Х)-0,8-18-38-У</t>
  </si>
  <si>
    <t>3101 Т</t>
  </si>
  <si>
    <t>23.99.11.990.008.00.0055.000000000011</t>
  </si>
  <si>
    <t>асбестовая, марка АТ-2, ширина 1550 мм, массовая доля асбеста 81,5%, ГОСТ 6102-94</t>
  </si>
  <si>
    <t>Ткань асбестовая АТ-2 1550</t>
  </si>
  <si>
    <t>3102 Т</t>
  </si>
  <si>
    <t>22.11.11.100.000.01.0796.000000002366</t>
  </si>
  <si>
    <t xml:space="preserve">для легковых автомобилей, зимняя, 285, 65, R18, пневматическая, радиальная, бескамерная, шипованная,    ГОСТ 4754-97       </t>
  </si>
  <si>
    <t xml:space="preserve">«Michelin Latitude X-Ice North 2+»     </t>
  </si>
  <si>
    <t>3103 Т</t>
  </si>
  <si>
    <t>13.92.29.910.001.00.0839.000000000000</t>
  </si>
  <si>
    <t>Чехол</t>
  </si>
  <si>
    <t>для сиденья автомобиля, из текстильного материала</t>
  </si>
  <si>
    <t>автомобиль  Тойота Ленд Крузер</t>
  </si>
  <si>
    <t xml:space="preserve">аванс 0%,  100% по факту поставки </t>
  </si>
  <si>
    <t>68-1 Т</t>
  </si>
  <si>
    <t>733-2 Т</t>
  </si>
  <si>
    <t>621-2 Т</t>
  </si>
  <si>
    <t>3104 Т</t>
  </si>
  <si>
    <t>3105 Т</t>
  </si>
  <si>
    <t>27.20.11.900.003.00.0796.000000000006</t>
  </si>
  <si>
    <t>тип АА</t>
  </si>
  <si>
    <t>Аккумулятор, Camelion, AA (LR06/2700mAh)</t>
  </si>
  <si>
    <t>3106 Т</t>
  </si>
  <si>
    <t>D225-P</t>
  </si>
  <si>
    <t>3107 Т</t>
  </si>
  <si>
    <t>26.51.85.200.031.00.0778.000000000000</t>
  </si>
  <si>
    <t>Тест-полоска</t>
  </si>
  <si>
    <t>для определения шероховатости поверхности перед покраской</t>
  </si>
  <si>
    <t>Лента для профилей между 38-115/1.5-4.5 mils</t>
  </si>
  <si>
    <t>6,11,15,18</t>
  </si>
  <si>
    <t>1288-2 Т</t>
  </si>
  <si>
    <t>гибкая подводка для воды 50см.(смесит.)(Акватехник)</t>
  </si>
  <si>
    <t xml:space="preserve"> октябрь</t>
  </si>
  <si>
    <t>1166-2 Т</t>
  </si>
  <si>
    <t>удлинитель гибкий для унитаза ф110</t>
  </si>
  <si>
    <t>1167-2 Т</t>
  </si>
  <si>
    <t>сифон гофрированный для писсуара 1 1/2*40/50 (G116)</t>
  </si>
  <si>
    <t>6,11,14,15,18</t>
  </si>
  <si>
    <t>1183-2 Т</t>
  </si>
  <si>
    <t>смеситель</t>
  </si>
  <si>
    <t>3108 Т</t>
  </si>
  <si>
    <t>22.21.29.700.029.01.0796.000000000006</t>
  </si>
  <si>
    <t>полиэтиленовый, литой, 50*32</t>
  </si>
  <si>
    <t>переходник резиновый ф 50*32</t>
  </si>
  <si>
    <t>3109 Т</t>
  </si>
  <si>
    <t>22.21.29.700.029.01.0796.000000000007</t>
  </si>
  <si>
    <t>полиэтиленовый, литой, 50*40</t>
  </si>
  <si>
    <t>переходник резиновый ф 50*40</t>
  </si>
  <si>
    <t>3110 Т</t>
  </si>
  <si>
    <t>28.14.12.350.000.00.0796.000000000016</t>
  </si>
  <si>
    <t>писсуарный, туалетный, из цветных металлов</t>
  </si>
  <si>
    <t>кран для писсуара STC хром.с рез.втулкой</t>
  </si>
  <si>
    <t>3111 Т</t>
  </si>
  <si>
    <t>авансовый плтеж - 100%</t>
  </si>
  <si>
    <t>7,11,14,15,19</t>
  </si>
  <si>
    <t>788-2 Т</t>
  </si>
  <si>
    <t xml:space="preserve">листовой  </t>
  </si>
  <si>
    <t xml:space="preserve">Метр кубический </t>
  </si>
  <si>
    <t>февраль,май, июль,август,сентябрь, октябрь, ноябрь</t>
  </si>
  <si>
    <t>95 У</t>
  </si>
  <si>
    <t>33.14.11.200.001.00.0777.000000000000</t>
  </si>
  <si>
    <t>Услуги по техническому обслуживанию электрического, электрораспределительного/регулирующего оборудования и аналогичной аппаратуры</t>
  </si>
  <si>
    <t>Техническое освидетелствование элетроустановок предприятия</t>
  </si>
  <si>
    <t>в течение 20 рабочих дней после подписания договора</t>
  </si>
  <si>
    <t>3112 Т</t>
  </si>
  <si>
    <t>Пульт управления ПКТ-63 на 6 кнопок IP54 ИЭК</t>
  </si>
  <si>
    <t>3113 Т</t>
  </si>
  <si>
    <t>28.92.61.500.030.00.0796.000000000000</t>
  </si>
  <si>
    <t>для буровой установки</t>
  </si>
  <si>
    <t>Коробка перемены передач АР02.02.000-03</t>
  </si>
  <si>
    <t>1490-2 Т</t>
  </si>
  <si>
    <t>3124 Т</t>
  </si>
  <si>
    <t>22.11.11.100.000.01.0796.000000002070</t>
  </si>
  <si>
    <t>для легковых автомобилей, зимняя, 195, 65, R15, пневматическая, радиальная, бескамерная, шипованная,                                ГОСТ 4754-97</t>
  </si>
  <si>
    <t xml:space="preserve">195/65R15 «Michelin X-Ice North 3»     </t>
  </si>
  <si>
    <t>3125 Т</t>
  </si>
  <si>
    <t>29.32.30.990.023.00.0796.000000000001</t>
  </si>
  <si>
    <t>трубчатый нагревательный, для легкового автомобиля</t>
  </si>
  <si>
    <t>комплект подогрева сидений "Емеля УК 2"</t>
  </si>
  <si>
    <t>аванс 0,  100% по факту поставки</t>
  </si>
  <si>
    <t>6,11,14, 15,19</t>
  </si>
  <si>
    <t>422-2 Т</t>
  </si>
  <si>
    <t xml:space="preserve">СИН108.000 Ду25,Ру=70МПа КРАН ШАРОВЫЙ                                          (кран ДУ25, Ру 70 МПа)      </t>
  </si>
  <si>
    <t xml:space="preserve">аванс - 0, оплата 100% по факту </t>
  </si>
  <si>
    <t>423-2 Т</t>
  </si>
  <si>
    <t xml:space="preserve">СИН114.000 Ду50,Ру=70МПа КРАН ШАРОВЫЙ                                       (кран Ду50, Ру 70 МПа)                         </t>
  </si>
  <si>
    <t>6,7,11,14,15,18,19</t>
  </si>
  <si>
    <t>1157-2 Т</t>
  </si>
  <si>
    <t xml:space="preserve">ССПО1 СВЕТИЛЬНИК </t>
  </si>
  <si>
    <t>поставка в течение 35 рабочих дней</t>
  </si>
  <si>
    <t>авансовый платеж - 60%</t>
  </si>
  <si>
    <t>3126 Т</t>
  </si>
  <si>
    <t>3114 Т</t>
  </si>
  <si>
    <t>Печатная плата Н12.70.05.041</t>
  </si>
  <si>
    <t>склад Поставщика</t>
  </si>
  <si>
    <t>3115 Т</t>
  </si>
  <si>
    <t>Печатная плата У70.01.030</t>
  </si>
  <si>
    <t>3116 Т</t>
  </si>
  <si>
    <t>Печатная плата У70.01.035</t>
  </si>
  <si>
    <t>3117 Т</t>
  </si>
  <si>
    <t xml:space="preserve">Печатная плата У70.05.032 </t>
  </si>
  <si>
    <t>3118 Т</t>
  </si>
  <si>
    <t>Печатная плата У70.05.046</t>
  </si>
  <si>
    <t>3119 Т</t>
  </si>
  <si>
    <t>Печатная плата У70.05.070</t>
  </si>
  <si>
    <t>3120 Т</t>
  </si>
  <si>
    <t>Печатная плата У70.05.075</t>
  </si>
  <si>
    <t>3121 Т</t>
  </si>
  <si>
    <t>Печатная плата Н12.70.01.058</t>
  </si>
  <si>
    <t>3122 Т</t>
  </si>
  <si>
    <t>Печатная плата Н12.70.05.001</t>
  </si>
  <si>
    <t>3123 Т</t>
  </si>
  <si>
    <t>Печатная плата Н12.70.05.002</t>
  </si>
  <si>
    <t>3111-1 Т</t>
  </si>
  <si>
    <t>3129 Т</t>
  </si>
  <si>
    <t>24.20.13.900.000.03.0006.000000000005</t>
  </si>
  <si>
    <t>Труба 88.9х4х6000 AISI304</t>
  </si>
  <si>
    <t>488-2 Т</t>
  </si>
  <si>
    <t>591-2 Т</t>
  </si>
  <si>
    <t>Лист 100 ГОСТ19903-74 / 09Г2С-12 ГОСТ19281-89</t>
  </si>
  <si>
    <t>3127 Т</t>
  </si>
  <si>
    <t>Шнур бытовой крученый d 8</t>
  </si>
  <si>
    <t>3128 Т</t>
  </si>
  <si>
    <t>1560-2 Т</t>
  </si>
  <si>
    <t>поставка в срок не более 20 дней</t>
  </si>
  <si>
    <t>6,11,14,18,19</t>
  </si>
  <si>
    <t>1562-2 Т</t>
  </si>
  <si>
    <t>1564-2 Т</t>
  </si>
  <si>
    <t>1566-2 Т</t>
  </si>
  <si>
    <t>2758-1 Т</t>
  </si>
  <si>
    <t>1 16х32х6</t>
  </si>
  <si>
    <t>28 Р</t>
  </si>
  <si>
    <t>25.11.99.000.001.00.0999.000000000000</t>
  </si>
  <si>
    <t>Работы по изготовлению металлических конструкций по техническим условиям заказчика</t>
  </si>
  <si>
    <t>Работы по доработке площадки</t>
  </si>
  <si>
    <t>3130 Т</t>
  </si>
  <si>
    <t>29.32.30.950.022.00.0796.000000000000</t>
  </si>
  <si>
    <t>на автомобиль ГАЗ 322132</t>
  </si>
  <si>
    <t>3131 Т</t>
  </si>
  <si>
    <t>29.32.30.670.016.00.0839.000000000000</t>
  </si>
  <si>
    <t>для легкового автомобиля, рулевой</t>
  </si>
  <si>
    <t>3132 Т</t>
  </si>
  <si>
    <t>29.32.30.400.002.00.0839.000000000000</t>
  </si>
  <si>
    <t>передний, для легкового автомобиля, в комлекте 4 штуки</t>
  </si>
  <si>
    <t>3133 Т</t>
  </si>
  <si>
    <t>29.32.30.300.023.01.0796.000000000000</t>
  </si>
  <si>
    <t>карданная, для легкового автомобиля</t>
  </si>
  <si>
    <t>3134 Т</t>
  </si>
  <si>
    <t>3135 Т</t>
  </si>
  <si>
    <t>3136 Т</t>
  </si>
  <si>
    <t>29.32.30.600.003.00.0796.000000000003</t>
  </si>
  <si>
    <t>3137 Т</t>
  </si>
  <si>
    <t>3138 Т</t>
  </si>
  <si>
    <t>3139 Т</t>
  </si>
  <si>
    <t>на автомобиль ГАЗ</t>
  </si>
  <si>
    <t>3140 Т</t>
  </si>
  <si>
    <t>29.32.30.400.004.00.0796.000000000001</t>
  </si>
  <si>
    <t>для легкового автомобиля, колеса, железный</t>
  </si>
  <si>
    <t>314-2 Т</t>
  </si>
  <si>
    <t>Ключ кольцевой накидной 6х7</t>
  </si>
  <si>
    <t xml:space="preserve"> октябрь, ноябрь </t>
  </si>
  <si>
    <t xml:space="preserve">аванс 0%, оплата 100% по факту </t>
  </si>
  <si>
    <t>338-2 Т</t>
  </si>
  <si>
    <t>Ключ кольцевой накидной 8х10</t>
  </si>
  <si>
    <t xml:space="preserve">октябрь, ноябрь </t>
  </si>
  <si>
    <t>6,11,14, 15,21</t>
  </si>
  <si>
    <t>316-2 Т</t>
  </si>
  <si>
    <t>Ключ кольцевой накидной 10х12</t>
  </si>
  <si>
    <t>317-2 Т</t>
  </si>
  <si>
    <t>Ключ кольцевой накидной 16х17</t>
  </si>
  <si>
    <t>318-2 Т</t>
  </si>
  <si>
    <t>Ключ кольцевой накидной 18х19</t>
  </si>
  <si>
    <t>320-2 Т</t>
  </si>
  <si>
    <t>Ключ кольцевой накидной 12х13</t>
  </si>
  <si>
    <t>323-2 Т</t>
  </si>
  <si>
    <t>Ключ кольцевой накидной 13х14</t>
  </si>
  <si>
    <t>324-2 Т</t>
  </si>
  <si>
    <t>Ключ кольцевой накидной 14х17</t>
  </si>
  <si>
    <t>325-2 Т</t>
  </si>
  <si>
    <t>Ключ гаечный двусторонний рожковый 17х19</t>
  </si>
  <si>
    <t>326-2 Т</t>
  </si>
  <si>
    <t>Ключ кольцевой накидной 19х22</t>
  </si>
  <si>
    <t>337-2 Т</t>
  </si>
  <si>
    <t>Ключ гаечный двусторонний рожковый 8х10</t>
  </si>
  <si>
    <t>735-2 Т</t>
  </si>
  <si>
    <t>Отвертка плоская на 5х150</t>
  </si>
  <si>
    <t>737-2 Т</t>
  </si>
  <si>
    <t>Отвертка плоская на 5х200</t>
  </si>
  <si>
    <t>755-2 Т</t>
  </si>
  <si>
    <t>Пассатижи 200мм.</t>
  </si>
  <si>
    <t>3141 Т</t>
  </si>
  <si>
    <t>поставка в течение  15 дней</t>
  </si>
  <si>
    <t>3142 Т</t>
  </si>
  <si>
    <t xml:space="preserve">разбавитель THINNER 90-53 </t>
  </si>
  <si>
    <t>3143 Т</t>
  </si>
  <si>
    <t>29.31.23.100.008.00.0796.000000000000</t>
  </si>
  <si>
    <t>поворота, для грузового автомобиля</t>
  </si>
  <si>
    <t xml:space="preserve">УП5-3726-000 </t>
  </si>
  <si>
    <t>1397-2 Т</t>
  </si>
  <si>
    <t>ФП101-3716-000 Фонарь</t>
  </si>
  <si>
    <t>512-2 Т</t>
  </si>
  <si>
    <t>А24-3 ЛАМПА</t>
  </si>
  <si>
    <t>3144 Т</t>
  </si>
  <si>
    <t>30.20.40.300.658.00.0796.000000000002</t>
  </si>
  <si>
    <t>для подвижного состава, концевой</t>
  </si>
  <si>
    <t>ВК-300</t>
  </si>
  <si>
    <t>1215-2 Т</t>
  </si>
  <si>
    <t>3145 Т</t>
  </si>
  <si>
    <t>Кран 11б6бк Ду50 Ру10</t>
  </si>
  <si>
    <t>96-2 Т</t>
  </si>
  <si>
    <t>691-2 Т</t>
  </si>
  <si>
    <t>1243-2 Т</t>
  </si>
  <si>
    <t>341-2 Т</t>
  </si>
  <si>
    <t>420-2 Т</t>
  </si>
  <si>
    <t>421-2 Т</t>
  </si>
  <si>
    <t>425-2 Т</t>
  </si>
  <si>
    <t>966-2 Т</t>
  </si>
  <si>
    <t>3146 Т</t>
  </si>
  <si>
    <t>7,11,18</t>
  </si>
  <si>
    <t>128-2 Т</t>
  </si>
  <si>
    <t>ноябрь, декабрь</t>
  </si>
  <si>
    <t>6,7,11,15,18</t>
  </si>
  <si>
    <t>129-2 Т</t>
  </si>
  <si>
    <t>Гидрораспределитель  64 RG-DCH-07-E-64G-24VDC/Z5L-Y</t>
  </si>
  <si>
    <t xml:space="preserve">октябрь </t>
  </si>
  <si>
    <t>авансовый платеж -  100%</t>
  </si>
  <si>
    <t>132-2 Т</t>
  </si>
  <si>
    <t>3147 Т</t>
  </si>
  <si>
    <t>13.94.11.300.002.00.0736.000000000005</t>
  </si>
  <si>
    <t>Шпагат</t>
  </si>
  <si>
    <t>из смеси лубяных волокон, однониточный, тонко  крученые изделия разового применения, диаметр от 1 до 4,8 мм</t>
  </si>
  <si>
    <t xml:space="preserve">шпагат льняной </t>
  </si>
  <si>
    <t>3148 Т</t>
  </si>
  <si>
    <t>20.30.12.570.000.00.0166.000000000000</t>
  </si>
  <si>
    <t>на основе поливинилов</t>
  </si>
  <si>
    <t>Masscoat 155 краска RAL-7004</t>
  </si>
  <si>
    <t>3149 Т</t>
  </si>
  <si>
    <t>Masscoat 155 краска RAL-9003</t>
  </si>
  <si>
    <t>3150 Т</t>
  </si>
  <si>
    <t>Masscoat 155 краска RAL-9005</t>
  </si>
  <si>
    <t>3151 Т</t>
  </si>
  <si>
    <t>Растворитель Masscosol 141</t>
  </si>
  <si>
    <t>Литр (куб/дм)</t>
  </si>
  <si>
    <t>3152 Т</t>
  </si>
  <si>
    <t>26.51.82.500.086.00.0796.000000000000</t>
  </si>
  <si>
    <t>Датчик силы</t>
  </si>
  <si>
    <t>для электронного индикатора веса</t>
  </si>
  <si>
    <t>Датчик ДЭЛ-150</t>
  </si>
  <si>
    <t>7,8,11,14,15,18</t>
  </si>
  <si>
    <t>62-2 Т</t>
  </si>
  <si>
    <t>2820-1 Т</t>
  </si>
  <si>
    <t>Комплект запасных частей Spare part kit Z001+G003 KM, KMS400_SP600510 (ЗИП)</t>
  </si>
  <si>
    <t>ноябрь</t>
  </si>
  <si>
    <t>2821-1 Т</t>
  </si>
  <si>
    <t>Контрольная плата Control Card A001 KM 300, 400, 500_KEMPPI SP001209 (в комплекте)</t>
  </si>
  <si>
    <t>3153 Т</t>
  </si>
  <si>
    <t>714-2 Т</t>
  </si>
  <si>
    <t>Насос НШ-10 Д-3 правого вращения   (6-ти шлицевой)</t>
  </si>
  <si>
    <t>3154 Т</t>
  </si>
  <si>
    <t>Рукав (указателя давления масла) 2,5м.</t>
  </si>
  <si>
    <t>175-2 Т</t>
  </si>
  <si>
    <t>3155 Т</t>
  </si>
  <si>
    <t>23.99.11.990.005.00.0166.000000000022</t>
  </si>
  <si>
    <t>асбестовая, марка АП (АП-31), круглая, сальниковая, размер 10 мм, ГОСТ 5152-84</t>
  </si>
  <si>
    <t>Набивка сальниковая АП 31 10*10</t>
  </si>
  <si>
    <t>поставка в течение 2-х рабочих дней</t>
  </si>
  <si>
    <t>3156 Т</t>
  </si>
  <si>
    <t>Рукав напорно-всасывающий Ф 50 Б-1,0 МПа L=10m</t>
  </si>
  <si>
    <t>3157 Т</t>
  </si>
  <si>
    <t>Рукав напорный Ф 6 Б-1,6 МПа</t>
  </si>
  <si>
    <t>3158 Т</t>
  </si>
  <si>
    <t>Рукав напорный Ф 10 Б-1,6 МПа</t>
  </si>
  <si>
    <t>3159 Т</t>
  </si>
  <si>
    <t>Рукав напорный Ф 12 Б-1,6 МПа</t>
  </si>
  <si>
    <t>3160 Т</t>
  </si>
  <si>
    <t>Рукав напорный Ф 14 Б-1,6 МПа</t>
  </si>
  <si>
    <t>3161 Т</t>
  </si>
  <si>
    <t>Рукав напорный Ф 18 Б-1,6 МПа</t>
  </si>
  <si>
    <t>3162 Т</t>
  </si>
  <si>
    <t>Рукав напорный Ф 20 Б-1,6 МПа</t>
  </si>
  <si>
    <t>3163 Т</t>
  </si>
  <si>
    <t>Рукав напорный Ф 50 Б-0,63 МПа</t>
  </si>
  <si>
    <t>3164 Т</t>
  </si>
  <si>
    <t>Рукав напорный Ф 50 Б-1,0МПа</t>
  </si>
  <si>
    <t>782-2 Т</t>
  </si>
  <si>
    <t xml:space="preserve">Метр погонный </t>
  </si>
  <si>
    <t>6,14,15,18,19</t>
  </si>
  <si>
    <t>1925-2 Т</t>
  </si>
  <si>
    <t>Маска сварщика</t>
  </si>
  <si>
    <t>3165 Т</t>
  </si>
  <si>
    <t>27.32.13.700.000.00.0006.000000000795</t>
  </si>
  <si>
    <t>марка МКЭШ, 2*0,5 мм2</t>
  </si>
  <si>
    <t>Кабель МКЭШ 2х0,50</t>
  </si>
  <si>
    <t>3166 Т</t>
  </si>
  <si>
    <t>27.32.13.700.000.00.0006.000000000711</t>
  </si>
  <si>
    <t>марка КУПР, 37*0,35 мм2</t>
  </si>
  <si>
    <t>Кабель КУПР</t>
  </si>
  <si>
    <t>3167 Т</t>
  </si>
  <si>
    <t>20.16.53.590.000.00.0625.000000000001</t>
  </si>
  <si>
    <t>Полиметилметакрилат (оргстекло)</t>
  </si>
  <si>
    <t>марка ТОСН, ГОСТ 17622-72</t>
  </si>
  <si>
    <t>Оргстекло 1,5 мм</t>
  </si>
  <si>
    <t>3168 Т</t>
  </si>
  <si>
    <t>Оргстекло 3,5 мм</t>
  </si>
  <si>
    <t>3169 Т</t>
  </si>
  <si>
    <t>отгрузка в течение 20 дней</t>
  </si>
  <si>
    <t>№ 1076 от 03.10.2016 г., № 1082 от 04.10.2016 г., № 1083 от 04.10.2016 г., № 1084 от 04.10.2016 г., № 1096 от 05.10.2016 г., № 1097 от 06.10.2016г., № 1100 от 07.10.2016г., № 1101 от 10.10.2016г., № 1102 от 10.10.2016г., № 1105 от 10.10.2016г., № 1109 от 11.10.2016г., № 1113 от 11.10.2016г., № 1114 от 11.10.2016г., № 1115 от 11.10.2016г., № 1116 от 11.10.2016г., № 1117 от 12.10.2016г., № 1123 от 12.10.2016г., № 1124 от 12.10.2016г., № 1131 от 13.10.2016г., № 1132 от 13.10.2016г., № 1133 от 13.10.2016г., № 1134 от 13.10.2016г.,№ 1135 от 14.10.2016г, № 1142 от 14.10.2016г, № 1143 от 14.10.2016г., № 1144 от 17.10.2016г., № 1145 от 17.10.2016г, № 1150 от 17.10.2016г., № 1155 от 18.10.2016г., № 1156 от 18.10.2016г., № 1162 от 19.10.2016г., № 1163 от 19.10.2016г, № 1164 от 19.10.2016г., № 1165 от 19.10.2016г.№ 1166 от 20.10.2016г., № 1173 от 24.10.2016г., № 1177 от 25.10.2016г., № 1178 от 25.10.2016г., № 1179 от 25.10.2016г., № 1182 от 25.10.2016г., № 1189 от 26.10.2016г, № 1190 от 26.10.2016г., № 1191 от 27.10.2016г., № 1195 от 28.10.2016г., № 1196 от 28.10.2016г., № 1197 от 28.10.2016г., № 1198 от 28.10.2016г., № 1199 от 28.10.2016г., № 1200 от 28.10.2016г., № 1207 от 31.10.2016г., № 1208 от 31.10.2016г., № 1209 от 31.10.2016г.</t>
  </si>
  <si>
    <t>71-2 Т</t>
  </si>
  <si>
    <t xml:space="preserve">ноябрь, декабрь </t>
  </si>
  <si>
    <t>6,14,18</t>
  </si>
  <si>
    <t>515-2 Т</t>
  </si>
  <si>
    <t>А24-21 ЛАМПА</t>
  </si>
  <si>
    <t>3170 Т</t>
  </si>
  <si>
    <t>ФГ127</t>
  </si>
  <si>
    <t>3171 Т</t>
  </si>
  <si>
    <t>29.32.30.990.172.00.0796.000000000000</t>
  </si>
  <si>
    <t xml:space="preserve">Розетка </t>
  </si>
  <si>
    <t>для грузового автомобиля, для подключения фаркопа/прицепа к автомобилю</t>
  </si>
  <si>
    <t>Розетка 47К</t>
  </si>
  <si>
    <t>522-2 Т</t>
  </si>
  <si>
    <t>СМ28-4,8 ЛАМПА</t>
  </si>
  <si>
    <t>163-2 Т</t>
  </si>
  <si>
    <t>519-2 Т</t>
  </si>
  <si>
    <t>1400-2 Т</t>
  </si>
  <si>
    <t>1426-2 Т</t>
  </si>
  <si>
    <t>25.99.29.490.011.00.0796.000000000056</t>
  </si>
  <si>
    <t>металлический, диаметр 10, высота 16 мм, ГОСТ 24137-80</t>
  </si>
  <si>
    <t>10  ХОМУТ "ТАЙВАНЬ"</t>
  </si>
  <si>
    <t>1427-2 Т</t>
  </si>
  <si>
    <t>1431-2 Т</t>
  </si>
  <si>
    <t>25.99.29.490.011.00.0796.000000000013</t>
  </si>
  <si>
    <t>металлический, диаметр 60, высота 100 мм, ГОСТ 24137-80</t>
  </si>
  <si>
    <t>60 ХОМУТ "ТАЙВАНЬ"</t>
  </si>
  <si>
    <t>73-2 Т</t>
  </si>
  <si>
    <t>164-2 Т</t>
  </si>
  <si>
    <t>291-2 Т</t>
  </si>
  <si>
    <t>513-2 Т</t>
  </si>
  <si>
    <t>1363-2 Т</t>
  </si>
  <si>
    <t>3172 Т</t>
  </si>
  <si>
    <t>3173 Т</t>
  </si>
  <si>
    <t>25.99.29.490.011.00.0796.000000000005</t>
  </si>
  <si>
    <t>металлический, диаметр 25, высота 57 мм, ГОСТ 24137-80</t>
  </si>
  <si>
    <t>1370-2 Т</t>
  </si>
  <si>
    <t>3174 Т</t>
  </si>
  <si>
    <t xml:space="preserve">Реле </t>
  </si>
  <si>
    <t>3,5,14,19</t>
  </si>
  <si>
    <t>219-2 Т</t>
  </si>
  <si>
    <t>3175 Т</t>
  </si>
  <si>
    <t xml:space="preserve">27.33.13.900.003.00.0796.000000000001  </t>
  </si>
  <si>
    <t>взрывозащищенная, ККВ-4 - клеммная</t>
  </si>
  <si>
    <t>КСРВ-4-К</t>
  </si>
  <si>
    <t>3176 Т</t>
  </si>
  <si>
    <t>22.19.73.100.017.00.0055.000000000006</t>
  </si>
  <si>
    <t>Рулонная теплоизоляция</t>
  </si>
  <si>
    <t>ширина 1000 мм, толщина 50 мм</t>
  </si>
  <si>
    <t>теплозвукоизоляция ТЕПЛОрулон 040-15</t>
  </si>
  <si>
    <t>3177 Т</t>
  </si>
  <si>
    <t>20.30.22.100.000.00.0112.000000000000</t>
  </si>
  <si>
    <t>алкидная, полуматовая</t>
  </si>
  <si>
    <t xml:space="preserve">Краска Технолак 50  (RAL 2004) </t>
  </si>
  <si>
    <t>3178 Т</t>
  </si>
  <si>
    <t>Грунт Технолак праймер 0168-00 (RAL 7032)</t>
  </si>
  <si>
    <t>3179 Т</t>
  </si>
  <si>
    <t xml:space="preserve">Растворитель Техносолв 9502 </t>
  </si>
  <si>
    <t>3180 Т</t>
  </si>
  <si>
    <t>24.34.13.900.000.01.0166.000000000036</t>
  </si>
  <si>
    <t>порошковая, диаметр 1,2 мм, для дуговой сварки</t>
  </si>
  <si>
    <t>диаметр 1,2 мм, для дуговой сварки</t>
  </si>
  <si>
    <t>3181 Т</t>
  </si>
  <si>
    <t>24.34.13.900.000.01.0166.000000000040</t>
  </si>
  <si>
    <t>порошковая, диаметр 2 мм, для дуговой сварки</t>
  </si>
  <si>
    <t>3182 Т</t>
  </si>
  <si>
    <t>24.34.13.900.000.01.0166.000000000045</t>
  </si>
  <si>
    <t>порошковая, диаметр 3 мм, для дуговой сварки</t>
  </si>
  <si>
    <t>13,15,18,19</t>
  </si>
  <si>
    <t>555-2 Т</t>
  </si>
  <si>
    <t>3183 Т</t>
  </si>
  <si>
    <t>d-50</t>
  </si>
  <si>
    <t>3184 Т</t>
  </si>
  <si>
    <t>поставка в течение  12 дней</t>
  </si>
  <si>
    <t>3,5,6,14,18,19</t>
  </si>
  <si>
    <t>1012-2 Т</t>
  </si>
  <si>
    <t>24.34.13.900.000.01.0166.000000000042</t>
  </si>
  <si>
    <t>порошковая, диаметр 2,4 мм, для дуговой сварки</t>
  </si>
  <si>
    <t>Прутки Thermanit JE-308L, Ø2,4х1000 mm (5-20кг) 69637</t>
  </si>
  <si>
    <t>3185 Т</t>
  </si>
  <si>
    <t>3,6,11,15,16,17,18,19,</t>
  </si>
  <si>
    <t>1038-2 Т</t>
  </si>
  <si>
    <t>3186 Т</t>
  </si>
  <si>
    <t>3187 Т</t>
  </si>
  <si>
    <t>28.94.24.300.000.00.0796.000000000008</t>
  </si>
  <si>
    <t>Машина швейная</t>
  </si>
  <si>
    <t>промышленная</t>
  </si>
  <si>
    <t>Прямострочная машина Vista-273 NS</t>
  </si>
  <si>
    <t>в течение 30 дней</t>
  </si>
  <si>
    <t>982-2 Т</t>
  </si>
  <si>
    <t>3188 Т</t>
  </si>
  <si>
    <t>Измеритель цифровой ИДЦ1-Щ8</t>
  </si>
  <si>
    <t>поставка в течение 7 дней</t>
  </si>
  <si>
    <t>6,14, 15,18</t>
  </si>
  <si>
    <t>213-2 Т</t>
  </si>
  <si>
    <t>Заклепки 3,2х6мм,50шт.//MATRIX (Арт.40610)</t>
  </si>
  <si>
    <t>212-2 Т</t>
  </si>
  <si>
    <t>Заклепки 3,2х8мм,50шт.//MATRIX (Арт.40620)</t>
  </si>
  <si>
    <t>217-2 Т</t>
  </si>
  <si>
    <t>Заклепки 3,2х12мм,50шт.//MATRIX (Арт.40627)</t>
  </si>
  <si>
    <t>216-2 Т</t>
  </si>
  <si>
    <t>Заклепки 4,0х8мм,50шт.//MATRIX (Арт.40632)</t>
  </si>
  <si>
    <t>218-2 Т</t>
  </si>
  <si>
    <t>Заклепки 4,0х10мм,50шт.//MATRIX (Арт.40635)</t>
  </si>
  <si>
    <t>14,15,18,19</t>
  </si>
  <si>
    <t>405-2 Т</t>
  </si>
  <si>
    <t xml:space="preserve">ноябрь </t>
  </si>
  <si>
    <t xml:space="preserve"> поставка в течение 20 рабочих дней</t>
  </si>
  <si>
    <t>авансовый платеж- 30%</t>
  </si>
  <si>
    <t>3191 Т</t>
  </si>
  <si>
    <t>29.32.30.950.027.00.0796.000000000001</t>
  </si>
  <si>
    <t>Лист рессоры</t>
  </si>
  <si>
    <t>3192 Т</t>
  </si>
  <si>
    <t>29.32.30.250.016.00.0796.000000000000</t>
  </si>
  <si>
    <t>Энергоаккумулятор</t>
  </si>
  <si>
    <t>тормозной системы, для грузового автомобиля</t>
  </si>
  <si>
    <t>3,5,11,18,19</t>
  </si>
  <si>
    <t>573-2 Т</t>
  </si>
  <si>
    <t>24.10.31.900.000.01.0168.000000000050</t>
  </si>
  <si>
    <t>стальной, марка Ст.12Х18Н10Т, толщина 14 мм, ГОСТ 19903-74</t>
  </si>
  <si>
    <t>577-2 Т</t>
  </si>
  <si>
    <t>579-2 Т</t>
  </si>
  <si>
    <t>3193 Т</t>
  </si>
  <si>
    <t>Проволока Ø1,2 мм СВ08Г2С-О ГОСТ 2246-70</t>
  </si>
  <si>
    <t>190-2 Т</t>
  </si>
  <si>
    <t>Охлаждающая жидкость антифриз FELIX G-12 (желтый)</t>
  </si>
  <si>
    <t>3194 Т</t>
  </si>
  <si>
    <t>шуруп оцинкованный, с напрессованной шайбой, для крепления металла толщиной до 0,9, диам. 4,2 мм, ГОСТ 1145-80, 1144-80</t>
  </si>
  <si>
    <t xml:space="preserve">аванс 0,  100% по факту поставки </t>
  </si>
  <si>
    <t>3195 Т</t>
  </si>
  <si>
    <t>27.12.23.700.013.00.0796.000000000032</t>
  </si>
  <si>
    <t>тип ЯРВ-250</t>
  </si>
  <si>
    <t xml:space="preserve">Рубильник ЯРВ-250А </t>
  </si>
  <si>
    <t>в течение 5 рабочих дней</t>
  </si>
  <si>
    <t>3196 Т</t>
  </si>
  <si>
    <t>27.12.31.900.004.02.0796.000000000003</t>
  </si>
  <si>
    <t>учетно-распределительный, типа ЩРН</t>
  </si>
  <si>
    <t>Щиток ЩРН-П-8</t>
  </si>
  <si>
    <t>3197 Т</t>
  </si>
  <si>
    <t>27.12.22.900.001.00.0796.000000000078</t>
  </si>
  <si>
    <t>автоматический, тип ВА, трехполюсный</t>
  </si>
  <si>
    <t>Автомат ВА 47-29 3Р 32 А 4,5кА х-ка С</t>
  </si>
  <si>
    <t>3198 Т</t>
  </si>
  <si>
    <t>Автомат ВА 47-29 1Р 25 А 4,5кА х-ка С</t>
  </si>
  <si>
    <t>3199 Т</t>
  </si>
  <si>
    <t>Автомат ВА 47-29 1Р 16 А 4,5кА х-ка С</t>
  </si>
  <si>
    <t>3200 Т</t>
  </si>
  <si>
    <t>Розетка 2 мест.с з/к с защ.штор.16А откр.уст.</t>
  </si>
  <si>
    <t>3201 Т</t>
  </si>
  <si>
    <t>27.20.11.990.001.00.0796.000000000007</t>
  </si>
  <si>
    <t>светодиодный, для промышленного освещения, мощность 80 Вт</t>
  </si>
  <si>
    <t xml:space="preserve">Светильник ЛВО </t>
  </si>
  <si>
    <t>3202 Т</t>
  </si>
  <si>
    <t xml:space="preserve">Изолента ПВХ </t>
  </si>
  <si>
    <t>3203 Т</t>
  </si>
  <si>
    <t>13.92.22.100.001.00.0006.000000000001</t>
  </si>
  <si>
    <t>льняной, плотность не менее 400 г/м, ГОСТ 15530-93</t>
  </si>
  <si>
    <t>Брезент огнеупорный пл.400 г/м2, ширина 90 см. ГОСТ 15530-93</t>
  </si>
  <si>
    <t>1265-2 Т</t>
  </si>
  <si>
    <t>3204 Т</t>
  </si>
  <si>
    <t>32.99.59.900.037.00.0839.000000000001</t>
  </si>
  <si>
    <t>Турникет</t>
  </si>
  <si>
    <t>полноростовый</t>
  </si>
  <si>
    <t>Роторный турникет электромеханический полноростовый PERCo-RTD-15.1R</t>
  </si>
  <si>
    <t>3205 Т</t>
  </si>
  <si>
    <t>25.12.10.300.005.00.0796.000000000003</t>
  </si>
  <si>
    <t>Рама</t>
  </si>
  <si>
    <t>бескрановая, рядовая</t>
  </si>
  <si>
    <t>Рама монтажная</t>
  </si>
  <si>
    <t>3206 Т</t>
  </si>
  <si>
    <t>26.51.70.990.016.00.0796.000000000000</t>
  </si>
  <si>
    <t>Блок электронного управления</t>
  </si>
  <si>
    <t>к турникету</t>
  </si>
  <si>
    <t>Блок питания стабилизированный</t>
  </si>
  <si>
    <t>3207 Т</t>
  </si>
  <si>
    <t>26.51.70.990.014.00.0796.000000000000</t>
  </si>
  <si>
    <t>Механизм управляющий</t>
  </si>
  <si>
    <t>Блок питания, степень защиты IP20</t>
  </si>
  <si>
    <t>3208 Т</t>
  </si>
  <si>
    <t>27.12.31.500.000.01.0796.000000000001</t>
  </si>
  <si>
    <t>Контроллер</t>
  </si>
  <si>
    <t>турникета, двухзамковый</t>
  </si>
  <si>
    <t>Датчик контроля зоны прохода</t>
  </si>
  <si>
    <t>3209 Т</t>
  </si>
  <si>
    <t>27.90.20.500.004.00.0796.000000000002</t>
  </si>
  <si>
    <t>Сирена</t>
  </si>
  <si>
    <t>тип С-01</t>
  </si>
  <si>
    <t>3210 Т</t>
  </si>
  <si>
    <t>Комплект радиоуправления</t>
  </si>
  <si>
    <t>3211 Т</t>
  </si>
  <si>
    <t>3212 Т</t>
  </si>
  <si>
    <t>Конденсатор CL-0,015 мкФ±20%, 50В</t>
  </si>
  <si>
    <t>3213 Т</t>
  </si>
  <si>
    <t>Конденсатор CL-0,22 мкФ±20%, 50В</t>
  </si>
  <si>
    <t>3214 Т</t>
  </si>
  <si>
    <t>3215 Т</t>
  </si>
  <si>
    <t>Конденсатор CL-0,1 мкФ±20%, 50В</t>
  </si>
  <si>
    <t>3216 Т</t>
  </si>
  <si>
    <t>3217 Т</t>
  </si>
  <si>
    <t xml:space="preserve">Конденсатор CL-0,1 мкФ±20%, 160В (250В)                                   </t>
  </si>
  <si>
    <t>3218 Т</t>
  </si>
  <si>
    <t xml:space="preserve">Конденсатор SR-10 мкФ±5%, 50В ( 63В)                                    </t>
  </si>
  <si>
    <t>3219 Т</t>
  </si>
  <si>
    <t>3220 Т</t>
  </si>
  <si>
    <t>Конденсатор SR-47 мкФ±5%, 50В</t>
  </si>
  <si>
    <t>3221 Т</t>
  </si>
  <si>
    <t>27.90.52.790.001.00.0796.000000000055</t>
  </si>
  <si>
    <t>К50-35-25В-330 мкФ, электрический, номинальная емкость 330 мкФ</t>
  </si>
  <si>
    <t>Конденсатор SR-330 мкФ±5%, 50В</t>
  </si>
  <si>
    <t>3222 Т</t>
  </si>
  <si>
    <t>27.90.52.790.001.00.0796.000000000053</t>
  </si>
  <si>
    <t>К50-35-25В-100 мкФ, электрический, номинальная емкость 100 мкФ</t>
  </si>
  <si>
    <t>3223 Т</t>
  </si>
  <si>
    <t>3224 Т</t>
  </si>
  <si>
    <t>Конденсатор CL-0,01 мкФ±5%, 100В (250В)</t>
  </si>
  <si>
    <t>3225 Т</t>
  </si>
  <si>
    <t>27.90.52.790.001.00.0796.000000000024</t>
  </si>
  <si>
    <t>К50-16-11-25В-200 мкФ, электрический, номинальная емкость 200 мкФ</t>
  </si>
  <si>
    <t>Конденсатор SR-220 мкФ±5%, 35В</t>
  </si>
  <si>
    <t>3226 Т</t>
  </si>
  <si>
    <t>Конденсатор  SR-470 мкФ±5%, 25В</t>
  </si>
  <si>
    <t>3227 Т</t>
  </si>
  <si>
    <t>26.11.22.900.008.00.0796.000000000000</t>
  </si>
  <si>
    <t>Схема оптрон</t>
  </si>
  <si>
    <t>интегральная, оптоэлектронная</t>
  </si>
  <si>
    <t>Оптопара TLP621</t>
  </si>
  <si>
    <t>3228 Т</t>
  </si>
  <si>
    <t>3229 Т</t>
  </si>
  <si>
    <t>3230 Т</t>
  </si>
  <si>
    <t>3231 Т</t>
  </si>
  <si>
    <t>Резистор  MF-0,25-3,3 кОм 5%</t>
  </si>
  <si>
    <t>3232 Т</t>
  </si>
  <si>
    <t>Кнопка малогабаритная КМ2-1 ОЮО.360.016ТУ</t>
  </si>
  <si>
    <t>3233 Т</t>
  </si>
  <si>
    <t>Тумблер МТ3  ОЮО.360.016ТУ</t>
  </si>
  <si>
    <t>3234 Т</t>
  </si>
  <si>
    <t>Выключатель автоматический ВА47-29 1Р 5А «В»</t>
  </si>
  <si>
    <t>3235 Т</t>
  </si>
  <si>
    <t>28.15.10.300.000.00.0796.000000000023</t>
  </si>
  <si>
    <t>радиальный, наружный диаметр 55-125 мм, однорядный, качения, без сепаратора</t>
  </si>
  <si>
    <t>подшипник 180609</t>
  </si>
  <si>
    <t>3236 Т</t>
  </si>
  <si>
    <t>Манжета штока (270*280*18)/SPJET 66-27028018</t>
  </si>
  <si>
    <t>авансовый платеж 50%</t>
  </si>
  <si>
    <t>3237 Т</t>
  </si>
  <si>
    <t>Манжета штока (320*330*18)/SPJET 67-32033018</t>
  </si>
  <si>
    <t>3238 Т</t>
  </si>
  <si>
    <t>Манжета штока (390*400*18)/SPJET 68-39040018</t>
  </si>
  <si>
    <t>3239 Т</t>
  </si>
  <si>
    <t>Кольцо штока (270*280*12,5)/SPJET 44-27028012.5</t>
  </si>
  <si>
    <t>3240 Т</t>
  </si>
  <si>
    <t>Кольцо штока (320*330,7*12,5)/SPJET 45-320330.712.5</t>
  </si>
  <si>
    <t>3241 Т</t>
  </si>
  <si>
    <t>Кольцо штока (390*400*12,5)/SPJET 46-39040012.5</t>
  </si>
  <si>
    <t>3242 Т</t>
  </si>
  <si>
    <t>Кольцо неподвижное (450*440*9,9)/SPJET 23-4504409.9</t>
  </si>
  <si>
    <t>3243 Т</t>
  </si>
  <si>
    <t>Манжета штока (160*170*18)/SPJET 63-16017018</t>
  </si>
  <si>
    <t>3244 Т</t>
  </si>
  <si>
    <t>Манжета штока (200*210*18)/SPJET 65-20021018</t>
  </si>
  <si>
    <t>3245 Т</t>
  </si>
  <si>
    <t>Манжета поршня (220*210*18)/SPJET 54-22021018</t>
  </si>
  <si>
    <t>3246 Т</t>
  </si>
  <si>
    <t>Кольцо штока (160*170*10,8)/SPJET 40-16017010.8</t>
  </si>
  <si>
    <t>3247 Т</t>
  </si>
  <si>
    <t>Кольцо штока (200*210*12,8)/SPJET 43-20021012.8</t>
  </si>
  <si>
    <t>3248 Т</t>
  </si>
  <si>
    <t>Кольцо неподвижное (220*209*10)/SPJET 18-22020910</t>
  </si>
  <si>
    <t>3249 Т</t>
  </si>
  <si>
    <t>Кольцо поршня (220*210*16)/SPJET 19-22021016</t>
  </si>
  <si>
    <t>3250 Т</t>
  </si>
  <si>
    <t>Кольцо неподвижное (230*220,4*11,7)/SPJET 20-230220.411.7</t>
  </si>
  <si>
    <t>3251 Т</t>
  </si>
  <si>
    <t>Манжета штока (140*150*18)/SPJET 62-14015018</t>
  </si>
  <si>
    <t>3252 Т</t>
  </si>
  <si>
    <t>Манжета штока (180*190*18)/SPJET 64-18019018</t>
  </si>
  <si>
    <t>3253 Т</t>
  </si>
  <si>
    <t>Манжета поршня (200*190*18)/SPJET 53-20019018</t>
  </si>
  <si>
    <t>3254 Т</t>
  </si>
  <si>
    <t>Кольцо штока (140*150*10.8)/SPJET 38-14015010.8</t>
  </si>
  <si>
    <t>3255 Т</t>
  </si>
  <si>
    <t>Кольцо штока (180*190*10,9)/SPJET 42-18019010.9</t>
  </si>
  <si>
    <t>3256 Т</t>
  </si>
  <si>
    <t>Кольцо неподвижное (200*189,4*7,8)/SPJET 15-200189.47.8</t>
  </si>
  <si>
    <t>3257 Т</t>
  </si>
  <si>
    <t>Кольцо поршня (189,4*200*13,8)/SPJET 69-189.420013.8</t>
  </si>
  <si>
    <t>3258 Т</t>
  </si>
  <si>
    <t>Кольцо неподвижное (210*200,7*11,8)/SPJET 17-210200.711.8</t>
  </si>
  <si>
    <t>3259 Т</t>
  </si>
  <si>
    <t>Манжета штока (125*135*18)/SPJET 61-12513518</t>
  </si>
  <si>
    <t>3260 Т</t>
  </si>
  <si>
    <t>Манжета поршня (140*130*18)/SPJET 51-14013018</t>
  </si>
  <si>
    <t>3261 Т</t>
  </si>
  <si>
    <t>Кольцо штока (125*135*11)/SPJET 37-12513511</t>
  </si>
  <si>
    <t>3262 Т</t>
  </si>
  <si>
    <t>Кольцо поршня (140*130*13,9)/SPJET 11-14013013.9</t>
  </si>
  <si>
    <t>3263 Т</t>
  </si>
  <si>
    <t>Кольцо неподвижное (160*169*9,1)/SPJET 41-1601699.1</t>
  </si>
  <si>
    <t>3264 Т</t>
  </si>
  <si>
    <t>3265 Т</t>
  </si>
  <si>
    <t>Манжета поршня (250*240*18)/SPJET 55-25024018</t>
  </si>
  <si>
    <t>3266 Т</t>
  </si>
  <si>
    <t>Кольцо неподвижное (125*119*5,4)/SPJET 9-1251195.4</t>
  </si>
  <si>
    <t>3267 Т</t>
  </si>
  <si>
    <t>3268 Т</t>
  </si>
  <si>
    <t>Кольцо поршня (250*240*16)/SPJET 21-25024016</t>
  </si>
  <si>
    <t>3269 Т</t>
  </si>
  <si>
    <t>Кольцо неподвижное (280*270*11)/SPJET 22-28027011</t>
  </si>
  <si>
    <t>3270 Т</t>
  </si>
  <si>
    <t>Кольцо штока (40*45.6*7,2)/SPJET 27-4045.67.2</t>
  </si>
  <si>
    <t>3271 Т</t>
  </si>
  <si>
    <t>Кольцо поршня (70*63,6*8,8)/SPJET 3-7063.68.8</t>
  </si>
  <si>
    <t>3272 Т</t>
  </si>
  <si>
    <t>Кольцо  неподвижное  (80*86,5*4,8)/SPJET 33-8086.54.8</t>
  </si>
  <si>
    <t>3273 Т</t>
  </si>
  <si>
    <t>Манжета штока (60*70*18)/SPJET 58-607018</t>
  </si>
  <si>
    <t>3274 Т</t>
  </si>
  <si>
    <t>Манжета штока (80*90*18)/SPJET 59-809018</t>
  </si>
  <si>
    <t>3275 Т</t>
  </si>
  <si>
    <t>3276 Т</t>
  </si>
  <si>
    <t>Кольцо штока (60*66,5*6,8)/SPJET 29-6066.56.8</t>
  </si>
  <si>
    <t>3277 Т</t>
  </si>
  <si>
    <t>Кольцо штока (80*86,5*7)/SPJET 34-8086.57</t>
  </si>
  <si>
    <t>3278 Т</t>
  </si>
  <si>
    <t>Кольцо неподвижное (160*151*9)/SPJET 12-1601519</t>
  </si>
  <si>
    <t>3279 Т</t>
  </si>
  <si>
    <t>3280 Т</t>
  </si>
  <si>
    <t>Манжета поршня (180*170*18)/SPJET 52-18017018</t>
  </si>
  <si>
    <t>3281 Т</t>
  </si>
  <si>
    <t>Кольцо штока (125*135*10,8)/SPJET 37-12513510.8</t>
  </si>
  <si>
    <t>3282 Т</t>
  </si>
  <si>
    <t>Кольцо поршня (170*180*13,8)/SPJET 13-17018013.8</t>
  </si>
  <si>
    <t>3283 Т</t>
  </si>
  <si>
    <t>Кольцо неподвижное (200*190*9)/SPJET 14-2001909</t>
  </si>
  <si>
    <t>3284 Т</t>
  </si>
  <si>
    <t>3285 Т</t>
  </si>
  <si>
    <t>Манжета поршня (80*70*18)/SPJET 48-807018</t>
  </si>
  <si>
    <t>3286 Т</t>
  </si>
  <si>
    <t>Кольцо штока (60*67*7)/SPJET 30-60677</t>
  </si>
  <si>
    <t>3287 Т</t>
  </si>
  <si>
    <t>Кольцо поршня (80*73,5*9)/SPJET 5-8073.59</t>
  </si>
  <si>
    <t>3288 Т</t>
  </si>
  <si>
    <t>Кольцо неподвижное (100*94,5*5,5)/SPJET 7-10094.5.5</t>
  </si>
  <si>
    <t>3289 Т</t>
  </si>
  <si>
    <t>Манжета штока (32*42*18)/SPJET 56-324218</t>
  </si>
  <si>
    <t>3290 Т</t>
  </si>
  <si>
    <t>Манжета штока (50*60*18)/SPJET 57-506018</t>
  </si>
  <si>
    <t>3291 Т</t>
  </si>
  <si>
    <t>Манжета поршня (90*80*18)/SPJET 49-907018</t>
  </si>
  <si>
    <t>3292 Т</t>
  </si>
  <si>
    <t>Кольцо штока (32*38,5*6,8)/SPJET 25-3238.56.8</t>
  </si>
  <si>
    <t>3293 Т</t>
  </si>
  <si>
    <t>Кольцо штока (50*56,5*6,8)/SPJET 28-5056.56.8</t>
  </si>
  <si>
    <t>3294 Т</t>
  </si>
  <si>
    <t>Кольцо поршня (90*83,6*8,9)/SPJET 6-9083.68.9</t>
  </si>
  <si>
    <t>3295 Т</t>
  </si>
  <si>
    <t>Кольцо неподвижное (110*103,5*5,5)/SPJET 8-110103.55.5</t>
  </si>
  <si>
    <t>3296 Т</t>
  </si>
  <si>
    <t>Кольцо штока (70*76,5*6,8)/ SPJET 32-70776.56.8</t>
  </si>
  <si>
    <t>3297 Т</t>
  </si>
  <si>
    <t>Кольцо штока (90*96,5*6,8)/ SPJET 35-9096.56.8</t>
  </si>
  <si>
    <t>3298 Т</t>
  </si>
  <si>
    <t>Манжета штока (90*100*18)/SPJET 60-9010018</t>
  </si>
  <si>
    <t>3299 Т</t>
  </si>
  <si>
    <t>Манжета поршня (125*115*18)/SPJET 50-12511518</t>
  </si>
  <si>
    <t>3300 Т</t>
  </si>
  <si>
    <t>Кольцо штока (90*96,6*6,8)/SPJET 35-9096.66.8</t>
  </si>
  <si>
    <t>3301 Т</t>
  </si>
  <si>
    <t>Кольцо поршня (125*118,6*8,9)/SPJET 10-125118.6.8.9</t>
  </si>
  <si>
    <t>3302 Т</t>
  </si>
  <si>
    <t>Кольцо неподвижное  (140*149*9)/SPJET 39-1401499</t>
  </si>
  <si>
    <t>3303 Т</t>
  </si>
  <si>
    <t>Кольцо штока (40*45,6*7,2)/SPJET 27-4045.67.2</t>
  </si>
  <si>
    <t>3304 Т</t>
  </si>
  <si>
    <t>Кольцо поршня (70*63,6*8.8)/SPJET 3-7063.68.8</t>
  </si>
  <si>
    <t>3305 Т</t>
  </si>
  <si>
    <t>3306 Т</t>
  </si>
  <si>
    <t>Манжета поршня (40*30*18)/SPJET 47-403018</t>
  </si>
  <si>
    <t>3307 Т</t>
  </si>
  <si>
    <t>Кольцо штока (25*31,5*7,8)/SPJET 24-2531.57.8</t>
  </si>
  <si>
    <t>3308 Т</t>
  </si>
  <si>
    <t>Кольцо поршня (40*33,5*7,8)/SPJET 2-4033.57.8</t>
  </si>
  <si>
    <t>3309 Т</t>
  </si>
  <si>
    <t>Кольцо неподвижное (60*66,5*4,8)/SPJET 31-6066.54.8</t>
  </si>
  <si>
    <t>29 Р</t>
  </si>
  <si>
    <t>окраска</t>
  </si>
  <si>
    <t>404-2 Т</t>
  </si>
  <si>
    <t xml:space="preserve">ШЕСТЕРНЯ ВЕДУЩАЯ 256Б-2402017 
(шестерни притертые между собой и замаркированы по парам)
</t>
  </si>
  <si>
    <t>ведущая, для детандера</t>
  </si>
  <si>
    <t>Шестерня</t>
  </si>
  <si>
    <t>28.13.32.000.087.00.0796.000000000006</t>
  </si>
  <si>
    <t>3190 Т</t>
  </si>
  <si>
    <t>ШЕСТЕРНЯ ВЕДОМАЯ 200-2402060(шестерни притертые между собой и замаркированы по парам)</t>
  </si>
  <si>
    <t>ведомая, для детандера</t>
  </si>
  <si>
    <t>28.13.32.000.087.00.0796.000000000005</t>
  </si>
  <si>
    <t>3189 Т</t>
  </si>
  <si>
    <t>1377-2 Т</t>
  </si>
  <si>
    <t>1362-2 Т</t>
  </si>
  <si>
    <t>758-2 Т</t>
  </si>
  <si>
    <t>ТМ100В ТУ37.003.800-77 ДАТЧИК УКАЗАТЕЛЯ ТЕМПЕРАТУРЫ</t>
  </si>
  <si>
    <t>151-2 Т</t>
  </si>
  <si>
    <t>107-2 Т</t>
  </si>
  <si>
    <t>56-2 Т</t>
  </si>
  <si>
    <t>3310 Т</t>
  </si>
  <si>
    <t>3311 Т</t>
  </si>
  <si>
    <t>3312 Т</t>
  </si>
  <si>
    <t>3313 Т</t>
  </si>
  <si>
    <t>3314 Т</t>
  </si>
  <si>
    <t>3315 Т</t>
  </si>
  <si>
    <t>Реле МY4 24VDC (РП22/4)</t>
  </si>
  <si>
    <t>3316 Т</t>
  </si>
  <si>
    <t>Релейная база SU4-02 д/уст/плату</t>
  </si>
  <si>
    <t>3317 Т</t>
  </si>
  <si>
    <t>Реле РЭС-22 РФ4.523.023-07.02 РХО.450.006ТУ</t>
  </si>
  <si>
    <t>3318 Т</t>
  </si>
  <si>
    <t>Индикатор 7-ми сегментный DA08-11SRWA, красный</t>
  </si>
  <si>
    <t>3319 Т</t>
  </si>
  <si>
    <t>27.90.60.500.000.01.0796.000000000003</t>
  </si>
  <si>
    <t>переменный, проволочный, тип СП5-1.5 КОм, номинальное сопротивление 1.5 КОм</t>
  </si>
  <si>
    <t>3320 Т</t>
  </si>
  <si>
    <t>3321 Т</t>
  </si>
  <si>
    <t>Вилка РП14-30Л  EC3.656.015 ТУ</t>
  </si>
  <si>
    <t>3322 Т</t>
  </si>
  <si>
    <t>Розетка РП14-30Л  EC3.656.015 ТУ</t>
  </si>
  <si>
    <t>3323 Т</t>
  </si>
  <si>
    <t>3324 Т</t>
  </si>
  <si>
    <t>Резистор подстроечный CA6H 47 кОм ±20%</t>
  </si>
  <si>
    <t>3325 Т</t>
  </si>
  <si>
    <t>Резистор подстроечный CA6H 470 кОм ±20%</t>
  </si>
  <si>
    <t>3326 Т</t>
  </si>
  <si>
    <t>3327 Т</t>
  </si>
  <si>
    <t>3328 Т</t>
  </si>
  <si>
    <t>26.51.85.200.009.00.0796.000000000000</t>
  </si>
  <si>
    <t>Стабилитрон</t>
  </si>
  <si>
    <t>для лабораторного стенда</t>
  </si>
  <si>
    <t>Стабилитрон КС509В</t>
  </si>
  <si>
    <t>3329 Т</t>
  </si>
  <si>
    <t>Резистор переменный СП4-1В-0,5Вт-22 кОм,</t>
  </si>
  <si>
    <t>3330 Т</t>
  </si>
  <si>
    <t>27.33.13.700.000.00.0796.000000000002</t>
  </si>
  <si>
    <t>Колодка клеммная</t>
  </si>
  <si>
    <t>материал изготовления полиэтилен, номинальный ток 60 А, напряжение не более 1000 В</t>
  </si>
  <si>
    <t>Колодка клеммная 375-021-12den (2 контакта)</t>
  </si>
  <si>
    <t>3331 Т</t>
  </si>
  <si>
    <t>Индикатор ИПД132А-Б</t>
  </si>
  <si>
    <t>3332 Т</t>
  </si>
  <si>
    <t>Индикатор ИПД132А-К</t>
  </si>
  <si>
    <t>3333 Т</t>
  </si>
  <si>
    <t>Светодиод L-154А4 SURKPBGVGC</t>
  </si>
  <si>
    <t>3334 Т</t>
  </si>
  <si>
    <t>Микрофон электретный HMO1001A, 1.5 В, 9.8 м</t>
  </si>
  <si>
    <t>3335 Т</t>
  </si>
  <si>
    <t>Кнопка KD2-24BYN</t>
  </si>
  <si>
    <t>3336 Т</t>
  </si>
  <si>
    <t>Предохранитель самовосстанавливающийся MF-R025</t>
  </si>
  <si>
    <t>3337 Т</t>
  </si>
  <si>
    <t>Предохранитель самовосстанавливающийся MF-R500</t>
  </si>
  <si>
    <t>3338 Т</t>
  </si>
  <si>
    <t>Разрядник газовый BAS150</t>
  </si>
  <si>
    <t>3339 Т</t>
  </si>
  <si>
    <t>Разрядник газовый BAS100</t>
  </si>
  <si>
    <t>3340 Т</t>
  </si>
  <si>
    <t>27.33.13.900.009.02.0796.000000000001</t>
  </si>
  <si>
    <t>для микросхемы и электронного компонента, 8 контактный</t>
  </si>
  <si>
    <t>Разъем D-SUB DB-9M в комплекте с фурнитурой</t>
  </si>
  <si>
    <t>3341 Т</t>
  </si>
  <si>
    <t>Разъем D-SUB DB-9F в комплекте с фурнитурой</t>
  </si>
  <si>
    <t>3342 Т</t>
  </si>
  <si>
    <t>27.90.82.000.015.00.0796.000000000000</t>
  </si>
  <si>
    <t>Корпус резистора</t>
  </si>
  <si>
    <t>для защиты от внешних воздействий</t>
  </si>
  <si>
    <t>Корпус для разъема D-SUB DB-9F (9 контактов) DNT-XC, металлический, серый</t>
  </si>
  <si>
    <t>3343 Т</t>
  </si>
  <si>
    <t>Разъем D-SUB DB-37M в комплекте с фурнитурой</t>
  </si>
  <si>
    <t>3344 Т</t>
  </si>
  <si>
    <t>Разъем D-SUB DB-37F в комплекте с фурнитурой</t>
  </si>
  <si>
    <t>3345 Т</t>
  </si>
  <si>
    <t>Корпус для разъема D-SUB DB-37F (37 контактов) DNT-XC, металлический, серый</t>
  </si>
  <si>
    <t>3346 Т</t>
  </si>
  <si>
    <t>Резистор переменный СП4-2Ма-1-510 Ом, A,</t>
  </si>
  <si>
    <t>3347 Т</t>
  </si>
  <si>
    <t>3348 Т</t>
  </si>
  <si>
    <t xml:space="preserve">Поковка 900-14-225 ГОСТ 6533-78 сталь 12Х18Н10Т ГОСТ 7350-77
</t>
  </si>
  <si>
    <t>25 рабочих дней</t>
  </si>
  <si>
    <t>3349 Т</t>
  </si>
  <si>
    <t xml:space="preserve">Поковка 1000-16-250 ГОСТ 6533-78 сталь 12Х18Н10Т ГОСТ 7350-77
</t>
  </si>
  <si>
    <t>3350 Т</t>
  </si>
  <si>
    <t xml:space="preserve">Поковка 1200-16-300 ГОСТ 6533-78 12Х18Н10Т ГОСТ 7350-77
</t>
  </si>
  <si>
    <t>3351 Т</t>
  </si>
  <si>
    <t xml:space="preserve">Поковка 1300-16-325 ГОСТ 6533-78 12Х18Н10Т ГОСТ 7350-77
</t>
  </si>
  <si>
    <t>3352 Т</t>
  </si>
  <si>
    <t>Поковка по чертежу 864-22 ГОСТ Р 52630-2012 сталь 15Х5М ГОСТ 7350-77</t>
  </si>
  <si>
    <t>3353 Т</t>
  </si>
  <si>
    <t>Поковка по чертежу 1161-28 ГОСТ Р 52630-2012 сталь 15Х5М ГОСт 7350-77</t>
  </si>
  <si>
    <t>3354 Т</t>
  </si>
  <si>
    <t>24.20.13.900.000.04.0168.000000000110</t>
  </si>
  <si>
    <t>холоднодеформированная, стальная, бесшовная, тонкостенная, наружный диаметр 57 мм, ГОСТ 8734-75</t>
  </si>
  <si>
    <t>труба 57х5 ГОСТ 8732 ст. 20</t>
  </si>
  <si>
    <t>аванс 0%, оплата по факту поставки</t>
  </si>
  <si>
    <t xml:space="preserve">Тонна (метрическая)  </t>
  </si>
  <si>
    <t>3355 Т</t>
  </si>
  <si>
    <t>пруток М1 Ø20 мм ДКРНТ 1535-06</t>
  </si>
  <si>
    <t>3356 Т</t>
  </si>
  <si>
    <t>пруток М1 Ø40 мм ДКРНТ 1535-06</t>
  </si>
  <si>
    <t>3357 Т</t>
  </si>
  <si>
    <t xml:space="preserve">Источник бесперебойного питания RT-Series 3 кВА                UPS302R2RT0B035 </t>
  </si>
  <si>
    <t>3358 Т</t>
  </si>
  <si>
    <t>26.30.30.900.007.06.0796.000000000000</t>
  </si>
  <si>
    <t>процессора данных, объединяет функции центрального управления автоматической телефонной станции</t>
  </si>
  <si>
    <t xml:space="preserve">Батарейный модуль RT-Series 3 кВА                
GES062В109335
</t>
  </si>
  <si>
    <t>490-2 Т</t>
  </si>
  <si>
    <t>491-2 Т</t>
  </si>
  <si>
    <t>494-2 Т</t>
  </si>
  <si>
    <t>495-2 Т</t>
  </si>
  <si>
    <t>464-2 Т</t>
  </si>
  <si>
    <t>479-2 Т</t>
  </si>
  <si>
    <t>457-2 Т</t>
  </si>
  <si>
    <t>3359 Т</t>
  </si>
  <si>
    <t>570-2 Т</t>
  </si>
  <si>
    <t>588-2 Т</t>
  </si>
  <si>
    <t>589-2 Т</t>
  </si>
  <si>
    <t>3360 Т</t>
  </si>
  <si>
    <t>24.10.31.900.000.01.0168.000000000090</t>
  </si>
  <si>
    <t>стальной, марка Ст. 3, толщина 50 мм, ГОСТ 19903-74</t>
  </si>
  <si>
    <t>3361 Т</t>
  </si>
  <si>
    <t>3362 Т</t>
  </si>
  <si>
    <t>24.20.35.000.000.00.0168.000000000101</t>
  </si>
  <si>
    <t>квадратная, стальная, бесшовная, горячедеформированная, наружный диаметр 100 мм, толщина стенки 5,0 мм, ГОСТ 8639-82</t>
  </si>
  <si>
    <t>3363 Т</t>
  </si>
  <si>
    <t>24.20.13.900.000.02.0168.000000000218</t>
  </si>
  <si>
    <t>горячедеформированная, углеродистая сталь, бесшовная, наружный диаметр 114 мм, толщина стенки 8 мм, ГОСТ 30564-98</t>
  </si>
  <si>
    <t>3364 Т</t>
  </si>
  <si>
    <t>24.20.13.900.000.02.0168.000000000363</t>
  </si>
  <si>
    <t>горячедеформированная, углеродистая сталь, бесшовная, наружный диаметр 168 мм, толщина стенки 8 мм, ГОСТ 30564-98</t>
  </si>
  <si>
    <t>3365 Т</t>
  </si>
  <si>
    <t>24.20.14.000.000.00.0168.000000000004</t>
  </si>
  <si>
    <t>овальная, сталь 30ХГСА, диаметр 34-55мм, толщина стенки 12 мм</t>
  </si>
  <si>
    <t>3,4,5,6,11,13,14,15,16,17,18,19</t>
  </si>
  <si>
    <t>283-2 Т</t>
  </si>
  <si>
    <t>20.11.11.600.000.00.0166.000000000000</t>
  </si>
  <si>
    <t>газзобразный, особой чистоты, сорт 1, ГОСТ 9293-74</t>
  </si>
  <si>
    <t>96 У</t>
  </si>
  <si>
    <t xml:space="preserve">авансовый платеж - 0%, оплата по факту          </t>
  </si>
  <si>
    <t>3366 Т</t>
  </si>
  <si>
    <t>Прибор спутникового мониторинга GALILEO ГЛОНАСС/GPS v 5.0 с комплектом шнуров с антеннами</t>
  </si>
  <si>
    <t xml:space="preserve">авансовый платеж-0%,  оплата по факту          </t>
  </si>
  <si>
    <t>3367 Т</t>
  </si>
  <si>
    <t>27.12.40.900.003.00.0796.000000000000</t>
  </si>
  <si>
    <t>для автомата защиты электросети</t>
  </si>
  <si>
    <t>Антивандальный корпус G214C, 171х121х55 мм, пластик</t>
  </si>
  <si>
    <t>3368 Т</t>
  </si>
  <si>
    <t>28.92.61.500.087.00.0796.000000000000</t>
  </si>
  <si>
    <t>Датчик уровня топлива</t>
  </si>
  <si>
    <t>для специальной и специализированной грузоподъемной техники</t>
  </si>
  <si>
    <t>Емкостный измеритель уровня ЭСКОРТ ТД-500 (ДУТ)</t>
  </si>
  <si>
    <t>3369 Т</t>
  </si>
  <si>
    <t>1561-2 Т</t>
  </si>
  <si>
    <t>125х17х22 z60</t>
  </si>
  <si>
    <t>361-1 Т</t>
  </si>
  <si>
    <t>170-2 Т</t>
  </si>
  <si>
    <t xml:space="preserve">26.20.21.300.002.00.0796.000000000117  </t>
  </si>
  <si>
    <t>размер 3,5", интерфейс IDE 133 МГц/с, объем буфера 8 Мб, количество оборотов шпинделя 7200 об/м, емкость 1 Тб</t>
  </si>
  <si>
    <t>64-1 Т</t>
  </si>
  <si>
    <t>3370 Т</t>
  </si>
  <si>
    <t>26.40.31.900.000.00.0839.000000000000</t>
  </si>
  <si>
    <t>Колонка</t>
  </si>
  <si>
    <t>звуковая</t>
  </si>
  <si>
    <t xml:space="preserve">Колонки Microlab (M-100) 2.1 </t>
  </si>
  <si>
    <t>25-1 Р</t>
  </si>
  <si>
    <t>в течение 65 календарных дней</t>
  </si>
  <si>
    <t>переходящий, 12.2016-03.2017</t>
  </si>
  <si>
    <t>3371 Т</t>
  </si>
  <si>
    <t xml:space="preserve">батист </t>
  </si>
  <si>
    <t>3,5,6,11,13,15,18,19</t>
  </si>
  <si>
    <t>176-2 Т</t>
  </si>
  <si>
    <t xml:space="preserve">24.10.14.900.000.00.0166.000000000003  </t>
  </si>
  <si>
    <t>дробь ДСК 0,8 ГОСТ 11964-81</t>
  </si>
  <si>
    <t>3372 Т</t>
  </si>
  <si>
    <t xml:space="preserve">для прокладки СНП-А-2-3-150-25 ГОСТ Р52376-2005 </t>
  </si>
  <si>
    <t>3373 Т</t>
  </si>
  <si>
    <t xml:space="preserve">для прокладки СНП-А-2-3-200-25 ГОСТ Р52376-2005 </t>
  </si>
  <si>
    <t>3374 Т</t>
  </si>
  <si>
    <t xml:space="preserve">для прокладки СНП-А-2-3-250-25 ГОСТ Р52376-2005 </t>
  </si>
  <si>
    <t>3375 Т</t>
  </si>
  <si>
    <t xml:space="preserve">для прокладки СНП-А-2-3-300-25 ГОСТ Р52376-2005 </t>
  </si>
  <si>
    <t>3376 Т</t>
  </si>
  <si>
    <t xml:space="preserve">для прокладки СНП-А-2-3-350-25 ГОСТ Р52376-2005 </t>
  </si>
  <si>
    <t>3377 Т</t>
  </si>
  <si>
    <t>для прокладки СНП-А-2-3-400-25 ГОСТ Р52376-2005</t>
  </si>
  <si>
    <t>3378 Т</t>
  </si>
  <si>
    <t xml:space="preserve">для прокладки СНП-Г-1-1-20-25 ГОСТ Р 52376-2005 </t>
  </si>
  <si>
    <t>3379 Т</t>
  </si>
  <si>
    <t>32.99.59.900.087.00.0796.000000000008</t>
  </si>
  <si>
    <t>сетевой, количество входных разъемов (розеток) 8</t>
  </si>
  <si>
    <t>Сетевой фильтр Ship,700508102, Для Шкафов и Стоек19", 8 Розеток,1.8м.,16А, 4000W</t>
  </si>
  <si>
    <t>3380 Т</t>
  </si>
  <si>
    <t>26.51.45.200.011.00.0796.000000000000</t>
  </si>
  <si>
    <t>Блок грозозащиты</t>
  </si>
  <si>
    <t>для защиты от перенапряжений</t>
  </si>
  <si>
    <t>Cетевая грозозащита Planet ELA-100</t>
  </si>
  <si>
    <t>3381 Т</t>
  </si>
  <si>
    <t>26.30.60.000.000.00.0796.000000000002</t>
  </si>
  <si>
    <t>поверхностный, звуковой</t>
  </si>
  <si>
    <t>Forteza Рельеф (без КМЧ, на -40С…+85С)извещатель проводноволновой</t>
  </si>
  <si>
    <t xml:space="preserve">авансовый платеж-0% оплата по факту    </t>
  </si>
  <si>
    <t>3382 Т</t>
  </si>
  <si>
    <t>UPS SVC V-500-F/500VA</t>
  </si>
  <si>
    <t>451-2 Т</t>
  </si>
  <si>
    <t>456-2 Т</t>
  </si>
  <si>
    <t>460-2 Т</t>
  </si>
  <si>
    <t>3383 Т</t>
  </si>
  <si>
    <t>1043-2 Т</t>
  </si>
  <si>
    <t>3384 Т</t>
  </si>
  <si>
    <t>3385 Т</t>
  </si>
  <si>
    <t>24.20.34.000.000.00.0168.000000000271</t>
  </si>
  <si>
    <t>квадратная, стальная холоднодеформированная, электросварная, наружный диаметр 30 мм, толщина стенки 2,0 мм, ГОСТ 8639-82</t>
  </si>
  <si>
    <t>1310-2 Т</t>
  </si>
  <si>
    <t>3386 Т</t>
  </si>
  <si>
    <t>24.44.26.300.000.01.0168.000000000010</t>
  </si>
  <si>
    <t>специального назначения, медная, круглая, тянутая, размер 6*1,0 мм, ГОСТ 617-2006</t>
  </si>
  <si>
    <t>3387 Т</t>
  </si>
  <si>
    <t xml:space="preserve">холодно и теплодеформированная, стальная, бесшовная, диаметр 89*6  </t>
  </si>
  <si>
    <t>3388 Т</t>
  </si>
  <si>
    <t>24.20.35.000.000.00.0168.000000000024</t>
  </si>
  <si>
    <t>квадратная, стальная, бесшовная, горячедеформированная, наружный диаметр 40 мм, толщина стенки 3,0 мм, ГОСТ 8639-82</t>
  </si>
  <si>
    <t>3389 Т</t>
  </si>
  <si>
    <t>24.20.35.000.000.00.0168.000000000059</t>
  </si>
  <si>
    <t>квадратная, стальная, бесшовная, горячедеформированная, наружный диаметр 80 мм, толщина стенки 4,0 мм, ГОСТ 8639-82</t>
  </si>
  <si>
    <t>3390 Т</t>
  </si>
  <si>
    <t>24.42.11.300.000.00.0168.000000000000</t>
  </si>
  <si>
    <t>Алюминий</t>
  </si>
  <si>
    <t>в чушках, марка АВ 91, ГОСТ 295-98</t>
  </si>
  <si>
    <t>3391 Т</t>
  </si>
  <si>
    <t>24.10.71.000.001.00.0166.000000000007</t>
  </si>
  <si>
    <t>из стали, горячекатаный, с уклоном внутренних граней полок, номер швеллера 23, ГОСТ 8240-97</t>
  </si>
  <si>
    <t>1469-2 Т</t>
  </si>
  <si>
    <t>1482-2 Т</t>
  </si>
  <si>
    <t>1483-2 Т</t>
  </si>
  <si>
    <t>3392 Т</t>
  </si>
  <si>
    <t>24.33.11.100.005.00.0168.000000000025</t>
  </si>
  <si>
    <t>стальной, диаметр вписанного круга 42 мм, ГОСТ 2879-2006</t>
  </si>
  <si>
    <t>1474-2 Т</t>
  </si>
  <si>
    <t>486-2 Т</t>
  </si>
  <si>
    <t>3393 Т</t>
  </si>
  <si>
    <t>3394 Т</t>
  </si>
  <si>
    <t>24.10.66.900.000.01.0168.000000000372</t>
  </si>
  <si>
    <t>стальной, марка Ст. 09Г2С, диаметр 130 мм, ГОСТ 19281-2014</t>
  </si>
  <si>
    <t>3395 Т</t>
  </si>
  <si>
    <t>24.10.66.900.000.01.0168.000000000126</t>
  </si>
  <si>
    <t>стальной, марка Ст.3, диаметр 140 мм, ГОСТ 2590-2006</t>
  </si>
  <si>
    <t>3396 Т</t>
  </si>
  <si>
    <t>3397 Т</t>
  </si>
  <si>
    <t>24.10.66.900.000.01.0168.000000000365</t>
  </si>
  <si>
    <t>стальной, марка Ст. 09Г2С, диаметр 230 мм, ГОСТ 19281-2014</t>
  </si>
  <si>
    <t>3398 Т</t>
  </si>
  <si>
    <t>24.10.66.900.000.01.0168.000000000333</t>
  </si>
  <si>
    <t>стальной, марка Ст. 09Г2С, диаметр 250 мм, ГОСТ 19281-2014</t>
  </si>
  <si>
    <t>3399 Т</t>
  </si>
  <si>
    <t>3400 Т</t>
  </si>
  <si>
    <t>24.10.66.900.000.01.0168.000000000189</t>
  </si>
  <si>
    <t>стальной, марка Ст.40Х, диаметр 45 мм, ГОСТ 2590-2006</t>
  </si>
  <si>
    <t>3401 Т</t>
  </si>
  <si>
    <t>24.10.66.900.000.01.0168.000000000329</t>
  </si>
  <si>
    <t>стальной, марка Ст. 09Г2С, диаметр 50 мм, ГОСТ 19281-2014</t>
  </si>
  <si>
    <t>3402 Т</t>
  </si>
  <si>
    <t>24.10.66.900.000.01.0168.000000000085</t>
  </si>
  <si>
    <t>стальной, марка Ст. 20, диаметр 85 мм, ГОСТ 2590-2006</t>
  </si>
  <si>
    <t>3403 Т</t>
  </si>
  <si>
    <t>24.10.66.900.000.01.0168.000000000376</t>
  </si>
  <si>
    <t>стальной, марка Ст. 09Г2С, диаметр 90 мм, ГОСТ 19281-2014</t>
  </si>
  <si>
    <t>3404 Т</t>
  </si>
  <si>
    <t>3405 Т</t>
  </si>
  <si>
    <t>ст.08</t>
  </si>
  <si>
    <t>3406 Т</t>
  </si>
  <si>
    <t>ст.3</t>
  </si>
  <si>
    <t>3407 Т</t>
  </si>
  <si>
    <t>3408 Т</t>
  </si>
  <si>
    <t>24.10.31.900.000.01.0168.000000000268</t>
  </si>
  <si>
    <t>стальной, марка Ст. 09Г2С, толщина 6 мм, ГОСТ 19903-74</t>
  </si>
  <si>
    <t>3409 Т</t>
  </si>
  <si>
    <t>24.10.31.900.000.01.0168.000000000188</t>
  </si>
  <si>
    <t>стальной, марка Ст. 09Г2С, толщина 4 мм, ГОСТ 19903-74</t>
  </si>
  <si>
    <t>1044-2 Т</t>
  </si>
  <si>
    <t>1047-2 Т</t>
  </si>
  <si>
    <t>1317-2 Т</t>
  </si>
  <si>
    <t>3410 Т</t>
  </si>
  <si>
    <t>24.20.13.100.001.00.0168.000000000023</t>
  </si>
  <si>
    <t>горячедеформированная, стальная, бесшовная, наружный диаметр 76 мм, толщина стенки 6 мм, ГОСТ 8732-78</t>
  </si>
  <si>
    <t>435 -2 Т</t>
  </si>
  <si>
    <t>исключ</t>
  </si>
  <si>
    <t>1484-2 Т</t>
  </si>
  <si>
    <t>11,14,20</t>
  </si>
  <si>
    <t>8-2 Р</t>
  </si>
  <si>
    <t>оказание услуг до 31 декабря 2016г.</t>
  </si>
  <si>
    <t>3411 Т</t>
  </si>
  <si>
    <t>29.32.30.990.020.01.0796.000000000002</t>
  </si>
  <si>
    <t>для легкового автомобиля, привода газораспределительного механизма</t>
  </si>
  <si>
    <t>3412 Т</t>
  </si>
  <si>
    <t>29.32.30.990.032.01.0796.000000000001</t>
  </si>
  <si>
    <t>для легкового автомобиля, ремня газораспределительного механизма</t>
  </si>
  <si>
    <t>3413 Т</t>
  </si>
  <si>
    <t>28.11.41.700.029.00.0796.000000000001</t>
  </si>
  <si>
    <t>Натяжитель</t>
  </si>
  <si>
    <t>для инжекторного двигателя, для легкового автомобиля</t>
  </si>
  <si>
    <t>3414 Т</t>
  </si>
  <si>
    <t>3415 Т</t>
  </si>
  <si>
    <t>3416 Т</t>
  </si>
  <si>
    <t>3417 Т</t>
  </si>
  <si>
    <t>29.32.30.300.051.00.0796.000000000000</t>
  </si>
  <si>
    <t>Гидромуфта</t>
  </si>
  <si>
    <t>3418 Т</t>
  </si>
  <si>
    <t>29.32.30.950.026.00.0796.000000000000</t>
  </si>
  <si>
    <t>Кронштейн</t>
  </si>
  <si>
    <t>гидромуфты автомобиля Тойота Ленд Крузер</t>
  </si>
  <si>
    <t>3419 Т</t>
  </si>
  <si>
    <t>28.22.12.500.000.00.0796.000000000039</t>
  </si>
  <si>
    <t>Лебедка</t>
  </si>
  <si>
    <t>ручная, барабанная, грузоподъемность 0,5 тн</t>
  </si>
  <si>
    <t>РЛ-500/1000-60 исполнение 2</t>
  </si>
  <si>
    <t>553-2 Т</t>
  </si>
  <si>
    <t>4-ТК-200</t>
  </si>
  <si>
    <t>3166-1 Т</t>
  </si>
  <si>
    <t>27.32.13.700.000.00.0006.000000001137</t>
  </si>
  <si>
    <t>марка КУПР, 52*0,35-250 мм2</t>
  </si>
  <si>
    <t>3420 Т</t>
  </si>
  <si>
    <t>27.12.23.700.005.00.0796.000000000002</t>
  </si>
  <si>
    <t>Командоконтроллер</t>
  </si>
  <si>
    <t>серия ККТ, ток 75 А</t>
  </si>
  <si>
    <t>командоконтроллер ККТ 61А У2</t>
  </si>
  <si>
    <t>3421 Т</t>
  </si>
  <si>
    <t>20.16.54.500.000.00.0166.000000000000</t>
  </si>
  <si>
    <t>Полиамид-6,-11,-12,-6.6,-6.9,-6.10 и -6.12</t>
  </si>
  <si>
    <t>в первичных формах, в гранулах</t>
  </si>
  <si>
    <t>Композиция полиамида Армамид ПА СВ 30-1ЭТМ (натуральный)</t>
  </si>
  <si>
    <t>3422 Т</t>
  </si>
  <si>
    <t>26.40.43.700.000.00.0796.000000000000</t>
  </si>
  <si>
    <t>Повторитель телефонного звонка</t>
  </si>
  <si>
    <t>для усиления звука звонка телефонного аппарата</t>
  </si>
  <si>
    <t>Устройство SC&amp;T SR01-Повторитель для увеличения расстояния передачи Ethernet на 120м. Возможно каскадное подключение для увеличения расстояния. Поддерживает скорость передачи 10/100/1000 Мб/с.Вх.RJ45/DC5B., вых. RJ45</t>
  </si>
  <si>
    <t>3423 Т</t>
  </si>
  <si>
    <t>26.30.23.900.015.00.0796.000000000000</t>
  </si>
  <si>
    <t>Удлинитель</t>
  </si>
  <si>
    <t>для телефонного канала, максимальная дальность связи до 50–60 км</t>
  </si>
  <si>
    <t>Устройство SC&amp;T IP02-Удлинитель, активный, включает приемник и передатчик. Расширяет зону распространения IP сигнала                                по коаксиальному кабелю до 1800</t>
  </si>
  <si>
    <t>6,7,11,14,18,19</t>
  </si>
  <si>
    <t>1702-2 Т</t>
  </si>
  <si>
    <t xml:space="preserve">XPMT 100408T-HQ </t>
  </si>
  <si>
    <t>1704-2 Т</t>
  </si>
  <si>
    <t>H490ANKX170608PNTR</t>
  </si>
  <si>
    <t>3424 Т</t>
  </si>
  <si>
    <t>25.73.40.900.034.00.0796.000000000000</t>
  </si>
  <si>
    <t>Винт</t>
  </si>
  <si>
    <t>SR14-591</t>
  </si>
  <si>
    <t>3,5,6,7,11,13,15,18,19</t>
  </si>
  <si>
    <t>330-2 Т</t>
  </si>
  <si>
    <t>25.73.40.900.043.00.0796.000000000000</t>
  </si>
  <si>
    <t>для замены пластин резца</t>
  </si>
  <si>
    <t>T15/S7</t>
  </si>
  <si>
    <t>333-2 Т</t>
  </si>
  <si>
    <t>T20/M7</t>
  </si>
  <si>
    <t>97 У</t>
  </si>
  <si>
    <t xml:space="preserve">74.90.20.000.024.00.0777.000000000000  </t>
  </si>
  <si>
    <t>целью проведения закупа услуг является исполнение требований Технического регламента Таможенного союза «О безопасности железнодорожного подвижного состава»</t>
  </si>
  <si>
    <t>3425 Т</t>
  </si>
  <si>
    <t>Поковка элиптич. 300-12 ГОСТ 6533-78,
сталь 09Г2С ГОСТ 5520-79</t>
  </si>
  <si>
    <t>20 рабочих дней</t>
  </si>
  <si>
    <t>3426 Т</t>
  </si>
  <si>
    <t>Поковка 1000-10-250 ГОСТ 6533-78, 
сталь 09Г2С ГОСТ  5520-79</t>
  </si>
  <si>
    <t>3427 Т</t>
  </si>
  <si>
    <t>3,5,6,11,14,15,18,19</t>
  </si>
  <si>
    <t>506-2 Т</t>
  </si>
  <si>
    <t>20.30.12.700.001.00.0166.000000000023</t>
  </si>
  <si>
    <t>пентафталевый, марка ПФ-157</t>
  </si>
  <si>
    <t>лак ПФ-157</t>
  </si>
  <si>
    <t>3428 Т</t>
  </si>
  <si>
    <t>Бесконтактная карта Proximity, EM-Marine.</t>
  </si>
  <si>
    <t xml:space="preserve"> Северо-Казахстанская область г.Петропавловск, пр.Я.Гашека 1</t>
  </si>
  <si>
    <t>3429 Т</t>
  </si>
  <si>
    <t>3430 Т</t>
  </si>
  <si>
    <t>Коммутатор D-Link DES-1008A/E, 8-port, UTP 10/100Mbps</t>
  </si>
  <si>
    <t>363-1 Т</t>
  </si>
  <si>
    <t>6,11,18</t>
  </si>
  <si>
    <t>2239-1 Т</t>
  </si>
  <si>
    <t xml:space="preserve">Сетевой фильтр </t>
  </si>
  <si>
    <t>3431 Т</t>
  </si>
  <si>
    <t>26.40.44.900.001.00.0796.000000000000</t>
  </si>
  <si>
    <t>Модуль соединительный</t>
  </si>
  <si>
    <t>для  кабелей и проводников</t>
  </si>
  <si>
    <t>Соединительный модуль RJ-45</t>
  </si>
  <si>
    <t>6,14,15,18</t>
  </si>
  <si>
    <t>374-2 Т</t>
  </si>
  <si>
    <t>Коннектор Connector RJ-45</t>
  </si>
  <si>
    <t>1129-2 Т</t>
  </si>
  <si>
    <t>Розетка компьютерная 1 вход RJ-45 8р-8с 5 категории</t>
  </si>
  <si>
    <t>2233-1 Т</t>
  </si>
  <si>
    <t>видеорегистратор TRASSIR DuO Station AF 32 в комплекте HDD 3.5” 2 TB WD 7200rpm 64mb SATAIII Purple</t>
  </si>
  <si>
    <t>2226-1 Т</t>
  </si>
  <si>
    <t>Hikvision DS-2CD2820F Видеокамера</t>
  </si>
  <si>
    <t>2227-1 Т</t>
  </si>
  <si>
    <t>Hikvision DS-2CD2622FWD-I Видеокамера</t>
  </si>
  <si>
    <t>3432 Т</t>
  </si>
  <si>
    <t>Hikvision DS-2CD2142FWD-I Видеокамера</t>
  </si>
  <si>
    <t>2237-1 Т</t>
  </si>
  <si>
    <t>Кронштейн для видеокамеры DS-2CD2820F</t>
  </si>
  <si>
    <t>3433 Т</t>
  </si>
  <si>
    <t>26.40.51.800.008.00.0796.000000000000</t>
  </si>
  <si>
    <t>Объектив</t>
  </si>
  <si>
    <t>для видеокамеры</t>
  </si>
  <si>
    <t>TV2810D-MPIR Варифокальный 3Мп объектив 2,8-10мм</t>
  </si>
  <si>
    <t>2234-1 Т</t>
  </si>
  <si>
    <t>Коммутатор D-Link DGS-1210-28p</t>
  </si>
  <si>
    <t>2240-1 Т</t>
  </si>
  <si>
    <t>Кабель HDMI Ship 10.0 M/ HDMI Ship 10.0 M кабель</t>
  </si>
  <si>
    <t>3,5,6,14,15,18,19</t>
  </si>
  <si>
    <t>1395-2 Т</t>
  </si>
  <si>
    <t>26.20.21.900.000.00.0796.000000000005</t>
  </si>
  <si>
    <t>интерфейс USB 2.0, емкость 8 Гб</t>
  </si>
  <si>
    <t>Накопитель Flash Drive 8 GB</t>
  </si>
  <si>
    <t>152 Т</t>
  </si>
  <si>
    <t>Акционерное общество "Петропавловский завод тяжелого машиностроения"</t>
  </si>
  <si>
    <t>глухая под окраску Дверь деревянная</t>
  </si>
  <si>
    <t>590000000</t>
  </si>
  <si>
    <t>796</t>
  </si>
  <si>
    <t>1486-1 Т</t>
  </si>
  <si>
    <t>3434 Т</t>
  </si>
  <si>
    <t>24.10.71.000.001.00.0168.000000000004</t>
  </si>
  <si>
    <t>из стали, горячекатаной, с параллельными гранями полок и с уклоном внутренних граней, номер швеллера 20</t>
  </si>
  <si>
    <t>аванс 0 %, оплата по факту</t>
  </si>
  <si>
    <t>3435 Т</t>
  </si>
  <si>
    <t>3436 Т</t>
  </si>
  <si>
    <t>3437 Т</t>
  </si>
  <si>
    <t>628-2 Т</t>
  </si>
  <si>
    <t>26.51.52.700.002.00.0796.000000000366</t>
  </si>
  <si>
    <t>дистанционный, для дистанционного контроля избыточного давления жидкостей в системе топливоподачи, смазки и охлаждения двигателя внутреннего сгорания дизельной техники, электрический</t>
  </si>
  <si>
    <t>Электрический дистанционный манометр 1ЭДММ-300</t>
  </si>
  <si>
    <t xml:space="preserve">аванс 0%, оплата по факту </t>
  </si>
  <si>
    <t>3,4,5,6,11,13,14,15,18,19</t>
  </si>
  <si>
    <t>10-2 Т</t>
  </si>
  <si>
    <t>Токовые клещи АТК-1010</t>
  </si>
  <si>
    <t>3438 Т</t>
  </si>
  <si>
    <t>13.94.11.900.004.00.0796.000000000000</t>
  </si>
  <si>
    <t>стяжной, для крепления и стягивания груза</t>
  </si>
  <si>
    <t>2844-1 Т</t>
  </si>
  <si>
    <t>2845-1 Т</t>
  </si>
  <si>
    <t>3439 Т</t>
  </si>
  <si>
    <t>26.30.21.900.000.00.0796.000000000002</t>
  </si>
  <si>
    <t>Медиаконвертер</t>
  </si>
  <si>
    <t>неуправляемый</t>
  </si>
  <si>
    <t>Медиаконвертер Planet GT-805A, разъем SFP, разъем RJ45, 10/100/1000Base-T, Duplex</t>
  </si>
  <si>
    <t>декабрь</t>
  </si>
  <si>
    <t>3440 Т</t>
  </si>
  <si>
    <t>23.99.19.300.000.00.0625.000000000001</t>
  </si>
  <si>
    <t>Поролон</t>
  </si>
  <si>
    <t>из эластичного пенополиуретана, тип мягкий, толщина 20 мм</t>
  </si>
  <si>
    <t>Поролон 20 мм</t>
  </si>
  <si>
    <t>3441 Т</t>
  </si>
  <si>
    <t>Рукав РВД-12-160-1300-М24х1,5(11)0/М24х1,5(11)0-0-У</t>
  </si>
  <si>
    <t>3442 Т</t>
  </si>
  <si>
    <t>Рукав РВД-12-160-800-М24х1,5(11)0/М24х1,5(11)0-0-У</t>
  </si>
  <si>
    <t>3443 Т</t>
  </si>
  <si>
    <t>Рукав РВД-10-270-1580-М22х1,5(11)/М22х1,5(11)-У</t>
  </si>
  <si>
    <t>3444 Т</t>
  </si>
  <si>
    <t>3445 Т</t>
  </si>
  <si>
    <t>3446 Т</t>
  </si>
  <si>
    <t>d-50 мм</t>
  </si>
  <si>
    <t>3447 Т</t>
  </si>
  <si>
    <t>3448 Т</t>
  </si>
  <si>
    <t>24.20.34.000.000.00.0168.000000000002</t>
  </si>
  <si>
    <t>квадратная, сталь 1-3ПС, 9г2с, сварная, размер 100*100 мм, толщина стенки от 3 до 8 мм</t>
  </si>
  <si>
    <t>3449 Т</t>
  </si>
  <si>
    <t>24.20.34.000.000.00.0168.000000000286</t>
  </si>
  <si>
    <t>квадратная, стальная холоднодеформированная, электросварная, наружный диаметр 40 мм, толщина стенки 4,0 мм, ГОСТ 8639-82</t>
  </si>
  <si>
    <t>3450 Т</t>
  </si>
  <si>
    <t>3451 Т</t>
  </si>
  <si>
    <t>3452 Т</t>
  </si>
  <si>
    <t>444-2 Т</t>
  </si>
  <si>
    <t>3,5,6,11,18,19</t>
  </si>
  <si>
    <t>445-2 Т</t>
  </si>
  <si>
    <t>12ХН3А</t>
  </si>
  <si>
    <t>446-2 Т</t>
  </si>
  <si>
    <t>454-2 Т</t>
  </si>
  <si>
    <t>455-2 Т</t>
  </si>
  <si>
    <t>462-2 Т</t>
  </si>
  <si>
    <t>463-2 Т</t>
  </si>
  <si>
    <t>474-2 Т</t>
  </si>
  <si>
    <t>600-2 Т</t>
  </si>
  <si>
    <t>3,5,6,16,17,18,19</t>
  </si>
  <si>
    <t>601-2 Т</t>
  </si>
  <si>
    <t>437-2 Т</t>
  </si>
  <si>
    <t>3,4,5,6,11,18,19</t>
  </si>
  <si>
    <t>586-2 Т</t>
  </si>
  <si>
    <t>587-2 Т</t>
  </si>
  <si>
    <t>09Г2С</t>
  </si>
  <si>
    <t>592-2 Т</t>
  </si>
  <si>
    <t>593-2 Т</t>
  </si>
  <si>
    <t>597-2 Т</t>
  </si>
  <si>
    <t>40Х</t>
  </si>
  <si>
    <t>1046-2 Т</t>
  </si>
  <si>
    <t>24.44.22.240.002.00.0168.000000000035</t>
  </si>
  <si>
    <t>бронзовый, круглый, диаметр 45 мм, пресованный</t>
  </si>
  <si>
    <t>3,4,5,11,18,19</t>
  </si>
  <si>
    <t>1048-2 Т</t>
  </si>
  <si>
    <t>24.34.12.900.000.00.0168.000000000078</t>
  </si>
  <si>
    <t>из углеродистой стали, номинальный диаметр 10,00 мм</t>
  </si>
  <si>
    <t>1318-2 Т</t>
  </si>
  <si>
    <t>1339-2 Т</t>
  </si>
  <si>
    <t>1340-2 Т</t>
  </si>
  <si>
    <t>1459-2 Т</t>
  </si>
  <si>
    <t>1460-2 Т</t>
  </si>
  <si>
    <t>1462-2 Т</t>
  </si>
  <si>
    <t>1463-2 Т</t>
  </si>
  <si>
    <t>1466-2 Т</t>
  </si>
  <si>
    <t>1470-2 Т</t>
  </si>
  <si>
    <t>1475-2 Т</t>
  </si>
  <si>
    <t>1479-2 Т</t>
  </si>
  <si>
    <t>1480-2 Т</t>
  </si>
  <si>
    <t>3453 Т</t>
  </si>
  <si>
    <t>3,5,6,7,8,11,14,15,18,19</t>
  </si>
  <si>
    <t>402-2 Т</t>
  </si>
  <si>
    <t>14.12.11.290.001.01.0839.000000000002</t>
  </si>
  <si>
    <t>для защиты от пониженных температур, мужской, из хлопчатобумажной ткани с химическими волокнами, состоит из куртки и полукомбинезона</t>
  </si>
  <si>
    <t>Костюм "Легион"</t>
  </si>
  <si>
    <t>3,5,6,11,12,13,14,15,18,19</t>
  </si>
  <si>
    <t>697-2 Т</t>
  </si>
  <si>
    <t>26.51.62.330.000.00.0796.000000000000</t>
  </si>
  <si>
    <t>алмазный, для измерения микротвердости, ГОСТ 9377-81</t>
  </si>
  <si>
    <t>НК</t>
  </si>
  <si>
    <t xml:space="preserve">поставка в течение 15 дней </t>
  </si>
  <si>
    <t>98 У</t>
  </si>
  <si>
    <t>63.11.11.000.001.00.0777.000000000000</t>
  </si>
  <si>
    <t>Услуги по сканированию данных</t>
  </si>
  <si>
    <t>Услуги по оптическому считыванию (сканированию) данных</t>
  </si>
  <si>
    <t>Услуги сканирования рамной конструкции</t>
  </si>
  <si>
    <t>3,4,5,6,11,14,15,18,19</t>
  </si>
  <si>
    <t>1276-2 Т</t>
  </si>
  <si>
    <t>19.20.24.000.000.00.0112.000000000000</t>
  </si>
  <si>
    <t>Керосин</t>
  </si>
  <si>
    <t>марка КО-25, плотность не менее 795 кг/м3 при 20℃, массовая доля общей серы не более 0,04%</t>
  </si>
  <si>
    <t>757-2 Т</t>
  </si>
  <si>
    <t>Клавиша отопителя П147-04.11А</t>
  </si>
  <si>
    <t xml:space="preserve"> поставка в течение 3 дней</t>
  </si>
  <si>
    <t>292-2 Т</t>
  </si>
  <si>
    <t>Клапан ЭПК КЭМ-10 374-2313100</t>
  </si>
  <si>
    <t>3454 Т</t>
  </si>
  <si>
    <t>29.31.30.300.003.00.0796.000000000000</t>
  </si>
  <si>
    <t>Рамка</t>
  </si>
  <si>
    <t>выключателя, для грузового автомобиля</t>
  </si>
  <si>
    <t>Рамка клавиши 5320-3710015-02</t>
  </si>
  <si>
    <t>1084-2 Т</t>
  </si>
  <si>
    <t>Реле БОШ 751.3777 5320-3730057</t>
  </si>
  <si>
    <t>1428-2 Т</t>
  </si>
  <si>
    <t>Хомут Torro S 16-27/9 С7 W1 (01263565021)</t>
  </si>
  <si>
    <t>69-2 Т</t>
  </si>
  <si>
    <t xml:space="preserve">Вилка кабельная ШР40П16ЭГ2 </t>
  </si>
  <si>
    <t>74-2 Т</t>
  </si>
  <si>
    <t xml:space="preserve">Вилка кабельная ШР32У12ЭГ1 </t>
  </si>
  <si>
    <t>703-1 Т</t>
  </si>
  <si>
    <t>703-2 Т</t>
  </si>
  <si>
    <t xml:space="preserve">Наконечник НК-1.0-4 </t>
  </si>
  <si>
    <t>3,4,5,6,11,14,18,19</t>
  </si>
  <si>
    <t>101-2 Т</t>
  </si>
  <si>
    <t>2ПТ-10В</t>
  </si>
  <si>
    <t>1083-1 Т</t>
  </si>
  <si>
    <t>3,5,6,11,13,14,15,18,19</t>
  </si>
  <si>
    <t>1083-2 Т</t>
  </si>
  <si>
    <t xml:space="preserve">Резистор СП5-22-1Вт 470 Ом±5% </t>
  </si>
  <si>
    <t>1088-1 Т</t>
  </si>
  <si>
    <t>3,5,6,11,14</t>
  </si>
  <si>
    <t>1088-2 Т</t>
  </si>
  <si>
    <t>3,4,5,6,11,13,15,18,19</t>
  </si>
  <si>
    <t>1068-2 Т</t>
  </si>
  <si>
    <t>Розетка кабельная ШР28У7ЭШ9</t>
  </si>
  <si>
    <t>3455 Т</t>
  </si>
  <si>
    <t>26.51.43.590.013.00.0796.000000000001</t>
  </si>
  <si>
    <t>Амперметр</t>
  </si>
  <si>
    <t>класс точности 4 А, ГОСТ 8711-93</t>
  </si>
  <si>
    <t>М42305 50-0-50 мкА, микроамперметр (60х60)</t>
  </si>
  <si>
    <t>6,11,13,14,18,19</t>
  </si>
  <si>
    <t>3037-1 Т</t>
  </si>
  <si>
    <t>Отливка БрО10Ф1 ГОСТ 613-79 по чертежу 1НП01.03.002-1 зг "Венец червячного колеса" (заготовка)</t>
  </si>
  <si>
    <t>срок изготовления в течение 5 дней</t>
  </si>
  <si>
    <t>11,13,14,15,19</t>
  </si>
  <si>
    <t>1141-2 Т</t>
  </si>
  <si>
    <t>1216-2 Т</t>
  </si>
  <si>
    <t>1142-2 Т</t>
  </si>
  <si>
    <t>663-2 Т</t>
  </si>
  <si>
    <t>664-2 Т</t>
  </si>
  <si>
    <t>3456 Т</t>
  </si>
  <si>
    <t>32.99.23.300.001.00.0796.000000000001</t>
  </si>
  <si>
    <t>Застежка</t>
  </si>
  <si>
    <t>защелка, заклепки и их части</t>
  </si>
  <si>
    <t>Замок-застежка для герметизации</t>
  </si>
  <si>
    <t>266-2 Т</t>
  </si>
  <si>
    <t>27.90.31.900.014.03.0796.000000000000</t>
  </si>
  <si>
    <t>полупроводниковый</t>
  </si>
  <si>
    <t>Модуль шагового двигателя STEP MOTOR CONTROLLER EL7041, Артикул: 605543</t>
  </si>
  <si>
    <t>35 календарных дней</t>
  </si>
  <si>
    <t>3,4,5,6,7,8,11,15,18,19</t>
  </si>
  <si>
    <t>1189-2 Т</t>
  </si>
  <si>
    <t>20.30.22.550.000.00.0778.000000000002</t>
  </si>
  <si>
    <t>Шпатлевка</t>
  </si>
  <si>
    <t>для выравнивания стен и потолков в помещениях, на гипсовой основе</t>
  </si>
  <si>
    <t>3457 Т</t>
  </si>
  <si>
    <t>30.30.15.000.001.00.0796.000000000000</t>
  </si>
  <si>
    <t>Форсунка</t>
  </si>
  <si>
    <t>топливная, устройство для распыливания жидкого топлива, подаваемого в камеру сгорания двигателя</t>
  </si>
  <si>
    <t>автомобиль  УАЗ 390995</t>
  </si>
  <si>
    <t>аванс - 0 %, оплата по факту</t>
  </si>
  <si>
    <t>3,5,11,15, 19</t>
  </si>
  <si>
    <t>1386-1 Т</t>
  </si>
  <si>
    <t xml:space="preserve">28.29.13.300.003.00.0796.000000000005   </t>
  </si>
  <si>
    <t>3,5,11,15, 18,19</t>
  </si>
  <si>
    <t>1385-1 Т</t>
  </si>
  <si>
    <t>1392-2 Т</t>
  </si>
  <si>
    <t>3458 Т</t>
  </si>
  <si>
    <t>3459 Т</t>
  </si>
  <si>
    <t>на автомобиль ГАЗ 3302</t>
  </si>
  <si>
    <t>3460 Т</t>
  </si>
  <si>
    <t>3461 Т</t>
  </si>
  <si>
    <t>3462 Т</t>
  </si>
  <si>
    <t>29.32.30.500.002.00.0796.000000000000</t>
  </si>
  <si>
    <t>для легкового автомобиля, передней подвески, жидкостный (гидравлический)</t>
  </si>
  <si>
    <t>11,15,18,</t>
  </si>
  <si>
    <t>746-1 Т</t>
  </si>
  <si>
    <t>11,13,14,15,18</t>
  </si>
  <si>
    <t>727-2 Т</t>
  </si>
  <si>
    <t>3,5,6,11,15,18,19</t>
  </si>
  <si>
    <t>1160-1 Т</t>
  </si>
  <si>
    <t>3463 Т</t>
  </si>
  <si>
    <t>3464 Т</t>
  </si>
  <si>
    <t>29.32.30.990.015.00.0796.000000000002</t>
  </si>
  <si>
    <t>управления отопителем, для легкового автомобиля</t>
  </si>
  <si>
    <t>521-2 Т</t>
  </si>
  <si>
    <t>Osram, 55W</t>
  </si>
  <si>
    <t>3465 Т</t>
  </si>
  <si>
    <t>29.32.20.990.017.00.0796.000000000000</t>
  </si>
  <si>
    <t>Стеклоподъемник</t>
  </si>
  <si>
    <t>509-2 Т</t>
  </si>
  <si>
    <t>508-1 Т</t>
  </si>
  <si>
    <t xml:space="preserve"> декабрь</t>
  </si>
  <si>
    <t>3,4,5,6,7,8,11,14,15,20,21</t>
  </si>
  <si>
    <t>6-2 Р</t>
  </si>
  <si>
    <t>32.99.99.000.000.00.0999.000000000000</t>
  </si>
  <si>
    <t>Работы по изготовлению деталей технологического оборудования по техническим условиям заказчика</t>
  </si>
  <si>
    <t>Работы по изготовлению деталей технологического оборудования по чертежам и техническим условиям</t>
  </si>
  <si>
    <t>3,4,5,6,11,14,15,19</t>
  </si>
  <si>
    <t>1246-2 Т</t>
  </si>
  <si>
    <t>28.30.93.990.096.00.0796.000000000000</t>
  </si>
  <si>
    <t>для тракторной техники, уборочная</t>
  </si>
  <si>
    <t xml:space="preserve">для тракторной техники  </t>
  </si>
  <si>
    <t>3,5,6,11,14,18,19</t>
  </si>
  <si>
    <t>225-2 Т</t>
  </si>
  <si>
    <t>27.32.13.700.000.00.0006.000000001135</t>
  </si>
  <si>
    <t>марка КУПР, 14*0,5-250 мм2</t>
  </si>
  <si>
    <t>КУПР-250 14х0,5</t>
  </si>
  <si>
    <t>3,5,6,7,8,11,13,14,18,19</t>
  </si>
  <si>
    <t>228-2 Т</t>
  </si>
  <si>
    <t>27.32.13.700.000.00.0006.000000001136</t>
  </si>
  <si>
    <t>марка КУПР, 19*0,5-250 мм2</t>
  </si>
  <si>
    <t>КУПР-250 19х0,5</t>
  </si>
  <si>
    <t>229-2 Т</t>
  </si>
  <si>
    <t>27.32.13.700.000.00.0006.000000001134</t>
  </si>
  <si>
    <t>марка КУПР, 7*0,5-250 мм²</t>
  </si>
  <si>
    <t>КУПР-250 7х0,5</t>
  </si>
  <si>
    <t>3, 4, 5, 6,7, 11, 14, 15, 18, 19</t>
  </si>
  <si>
    <t>172-2 Т</t>
  </si>
  <si>
    <t>20.30.12.700.001.00.0166.000000000056</t>
  </si>
  <si>
    <t>марка ХС, ГОСТ 23494-79</t>
  </si>
  <si>
    <t>лак ХС-724 ГОСТ 23494</t>
  </si>
  <si>
    <t>3, 4, 5, 6,8, 11, 14, 15, 18, 19</t>
  </si>
  <si>
    <t>430-2 Т</t>
  </si>
  <si>
    <t>грунтовка ХС-010 кр.коричневая ГОСТ 9355 (ТУ 6-21-51-90)</t>
  </si>
  <si>
    <t>3, 5, 6, 7,11,14 15, 18, 19</t>
  </si>
  <si>
    <t>432-2 Т</t>
  </si>
  <si>
    <t>эмаль ХС-710 ГОСТ 9355 (ТУ 6-21-8-89)</t>
  </si>
  <si>
    <t>3, 5, 6, 7,11,  15,16,17 18, 19</t>
  </si>
  <si>
    <t>1075-1 Т</t>
  </si>
  <si>
    <t>20.30.22.700.000.01.0166.000000000000</t>
  </si>
  <si>
    <t>растворитель Р-4 ГОСТ 7827</t>
  </si>
  <si>
    <t>3, 4, 5, 6, 11,  15, 18, 19</t>
  </si>
  <si>
    <t>1546-2 Т</t>
  </si>
  <si>
    <t>20.30.22.100.001.00.0166.000000000002</t>
  </si>
  <si>
    <t>марка ФЛ-03К, для грунтования поверхностей из черных металлов/медных /титановых сплавов/ деревянных поверхностей, ГОСТ 9109-81</t>
  </si>
  <si>
    <t>грунтовка ФЛ-03 К ГОСТ 9109-81</t>
  </si>
  <si>
    <t>1491-1 Т</t>
  </si>
  <si>
    <t>223-2 Т</t>
  </si>
  <si>
    <t>25.11.21.200.003.00.0796.000000000000</t>
  </si>
  <si>
    <t>Демпфер</t>
  </si>
  <si>
    <t>для гашения колебаний в мостовых конструкциях, стальной</t>
  </si>
  <si>
    <t>Демпфирующее устройство S005.10.050. резьба присоединения:M20х1,5 внутр. M20х1,5 наруж., материал-латунь, рабочее давление 400кгс/см.,  максимальная рабочая температура -120°С.</t>
  </si>
  <si>
    <t>поставка в течение 10 календарных дней</t>
  </si>
  <si>
    <t>6,7,11,14,15,20,21</t>
  </si>
  <si>
    <t>14-2 Р</t>
  </si>
  <si>
    <t>Работы по испытанию и ремонту кабельных линий напряжением 10 кВ</t>
  </si>
  <si>
    <t>2081-1 Т</t>
  </si>
  <si>
    <t xml:space="preserve">Аккумуляторная батарея Delta DTM 1255L </t>
  </si>
  <si>
    <t xml:space="preserve">декабрь </t>
  </si>
  <si>
    <t>3,4,5,6,8,11,12,13,14,15,18,19</t>
  </si>
  <si>
    <t>710-2 Т</t>
  </si>
  <si>
    <t>30.20.40.300.795.00.0796.000000000000</t>
  </si>
  <si>
    <t>Резервуар воздушный</t>
  </si>
  <si>
    <t>для электровоза</t>
  </si>
  <si>
    <t>Резервуар воздушный Р7-78</t>
  </si>
  <si>
    <t>отгрузка в течение 10 дней</t>
  </si>
  <si>
    <t>3441-1 Т</t>
  </si>
  <si>
    <t>11,13,14,18,19</t>
  </si>
  <si>
    <t>1036-1 Т</t>
  </si>
  <si>
    <t>67-1 Т</t>
  </si>
  <si>
    <t>187-2 Т</t>
  </si>
  <si>
    <t>Т-13003 Охлаждающая жидкость Termacut 028872(4л)</t>
  </si>
  <si>
    <t>1393-2 Т</t>
  </si>
  <si>
    <t>27.11.61.000.005.04.0796.000000000000</t>
  </si>
  <si>
    <t>системы охлаждения, для дизельной электростанции</t>
  </si>
  <si>
    <t>Фильтрующий элемент системы охлаждения арт№027664</t>
  </si>
  <si>
    <t xml:space="preserve"> ОИ</t>
  </si>
  <si>
    <t xml:space="preserve"> 20 дней</t>
  </si>
  <si>
    <t>6,12,13,14,18,19</t>
  </si>
  <si>
    <t>947-2 Т</t>
  </si>
  <si>
    <t>Поковка 10241 для детали Поковка, 12Х18Н10Т ГОСТ 5632-2014, ТПГ705.131; ТПГ705.141, Ф317хФ110х100, вес 55кг.</t>
  </si>
  <si>
    <t>948-2 Т</t>
  </si>
  <si>
    <t>Поковка 40241 для детали Поковка, 12Х18Н10Т ГОСТ 5632-2014, ТПГ705.131,141; ТПГ705.141, Ф317хФ110х140, вес 77кг.</t>
  </si>
  <si>
    <t>949-2 Т</t>
  </si>
  <si>
    <t>Поковка 10246 для детали Поковка , 09Г2С ГОСТ 19281-2014, ТПГ705.131-01, ТПГ705.141-01, Ф315хФ120х100, вес 53кг</t>
  </si>
  <si>
    <t>950-2 Т</t>
  </si>
  <si>
    <t>Поковка 40246 для детали Поковка , 09Г2С ГОСТ 19281-2014, ТПГ705.131-01, ТПГ705.141-01, Ф315хФ120х100, вес 74 кг</t>
  </si>
  <si>
    <t>951-2 Т</t>
  </si>
  <si>
    <t>Поковка 10250 для детали Поковка на 2 детали куются совместно, 12Х18Н10Т ГОСТ 5632-2014, ТПГ705.224;ТПГ705.232, Ф630/Ф378х277, вес 435 кг</t>
  </si>
  <si>
    <t>3,4,5,6,12,13,14,15,16,17,18,19</t>
  </si>
  <si>
    <t>12-2 Т</t>
  </si>
  <si>
    <t>Поковка 40251 для детали Поковка, 12Х18Н10Т ГОСТ 5632-2014, ТПГ705.303, ф1092/ф878х168,  вес 440кг</t>
  </si>
  <si>
    <t>3466 Т</t>
  </si>
  <si>
    <t>Поковка 10252 для детали Поковка, 12Х18Н10Т ГОСТ 5632-2014, ТПГ705.207;ТПГ705.106, Ф1090/Ф880х149, вес 380 кг/шт.</t>
  </si>
  <si>
    <t>3467 Т</t>
  </si>
  <si>
    <t>Поковка 40252 для детали Поковка, 12Х18Н10Т ГОСТ 5632-2014, ТПГ705.224;ТПГ705.232, ф1090/ф880х189, вес 485 кг.</t>
  </si>
  <si>
    <t>3468 Т</t>
  </si>
  <si>
    <t>Поковка 10253 для детали Поковка, 12Х18Н10Т ГОСТ 5632-2014, ТПГ705.107, Ф1205/Ф880х214, вес 895кг.</t>
  </si>
  <si>
    <t>3469 Т</t>
  </si>
  <si>
    <t>Поковка 10254 для детали Поковка, 12Х18Н10Т ГОСТ 5632-2014, ТПГ705.405, Ф1205/Ф980х175,  вес 535кг.</t>
  </si>
  <si>
    <t>3470 Т</t>
  </si>
  <si>
    <t>Поковка 40255 для детали Поковка на 2 детали куются совместно, 09Г2С ГОСТ 19281-2014, ТПГ705.224-01;ТПГ705.232-01, Ф630/Ф378х277, вес 435 кг.</t>
  </si>
  <si>
    <t>565-2 Т</t>
  </si>
  <si>
    <t>Поковка 10256 для детали Поковка, 12Х18Н10Т ГОСТ 5632-2014, ТПГ706.404, Ф1525/Ф1280х181, вес 770кг</t>
  </si>
  <si>
    <t>492-2 Т</t>
  </si>
  <si>
    <t>Поковка 10242 для детали Поковка на 8 деталей куются совместно, 12Х18Н10Т ГОСТ 5632-2014, ТПГ706.321+ТПГ706.331, Ф385х960, вес 910кг.</t>
  </si>
  <si>
    <t>3471 Т</t>
  </si>
  <si>
    <t>Поковка 40243 для детали Поковка на 2 детали, 12Х18Н10Т ГОСТ 5632-2014, ТПГ706.222, ф450/ф150х275, вес 305кг</t>
  </si>
  <si>
    <t>3472 Т</t>
  </si>
  <si>
    <t>Поковка 40247 для детали Поковка на 4 детали куются совместно, 09Г2С ГОСТ 19281-2014, ТПГ706.017+ТПГ706.018, Ф380х505, вес 520кг</t>
  </si>
  <si>
    <t>3473 Т</t>
  </si>
  <si>
    <t>Поковка 10248 для детали Поковка, 09Г2С ГОСТ 19281-2014, ТПГ706.021, Ф445хФ227х105, вес 95 кг</t>
  </si>
  <si>
    <t>3474 Т</t>
  </si>
  <si>
    <t>Поковка 10258 для детали Поковка, 12Х18Н10Т ГОСТ 5632-2014, ТПГ706.305;ТПГ706.504, Ф1420/Ф1180х168, вес 650кг</t>
  </si>
  <si>
    <t>1049-2 Т</t>
  </si>
  <si>
    <t>Поковка 40258 для детали Поковка, 12Х18Н10Т ГОСТ 5632-2014, ТПГ706.305;ТПГ706.504, Ф1420/Ф1180х208, 805кг</t>
  </si>
  <si>
    <t>605-2 Т</t>
  </si>
  <si>
    <t>Поковка 40245 для детали Поковка на 2 детали , 12Х18Н10Т ГОСТ 5632-2014, ТПГ706.112, ф580/ф200х295, 540кг</t>
  </si>
  <si>
    <t>3475 Т</t>
  </si>
  <si>
    <t>Поковка 40249 для детали Поковка на 2 детали , 09Г2С ГОСТ 19281-2014, ТПГ706.019, Ф575/ф200х280, вес 505кг</t>
  </si>
  <si>
    <t>3476 Т</t>
  </si>
  <si>
    <t>Поковка 10257 для детали Поковка , 12Х18Н10Т ГОСТ 5632-2014, ТПГ706.106, Ф1420/Ф1180х161, вес 620кг.</t>
  </si>
  <si>
    <t>3477 Т</t>
  </si>
  <si>
    <t>Поковка 40257 для детали Поковка, 12Х18Н10Т ГОСТ 5632-2014, ТПГ706.106, Ф1420/Ф1180х201, 775кг.</t>
  </si>
  <si>
    <t>3478 Т</t>
  </si>
  <si>
    <t>Поковка 10259 для детали Поковка, 12Х18Н10Т ГОСТ 5632-2014, ТПГ706.107, Ф1525/Ф1180х224, вес 1290кг.</t>
  </si>
  <si>
    <t>3479 Т</t>
  </si>
  <si>
    <t>Поковка 40259К для детали Поковка, 12Х18Н10Т ГОСТ 5632-2014, ТПГ706.107, Ф1525/Ф1180х264, вес 1520кг.</t>
  </si>
  <si>
    <t>3480 Т</t>
  </si>
  <si>
    <t>Поковка 10244 для детали Поковка на 4 детали куются совместно, 12Х18Н10Т ГОСТ 5632-2014, ТПГ706.122+ТПГ706.212, Ф525хФ200х645, вес 945кг.</t>
  </si>
  <si>
    <t>№ 1210 от 01.11.2016г., № 1211 от 01.11.2016г., № 1216 от 02.11.2016г., № 1217 от 02.11.2016г., № 1218 от 02.11.2016г., № 1219 от 02.11.2016г., № 1220 от 02.11.2016г., № 1221 от 02.11.2016г., № 1222 от 02.11.2016г., № 1223 от 02.11.2016г., № 1235 от 03.11.2016г. № 1236 от 04.11.2016г., № 1237 от 04.11.2016г., № 1238 от 04.11.2016г., № 1251 от 08.11.2016г, № 1252 от 08.11.2016г., № 1253 от 08.11.2016г., № 1254 от 08.11.2016г., № 1255 от 08.11.2016г., № 1260 от 09.11.2016г., № 1261 от 09.11.2016г., № 1262 от 09.11.2016г., № 1263 от 09.11.2016г., № 1264 от 10.11.2016г., № 1272 от 14.11.2016г., № 1274 от 14.11.2016г., № 1275 от 14.11.2016г., № 1279 от 15.11.2016г., № 1280 от 15.11.2016г., № 1281 от 15.11.2016г., № 1282 от 15.11.2016г., № 1289 от 16.11.2016г., № 1290 от 16.11.2016г., № 1291 от 16.11.2016г., № 1292 от 16.11.2016г., № 1304 от 18.11.2016г., № 1305 от 18.11.2016 г., № 1316 от 21.11.2016 г., № 1318 от 21.11.2016 г., № 1319 от 21.11.2016 г., № 1324 от 22.11.2016 г., № 1325 от 22.11.2016 г., № 1330 от 23.11.2016 г., № 1331 от 23.11.2016 г., № 1332 от 23.11.2016 г., № 1341 от 25.11.2016 г., № 1342 от 25.11.2016 г., № 1343 от 25.11.2016 г. № 1210 от 01.11.2016г., № 1211 от 01.11.2016г., № 1216 от 02.11.2016г., № 1217 от 02.11.2016г., № 1218 от 02.11.2016г., № 1219 от 02.11.2016г., № 1220 от 02.11.2016г., № 1221 от 02.11.2016г., № 1222 от 02.11.2016г., № 1223 от 02.11.2016г., № 1235 от 03.11.2016г. № 1236 от 04.11.2016г., № 1237 от 04.11.2016г., № 1238 от 04.11.2016г., № 1251 от 08.11.2016г, № 1252 от 08.11.2016г., № 1253 от 08.11.2016г., № 1254 от 08.11.2016г., № 1255 от 08.11.2016г., № 1260 от 09.11.2016г., № 1261 от 09.11.2016г., № 1262 от 09.11.2016г., № 1263 от 09.11.2016г., № 1264 от 10.11.2016г., № 1272 от 14.11.2016г., № 1274 от 14.11.2016г., № 1275 от 14.11.2016г., № 1279 от 15.11.2016г., № 1280 от 15.11.2016г., № 1281 от 15.11.2016г., № 1282 от 15.11.2016г., № 1289 от 16.11.2016г., № 1290 от 16.11.2016г., № 1291 от 16.11.2016г., № 1292 от 16.11.2016г., № 1304 от 18.11.2016г., № 1305 от 18.11.2016 г., № 1316 от 21.11.2016 г., № 1318 от 21.11.2016 г., № 1319 от 21.11.2016 г., № 1324 от 22.11.2016 г., № 1325 от 22.11.2016 г., № 1330 от 23.11.2016 г., № 1331 от 23.11.2016 г., № 1332 от 23.11.2016 г., № 1337 от 24.11.2016г., № 1339 от 24.11.2016г.,.№ 1341 от 25.11.2016 г., № 1342 от 25.11.2016 г., № 1343 от 25.11.2016 г., № 1344 от 25.11.2016г., № 1346 от 25.11.2016г., № 1347 от 28.11.2016г., № 1348 от 28.11.2016г., № 1349 от 28.11.2016г., № 1350 от 28.11.2016г., № 1356 от 28.11.2016г., № 1357 от 29.11.2016г., № 1368 от 30.11.2016г., № 1369 от 30.11.2016г., № 1370 от 30.11.2016г.,  № 1382 от 02.12.2016г.</t>
  </si>
  <si>
    <t>№ 1371 от 02.12.2016г., № 1372 от 02.12.2016г., № 1372 от 02.12.2016г., № 1374 от 02.12.2016г., № 1375 от 02.12.2016г., № 1376 от 02.12.2016г., № 1377 от 02.12.2016г., № 1382 от 02.12.2016г., № 1392 от 06.12.2016г., № 1394 от 06.12.2016г., № 1395 от 06.12.2016г., № 1396 от 07.12.2016г., № 1397 от 07.12.2016г., № 1404 от 08.12.2016г., № 1406 от 08.12.2016г. № 1413 от 09.12.2016г., № 1414 от 09.12.2016 г., № 1417 от 12.12.2016 г.</t>
  </si>
</sst>
</file>

<file path=xl/styles.xml><?xml version="1.0" encoding="utf-8"?>
<styleSheet xmlns="http://schemas.openxmlformats.org/spreadsheetml/2006/main">
  <numFmts count="11">
    <numFmt numFmtId="43" formatCode="_-* #,##0.00_р_._-;\-* #,##0.00_р_._-;_-* &quot;-&quot;??_р_._-;_-@_-"/>
    <numFmt numFmtId="164" formatCode="#,##0.00_ ;\-#,##0.00\ "/>
    <numFmt numFmtId="165" formatCode="0.0"/>
    <numFmt numFmtId="166" formatCode="#,##0.0"/>
    <numFmt numFmtId="167" formatCode="0.000"/>
    <numFmt numFmtId="168" formatCode="_(* #,##0.00_);_(* \(#,##0.00\);_(* &quot;-&quot;??_);_(@_)"/>
    <numFmt numFmtId="169" formatCode="#,##0.00_р_."/>
    <numFmt numFmtId="170" formatCode="#,##0.000_р_."/>
    <numFmt numFmtId="171" formatCode="_-* #,##0.00\ _р_._-;\-* #,##0.00\ _р_._-;_-* &quot;-&quot;??\ _р_._-;_-@_-"/>
    <numFmt numFmtId="172" formatCode="#,##0.000"/>
    <numFmt numFmtId="173" formatCode="#,##0.00&quot;р.&quot;"/>
  </numFmts>
  <fonts count="46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name val="Arial Cyr"/>
      <charset val="204"/>
    </font>
    <font>
      <sz val="1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10"/>
      <name val="Arial"/>
      <family val="2"/>
      <charset val="204"/>
    </font>
    <font>
      <sz val="9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Calibri"/>
      <family val="2"/>
      <charset val="204"/>
      <scheme val="minor"/>
    </font>
    <font>
      <sz val="10"/>
      <name val="Calibri"/>
      <family val="2"/>
      <charset val="204"/>
    </font>
    <font>
      <sz val="12"/>
      <name val="Times New Roman"/>
      <family val="1"/>
      <charset val="204"/>
    </font>
    <font>
      <sz val="11"/>
      <color rgb="FF008000"/>
      <name val="Calibri"/>
      <family val="2"/>
      <charset val="204"/>
      <scheme val="minor"/>
    </font>
    <font>
      <sz val="11"/>
      <color rgb="FF0033CC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color rgb="FFFF0066"/>
      <name val="Calibri"/>
      <family val="2"/>
      <charset val="204"/>
      <scheme val="minor"/>
    </font>
    <font>
      <sz val="10"/>
      <color rgb="FFFF0066"/>
      <name val="Calibri"/>
      <family val="2"/>
      <charset val="204"/>
      <scheme val="minor"/>
    </font>
    <font>
      <sz val="10"/>
      <color indexed="30"/>
      <name val="Times New Roman"/>
      <family val="1"/>
      <charset val="204"/>
    </font>
    <font>
      <sz val="10"/>
      <color indexed="20"/>
      <name val="Times New Roman"/>
      <family val="1"/>
      <charset val="204"/>
    </font>
    <font>
      <sz val="10"/>
      <color indexed="17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0"/>
      <color indexed="52"/>
      <name val="Times New Roman"/>
      <family val="1"/>
      <charset val="204"/>
    </font>
    <font>
      <sz val="10"/>
      <color indexed="6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  <font>
      <u/>
      <sz val="10"/>
      <color indexed="12"/>
      <name val="Arial Cyr"/>
      <charset val="204"/>
    </font>
    <font>
      <sz val="11"/>
      <color theme="1"/>
      <name val="Calibri"/>
      <family val="2"/>
      <scheme val="minor"/>
    </font>
    <font>
      <sz val="10"/>
      <color rgb="FF0033CC"/>
      <name val="Calibri"/>
      <family val="2"/>
      <charset val="204"/>
      <scheme val="minor"/>
    </font>
    <font>
      <sz val="10"/>
      <color rgb="FF008000"/>
      <name val="Calibri"/>
      <family val="2"/>
      <charset val="204"/>
      <scheme val="minor"/>
    </font>
    <font>
      <sz val="10"/>
      <color rgb="FFCC3300"/>
      <name val="Times New Roman"/>
      <family val="1"/>
      <charset val="204"/>
    </font>
    <font>
      <sz val="10"/>
      <color rgb="FFFF6600"/>
      <name val="Calibri"/>
      <family val="2"/>
      <charset val="204"/>
      <scheme val="minor"/>
    </font>
    <font>
      <sz val="9"/>
      <color rgb="FFC00000"/>
      <name val="Arial Cyr"/>
      <charset val="204"/>
    </font>
    <font>
      <sz val="11"/>
      <name val="Times New Roman"/>
      <family val="1"/>
      <charset val="204"/>
    </font>
    <font>
      <sz val="10"/>
      <color theme="9" tint="-0.499984740745262"/>
      <name val="Times New Roman"/>
      <family val="1"/>
      <charset val="204"/>
    </font>
    <font>
      <sz val="10"/>
      <color rgb="FF0000FF"/>
      <name val="Times New Roman"/>
      <family val="1"/>
      <charset val="204"/>
    </font>
    <font>
      <sz val="10"/>
      <color rgb="FFC0000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rgb="FF6600CC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sz val="10"/>
      <color theme="8" tint="-0.249977111117893"/>
      <name val="Times New Roman"/>
      <family val="1"/>
      <charset val="204"/>
    </font>
    <font>
      <sz val="10"/>
      <color indexed="8"/>
      <name val="Times New Roman"/>
      <charset val="204"/>
    </font>
    <font>
      <sz val="10"/>
      <color rgb="FFCC3399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9">
    <xf numFmtId="0" fontId="0" fillId="0" borderId="0"/>
    <xf numFmtId="43" fontId="1" fillId="0" borderId="0" applyFont="0" applyFill="0" applyBorder="0" applyAlignment="0" applyProtection="0"/>
    <xf numFmtId="0" fontId="7" fillId="0" borderId="0"/>
    <xf numFmtId="0" fontId="7" fillId="0" borderId="0"/>
    <xf numFmtId="0" fontId="9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7" fillId="0" borderId="0"/>
    <xf numFmtId="0" fontId="12" fillId="0" borderId="0"/>
    <xf numFmtId="43" fontId="1" fillId="0" borderId="0" applyFont="0" applyFill="0" applyBorder="0" applyAlignment="0" applyProtection="0"/>
    <xf numFmtId="0" fontId="9" fillId="0" borderId="0"/>
    <xf numFmtId="0" fontId="9" fillId="0" borderId="0"/>
    <xf numFmtId="0" fontId="10" fillId="0" borderId="0"/>
    <xf numFmtId="0" fontId="12" fillId="0" borderId="0"/>
    <xf numFmtId="0" fontId="29" fillId="0" borderId="0" applyNumberFormat="0" applyFill="0" applyBorder="0" applyAlignment="0" applyProtection="0">
      <alignment vertical="top"/>
      <protection locked="0"/>
    </xf>
    <xf numFmtId="171" fontId="30" fillId="0" borderId="0" applyFont="0" applyFill="0" applyBorder="0" applyAlignment="0" applyProtection="0"/>
    <xf numFmtId="0" fontId="7" fillId="0" borderId="0"/>
  </cellStyleXfs>
  <cellXfs count="454">
    <xf numFmtId="0" fontId="0" fillId="0" borderId="0" xfId="0"/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vertical="top" wrapText="1"/>
    </xf>
    <xf numFmtId="0" fontId="3" fillId="0" borderId="0" xfId="0" applyFont="1" applyFill="1" applyBorder="1" applyAlignment="1">
      <alignment vertical="top" wrapText="1"/>
    </xf>
    <xf numFmtId="0" fontId="3" fillId="0" borderId="0" xfId="0" applyFont="1" applyFill="1" applyAlignment="1"/>
    <xf numFmtId="0" fontId="3" fillId="0" borderId="0" xfId="0" applyFont="1" applyFill="1" applyBorder="1"/>
    <xf numFmtId="0" fontId="4" fillId="0" borderId="0" xfId="0" applyFont="1"/>
    <xf numFmtId="49" fontId="2" fillId="0" borderId="2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vertical="center" wrapText="1"/>
    </xf>
    <xf numFmtId="1" fontId="2" fillId="0" borderId="2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top" wrapText="1"/>
    </xf>
    <xf numFmtId="0" fontId="6" fillId="0" borderId="4" xfId="0" applyNumberFormat="1" applyFont="1" applyFill="1" applyBorder="1" applyAlignment="1">
      <alignment horizontal="center" vertical="top" wrapText="1"/>
    </xf>
    <xf numFmtId="0" fontId="6" fillId="0" borderId="3" xfId="0" applyNumberFormat="1" applyFont="1" applyFill="1" applyBorder="1" applyAlignment="1">
      <alignment vertical="top" wrapText="1"/>
    </xf>
    <xf numFmtId="3" fontId="6" fillId="0" borderId="4" xfId="0" applyNumberFormat="1" applyFont="1" applyFill="1" applyBorder="1" applyAlignment="1">
      <alignment horizontal="center" vertical="center" wrapText="1"/>
    </xf>
    <xf numFmtId="3" fontId="6" fillId="0" borderId="3" xfId="0" applyNumberFormat="1" applyFont="1" applyFill="1" applyBorder="1" applyAlignment="1">
      <alignment horizontal="center" vertical="center" wrapText="1"/>
    </xf>
    <xf numFmtId="1" fontId="6" fillId="0" borderId="4" xfId="0" applyNumberFormat="1" applyFont="1" applyFill="1" applyBorder="1" applyAlignment="1">
      <alignment horizontal="center" vertical="top" wrapText="1"/>
    </xf>
    <xf numFmtId="0" fontId="2" fillId="0" borderId="2" xfId="2" applyFont="1" applyFill="1" applyBorder="1" applyAlignment="1">
      <alignment horizontal="center" vertical="top" wrapText="1"/>
    </xf>
    <xf numFmtId="0" fontId="2" fillId="0" borderId="2" xfId="2" applyFont="1" applyFill="1" applyBorder="1" applyAlignment="1">
      <alignment horizontal="center" vertical="top"/>
    </xf>
    <xf numFmtId="0" fontId="2" fillId="0" borderId="2" xfId="2" applyFont="1" applyFill="1" applyBorder="1" applyAlignment="1">
      <alignment horizontal="left" vertical="top" wrapText="1"/>
    </xf>
    <xf numFmtId="0" fontId="2" fillId="0" borderId="2" xfId="2" applyFont="1" applyFill="1" applyBorder="1" applyAlignment="1">
      <alignment horizontal="left" vertical="center" wrapText="1"/>
    </xf>
    <xf numFmtId="0" fontId="2" fillId="0" borderId="2" xfId="2" applyFont="1" applyFill="1" applyBorder="1" applyAlignment="1">
      <alignment horizontal="center" vertical="center" wrapText="1"/>
    </xf>
    <xf numFmtId="0" fontId="2" fillId="0" borderId="2" xfId="2" applyNumberFormat="1" applyFont="1" applyFill="1" applyBorder="1" applyAlignment="1">
      <alignment horizontal="center" vertical="top" wrapText="1"/>
    </xf>
    <xf numFmtId="0" fontId="2" fillId="0" borderId="2" xfId="2" applyFont="1" applyFill="1" applyBorder="1" applyAlignment="1">
      <alignment vertical="top" wrapText="1"/>
    </xf>
    <xf numFmtId="1" fontId="2" fillId="0" borderId="2" xfId="2" applyNumberFormat="1" applyFont="1" applyFill="1" applyBorder="1" applyAlignment="1">
      <alignment horizontal="center" vertical="top" wrapText="1"/>
    </xf>
    <xf numFmtId="4" fontId="2" fillId="0" borderId="2" xfId="2" applyNumberFormat="1" applyFont="1" applyFill="1" applyBorder="1" applyAlignment="1">
      <alignment horizontal="right" vertical="center" indent="1"/>
    </xf>
    <xf numFmtId="0" fontId="8" fillId="0" borderId="0" xfId="0" applyFont="1" applyFill="1"/>
    <xf numFmtId="0" fontId="3" fillId="0" borderId="5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left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1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right" vertical="center"/>
    </xf>
    <xf numFmtId="4" fontId="3" fillId="0" borderId="2" xfId="0" applyNumberFormat="1" applyFont="1" applyFill="1" applyBorder="1" applyAlignment="1">
      <alignment horizontal="right" vertical="center" indent="1"/>
    </xf>
    <xf numFmtId="4" fontId="3" fillId="0" borderId="5" xfId="0" applyNumberFormat="1" applyFont="1" applyFill="1" applyBorder="1" applyAlignment="1">
      <alignment horizontal="right" vertical="center" indent="1"/>
    </xf>
    <xf numFmtId="0" fontId="3" fillId="0" borderId="5" xfId="0" applyNumberFormat="1" applyFont="1" applyFill="1" applyBorder="1" applyAlignment="1">
      <alignment horizontal="left"/>
    </xf>
    <xf numFmtId="1" fontId="3" fillId="0" borderId="2" xfId="0" applyNumberFormat="1" applyFont="1" applyFill="1" applyBorder="1" applyAlignment="1">
      <alignment horizontal="center" vertical="center"/>
    </xf>
    <xf numFmtId="0" fontId="3" fillId="0" borderId="0" xfId="2" applyFont="1" applyFill="1"/>
    <xf numFmtId="0" fontId="3" fillId="0" borderId="0" xfId="2" applyFont="1"/>
    <xf numFmtId="0" fontId="8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 wrapText="1"/>
    </xf>
    <xf numFmtId="2" fontId="3" fillId="0" borderId="2" xfId="0" applyNumberFormat="1" applyFont="1" applyFill="1" applyBorder="1" applyAlignment="1">
      <alignment horizontal="right" vertical="center" wrapText="1"/>
    </xf>
    <xf numFmtId="4" fontId="3" fillId="0" borderId="2" xfId="0" applyNumberFormat="1" applyFont="1" applyFill="1" applyBorder="1" applyAlignment="1">
      <alignment horizontal="right" vertical="center" wrapText="1" indent="1"/>
    </xf>
    <xf numFmtId="164" fontId="3" fillId="0" borderId="5" xfId="1" applyNumberFormat="1" applyFont="1" applyFill="1" applyBorder="1" applyAlignment="1">
      <alignment horizontal="center" vertical="center" wrapText="1"/>
    </xf>
    <xf numFmtId="0" fontId="8" fillId="0" borderId="0" xfId="0" applyFont="1" applyBorder="1"/>
    <xf numFmtId="49" fontId="3" fillId="0" borderId="2" xfId="3" applyNumberFormat="1" applyFont="1" applyFill="1" applyBorder="1" applyAlignment="1">
      <alignment horizontal="center" vertical="center" wrapText="1"/>
    </xf>
    <xf numFmtId="17" fontId="3" fillId="0" borderId="2" xfId="0" applyNumberFormat="1" applyFont="1" applyFill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right" vertical="center" wrapText="1"/>
    </xf>
    <xf numFmtId="3" fontId="3" fillId="0" borderId="2" xfId="6" applyNumberFormat="1" applyFont="1" applyFill="1" applyBorder="1" applyAlignment="1">
      <alignment horizontal="right" vertical="center" wrapText="1"/>
    </xf>
    <xf numFmtId="3" fontId="3" fillId="0" borderId="5" xfId="1" applyNumberFormat="1" applyFont="1" applyFill="1" applyBorder="1" applyAlignment="1">
      <alignment horizontal="center" vertical="center" wrapText="1"/>
    </xf>
    <xf numFmtId="0" fontId="0" fillId="0" borderId="0" xfId="0" applyBorder="1"/>
    <xf numFmtId="1" fontId="3" fillId="0" borderId="2" xfId="0" applyNumberFormat="1" applyFont="1" applyFill="1" applyBorder="1" applyAlignment="1">
      <alignment horizontal="right" vertical="center" wrapText="1"/>
    </xf>
    <xf numFmtId="0" fontId="3" fillId="0" borderId="2" xfId="5" applyFont="1" applyFill="1" applyBorder="1" applyAlignment="1">
      <alignment horizontal="center" vertical="center" wrapText="1"/>
    </xf>
    <xf numFmtId="165" fontId="3" fillId="0" borderId="2" xfId="0" applyNumberFormat="1" applyFont="1" applyFill="1" applyBorder="1" applyAlignment="1">
      <alignment horizontal="right" vertical="center" wrapText="1"/>
    </xf>
    <xf numFmtId="0" fontId="3" fillId="0" borderId="5" xfId="0" applyNumberFormat="1" applyFont="1" applyFill="1" applyBorder="1" applyAlignment="1">
      <alignment horizontal="center" vertical="center" wrapText="1"/>
    </xf>
    <xf numFmtId="0" fontId="3" fillId="0" borderId="2" xfId="3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right" vertical="center" wrapText="1"/>
    </xf>
    <xf numFmtId="0" fontId="3" fillId="0" borderId="2" xfId="7" applyFont="1" applyFill="1" applyBorder="1" applyAlignment="1">
      <alignment horizontal="left" vertical="center" wrapText="1"/>
    </xf>
    <xf numFmtId="3" fontId="3" fillId="0" borderId="2" xfId="8" applyNumberFormat="1" applyFont="1" applyFill="1" applyBorder="1" applyAlignment="1">
      <alignment horizontal="right" vertical="center" wrapText="1"/>
    </xf>
    <xf numFmtId="3" fontId="3" fillId="0" borderId="2" xfId="1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right" vertical="center" wrapText="1"/>
    </xf>
    <xf numFmtId="0" fontId="3" fillId="0" borderId="5" xfId="0" applyNumberFormat="1" applyFont="1" applyFill="1" applyBorder="1" applyAlignment="1">
      <alignment horizontal="center"/>
    </xf>
    <xf numFmtId="164" fontId="3" fillId="0" borderId="2" xfId="1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/>
    </xf>
    <xf numFmtId="0" fontId="3" fillId="0" borderId="2" xfId="2" applyFont="1" applyFill="1" applyBorder="1" applyAlignment="1">
      <alignment horizontal="left" vertical="center" wrapText="1"/>
    </xf>
    <xf numFmtId="49" fontId="3" fillId="0" borderId="2" xfId="2" applyNumberFormat="1" applyFont="1" applyFill="1" applyBorder="1" applyAlignment="1">
      <alignment horizontal="center" vertical="center" wrapText="1"/>
    </xf>
    <xf numFmtId="0" fontId="3" fillId="0" borderId="2" xfId="2" applyFont="1" applyFill="1" applyBorder="1" applyAlignment="1">
      <alignment horizontal="center" vertical="center" wrapText="1"/>
    </xf>
    <xf numFmtId="0" fontId="3" fillId="0" borderId="2" xfId="0" applyFont="1" applyFill="1" applyBorder="1" applyAlignment="1" applyProtection="1">
      <alignment horizontal="left" vertical="center" wrapText="1"/>
    </xf>
    <xf numFmtId="0" fontId="3" fillId="0" borderId="2" xfId="0" applyFont="1" applyFill="1" applyBorder="1" applyAlignment="1">
      <alignment horizontal="center" vertical="center"/>
    </xf>
    <xf numFmtId="4" fontId="3" fillId="0" borderId="2" xfId="8" applyNumberFormat="1" applyFont="1" applyFill="1" applyBorder="1" applyAlignment="1">
      <alignment horizontal="right" vertical="center" wrapText="1"/>
    </xf>
    <xf numFmtId="3" fontId="3" fillId="0" borderId="5" xfId="2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7" xfId="0" applyNumberFormat="1" applyFont="1" applyFill="1" applyBorder="1" applyAlignment="1">
      <alignment horizontal="center" vertical="center" wrapText="1"/>
    </xf>
    <xf numFmtId="2" fontId="3" fillId="0" borderId="7" xfId="0" applyNumberFormat="1" applyFont="1" applyFill="1" applyBorder="1" applyAlignment="1">
      <alignment horizontal="right" vertical="center" wrapText="1"/>
    </xf>
    <xf numFmtId="164" fontId="3" fillId="0" borderId="7" xfId="1" applyNumberFormat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right" vertical="center" wrapText="1"/>
    </xf>
    <xf numFmtId="1" fontId="3" fillId="0" borderId="7" xfId="0" applyNumberFormat="1" applyFont="1" applyFill="1" applyBorder="1" applyAlignment="1">
      <alignment horizontal="right" vertical="center" wrapText="1"/>
    </xf>
    <xf numFmtId="0" fontId="3" fillId="0" borderId="7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right" vertical="center" wrapText="1"/>
    </xf>
    <xf numFmtId="1" fontId="3" fillId="0" borderId="9" xfId="0" applyNumberFormat="1" applyFont="1" applyFill="1" applyBorder="1" applyAlignment="1">
      <alignment horizontal="right" vertical="center" wrapText="1"/>
    </xf>
    <xf numFmtId="0" fontId="3" fillId="0" borderId="9" xfId="0" applyNumberFormat="1" applyFont="1" applyFill="1" applyBorder="1" applyAlignment="1">
      <alignment horizontal="center" vertical="center"/>
    </xf>
    <xf numFmtId="0" fontId="3" fillId="0" borderId="7" xfId="0" applyNumberFormat="1" applyFont="1" applyFill="1" applyBorder="1" applyAlignment="1">
      <alignment horizontal="center"/>
    </xf>
    <xf numFmtId="0" fontId="3" fillId="0" borderId="2" xfId="0" applyNumberFormat="1" applyFont="1" applyFill="1" applyBorder="1" applyAlignment="1">
      <alignment horizontal="center" vertical="center"/>
    </xf>
    <xf numFmtId="0" fontId="3" fillId="0" borderId="2" xfId="10" applyFont="1" applyFill="1" applyBorder="1" applyAlignment="1" applyProtection="1">
      <alignment horizontal="left" vertical="center" wrapText="1"/>
    </xf>
    <xf numFmtId="0" fontId="3" fillId="0" borderId="7" xfId="5" applyFont="1" applyFill="1" applyBorder="1" applyAlignment="1">
      <alignment horizontal="center" vertical="center" wrapText="1"/>
    </xf>
    <xf numFmtId="0" fontId="3" fillId="0" borderId="7" xfId="10" applyFont="1" applyFill="1" applyBorder="1" applyAlignment="1" applyProtection="1">
      <alignment horizontal="center" vertical="center" wrapText="1"/>
    </xf>
    <xf numFmtId="165" fontId="3" fillId="0" borderId="7" xfId="0" applyNumberFormat="1" applyFont="1" applyFill="1" applyBorder="1" applyAlignment="1">
      <alignment horizontal="right" vertical="center" wrapText="1"/>
    </xf>
    <xf numFmtId="0" fontId="3" fillId="0" borderId="7" xfId="0" applyNumberFormat="1" applyFont="1" applyFill="1" applyBorder="1" applyAlignment="1">
      <alignment horizontal="left" vertical="center" wrapText="1"/>
    </xf>
    <xf numFmtId="0" fontId="3" fillId="0" borderId="2" xfId="10" applyFont="1" applyFill="1" applyBorder="1" applyAlignment="1" applyProtection="1">
      <alignment horizontal="center" vertical="center" wrapText="1"/>
    </xf>
    <xf numFmtId="165" fontId="3" fillId="0" borderId="8" xfId="0" applyNumberFormat="1" applyFont="1" applyFill="1" applyBorder="1" applyAlignment="1">
      <alignment horizontal="right" vertical="center" wrapText="1"/>
    </xf>
    <xf numFmtId="0" fontId="3" fillId="0" borderId="8" xfId="0" applyNumberFormat="1" applyFont="1" applyFill="1" applyBorder="1" applyAlignment="1">
      <alignment horizontal="center" vertical="center" wrapText="1"/>
    </xf>
    <xf numFmtId="165" fontId="3" fillId="0" borderId="9" xfId="0" applyNumberFormat="1" applyFont="1" applyFill="1" applyBorder="1" applyAlignment="1">
      <alignment horizontal="right" vertical="center" wrapText="1"/>
    </xf>
    <xf numFmtId="0" fontId="3" fillId="0" borderId="9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3" fontId="3" fillId="0" borderId="2" xfId="2" applyNumberFormat="1" applyFont="1" applyFill="1" applyBorder="1" applyAlignment="1">
      <alignment horizontal="right" vertical="center" wrapText="1"/>
    </xf>
    <xf numFmtId="2" fontId="3" fillId="0" borderId="2" xfId="2" applyNumberFormat="1" applyFont="1" applyFill="1" applyBorder="1" applyAlignment="1">
      <alignment horizontal="right" vertical="center" wrapText="1"/>
    </xf>
    <xf numFmtId="3" fontId="3" fillId="0" borderId="2" xfId="2" applyNumberFormat="1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right" vertical="center"/>
    </xf>
    <xf numFmtId="1" fontId="3" fillId="0" borderId="2" xfId="0" applyNumberFormat="1" applyFont="1" applyFill="1" applyBorder="1"/>
    <xf numFmtId="4" fontId="3" fillId="0" borderId="2" xfId="6" applyNumberFormat="1" applyFont="1" applyFill="1" applyBorder="1" applyAlignment="1">
      <alignment horizontal="right" vertical="center" wrapText="1"/>
    </xf>
    <xf numFmtId="0" fontId="3" fillId="0" borderId="10" xfId="0" applyFont="1" applyFill="1" applyBorder="1" applyAlignment="1">
      <alignment horizontal="left" vertical="center" wrapText="1"/>
    </xf>
    <xf numFmtId="0" fontId="10" fillId="0" borderId="2" xfId="0" applyFont="1" applyFill="1" applyBorder="1" applyAlignment="1">
      <alignment horizontal="left" vertical="center" wrapText="1"/>
    </xf>
    <xf numFmtId="49" fontId="13" fillId="0" borderId="2" xfId="0" applyNumberFormat="1" applyFont="1" applyFill="1" applyBorder="1" applyAlignment="1">
      <alignment horizontal="left" vertical="center" wrapText="1"/>
    </xf>
    <xf numFmtId="49" fontId="13" fillId="0" borderId="2" xfId="0" applyNumberFormat="1" applyFont="1" applyFill="1" applyBorder="1" applyAlignment="1">
      <alignment horizontal="center" vertical="center" wrapText="1"/>
    </xf>
    <xf numFmtId="49" fontId="13" fillId="0" borderId="2" xfId="0" applyNumberFormat="1" applyFont="1" applyFill="1" applyBorder="1" applyAlignment="1">
      <alignment horizontal="right" vertical="center"/>
    </xf>
    <xf numFmtId="49" fontId="13" fillId="0" borderId="2" xfId="0" applyNumberFormat="1" applyFont="1" applyFill="1" applyBorder="1" applyAlignment="1">
      <alignment horizontal="right" vertical="center" wrapText="1"/>
    </xf>
    <xf numFmtId="49" fontId="13" fillId="0" borderId="2" xfId="0" applyNumberFormat="1" applyFont="1" applyFill="1" applyBorder="1" applyAlignment="1">
      <alignment horizontal="center"/>
    </xf>
    <xf numFmtId="49" fontId="13" fillId="0" borderId="2" xfId="0" applyNumberFormat="1" applyFont="1" applyFill="1" applyBorder="1" applyAlignment="1">
      <alignment horizontal="center" vertical="center"/>
    </xf>
    <xf numFmtId="0" fontId="3" fillId="0" borderId="2" xfId="6" applyFont="1" applyFill="1" applyBorder="1" applyAlignment="1">
      <alignment horizontal="left" vertical="center" wrapText="1"/>
    </xf>
    <xf numFmtId="0" fontId="3" fillId="0" borderId="2" xfId="6" applyFont="1" applyFill="1" applyBorder="1" applyAlignment="1">
      <alignment horizontal="center" vertical="center" wrapText="1"/>
    </xf>
    <xf numFmtId="2" fontId="3" fillId="0" borderId="2" xfId="0" applyNumberFormat="1" applyFont="1" applyFill="1" applyBorder="1" applyAlignment="1">
      <alignment horizontal="center" vertical="center" wrapText="1"/>
    </xf>
    <xf numFmtId="164" fontId="3" fillId="0" borderId="2" xfId="1" applyNumberFormat="1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left" vertical="center" wrapText="1"/>
    </xf>
    <xf numFmtId="49" fontId="3" fillId="0" borderId="2" xfId="0" applyNumberFormat="1" applyFont="1" applyFill="1" applyBorder="1" applyAlignment="1">
      <alignment horizontal="right" vertical="center" wrapText="1"/>
    </xf>
    <xf numFmtId="4" fontId="3" fillId="0" borderId="2" xfId="2" applyNumberFormat="1" applyFont="1" applyFill="1" applyBorder="1" applyAlignment="1">
      <alignment horizontal="right" vertical="center" wrapText="1"/>
    </xf>
    <xf numFmtId="3" fontId="3" fillId="0" borderId="2" xfId="11" applyNumberFormat="1" applyFont="1" applyFill="1" applyBorder="1" applyAlignment="1">
      <alignment horizontal="center" vertical="center" wrapText="1"/>
    </xf>
    <xf numFmtId="2" fontId="3" fillId="0" borderId="2" xfId="8" applyNumberFormat="1" applyFont="1" applyFill="1" applyBorder="1" applyAlignment="1">
      <alignment horizontal="right" vertical="center" wrapText="1"/>
    </xf>
    <xf numFmtId="1" fontId="3" fillId="0" borderId="2" xfId="0" applyNumberFormat="1" applyFont="1" applyFill="1" applyBorder="1" applyAlignment="1">
      <alignment horizontal="right" vertical="center"/>
    </xf>
    <xf numFmtId="0" fontId="3" fillId="0" borderId="2" xfId="0" applyFont="1" applyFill="1" applyBorder="1"/>
    <xf numFmtId="0" fontId="3" fillId="0" borderId="2" xfId="4" applyFont="1" applyFill="1" applyBorder="1" applyAlignment="1">
      <alignment horizontal="center" vertical="center" wrapText="1"/>
    </xf>
    <xf numFmtId="49" fontId="14" fillId="0" borderId="2" xfId="0" applyNumberFormat="1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left" vertical="center" wrapText="1"/>
    </xf>
    <xf numFmtId="49" fontId="3" fillId="0" borderId="9" xfId="0" applyNumberFormat="1" applyFont="1" applyFill="1" applyBorder="1" applyAlignment="1">
      <alignment horizontal="center" vertical="center" wrapText="1"/>
    </xf>
    <xf numFmtId="0" fontId="3" fillId="0" borderId="2" xfId="8" applyFont="1" applyFill="1" applyBorder="1" applyAlignment="1">
      <alignment horizontal="left" vertical="center" wrapText="1"/>
    </xf>
    <xf numFmtId="166" fontId="3" fillId="0" borderId="2" xfId="0" applyNumberFormat="1" applyFont="1" applyFill="1" applyBorder="1" applyAlignment="1">
      <alignment horizontal="right" vertical="center" wrapText="1"/>
    </xf>
    <xf numFmtId="0" fontId="3" fillId="0" borderId="2" xfId="12" applyFont="1" applyFill="1" applyBorder="1" applyAlignment="1">
      <alignment horizontal="left" vertical="center" wrapText="1"/>
    </xf>
    <xf numFmtId="0" fontId="3" fillId="0" borderId="2" xfId="0" applyNumberFormat="1" applyFont="1" applyFill="1" applyBorder="1" applyAlignment="1">
      <alignment horizontal="right" vertical="center" wrapText="1"/>
    </xf>
    <xf numFmtId="49" fontId="10" fillId="0" borderId="2" xfId="0" applyNumberFormat="1" applyFont="1" applyFill="1" applyBorder="1" applyAlignment="1">
      <alignment horizontal="left" vertical="center" wrapText="1"/>
    </xf>
    <xf numFmtId="0" fontId="3" fillId="0" borderId="2" xfId="13" applyFont="1" applyFill="1" applyBorder="1" applyAlignment="1">
      <alignment horizontal="left" vertical="center" wrapText="1"/>
    </xf>
    <xf numFmtId="1" fontId="3" fillId="0" borderId="2" xfId="2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/>
    </xf>
    <xf numFmtId="0" fontId="0" fillId="0" borderId="0" xfId="0" applyFill="1"/>
    <xf numFmtId="165" fontId="3" fillId="0" borderId="2" xfId="0" applyNumberFormat="1" applyFont="1" applyFill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right" vertical="center"/>
    </xf>
    <xf numFmtId="49" fontId="3" fillId="0" borderId="2" xfId="0" applyNumberFormat="1" applyFont="1" applyFill="1" applyBorder="1" applyAlignment="1">
      <alignment horizontal="right" vertical="center"/>
    </xf>
    <xf numFmtId="49" fontId="3" fillId="0" borderId="2" xfId="0" applyNumberFormat="1" applyFont="1" applyFill="1" applyBorder="1" applyAlignment="1">
      <alignment horizontal="center"/>
    </xf>
    <xf numFmtId="0" fontId="8" fillId="0" borderId="0" xfId="0" applyFont="1"/>
    <xf numFmtId="0" fontId="3" fillId="0" borderId="2" xfId="2" applyNumberFormat="1" applyFont="1" applyFill="1" applyBorder="1" applyAlignment="1">
      <alignment horizontal="right" vertical="center" wrapText="1"/>
    </xf>
    <xf numFmtId="1" fontId="15" fillId="0" borderId="2" xfId="0" applyNumberFormat="1" applyFont="1" applyFill="1" applyBorder="1" applyAlignment="1">
      <alignment horizontal="right" vertical="center" wrapText="1"/>
    </xf>
    <xf numFmtId="0" fontId="15" fillId="0" borderId="2" xfId="0" applyNumberFormat="1" applyFont="1" applyFill="1" applyBorder="1" applyAlignment="1">
      <alignment horizontal="center" wrapText="1"/>
    </xf>
    <xf numFmtId="0" fontId="15" fillId="0" borderId="2" xfId="0" applyNumberFormat="1" applyFont="1" applyFill="1" applyBorder="1" applyAlignment="1">
      <alignment horizontal="center" vertical="center" wrapText="1"/>
    </xf>
    <xf numFmtId="0" fontId="15" fillId="0" borderId="2" xfId="0" applyNumberFormat="1" applyFont="1" applyFill="1" applyBorder="1" applyAlignment="1">
      <alignment horizontal="center"/>
    </xf>
    <xf numFmtId="0" fontId="15" fillId="0" borderId="2" xfId="0" applyNumberFormat="1" applyFont="1" applyFill="1" applyBorder="1" applyAlignment="1">
      <alignment horizontal="center" vertical="center"/>
    </xf>
    <xf numFmtId="0" fontId="16" fillId="0" borderId="0" xfId="0" applyFont="1"/>
    <xf numFmtId="0" fontId="15" fillId="0" borderId="5" xfId="0" applyNumberFormat="1" applyFont="1" applyFill="1" applyBorder="1" applyAlignment="1">
      <alignment horizontal="center" wrapText="1"/>
    </xf>
    <xf numFmtId="0" fontId="15" fillId="0" borderId="5" xfId="0" applyNumberFormat="1" applyFont="1" applyFill="1" applyBorder="1" applyAlignment="1">
      <alignment horizontal="center" vertical="center" wrapText="1"/>
    </xf>
    <xf numFmtId="0" fontId="17" fillId="0" borderId="0" xfId="0" applyFont="1" applyFill="1"/>
    <xf numFmtId="49" fontId="3" fillId="0" borderId="2" xfId="14" applyNumberFormat="1" applyFont="1" applyFill="1" applyBorder="1" applyAlignment="1">
      <alignment horizontal="left" vertical="center" wrapText="1"/>
    </xf>
    <xf numFmtId="0" fontId="3" fillId="0" borderId="9" xfId="0" applyFont="1" applyFill="1" applyBorder="1" applyAlignment="1">
      <alignment horizontal="center" vertical="center" wrapText="1"/>
    </xf>
    <xf numFmtId="2" fontId="3" fillId="0" borderId="9" xfId="0" applyNumberFormat="1" applyFont="1" applyFill="1" applyBorder="1" applyAlignment="1">
      <alignment horizontal="right" vertical="center" wrapText="1"/>
    </xf>
    <xf numFmtId="2" fontId="3" fillId="0" borderId="2" xfId="8" applyNumberFormat="1" applyFont="1" applyFill="1" applyBorder="1" applyAlignment="1">
      <alignment horizontal="center" vertical="center" wrapText="1"/>
    </xf>
    <xf numFmtId="2" fontId="3" fillId="0" borderId="2" xfId="13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/>
    </xf>
    <xf numFmtId="2" fontId="3" fillId="0" borderId="2" xfId="0" applyNumberFormat="1" applyFont="1" applyFill="1" applyBorder="1" applyAlignment="1">
      <alignment vertical="center"/>
    </xf>
    <xf numFmtId="0" fontId="3" fillId="0" borderId="5" xfId="0" applyNumberFormat="1" applyFont="1" applyFill="1" applyBorder="1" applyAlignment="1">
      <alignment horizontal="left" vertical="center"/>
    </xf>
    <xf numFmtId="0" fontId="18" fillId="0" borderId="0" xfId="0" applyFont="1"/>
    <xf numFmtId="0" fontId="3" fillId="0" borderId="6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19" fillId="0" borderId="0" xfId="0" applyFont="1" applyFill="1"/>
    <xf numFmtId="0" fontId="3" fillId="0" borderId="6" xfId="0" applyNumberFormat="1" applyFont="1" applyFill="1" applyBorder="1" applyAlignment="1">
      <alignment horizontal="left" vertical="center" wrapText="1"/>
    </xf>
    <xf numFmtId="49" fontId="3" fillId="0" borderId="6" xfId="0" applyNumberFormat="1" applyFont="1" applyFill="1" applyBorder="1" applyAlignment="1">
      <alignment horizontal="left" vertical="center" wrapText="1"/>
    </xf>
    <xf numFmtId="49" fontId="3" fillId="0" borderId="5" xfId="0" applyNumberFormat="1" applyFont="1" applyFill="1" applyBorder="1" applyAlignment="1">
      <alignment horizontal="center" vertical="center" wrapText="1"/>
    </xf>
    <xf numFmtId="0" fontId="3" fillId="0" borderId="2" xfId="7" applyFont="1" applyFill="1" applyBorder="1" applyAlignment="1">
      <alignment horizontal="left" vertical="center" wrapText="1" shrinkToFit="1"/>
    </xf>
    <xf numFmtId="0" fontId="3" fillId="0" borderId="6" xfId="2" applyFont="1" applyFill="1" applyBorder="1" applyAlignment="1">
      <alignment horizontal="left" vertical="center" wrapText="1"/>
    </xf>
    <xf numFmtId="0" fontId="3" fillId="0" borderId="6" xfId="8" applyFont="1" applyFill="1" applyBorder="1" applyAlignment="1">
      <alignment horizontal="left" vertical="center" wrapText="1"/>
    </xf>
    <xf numFmtId="2" fontId="3" fillId="0" borderId="2" xfId="0" applyNumberFormat="1" applyFont="1" applyFill="1" applyBorder="1" applyAlignment="1">
      <alignment horizontal="right" vertical="center"/>
    </xf>
    <xf numFmtId="0" fontId="3" fillId="0" borderId="5" xfId="2" applyFont="1" applyFill="1" applyBorder="1" applyAlignment="1">
      <alignment horizontal="center"/>
    </xf>
    <xf numFmtId="9" fontId="3" fillId="0" borderId="2" xfId="0" applyNumberFormat="1" applyFont="1" applyFill="1" applyBorder="1" applyAlignment="1">
      <alignment horizontal="center" vertical="center" wrapText="1"/>
    </xf>
    <xf numFmtId="0" fontId="20" fillId="0" borderId="0" xfId="0" applyFont="1" applyFill="1"/>
    <xf numFmtId="2" fontId="3" fillId="0" borderId="0" xfId="0" applyNumberFormat="1" applyFont="1" applyFill="1" applyBorder="1" applyAlignment="1">
      <alignment horizontal="right" vertical="center" wrapText="1"/>
    </xf>
    <xf numFmtId="164" fontId="3" fillId="0" borderId="6" xfId="1" applyNumberFormat="1" applyFont="1" applyFill="1" applyBorder="1" applyAlignment="1">
      <alignment horizontal="center" vertical="center" wrapText="1"/>
    </xf>
    <xf numFmtId="0" fontId="3" fillId="0" borderId="5" xfId="2" applyFont="1" applyFill="1" applyBorder="1" applyAlignment="1">
      <alignment horizontal="center" vertical="center" wrapText="1"/>
    </xf>
    <xf numFmtId="0" fontId="21" fillId="0" borderId="0" xfId="0" applyFont="1" applyBorder="1"/>
    <xf numFmtId="0" fontId="22" fillId="0" borderId="0" xfId="0" applyFont="1" applyBorder="1"/>
    <xf numFmtId="0" fontId="3" fillId="0" borderId="0" xfId="0" applyFont="1" applyFill="1" applyBorder="1" applyAlignment="1">
      <alignment horizontal="left" vertical="center" wrapText="1"/>
    </xf>
    <xf numFmtId="0" fontId="3" fillId="0" borderId="10" xfId="0" applyFont="1" applyFill="1" applyBorder="1" applyAlignment="1">
      <alignment horizontal="center" vertical="center" wrapText="1"/>
    </xf>
    <xf numFmtId="4" fontId="3" fillId="0" borderId="0" xfId="0" applyNumberFormat="1" applyFont="1" applyFill="1" applyBorder="1" applyAlignment="1">
      <alignment horizontal="right" vertical="center"/>
    </xf>
    <xf numFmtId="0" fontId="3" fillId="0" borderId="6" xfId="4" applyFont="1" applyFill="1" applyBorder="1" applyAlignment="1">
      <alignment horizontal="center" vertical="center" wrapText="1"/>
    </xf>
    <xf numFmtId="4" fontId="3" fillId="0" borderId="2" xfId="13" applyNumberFormat="1" applyFont="1" applyFill="1" applyBorder="1" applyAlignment="1">
      <alignment horizontal="right" vertical="center" wrapText="1"/>
    </xf>
    <xf numFmtId="4" fontId="3" fillId="0" borderId="0" xfId="0" applyNumberFormat="1" applyFont="1" applyFill="1" applyBorder="1" applyAlignment="1">
      <alignment horizontal="right" vertical="center" wrapText="1"/>
    </xf>
    <xf numFmtId="4" fontId="3" fillId="0" borderId="9" xfId="0" applyNumberFormat="1" applyFont="1" applyFill="1" applyBorder="1" applyAlignment="1">
      <alignment horizontal="right" vertical="center"/>
    </xf>
    <xf numFmtId="1" fontId="3" fillId="0" borderId="2" xfId="2" applyNumberFormat="1" applyFont="1" applyFill="1" applyBorder="1" applyAlignment="1">
      <alignment horizontal="right" vertical="center" wrapText="1"/>
    </xf>
    <xf numFmtId="165" fontId="3" fillId="0" borderId="2" xfId="2" applyNumberFormat="1" applyFont="1" applyFill="1" applyBorder="1" applyAlignment="1">
      <alignment horizontal="right" vertical="center" wrapText="1"/>
    </xf>
    <xf numFmtId="0" fontId="23" fillId="0" borderId="0" xfId="0" applyFont="1" applyBorder="1"/>
    <xf numFmtId="0" fontId="3" fillId="0" borderId="7" xfId="2" applyFont="1" applyFill="1" applyBorder="1" applyAlignment="1">
      <alignment horizontal="left" vertical="center" wrapText="1"/>
    </xf>
    <xf numFmtId="0" fontId="24" fillId="0" borderId="0" xfId="0" applyFont="1" applyFill="1" applyBorder="1"/>
    <xf numFmtId="0" fontId="3" fillId="0" borderId="5" xfId="0" applyFont="1" applyFill="1" applyBorder="1" applyAlignment="1">
      <alignment horizontal="center" vertical="center"/>
    </xf>
    <xf numFmtId="49" fontId="25" fillId="0" borderId="0" xfId="0" applyNumberFormat="1" applyFont="1" applyFill="1" applyBorder="1"/>
    <xf numFmtId="0" fontId="26" fillId="0" borderId="0" xfId="0" applyFont="1" applyFill="1" applyBorder="1"/>
    <xf numFmtId="1" fontId="3" fillId="0" borderId="2" xfId="2" applyNumberFormat="1" applyFont="1" applyFill="1" applyBorder="1" applyAlignment="1">
      <alignment horizontal="right" vertical="center"/>
    </xf>
    <xf numFmtId="2" fontId="3" fillId="0" borderId="2" xfId="2" applyNumberFormat="1" applyFont="1" applyFill="1" applyBorder="1" applyAlignment="1">
      <alignment horizontal="right" vertical="center"/>
    </xf>
    <xf numFmtId="0" fontId="3" fillId="0" borderId="2" xfId="2" applyFont="1" applyFill="1" applyBorder="1" applyAlignment="1">
      <alignment horizontal="center" vertical="center"/>
    </xf>
    <xf numFmtId="0" fontId="23" fillId="0" borderId="0" xfId="0" applyFont="1" applyFill="1" applyBorder="1"/>
    <xf numFmtId="2" fontId="3" fillId="0" borderId="0" xfId="2" applyNumberFormat="1" applyFont="1" applyFill="1" applyBorder="1" applyAlignment="1">
      <alignment horizontal="right" vertical="center" wrapText="1"/>
    </xf>
    <xf numFmtId="0" fontId="23" fillId="0" borderId="0" xfId="2" applyFont="1" applyFill="1"/>
    <xf numFmtId="0" fontId="24" fillId="0" borderId="0" xfId="0" applyFont="1" applyBorder="1"/>
    <xf numFmtId="1" fontId="3" fillId="0" borderId="6" xfId="0" applyNumberFormat="1" applyFont="1" applyFill="1" applyBorder="1" applyAlignment="1">
      <alignment horizontal="right" vertical="center"/>
    </xf>
    <xf numFmtId="49" fontId="27" fillId="0" borderId="0" xfId="0" applyNumberFormat="1" applyFont="1" applyBorder="1"/>
    <xf numFmtId="0" fontId="3" fillId="0" borderId="2" xfId="0" applyFont="1" applyFill="1" applyBorder="1" applyAlignment="1">
      <alignment horizontal="right" vertical="center"/>
    </xf>
    <xf numFmtId="0" fontId="3" fillId="0" borderId="2" xfId="3" applyFont="1" applyFill="1" applyBorder="1" applyAlignment="1">
      <alignment horizontal="center" vertical="center"/>
    </xf>
    <xf numFmtId="0" fontId="3" fillId="0" borderId="6" xfId="4" applyFont="1" applyFill="1" applyBorder="1" applyAlignment="1">
      <alignment vertical="center" wrapText="1"/>
    </xf>
    <xf numFmtId="2" fontId="3" fillId="0" borderId="2" xfId="3" applyNumberFormat="1" applyFont="1" applyFill="1" applyBorder="1" applyAlignment="1">
      <alignment horizontal="right" vertical="center" wrapText="1"/>
    </xf>
    <xf numFmtId="4" fontId="3" fillId="0" borderId="2" xfId="5" applyNumberFormat="1" applyFont="1" applyFill="1" applyBorder="1" applyAlignment="1">
      <alignment horizontal="right" vertical="center" wrapText="1" indent="1"/>
    </xf>
    <xf numFmtId="167" fontId="3" fillId="0" borderId="2" xfId="0" applyNumberFormat="1" applyFont="1" applyFill="1" applyBorder="1" applyAlignment="1">
      <alignment horizontal="right" vertical="center" wrapText="1"/>
    </xf>
    <xf numFmtId="2" fontId="3" fillId="0" borderId="2" xfId="1" applyNumberFormat="1" applyFont="1" applyFill="1" applyBorder="1" applyAlignment="1">
      <alignment horizontal="right" vertical="center" wrapText="1"/>
    </xf>
    <xf numFmtId="4" fontId="3" fillId="0" borderId="2" xfId="2" applyNumberFormat="1" applyFont="1" applyFill="1" applyBorder="1" applyAlignment="1">
      <alignment horizontal="right" vertical="center" wrapText="1" indent="1"/>
    </xf>
    <xf numFmtId="168" fontId="2" fillId="0" borderId="5" xfId="2" applyNumberFormat="1" applyFont="1" applyFill="1" applyBorder="1"/>
    <xf numFmtId="0" fontId="3" fillId="0" borderId="2" xfId="13" applyFont="1" applyFill="1" applyBorder="1" applyAlignment="1">
      <alignment horizontal="center" vertical="center" wrapText="1"/>
    </xf>
    <xf numFmtId="49" fontId="3" fillId="0" borderId="2" xfId="0" applyNumberFormat="1" applyFont="1" applyFill="1" applyBorder="1"/>
    <xf numFmtId="4" fontId="3" fillId="0" borderId="2" xfId="0" applyNumberFormat="1" applyFont="1" applyFill="1" applyBorder="1" applyAlignment="1">
      <alignment horizontal="center" vertical="center" wrapText="1"/>
    </xf>
    <xf numFmtId="0" fontId="3" fillId="0" borderId="6" xfId="4" applyFont="1" applyFill="1" applyBorder="1" applyAlignment="1">
      <alignment horizontal="left" vertical="center" wrapText="1"/>
    </xf>
    <xf numFmtId="9" fontId="3" fillId="0" borderId="2" xfId="2" applyNumberFormat="1" applyFont="1" applyFill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center" vertical="center" wrapText="1"/>
    </xf>
    <xf numFmtId="4" fontId="3" fillId="0" borderId="2" xfId="3" applyNumberFormat="1" applyFont="1" applyFill="1" applyBorder="1" applyAlignment="1">
      <alignment horizontal="right" vertical="center" wrapText="1"/>
    </xf>
    <xf numFmtId="0" fontId="3" fillId="0" borderId="6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vertical="center" wrapText="1"/>
    </xf>
    <xf numFmtId="0" fontId="3" fillId="0" borderId="2" xfId="0" applyNumberFormat="1" applyFont="1" applyFill="1" applyBorder="1" applyAlignment="1">
      <alignment vertical="center" wrapText="1"/>
    </xf>
    <xf numFmtId="0" fontId="3" fillId="0" borderId="11" xfId="0" applyFont="1" applyFill="1" applyBorder="1" applyAlignment="1">
      <alignment horizontal="left" vertical="center" wrapText="1"/>
    </xf>
    <xf numFmtId="164" fontId="3" fillId="0" borderId="2" xfId="11" applyNumberFormat="1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center" vertical="center"/>
    </xf>
    <xf numFmtId="2" fontId="3" fillId="0" borderId="2" xfId="0" applyNumberFormat="1" applyFont="1" applyFill="1" applyBorder="1" applyAlignment="1">
      <alignment horizontal="left" vertical="center" wrapText="1"/>
    </xf>
    <xf numFmtId="0" fontId="3" fillId="0" borderId="2" xfId="2" applyFont="1" applyFill="1" applyBorder="1"/>
    <xf numFmtId="4" fontId="3" fillId="0" borderId="2" xfId="5" applyNumberFormat="1" applyFont="1" applyFill="1" applyBorder="1" applyAlignment="1">
      <alignment horizontal="right" vertical="center" indent="1"/>
    </xf>
    <xf numFmtId="169" fontId="28" fillId="0" borderId="2" xfId="0" applyNumberFormat="1" applyFont="1" applyFill="1" applyBorder="1" applyAlignment="1">
      <alignment horizontal="center" vertical="center" wrapText="1"/>
    </xf>
    <xf numFmtId="169" fontId="3" fillId="0" borderId="2" xfId="0" applyNumberFormat="1" applyFont="1" applyFill="1" applyBorder="1" applyAlignment="1">
      <alignment horizontal="right" vertical="center" wrapText="1"/>
    </xf>
    <xf numFmtId="170" fontId="3" fillId="0" borderId="2" xfId="0" applyNumberFormat="1" applyFont="1" applyFill="1" applyBorder="1" applyAlignment="1">
      <alignment horizontal="right" vertical="center" wrapText="1"/>
    </xf>
    <xf numFmtId="0" fontId="3" fillId="0" borderId="5" xfId="0" applyNumberFormat="1" applyFont="1" applyFill="1" applyBorder="1" applyAlignment="1">
      <alignment vertical="center" wrapText="1"/>
    </xf>
    <xf numFmtId="0" fontId="3" fillId="0" borderId="9" xfId="0" applyNumberFormat="1" applyFont="1" applyFill="1" applyBorder="1" applyAlignment="1">
      <alignment horizontal="left" vertical="center" wrapText="1"/>
    </xf>
    <xf numFmtId="49" fontId="3" fillId="0" borderId="9" xfId="0" applyNumberFormat="1" applyFont="1" applyFill="1" applyBorder="1" applyAlignment="1">
      <alignment horizontal="left" vertical="center" wrapText="1"/>
    </xf>
    <xf numFmtId="1" fontId="3" fillId="0" borderId="9" xfId="0" applyNumberFormat="1" applyFont="1" applyFill="1" applyBorder="1" applyAlignment="1">
      <alignment horizontal="center" vertical="center" wrapText="1"/>
    </xf>
    <xf numFmtId="0" fontId="3" fillId="0" borderId="9" xfId="5" applyFont="1" applyFill="1" applyBorder="1" applyAlignment="1">
      <alignment horizontal="center" vertical="center" wrapText="1"/>
    </xf>
    <xf numFmtId="9" fontId="3" fillId="0" borderId="9" xfId="0" applyNumberFormat="1" applyFont="1" applyFill="1" applyBorder="1" applyAlignment="1">
      <alignment horizontal="center" vertical="center" wrapText="1"/>
    </xf>
    <xf numFmtId="4" fontId="3" fillId="0" borderId="9" xfId="2" applyNumberFormat="1" applyFont="1" applyFill="1" applyBorder="1" applyAlignment="1">
      <alignment horizontal="right" vertical="center" wrapText="1" indent="1"/>
    </xf>
    <xf numFmtId="0" fontId="3" fillId="0" borderId="12" xfId="0" applyNumberFormat="1" applyFont="1" applyFill="1" applyBorder="1" applyAlignment="1">
      <alignment horizontal="center" vertical="center"/>
    </xf>
    <xf numFmtId="0" fontId="3" fillId="0" borderId="2" xfId="9" applyNumberFormat="1" applyFont="1" applyFill="1" applyBorder="1" applyAlignment="1">
      <alignment horizontal="center" vertical="center"/>
    </xf>
    <xf numFmtId="0" fontId="3" fillId="0" borderId="6" xfId="2" applyFont="1" applyFill="1" applyBorder="1" applyAlignment="1">
      <alignment horizontal="distributed" vertical="center" wrapText="1"/>
    </xf>
    <xf numFmtId="1" fontId="3" fillId="0" borderId="2" xfId="0" applyNumberFormat="1" applyFont="1" applyFill="1" applyBorder="1" applyAlignment="1">
      <alignment horizontal="distributed" vertical="center" wrapText="1"/>
    </xf>
    <xf numFmtId="0" fontId="3" fillId="0" borderId="2" xfId="0" applyFont="1" applyFill="1" applyBorder="1" applyAlignment="1">
      <alignment horizontal="distributed" vertical="center" wrapText="1"/>
    </xf>
    <xf numFmtId="2" fontId="3" fillId="0" borderId="2" xfId="7" applyNumberFormat="1" applyFont="1" applyFill="1" applyBorder="1" applyAlignment="1">
      <alignment horizontal="center" vertical="center" wrapText="1"/>
    </xf>
    <xf numFmtId="168" fontId="2" fillId="0" borderId="2" xfId="2" applyNumberFormat="1" applyFont="1" applyFill="1" applyBorder="1"/>
    <xf numFmtId="0" fontId="3" fillId="0" borderId="5" xfId="0" applyFont="1" applyFill="1" applyBorder="1" applyAlignment="1">
      <alignment horizontal="left" vertical="center" wrapText="1"/>
    </xf>
    <xf numFmtId="0" fontId="3" fillId="0" borderId="6" xfId="2" applyFont="1" applyFill="1" applyBorder="1" applyAlignment="1">
      <alignment horizontal="center" vertical="center" wrapText="1"/>
    </xf>
    <xf numFmtId="0" fontId="3" fillId="0" borderId="2" xfId="4" applyFont="1" applyFill="1" applyBorder="1" applyAlignment="1">
      <alignment vertical="center" wrapText="1"/>
    </xf>
    <xf numFmtId="9" fontId="3" fillId="0" borderId="2" xfId="3" applyNumberFormat="1" applyFont="1" applyFill="1" applyBorder="1" applyAlignment="1">
      <alignment horizontal="center" vertical="center" wrapText="1"/>
    </xf>
    <xf numFmtId="0" fontId="3" fillId="0" borderId="5" xfId="3" applyFont="1" applyFill="1" applyBorder="1" applyAlignment="1">
      <alignment horizontal="center" vertical="center"/>
    </xf>
    <xf numFmtId="4" fontId="3" fillId="0" borderId="2" xfId="1" applyNumberFormat="1" applyFont="1" applyFill="1" applyBorder="1" applyAlignment="1">
      <alignment horizontal="right" vertical="center" wrapText="1"/>
    </xf>
    <xf numFmtId="168" fontId="3" fillId="0" borderId="5" xfId="1" applyNumberFormat="1" applyFont="1" applyFill="1" applyBorder="1" applyAlignment="1">
      <alignment horizontal="center" vertical="center" wrapText="1"/>
    </xf>
    <xf numFmtId="0" fontId="3" fillId="0" borderId="5" xfId="5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13" fillId="0" borderId="2" xfId="0" applyFont="1" applyFill="1" applyBorder="1"/>
    <xf numFmtId="4" fontId="3" fillId="0" borderId="5" xfId="0" applyNumberFormat="1" applyFont="1" applyFill="1" applyBorder="1" applyAlignment="1">
      <alignment horizontal="right" vertical="center" wrapText="1" indent="1"/>
    </xf>
    <xf numFmtId="0" fontId="31" fillId="0" borderId="0" xfId="0" applyFont="1" applyFill="1"/>
    <xf numFmtId="0" fontId="3" fillId="0" borderId="2" xfId="0" applyNumberFormat="1" applyFont="1" applyFill="1" applyBorder="1" applyAlignment="1">
      <alignment horizontal="center" wrapText="1"/>
    </xf>
    <xf numFmtId="0" fontId="3" fillId="0" borderId="2" xfId="0" applyNumberFormat="1" applyFont="1" applyFill="1" applyBorder="1" applyAlignment="1">
      <alignment horizontal="left" wrapText="1"/>
    </xf>
    <xf numFmtId="0" fontId="3" fillId="0" borderId="5" xfId="0" applyNumberFormat="1" applyFont="1" applyFill="1" applyBorder="1" applyAlignment="1">
      <alignment horizontal="left" wrapText="1"/>
    </xf>
    <xf numFmtId="0" fontId="8" fillId="0" borderId="2" xfId="0" applyFont="1" applyFill="1" applyBorder="1" applyAlignment="1">
      <alignment horizontal="center" vertical="center" wrapText="1"/>
    </xf>
    <xf numFmtId="0" fontId="3" fillId="0" borderId="2" xfId="2" applyFont="1" applyFill="1" applyBorder="1" applyAlignment="1">
      <alignment horizontal="center" wrapText="1"/>
    </xf>
    <xf numFmtId="0" fontId="3" fillId="0" borderId="2" xfId="2" applyFont="1" applyFill="1" applyBorder="1" applyAlignment="1">
      <alignment wrapText="1"/>
    </xf>
    <xf numFmtId="165" fontId="3" fillId="0" borderId="2" xfId="2" applyNumberFormat="1" applyFont="1" applyFill="1" applyBorder="1" applyAlignment="1">
      <alignment horizontal="center" wrapText="1"/>
    </xf>
    <xf numFmtId="0" fontId="4" fillId="0" borderId="0" xfId="0" applyFont="1" applyFill="1"/>
    <xf numFmtId="0" fontId="13" fillId="0" borderId="2" xfId="0" applyFont="1" applyFill="1" applyBorder="1" applyAlignment="1">
      <alignment horizontal="center" vertical="center" wrapText="1"/>
    </xf>
    <xf numFmtId="0" fontId="32" fillId="0" borderId="0" xfId="0" applyFont="1"/>
    <xf numFmtId="49" fontId="3" fillId="0" borderId="7" xfId="2" applyNumberFormat="1" applyFont="1" applyFill="1" applyBorder="1" applyAlignment="1">
      <alignment horizontal="center" vertical="center" wrapText="1"/>
    </xf>
    <xf numFmtId="0" fontId="3" fillId="0" borderId="7" xfId="2" applyFont="1" applyFill="1" applyBorder="1" applyAlignment="1">
      <alignment horizontal="center" vertical="center" wrapText="1"/>
    </xf>
    <xf numFmtId="1" fontId="3" fillId="0" borderId="2" xfId="2" applyNumberFormat="1" applyFont="1" applyFill="1" applyBorder="1" applyAlignment="1">
      <alignment vertical="center" wrapText="1"/>
    </xf>
    <xf numFmtId="0" fontId="33" fillId="0" borderId="0" xfId="0" applyFont="1" applyFill="1" applyAlignment="1">
      <alignment horizontal="center" vertical="center" wrapText="1"/>
    </xf>
    <xf numFmtId="0" fontId="13" fillId="0" borderId="2" xfId="0" applyFont="1" applyFill="1" applyBorder="1" applyAlignment="1">
      <alignment horizontal="left" vertical="center" wrapText="1"/>
    </xf>
    <xf numFmtId="49" fontId="13" fillId="0" borderId="7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wrapText="1"/>
    </xf>
    <xf numFmtId="49" fontId="34" fillId="0" borderId="0" xfId="0" applyNumberFormat="1" applyFont="1"/>
    <xf numFmtId="167" fontId="3" fillId="0" borderId="2" xfId="0" applyNumberFormat="1" applyFont="1" applyFill="1" applyBorder="1" applyAlignment="1">
      <alignment horizontal="center" vertical="center"/>
    </xf>
    <xf numFmtId="2" fontId="3" fillId="0" borderId="2" xfId="0" applyNumberFormat="1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 wrapText="1"/>
    </xf>
    <xf numFmtId="17" fontId="3" fillId="0" borderId="2" xfId="0" applyNumberFormat="1" applyFont="1" applyFill="1" applyBorder="1" applyAlignment="1">
      <alignment horizontal="center" wrapText="1"/>
    </xf>
    <xf numFmtId="165" fontId="3" fillId="0" borderId="2" xfId="2" applyNumberFormat="1" applyFont="1" applyFill="1" applyBorder="1" applyAlignment="1">
      <alignment horizontal="center"/>
    </xf>
    <xf numFmtId="4" fontId="3" fillId="0" borderId="2" xfId="2" applyNumberFormat="1" applyFont="1" applyFill="1" applyBorder="1" applyAlignment="1">
      <alignment horizontal="right" vertical="center" indent="1"/>
    </xf>
    <xf numFmtId="1" fontId="3" fillId="0" borderId="2" xfId="2" applyNumberFormat="1" applyFont="1" applyFill="1" applyBorder="1" applyAlignment="1">
      <alignment horizontal="center" vertical="center"/>
    </xf>
    <xf numFmtId="0" fontId="3" fillId="2" borderId="0" xfId="2" applyFont="1" applyFill="1"/>
    <xf numFmtId="0" fontId="3" fillId="0" borderId="2" xfId="0" applyNumberFormat="1" applyFont="1" applyFill="1" applyBorder="1" applyAlignment="1">
      <alignment horizontal="left"/>
    </xf>
    <xf numFmtId="0" fontId="13" fillId="0" borderId="2" xfId="0" applyFont="1" applyFill="1" applyBorder="1" applyAlignment="1">
      <alignment horizontal="center" vertical="center"/>
    </xf>
    <xf numFmtId="0" fontId="3" fillId="0" borderId="2" xfId="2" applyFont="1" applyFill="1" applyBorder="1" applyAlignment="1">
      <alignment vertical="center" wrapText="1"/>
    </xf>
    <xf numFmtId="9" fontId="3" fillId="0" borderId="2" xfId="2" applyNumberFormat="1" applyFont="1" applyFill="1" applyBorder="1" applyAlignment="1">
      <alignment horizontal="left" vertical="center" wrapText="1"/>
    </xf>
    <xf numFmtId="1" fontId="3" fillId="0" borderId="2" xfId="2" applyNumberFormat="1" applyFont="1" applyFill="1" applyBorder="1" applyAlignment="1">
      <alignment vertical="center"/>
    </xf>
    <xf numFmtId="4" fontId="3" fillId="0" borderId="2" xfId="0" applyNumberFormat="1" applyFont="1" applyFill="1" applyBorder="1" applyAlignment="1">
      <alignment horizontal="center" vertical="center"/>
    </xf>
    <xf numFmtId="49" fontId="3" fillId="0" borderId="5" xfId="0" applyNumberFormat="1" applyFont="1" applyFill="1" applyBorder="1" applyAlignment="1">
      <alignment horizontal="center" vertical="center"/>
    </xf>
    <xf numFmtId="49" fontId="13" fillId="0" borderId="5" xfId="0" applyNumberFormat="1" applyFont="1" applyFill="1" applyBorder="1" applyAlignment="1">
      <alignment horizontal="center"/>
    </xf>
    <xf numFmtId="4" fontId="3" fillId="0" borderId="2" xfId="0" applyNumberFormat="1" applyFont="1" applyFill="1" applyBorder="1" applyAlignment="1">
      <alignment vertical="center" wrapText="1"/>
    </xf>
    <xf numFmtId="0" fontId="31" fillId="0" borderId="0" xfId="0" applyFont="1"/>
    <xf numFmtId="49" fontId="14" fillId="0" borderId="5" xfId="0" applyNumberFormat="1" applyFont="1" applyFill="1" applyBorder="1" applyAlignment="1">
      <alignment horizontal="center"/>
    </xf>
    <xf numFmtId="49" fontId="14" fillId="0" borderId="2" xfId="0" applyNumberFormat="1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 wrapText="1"/>
    </xf>
    <xf numFmtId="17" fontId="3" fillId="0" borderId="7" xfId="0" applyNumberFormat="1" applyFont="1" applyFill="1" applyBorder="1" applyAlignment="1">
      <alignment horizontal="center" vertical="center" wrapText="1"/>
    </xf>
    <xf numFmtId="0" fontId="3" fillId="0" borderId="7" xfId="2" applyFont="1" applyFill="1" applyBorder="1" applyAlignment="1">
      <alignment horizontal="center" wrapText="1"/>
    </xf>
    <xf numFmtId="0" fontId="3" fillId="0" borderId="7" xfId="2" applyFont="1" applyFill="1" applyBorder="1" applyAlignment="1">
      <alignment wrapText="1"/>
    </xf>
    <xf numFmtId="165" fontId="3" fillId="0" borderId="7" xfId="2" applyNumberFormat="1" applyFont="1" applyFill="1" applyBorder="1" applyAlignment="1">
      <alignment horizontal="center"/>
    </xf>
    <xf numFmtId="4" fontId="3" fillId="0" borderId="7" xfId="2" applyNumberFormat="1" applyFont="1" applyFill="1" applyBorder="1" applyAlignment="1">
      <alignment horizontal="right" vertical="center" indent="1"/>
    </xf>
    <xf numFmtId="0" fontId="33" fillId="0" borderId="0" xfId="2" applyFont="1" applyFill="1"/>
    <xf numFmtId="49" fontId="3" fillId="0" borderId="2" xfId="0" applyNumberFormat="1" applyFont="1" applyFill="1" applyBorder="1" applyAlignment="1">
      <alignment horizontal="center" vertical="top" wrapText="1"/>
    </xf>
    <xf numFmtId="49" fontId="3" fillId="0" borderId="2" xfId="0" applyNumberFormat="1" applyFont="1" applyFill="1" applyBorder="1" applyAlignment="1">
      <alignment vertical="center" wrapText="1"/>
    </xf>
    <xf numFmtId="0" fontId="35" fillId="0" borderId="0" xfId="0" applyFont="1" applyFill="1" applyBorder="1"/>
    <xf numFmtId="0" fontId="8" fillId="0" borderId="2" xfId="0" applyFont="1" applyFill="1" applyBorder="1"/>
    <xf numFmtId="0" fontId="8" fillId="0" borderId="2" xfId="0" applyFont="1" applyFill="1" applyBorder="1" applyAlignment="1">
      <alignment horizontal="left" wrapText="1"/>
    </xf>
    <xf numFmtId="0" fontId="8" fillId="0" borderId="2" xfId="0" applyFont="1" applyFill="1" applyBorder="1" applyAlignment="1">
      <alignment horizontal="center"/>
    </xf>
    <xf numFmtId="0" fontId="8" fillId="0" borderId="2" xfId="0" applyFont="1" applyFill="1" applyBorder="1" applyAlignment="1"/>
    <xf numFmtId="4" fontId="8" fillId="0" borderId="2" xfId="0" applyNumberFormat="1" applyFont="1" applyFill="1" applyBorder="1" applyAlignment="1">
      <alignment horizontal="right" vertical="center" indent="1"/>
    </xf>
    <xf numFmtId="1" fontId="8" fillId="0" borderId="2" xfId="0" applyNumberFormat="1" applyFont="1" applyFill="1" applyBorder="1"/>
    <xf numFmtId="4" fontId="3" fillId="0" borderId="2" xfId="1" applyNumberFormat="1" applyFont="1" applyFill="1" applyBorder="1" applyAlignment="1">
      <alignment horizontal="right" vertical="center" wrapText="1" indent="1"/>
    </xf>
    <xf numFmtId="4" fontId="3" fillId="0" borderId="6" xfId="0" applyNumberFormat="1" applyFont="1" applyFill="1" applyBorder="1" applyAlignment="1">
      <alignment horizontal="right" vertical="center" wrapText="1" indent="1"/>
    </xf>
    <xf numFmtId="0" fontId="3" fillId="0" borderId="2" xfId="1" applyNumberFormat="1" applyFont="1" applyFill="1" applyBorder="1" applyAlignment="1">
      <alignment horizontal="center" vertical="center" wrapText="1"/>
    </xf>
    <xf numFmtId="164" fontId="3" fillId="0" borderId="2" xfId="11" applyNumberFormat="1" applyFont="1" applyFill="1" applyBorder="1" applyAlignment="1">
      <alignment horizontal="center" vertical="center" wrapText="1"/>
    </xf>
    <xf numFmtId="4" fontId="3" fillId="0" borderId="7" xfId="0" applyNumberFormat="1" applyFont="1" applyFill="1" applyBorder="1" applyAlignment="1">
      <alignment horizontal="right" vertical="center" wrapText="1"/>
    </xf>
    <xf numFmtId="4" fontId="3" fillId="0" borderId="5" xfId="0" applyNumberFormat="1" applyFont="1" applyFill="1" applyBorder="1" applyAlignment="1">
      <alignment horizontal="right" vertical="center"/>
    </xf>
    <xf numFmtId="4" fontId="2" fillId="0" borderId="2" xfId="0" applyNumberFormat="1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vertical="center"/>
    </xf>
    <xf numFmtId="17" fontId="3" fillId="0" borderId="2" xfId="0" applyNumberFormat="1" applyFont="1" applyFill="1" applyBorder="1" applyAlignment="1">
      <alignment horizontal="left" vertical="center" wrapText="1"/>
    </xf>
    <xf numFmtId="1" fontId="3" fillId="0" borderId="2" xfId="3" applyNumberFormat="1" applyFont="1" applyFill="1" applyBorder="1" applyAlignment="1">
      <alignment horizontal="center" vertical="center" wrapText="1"/>
    </xf>
    <xf numFmtId="4" fontId="3" fillId="0" borderId="2" xfId="3" applyNumberFormat="1" applyFont="1" applyFill="1" applyBorder="1" applyAlignment="1">
      <alignment vertical="center" wrapText="1"/>
    </xf>
    <xf numFmtId="0" fontId="10" fillId="0" borderId="2" xfId="0" applyFont="1" applyFill="1" applyBorder="1"/>
    <xf numFmtId="4" fontId="3" fillId="0" borderId="2" xfId="5" applyNumberFormat="1" applyFont="1" applyFill="1" applyBorder="1" applyAlignment="1">
      <alignment horizontal="right" vertical="center" wrapText="1"/>
    </xf>
    <xf numFmtId="17" fontId="3" fillId="0" borderId="2" xfId="0" applyNumberFormat="1" applyFont="1" applyFill="1" applyBorder="1" applyAlignment="1">
      <alignment vertical="center" wrapText="1"/>
    </xf>
    <xf numFmtId="4" fontId="3" fillId="0" borderId="2" xfId="3" applyNumberFormat="1" applyFont="1" applyFill="1" applyBorder="1" applyAlignment="1">
      <alignment horizontal="right" vertical="center" wrapText="1" indent="1"/>
    </xf>
    <xf numFmtId="164" fontId="3" fillId="0" borderId="2" xfId="1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distributed" vertical="center"/>
    </xf>
    <xf numFmtId="0" fontId="3" fillId="0" borderId="2" xfId="15" applyFont="1" applyFill="1" applyBorder="1" applyAlignment="1">
      <alignment horizontal="center" vertical="center"/>
    </xf>
    <xf numFmtId="0" fontId="3" fillId="0" borderId="2" xfId="15" applyFont="1" applyFill="1" applyBorder="1" applyAlignment="1">
      <alignment horizontal="left" vertical="center" wrapText="1"/>
    </xf>
    <xf numFmtId="4" fontId="3" fillId="0" borderId="2" xfId="15" applyNumberFormat="1" applyFont="1" applyFill="1" applyBorder="1" applyAlignment="1">
      <alignment horizontal="right" vertical="center" wrapText="1"/>
    </xf>
    <xf numFmtId="4" fontId="3" fillId="0" borderId="2" xfId="15" applyNumberFormat="1" applyFont="1" applyFill="1" applyBorder="1" applyAlignment="1">
      <alignment horizontal="right" vertical="center" wrapText="1" indent="1"/>
    </xf>
    <xf numFmtId="0" fontId="3" fillId="0" borderId="2" xfId="15" applyFont="1" applyFill="1" applyBorder="1" applyAlignment="1">
      <alignment horizontal="center" vertical="center" wrapText="1"/>
    </xf>
    <xf numFmtId="0" fontId="36" fillId="0" borderId="2" xfId="0" applyFont="1" applyFill="1" applyBorder="1" applyAlignment="1">
      <alignment horizontal="center" vertical="center"/>
    </xf>
    <xf numFmtId="4" fontId="3" fillId="0" borderId="9" xfId="0" applyNumberFormat="1" applyFont="1" applyFill="1" applyBorder="1" applyAlignment="1">
      <alignment horizontal="right" vertical="center" wrapText="1"/>
    </xf>
    <xf numFmtId="0" fontId="3" fillId="0" borderId="6" xfId="0" applyFont="1" applyFill="1" applyBorder="1" applyAlignment="1">
      <alignment vertical="center" wrapText="1"/>
    </xf>
    <xf numFmtId="168" fontId="2" fillId="0" borderId="5" xfId="2" applyNumberFormat="1" applyFont="1" applyFill="1" applyBorder="1" applyAlignment="1">
      <alignment vertical="center"/>
    </xf>
    <xf numFmtId="0" fontId="3" fillId="0" borderId="2" xfId="2" applyFont="1" applyFill="1" applyBorder="1" applyAlignment="1">
      <alignment vertical="center"/>
    </xf>
    <xf numFmtId="2" fontId="3" fillId="0" borderId="5" xfId="0" applyNumberFormat="1" applyFont="1" applyFill="1" applyBorder="1" applyAlignment="1">
      <alignment horizontal="center" vertical="center" wrapText="1"/>
    </xf>
    <xf numFmtId="0" fontId="3" fillId="0" borderId="9" xfId="2" applyFont="1" applyFill="1" applyBorder="1" applyAlignment="1">
      <alignment horizontal="center" vertical="center" wrapText="1"/>
    </xf>
    <xf numFmtId="2" fontId="3" fillId="0" borderId="2" xfId="7" applyNumberFormat="1" applyFont="1" applyFill="1" applyBorder="1" applyAlignment="1">
      <alignment vertical="center" wrapText="1"/>
    </xf>
    <xf numFmtId="0" fontId="3" fillId="0" borderId="2" xfId="4" applyFont="1" applyFill="1" applyBorder="1" applyAlignment="1">
      <alignment horizontal="left" vertical="center" wrapText="1"/>
    </xf>
    <xf numFmtId="164" fontId="3" fillId="0" borderId="2" xfId="17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vertical="center" wrapText="1"/>
    </xf>
    <xf numFmtId="168" fontId="3" fillId="0" borderId="2" xfId="1" applyNumberFormat="1" applyFont="1" applyFill="1" applyBorder="1" applyAlignment="1">
      <alignment horizontal="right" vertical="center" wrapText="1"/>
    </xf>
    <xf numFmtId="1" fontId="3" fillId="0" borderId="2" xfId="0" applyNumberFormat="1" applyFont="1" applyFill="1" applyBorder="1" applyAlignment="1">
      <alignment horizontal="center" vertical="top" wrapText="1"/>
    </xf>
    <xf numFmtId="0" fontId="3" fillId="0" borderId="9" xfId="0" applyFont="1" applyFill="1" applyBorder="1"/>
    <xf numFmtId="168" fontId="2" fillId="0" borderId="5" xfId="2" applyNumberFormat="1" applyFont="1" applyFill="1" applyBorder="1" applyAlignment="1">
      <alignment horizontal="center" vertical="center" wrapText="1"/>
    </xf>
    <xf numFmtId="4" fontId="3" fillId="0" borderId="6" xfId="0" applyNumberFormat="1" applyFont="1" applyFill="1" applyBorder="1" applyAlignment="1">
      <alignment horizontal="right" vertical="center" wrapText="1"/>
    </xf>
    <xf numFmtId="0" fontId="3" fillId="0" borderId="2" xfId="5" applyNumberFormat="1" applyFont="1" applyFill="1" applyBorder="1" applyAlignment="1">
      <alignment horizontal="center" vertical="center" wrapText="1"/>
    </xf>
    <xf numFmtId="4" fontId="3" fillId="0" borderId="2" xfId="8" applyNumberFormat="1" applyFont="1" applyFill="1" applyBorder="1" applyAlignment="1">
      <alignment vertical="center" wrapText="1"/>
    </xf>
    <xf numFmtId="0" fontId="3" fillId="0" borderId="2" xfId="2" applyNumberFormat="1" applyFont="1" applyFill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center" vertical="center"/>
    </xf>
    <xf numFmtId="4" fontId="8" fillId="0" borderId="0" xfId="0" applyNumberFormat="1" applyFont="1" applyFill="1" applyAlignment="1">
      <alignment horizontal="right" vertical="center" indent="1"/>
    </xf>
    <xf numFmtId="0" fontId="3" fillId="0" borderId="9" xfId="16" applyFont="1" applyFill="1" applyBorder="1" applyAlignment="1" applyProtection="1">
      <alignment horizontal="left" vertical="center" wrapText="1"/>
    </xf>
    <xf numFmtId="0" fontId="3" fillId="0" borderId="13" xfId="2" applyFont="1" applyFill="1" applyBorder="1" applyAlignment="1">
      <alignment horizontal="center" vertical="center" wrapText="1"/>
    </xf>
    <xf numFmtId="0" fontId="3" fillId="0" borderId="2" xfId="13" applyFont="1" applyFill="1" applyBorder="1" applyAlignment="1">
      <alignment vertical="center" wrapText="1"/>
    </xf>
    <xf numFmtId="49" fontId="3" fillId="0" borderId="9" xfId="2" applyNumberFormat="1" applyFont="1" applyFill="1" applyBorder="1" applyAlignment="1">
      <alignment horizontal="center" vertical="center" wrapText="1"/>
    </xf>
    <xf numFmtId="4" fontId="3" fillId="0" borderId="9" xfId="0" applyNumberFormat="1" applyFont="1" applyFill="1" applyBorder="1" applyAlignment="1">
      <alignment horizontal="right" vertical="center" wrapText="1" indent="1"/>
    </xf>
    <xf numFmtId="0" fontId="3" fillId="0" borderId="14" xfId="0" applyFont="1" applyFill="1" applyBorder="1" applyAlignment="1">
      <alignment horizontal="left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5" xfId="0" applyFont="1" applyFill="1" applyBorder="1"/>
    <xf numFmtId="4" fontId="3" fillId="0" borderId="5" xfId="0" applyNumberFormat="1" applyFont="1" applyFill="1" applyBorder="1" applyAlignment="1">
      <alignment horizontal="right" vertical="center" wrapText="1"/>
    </xf>
    <xf numFmtId="2" fontId="3" fillId="0" borderId="0" xfId="2" applyNumberFormat="1" applyFont="1" applyFill="1" applyBorder="1"/>
    <xf numFmtId="0" fontId="3" fillId="0" borderId="0" xfId="2" applyFont="1" applyFill="1" applyBorder="1"/>
    <xf numFmtId="49" fontId="3" fillId="0" borderId="2" xfId="4" applyNumberFormat="1" applyFont="1" applyFill="1" applyBorder="1" applyAlignment="1">
      <alignment horizontal="center" vertical="center" wrapText="1"/>
    </xf>
    <xf numFmtId="4" fontId="3" fillId="0" borderId="2" xfId="2" applyNumberFormat="1" applyFont="1" applyFill="1" applyBorder="1" applyAlignment="1">
      <alignment horizontal="right" vertical="center"/>
    </xf>
    <xf numFmtId="0" fontId="3" fillId="0" borderId="2" xfId="18" applyFont="1" applyFill="1" applyBorder="1" applyAlignment="1">
      <alignment horizontal="center" vertical="center" wrapText="1"/>
    </xf>
    <xf numFmtId="0" fontId="37" fillId="0" borderId="0" xfId="2" applyFont="1" applyFill="1" applyBorder="1"/>
    <xf numFmtId="0" fontId="3" fillId="0" borderId="2" xfId="5" applyFont="1" applyFill="1" applyBorder="1" applyAlignment="1">
      <alignment horizontal="left" vertical="center" wrapText="1"/>
    </xf>
    <xf numFmtId="2" fontId="13" fillId="0" borderId="0" xfId="0" applyNumberFormat="1" applyFont="1" applyFill="1" applyAlignment="1">
      <alignment horizontal="left" vertical="center"/>
    </xf>
    <xf numFmtId="1" fontId="3" fillId="0" borderId="6" xfId="0" applyNumberFormat="1" applyFont="1" applyFill="1" applyBorder="1" applyAlignment="1">
      <alignment horizontal="center" vertical="center" wrapText="1"/>
    </xf>
    <xf numFmtId="172" fontId="3" fillId="0" borderId="2" xfId="0" applyNumberFormat="1" applyFont="1" applyFill="1" applyBorder="1" applyAlignment="1">
      <alignment horizontal="right" vertical="center"/>
    </xf>
    <xf numFmtId="172" fontId="3" fillId="0" borderId="2" xfId="0" applyNumberFormat="1" applyFont="1" applyFill="1" applyBorder="1" applyAlignment="1">
      <alignment horizontal="right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0" fontId="3" fillId="0" borderId="2" xfId="13" applyNumberFormat="1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6" xfId="0" applyNumberFormat="1" applyFont="1" applyFill="1" applyBorder="1" applyAlignment="1">
      <alignment horizontal="right" vertical="center" wrapText="1"/>
    </xf>
    <xf numFmtId="4" fontId="3" fillId="0" borderId="2" xfId="1" applyNumberFormat="1" applyFont="1" applyFill="1" applyBorder="1" applyAlignment="1">
      <alignment vertical="center" wrapText="1"/>
    </xf>
    <xf numFmtId="4" fontId="3" fillId="0" borderId="2" xfId="2" applyNumberFormat="1" applyFont="1" applyFill="1" applyBorder="1" applyAlignment="1">
      <alignment vertical="center" wrapText="1"/>
    </xf>
    <xf numFmtId="0" fontId="40" fillId="0" borderId="0" xfId="2" applyFont="1" applyFill="1" applyBorder="1"/>
    <xf numFmtId="0" fontId="40" fillId="0" borderId="0" xfId="2" applyFont="1"/>
    <xf numFmtId="0" fontId="40" fillId="0" borderId="0" xfId="2" applyFont="1" applyFill="1"/>
    <xf numFmtId="4" fontId="3" fillId="0" borderId="2" xfId="5" applyNumberFormat="1" applyFont="1" applyFill="1" applyBorder="1" applyAlignment="1">
      <alignment vertical="center" wrapText="1"/>
    </xf>
    <xf numFmtId="0" fontId="3" fillId="0" borderId="5" xfId="2" applyFont="1" applyFill="1" applyBorder="1" applyAlignment="1">
      <alignment horizontal="center" vertical="center"/>
    </xf>
    <xf numFmtId="0" fontId="42" fillId="0" borderId="0" xfId="2" applyFont="1" applyFill="1" applyBorder="1"/>
    <xf numFmtId="0" fontId="42" fillId="0" borderId="0" xfId="2" applyFont="1"/>
    <xf numFmtId="0" fontId="42" fillId="0" borderId="0" xfId="2" applyFont="1" applyFill="1"/>
    <xf numFmtId="0" fontId="37" fillId="0" borderId="0" xfId="2" applyFont="1"/>
    <xf numFmtId="0" fontId="37" fillId="0" borderId="0" xfId="2" applyFont="1" applyFill="1"/>
    <xf numFmtId="0" fontId="44" fillId="0" borderId="0" xfId="0" applyNumberFormat="1" applyFont="1" applyFill="1" applyBorder="1"/>
    <xf numFmtId="0" fontId="39" fillId="0" borderId="0" xfId="0" applyFont="1"/>
    <xf numFmtId="0" fontId="43" fillId="0" borderId="0" xfId="0" applyFont="1"/>
    <xf numFmtId="4" fontId="3" fillId="0" borderId="9" xfId="3" applyNumberFormat="1" applyFont="1" applyFill="1" applyBorder="1" applyAlignment="1">
      <alignment horizontal="right" vertical="center" wrapText="1"/>
    </xf>
    <xf numFmtId="4" fontId="3" fillId="0" borderId="7" xfId="0" applyNumberFormat="1" applyFont="1" applyFill="1" applyBorder="1" applyAlignment="1">
      <alignment vertical="center" wrapText="1"/>
    </xf>
    <xf numFmtId="4" fontId="3" fillId="0" borderId="6" xfId="0" applyNumberFormat="1" applyFont="1" applyFill="1" applyBorder="1" applyAlignment="1">
      <alignment vertical="center" wrapText="1"/>
    </xf>
    <xf numFmtId="2" fontId="3" fillId="0" borderId="2" xfId="0" applyNumberFormat="1" applyFont="1" applyFill="1" applyBorder="1"/>
    <xf numFmtId="0" fontId="41" fillId="0" borderId="0" xfId="2" applyFont="1"/>
    <xf numFmtId="0" fontId="41" fillId="0" borderId="0" xfId="2" applyFont="1" applyFill="1" applyBorder="1"/>
    <xf numFmtId="0" fontId="41" fillId="0" borderId="0" xfId="2" applyFont="1" applyFill="1"/>
    <xf numFmtId="2" fontId="3" fillId="0" borderId="5" xfId="0" applyNumberFormat="1" applyFont="1" applyFill="1" applyBorder="1" applyAlignment="1">
      <alignment horizontal="right" vertical="center"/>
    </xf>
    <xf numFmtId="4" fontId="3" fillId="0" borderId="5" xfId="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top" wrapText="1"/>
    </xf>
    <xf numFmtId="0" fontId="2" fillId="0" borderId="0" xfId="0" applyFont="1" applyFill="1" applyAlignment="1">
      <alignment horizontal="center"/>
    </xf>
    <xf numFmtId="0" fontId="3" fillId="0" borderId="1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horizontal="center" vertical="top" wrapText="1"/>
    </xf>
    <xf numFmtId="2" fontId="3" fillId="0" borderId="0" xfId="1" applyNumberFormat="1" applyFont="1" applyFill="1" applyBorder="1"/>
    <xf numFmtId="0" fontId="38" fillId="0" borderId="0" xfId="2" applyFont="1" applyFill="1" applyBorder="1"/>
    <xf numFmtId="0" fontId="45" fillId="0" borderId="0" xfId="2" applyFont="1" applyFill="1" applyBorder="1"/>
    <xf numFmtId="164" fontId="3" fillId="0" borderId="5" xfId="11" applyNumberFormat="1" applyFont="1" applyFill="1" applyBorder="1" applyAlignment="1">
      <alignment horizontal="center" vertical="center" wrapText="1"/>
    </xf>
    <xf numFmtId="0" fontId="3" fillId="0" borderId="5" xfId="0" applyNumberFormat="1" applyFont="1" applyFill="1" applyBorder="1"/>
    <xf numFmtId="1" fontId="3" fillId="0" borderId="2" xfId="0" applyNumberFormat="1" applyFont="1" applyFill="1" applyBorder="1" applyAlignment="1">
      <alignment horizontal="center"/>
    </xf>
    <xf numFmtId="0" fontId="3" fillId="0" borderId="2" xfId="0" applyNumberFormat="1" applyFont="1" applyFill="1" applyBorder="1"/>
    <xf numFmtId="43" fontId="3" fillId="0" borderId="2" xfId="1" applyNumberFormat="1" applyFont="1" applyFill="1" applyBorder="1" applyAlignment="1">
      <alignment horizontal="right" vertical="center" wrapText="1"/>
    </xf>
    <xf numFmtId="3" fontId="3" fillId="0" borderId="5" xfId="11" applyNumberFormat="1" applyFont="1" applyFill="1" applyBorder="1" applyAlignment="1">
      <alignment horizontal="center" vertical="center" wrapText="1"/>
    </xf>
    <xf numFmtId="2" fontId="3" fillId="0" borderId="5" xfId="0" applyNumberFormat="1" applyFont="1" applyFill="1" applyBorder="1" applyAlignment="1">
      <alignment horizontal="right" vertical="center" wrapText="1"/>
    </xf>
    <xf numFmtId="49" fontId="3" fillId="0" borderId="7" xfId="0" applyNumberFormat="1" applyFont="1" applyFill="1" applyBorder="1" applyAlignment="1">
      <alignment horizontal="center" vertical="center" wrapText="1"/>
    </xf>
    <xf numFmtId="0" fontId="3" fillId="0" borderId="2" xfId="8" applyFont="1" applyFill="1" applyBorder="1" applyAlignment="1">
      <alignment vertical="center" wrapText="1"/>
    </xf>
    <xf numFmtId="0" fontId="3" fillId="0" borderId="2" xfId="0" applyNumberFormat="1" applyFont="1" applyFill="1" applyBorder="1" applyAlignment="1">
      <alignment horizontal="justify" vertical="center" wrapText="1"/>
    </xf>
    <xf numFmtId="0" fontId="3" fillId="0" borderId="2" xfId="10" applyFont="1" applyFill="1" applyBorder="1" applyAlignment="1" applyProtection="1">
      <alignment vertical="center" wrapText="1"/>
    </xf>
    <xf numFmtId="0" fontId="3" fillId="0" borderId="2" xfId="0" applyNumberFormat="1" applyFont="1" applyFill="1" applyBorder="1" applyAlignment="1">
      <alignment horizontal="left" vertical="center"/>
    </xf>
    <xf numFmtId="4" fontId="3" fillId="0" borderId="5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justify" vertical="center"/>
    </xf>
    <xf numFmtId="49" fontId="3" fillId="0" borderId="2" xfId="14" applyNumberFormat="1" applyFont="1" applyFill="1" applyBorder="1" applyAlignment="1">
      <alignment vertical="center" wrapText="1"/>
    </xf>
    <xf numFmtId="2" fontId="3" fillId="0" borderId="2" xfId="5" applyNumberFormat="1" applyFont="1" applyFill="1" applyBorder="1" applyAlignment="1">
      <alignment horizontal="right" vertical="center" wrapText="1"/>
    </xf>
    <xf numFmtId="0" fontId="3" fillId="0" borderId="2" xfId="4" applyFont="1" applyFill="1" applyBorder="1" applyAlignment="1">
      <alignment horizontal="justify" vertical="center" wrapText="1"/>
    </xf>
    <xf numFmtId="0" fontId="3" fillId="0" borderId="6" xfId="0" applyNumberFormat="1" applyFont="1" applyFill="1" applyBorder="1" applyAlignment="1">
      <alignment vertical="center" wrapText="1"/>
    </xf>
    <xf numFmtId="17" fontId="3" fillId="0" borderId="6" xfId="0" applyNumberFormat="1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center" vertical="center"/>
    </xf>
    <xf numFmtId="164" fontId="3" fillId="0" borderId="7" xfId="11" applyNumberFormat="1" applyFont="1" applyFill="1" applyBorder="1" applyAlignment="1">
      <alignment horizontal="center" vertical="center" wrapText="1"/>
    </xf>
    <xf numFmtId="1" fontId="3" fillId="0" borderId="7" xfId="0" applyNumberFormat="1" applyFont="1" applyFill="1" applyBorder="1" applyAlignment="1">
      <alignment horizontal="center" vertical="center" wrapText="1"/>
    </xf>
    <xf numFmtId="2" fontId="3" fillId="0" borderId="2" xfId="0" applyNumberFormat="1" applyFont="1" applyFill="1" applyBorder="1" applyAlignment="1">
      <alignment vertical="center" wrapText="1"/>
    </xf>
    <xf numFmtId="0" fontId="3" fillId="0" borderId="7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vertical="center" wrapText="1"/>
    </xf>
    <xf numFmtId="0" fontId="3" fillId="0" borderId="15" xfId="0" applyFont="1" applyFill="1" applyBorder="1" applyAlignment="1">
      <alignment vertical="center" wrapText="1"/>
    </xf>
    <xf numFmtId="0" fontId="3" fillId="0" borderId="7" xfId="0" applyFont="1" applyFill="1" applyBorder="1" applyAlignment="1">
      <alignment wrapText="1"/>
    </xf>
    <xf numFmtId="0" fontId="3" fillId="0" borderId="9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left"/>
    </xf>
    <xf numFmtId="0" fontId="3" fillId="0" borderId="2" xfId="6" applyNumberFormat="1" applyFont="1" applyFill="1" applyBorder="1" applyAlignment="1">
      <alignment horizontal="center" vertical="center" wrapText="1"/>
    </xf>
    <xf numFmtId="1" fontId="3" fillId="0" borderId="2" xfId="11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wrapText="1"/>
    </xf>
    <xf numFmtId="165" fontId="3" fillId="0" borderId="2" xfId="0" applyNumberFormat="1" applyFont="1" applyFill="1" applyBorder="1" applyAlignment="1">
      <alignment horizontal="center" wrapText="1"/>
    </xf>
    <xf numFmtId="4" fontId="3" fillId="0" borderId="6" xfId="0" applyNumberFormat="1" applyFont="1" applyFill="1" applyBorder="1" applyAlignment="1">
      <alignment horizontal="right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11" xfId="0" applyFont="1" applyFill="1" applyBorder="1" applyAlignment="1">
      <alignment horizontal="center" vertical="center"/>
    </xf>
    <xf numFmtId="1" fontId="3" fillId="0" borderId="2" xfId="5" applyNumberFormat="1" applyFont="1" applyFill="1" applyBorder="1" applyAlignment="1">
      <alignment horizontal="center" vertical="center" wrapText="1"/>
    </xf>
    <xf numFmtId="0" fontId="3" fillId="0" borderId="2" xfId="18" applyFont="1" applyFill="1" applyBorder="1" applyAlignment="1">
      <alignment horizontal="center" vertical="center"/>
    </xf>
    <xf numFmtId="4" fontId="3" fillId="0" borderId="2" xfId="14" applyNumberFormat="1" applyFont="1" applyFill="1" applyBorder="1" applyAlignment="1">
      <alignment horizontal="right" vertical="center" wrapText="1"/>
    </xf>
    <xf numFmtId="0" fontId="3" fillId="0" borderId="9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vertical="center"/>
    </xf>
    <xf numFmtId="0" fontId="3" fillId="0" borderId="2" xfId="0" applyNumberFormat="1" applyFont="1" applyFill="1" applyBorder="1" applyAlignment="1">
      <alignment vertical="center"/>
    </xf>
    <xf numFmtId="173" fontId="3" fillId="0" borderId="2" xfId="8" applyNumberFormat="1" applyFont="1" applyFill="1" applyBorder="1" applyAlignment="1">
      <alignment vertical="center" wrapText="1"/>
    </xf>
  </cellXfs>
  <cellStyles count="19">
    <cellStyle name="Гиперссылка 2" xfId="16"/>
    <cellStyle name="Обычный" xfId="0" builtinId="0"/>
    <cellStyle name="Обычный 2" xfId="2"/>
    <cellStyle name="Обычный 2 2" xfId="3"/>
    <cellStyle name="Обычный 3 4" xfId="18"/>
    <cellStyle name="Обычный 4" xfId="15"/>
    <cellStyle name="Обычный_20" xfId="7"/>
    <cellStyle name="Обычный_апрель" xfId="14"/>
    <cellStyle name="Обычный_Лист1 12" xfId="13"/>
    <cellStyle name="Обычный_Лист1 2" xfId="8"/>
    <cellStyle name="Обычный_Лист1 5" xfId="6"/>
    <cellStyle name="Обычный_Лист1_2" xfId="10"/>
    <cellStyle name="Обычный_Лист2" xfId="4"/>
    <cellStyle name="Обычный_Лист3 2" xfId="12"/>
    <cellStyle name="Обычный_НОВЫЙ План закупа от 218 цеха на 2011 год с добавлением Яковлева В.В." xfId="5"/>
    <cellStyle name="Обычный_План на 2010 столовая" xfId="9"/>
    <cellStyle name="Финансовый" xfId="1" builtinId="3"/>
    <cellStyle name="Финансовый 2" xfId="11"/>
    <cellStyle name="Финансовый 3" xfId="17"/>
  </cellStyles>
  <dxfs count="2"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viropt.ru/images/nomen/m2258b.jpg" TargetMode="External"/><Relationship Id="rId1" Type="http://schemas.openxmlformats.org/officeDocument/2006/relationships/hyperlink" Target="http://www.viropt.ru/images/nomen/m2258b.jp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N5481"/>
  <sheetViews>
    <sheetView tabSelected="1" zoomScale="125" zoomScaleNormal="125" workbookViewId="0">
      <pane xSplit="6735" activePane="topRight"/>
      <selection activeCell="A17" sqref="A17:XFD17"/>
      <selection pane="topRight" activeCell="X1" sqref="A1:X1048576"/>
    </sheetView>
  </sheetViews>
  <sheetFormatPr defaultRowHeight="15"/>
  <cols>
    <col min="1" max="1" width="9.28515625" style="28" bestFit="1" customWidth="1"/>
    <col min="2" max="5" width="9.140625" style="28"/>
    <col min="6" max="6" width="15.42578125" style="28" customWidth="1"/>
    <col min="7" max="8" width="9.140625" style="28"/>
    <col min="9" max="9" width="7.5703125" style="28" customWidth="1"/>
    <col min="10" max="10" width="10.28515625" style="28" bestFit="1" customWidth="1"/>
    <col min="11" max="16" width="9.140625" style="28"/>
    <col min="17" max="17" width="9.28515625" style="28" bestFit="1" customWidth="1"/>
    <col min="18" max="18" width="9.140625" style="28"/>
    <col min="19" max="19" width="13.85546875" style="28" customWidth="1"/>
    <col min="20" max="20" width="17" style="353" customWidth="1"/>
    <col min="21" max="21" width="17.140625" style="353" customWidth="1"/>
    <col min="22" max="22" width="10.140625" style="28" bestFit="1" customWidth="1"/>
    <col min="23" max="23" width="9.140625" style="28"/>
    <col min="24" max="24" width="12.7109375" style="28" customWidth="1"/>
  </cols>
  <sheetData>
    <row r="1" spans="1:24">
      <c r="A1" s="404" t="s">
        <v>0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</row>
    <row r="2" spans="1:24">
      <c r="A2" s="404" t="s">
        <v>1</v>
      </c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404"/>
    </row>
    <row r="3" spans="1:24">
      <c r="A3" s="1"/>
      <c r="B3" s="2"/>
      <c r="C3" s="2"/>
      <c r="D3" s="3"/>
      <c r="E3" s="3"/>
      <c r="F3" s="3"/>
      <c r="G3" s="1"/>
      <c r="H3" s="1"/>
      <c r="I3" s="2"/>
      <c r="J3" s="2"/>
      <c r="K3" s="2"/>
      <c r="L3" s="2"/>
      <c r="M3" s="2"/>
      <c r="N3" s="2"/>
    </row>
    <row r="4" spans="1:24">
      <c r="A4" s="405" t="s">
        <v>2</v>
      </c>
      <c r="B4" s="406"/>
      <c r="C4" s="406"/>
      <c r="D4" s="406"/>
      <c r="E4" s="406"/>
      <c r="F4" s="406"/>
      <c r="G4" s="406"/>
      <c r="H4" s="406"/>
      <c r="I4" s="406"/>
      <c r="J4" s="406"/>
      <c r="K4" s="406"/>
      <c r="L4" s="406"/>
      <c r="M4" s="406"/>
      <c r="N4" s="406"/>
    </row>
    <row r="5" spans="1:24">
      <c r="A5" s="405" t="s">
        <v>3</v>
      </c>
      <c r="B5" s="406"/>
      <c r="C5" s="406"/>
      <c r="D5" s="406"/>
      <c r="E5" s="406"/>
      <c r="F5" s="406"/>
      <c r="G5" s="406"/>
      <c r="H5" s="406"/>
      <c r="I5" s="406"/>
      <c r="J5" s="406"/>
      <c r="K5" s="406"/>
      <c r="L5" s="406"/>
      <c r="M5" s="406"/>
      <c r="N5" s="406"/>
    </row>
    <row r="6" spans="1:24">
      <c r="A6" s="4"/>
      <c r="B6" s="5"/>
      <c r="C6" s="5"/>
      <c r="D6" s="2" t="s">
        <v>4</v>
      </c>
      <c r="E6" s="5"/>
      <c r="F6" s="5"/>
      <c r="G6" s="403"/>
      <c r="H6" s="403"/>
      <c r="I6" s="5"/>
      <c r="J6" s="5"/>
      <c r="K6" s="5"/>
      <c r="L6" s="5"/>
      <c r="M6" s="5"/>
      <c r="N6" s="5"/>
    </row>
    <row r="7" spans="1:24" hidden="1">
      <c r="A7" s="5"/>
      <c r="B7" s="5"/>
      <c r="C7" s="5"/>
      <c r="D7" s="6" t="s">
        <v>5</v>
      </c>
      <c r="E7" s="5"/>
      <c r="F7" s="5"/>
      <c r="G7" s="403"/>
      <c r="H7" s="403"/>
      <c r="I7" s="5"/>
      <c r="J7" s="5"/>
      <c r="K7" s="5"/>
      <c r="L7" s="5"/>
      <c r="M7" s="5"/>
      <c r="N7" s="5"/>
    </row>
    <row r="8" spans="1:24" hidden="1">
      <c r="A8" s="5"/>
      <c r="B8" s="5"/>
      <c r="C8" s="5"/>
      <c r="D8" s="2" t="s">
        <v>6</v>
      </c>
      <c r="E8" s="5"/>
      <c r="F8" s="5"/>
      <c r="G8" s="403"/>
      <c r="H8" s="403"/>
      <c r="I8" s="5"/>
      <c r="J8" s="5"/>
      <c r="K8" s="5"/>
      <c r="L8" s="5"/>
      <c r="M8" s="5"/>
      <c r="N8" s="5"/>
    </row>
    <row r="9" spans="1:24" hidden="1">
      <c r="A9" s="5"/>
      <c r="B9" s="5"/>
      <c r="C9" s="5"/>
      <c r="D9" s="7" t="s">
        <v>7</v>
      </c>
      <c r="E9" s="5"/>
      <c r="F9" s="5"/>
      <c r="G9" s="403"/>
      <c r="H9" s="403"/>
      <c r="I9" s="5"/>
      <c r="J9" s="5"/>
      <c r="K9" s="5"/>
      <c r="L9" s="5"/>
      <c r="M9" s="5"/>
      <c r="N9" s="5"/>
    </row>
    <row r="10" spans="1:24" hidden="1">
      <c r="A10" s="5"/>
      <c r="B10" s="5"/>
      <c r="C10" s="5"/>
      <c r="D10" s="7" t="s">
        <v>8</v>
      </c>
      <c r="E10" s="5"/>
      <c r="F10" s="5"/>
      <c r="G10" s="403"/>
      <c r="H10" s="403"/>
      <c r="I10" s="5"/>
      <c r="J10" s="5"/>
      <c r="K10" s="5"/>
      <c r="L10" s="5"/>
      <c r="M10" s="5"/>
      <c r="N10" s="5"/>
    </row>
    <row r="11" spans="1:24" ht="15" hidden="1" customHeight="1">
      <c r="A11" s="5"/>
      <c r="B11" s="5"/>
      <c r="C11" s="5"/>
      <c r="D11" s="370" t="s">
        <v>12863</v>
      </c>
      <c r="E11" s="5"/>
      <c r="F11" s="5"/>
      <c r="G11" s="403"/>
      <c r="H11" s="403"/>
      <c r="I11" s="5"/>
      <c r="J11" s="5"/>
      <c r="K11" s="5"/>
      <c r="L11" s="5"/>
      <c r="M11" s="5"/>
      <c r="N11" s="5"/>
    </row>
    <row r="12" spans="1:24" ht="15" customHeight="1">
      <c r="A12" s="5"/>
      <c r="B12" s="5"/>
      <c r="C12" s="5"/>
      <c r="D12" s="370" t="s">
        <v>13287</v>
      </c>
      <c r="E12" s="5"/>
      <c r="F12" s="5"/>
      <c r="G12" s="403"/>
      <c r="H12" s="403"/>
      <c r="I12" s="5"/>
      <c r="J12" s="5"/>
      <c r="K12" s="5"/>
      <c r="L12" s="5"/>
      <c r="M12" s="5"/>
      <c r="N12" s="5"/>
    </row>
    <row r="13" spans="1:24" ht="15" customHeight="1">
      <c r="A13" s="5"/>
      <c r="B13" s="5"/>
      <c r="C13" s="5"/>
      <c r="D13" s="2" t="s">
        <v>14455</v>
      </c>
      <c r="E13" s="5"/>
      <c r="F13" s="5"/>
      <c r="G13" s="403"/>
      <c r="H13" s="403"/>
      <c r="I13" s="5"/>
      <c r="J13" s="5"/>
      <c r="K13" s="5"/>
      <c r="L13" s="5"/>
      <c r="M13" s="5"/>
      <c r="N13" s="5"/>
    </row>
    <row r="14" spans="1:24" ht="15" customHeight="1">
      <c r="A14" s="5"/>
      <c r="B14" s="5"/>
      <c r="C14" s="5"/>
      <c r="D14" s="2" t="s">
        <v>14456</v>
      </c>
      <c r="E14" s="5"/>
      <c r="F14" s="5"/>
      <c r="G14" s="403"/>
      <c r="H14" s="403"/>
      <c r="I14" s="5"/>
      <c r="J14" s="5"/>
      <c r="K14" s="5"/>
      <c r="L14" s="5"/>
      <c r="M14" s="5"/>
      <c r="N14" s="5"/>
    </row>
    <row r="16" spans="1:24" s="12" customFormat="1" ht="50.1" customHeight="1" thickBot="1">
      <c r="A16" s="9" t="s">
        <v>9</v>
      </c>
      <c r="B16" s="9" t="s">
        <v>10</v>
      </c>
      <c r="C16" s="9" t="s">
        <v>11</v>
      </c>
      <c r="D16" s="9" t="s">
        <v>12</v>
      </c>
      <c r="E16" s="10" t="s">
        <v>13</v>
      </c>
      <c r="F16" s="9" t="s">
        <v>14</v>
      </c>
      <c r="G16" s="9" t="s">
        <v>15</v>
      </c>
      <c r="H16" s="9" t="s">
        <v>16</v>
      </c>
      <c r="I16" s="9" t="s">
        <v>17</v>
      </c>
      <c r="J16" s="9" t="s">
        <v>18</v>
      </c>
      <c r="K16" s="9" t="s">
        <v>19</v>
      </c>
      <c r="L16" s="9" t="s">
        <v>20</v>
      </c>
      <c r="M16" s="9" t="s">
        <v>21</v>
      </c>
      <c r="N16" s="9" t="s">
        <v>22</v>
      </c>
      <c r="O16" s="9" t="s">
        <v>23</v>
      </c>
      <c r="P16" s="9" t="s">
        <v>24</v>
      </c>
      <c r="Q16" s="10" t="s">
        <v>25</v>
      </c>
      <c r="R16" s="9" t="s">
        <v>26</v>
      </c>
      <c r="S16" s="9" t="s">
        <v>27</v>
      </c>
      <c r="T16" s="317" t="s">
        <v>28</v>
      </c>
      <c r="U16" s="317" t="s">
        <v>29</v>
      </c>
      <c r="V16" s="9" t="s">
        <v>30</v>
      </c>
      <c r="W16" s="9" t="s">
        <v>31</v>
      </c>
      <c r="X16" s="11" t="s">
        <v>32</v>
      </c>
    </row>
    <row r="17" spans="1:24" s="12" customFormat="1" ht="13.5" customHeight="1" thickBot="1">
      <c r="A17" s="13">
        <v>1</v>
      </c>
      <c r="B17" s="14">
        <v>2</v>
      </c>
      <c r="C17" s="13">
        <v>3</v>
      </c>
      <c r="D17" s="14">
        <v>4</v>
      </c>
      <c r="E17" s="13">
        <v>5</v>
      </c>
      <c r="F17" s="14">
        <v>6</v>
      </c>
      <c r="G17" s="13">
        <v>7</v>
      </c>
      <c r="H17" s="14">
        <v>8</v>
      </c>
      <c r="I17" s="13">
        <v>9</v>
      </c>
      <c r="J17" s="14">
        <v>10</v>
      </c>
      <c r="K17" s="13">
        <v>11</v>
      </c>
      <c r="L17" s="14">
        <v>12</v>
      </c>
      <c r="M17" s="13">
        <v>13</v>
      </c>
      <c r="N17" s="14">
        <v>14</v>
      </c>
      <c r="O17" s="13">
        <v>15</v>
      </c>
      <c r="P17" s="14">
        <v>16</v>
      </c>
      <c r="Q17" s="15">
        <v>17</v>
      </c>
      <c r="R17" s="14">
        <v>18</v>
      </c>
      <c r="S17" s="13">
        <v>19</v>
      </c>
      <c r="T17" s="16">
        <v>20</v>
      </c>
      <c r="U17" s="17">
        <v>21</v>
      </c>
      <c r="V17" s="14">
        <v>22</v>
      </c>
      <c r="W17" s="13">
        <v>23</v>
      </c>
      <c r="X17" s="18">
        <v>24</v>
      </c>
    </row>
    <row r="18" spans="1:24" ht="16.5" customHeight="1">
      <c r="A18" s="19"/>
      <c r="B18" s="20" t="s">
        <v>33</v>
      </c>
      <c r="C18" s="21"/>
      <c r="D18" s="22"/>
      <c r="E18" s="23"/>
      <c r="F18" s="19"/>
      <c r="G18" s="19"/>
      <c r="H18" s="24"/>
      <c r="I18" s="19"/>
      <c r="J18" s="19"/>
      <c r="K18" s="19"/>
      <c r="L18" s="19"/>
      <c r="M18" s="19"/>
      <c r="N18" s="19"/>
      <c r="O18" s="19"/>
      <c r="P18" s="19"/>
      <c r="Q18" s="25"/>
      <c r="R18" s="19"/>
      <c r="S18" s="26"/>
      <c r="T18" s="27"/>
      <c r="U18" s="27"/>
      <c r="V18" s="19"/>
      <c r="W18" s="19"/>
      <c r="X18" s="26"/>
    </row>
    <row r="19" spans="1:24" ht="50.1" customHeight="1">
      <c r="A19" s="29" t="s">
        <v>34</v>
      </c>
      <c r="B19" s="30" t="s">
        <v>35</v>
      </c>
      <c r="C19" s="31" t="s">
        <v>36</v>
      </c>
      <c r="D19" s="31" t="s">
        <v>37</v>
      </c>
      <c r="E19" s="31" t="s">
        <v>38</v>
      </c>
      <c r="F19" s="31" t="s">
        <v>39</v>
      </c>
      <c r="G19" s="32" t="s">
        <v>40</v>
      </c>
      <c r="H19" s="33">
        <v>0</v>
      </c>
      <c r="I19" s="67">
        <v>590000000</v>
      </c>
      <c r="J19" s="32" t="s">
        <v>41</v>
      </c>
      <c r="K19" s="32" t="s">
        <v>42</v>
      </c>
      <c r="L19" s="32" t="s">
        <v>43</v>
      </c>
      <c r="M19" s="32" t="s">
        <v>44</v>
      </c>
      <c r="N19" s="32" t="s">
        <v>45</v>
      </c>
      <c r="O19" s="32" t="s">
        <v>46</v>
      </c>
      <c r="P19" s="32">
        <v>796</v>
      </c>
      <c r="Q19" s="32" t="s">
        <v>47</v>
      </c>
      <c r="R19" s="34">
        <v>50</v>
      </c>
      <c r="S19" s="34">
        <v>600</v>
      </c>
      <c r="T19" s="35">
        <f>R19*S19</f>
        <v>30000</v>
      </c>
      <c r="U19" s="36">
        <f>T19*1.12</f>
        <v>33600</v>
      </c>
      <c r="V19" s="37" t="s">
        <v>48</v>
      </c>
      <c r="W19" s="32">
        <v>2016</v>
      </c>
      <c r="X19" s="38" t="s">
        <v>48</v>
      </c>
    </row>
    <row r="20" spans="1:24" ht="50.1" customHeight="1">
      <c r="A20" s="29" t="s">
        <v>49</v>
      </c>
      <c r="B20" s="30" t="s">
        <v>35</v>
      </c>
      <c r="C20" s="31" t="s">
        <v>50</v>
      </c>
      <c r="D20" s="31" t="s">
        <v>51</v>
      </c>
      <c r="E20" s="31" t="s">
        <v>52</v>
      </c>
      <c r="F20" s="31" t="s">
        <v>53</v>
      </c>
      <c r="G20" s="32" t="s">
        <v>40</v>
      </c>
      <c r="H20" s="33">
        <v>0</v>
      </c>
      <c r="I20" s="67">
        <v>590000000</v>
      </c>
      <c r="J20" s="32" t="s">
        <v>41</v>
      </c>
      <c r="K20" s="32" t="s">
        <v>54</v>
      </c>
      <c r="L20" s="32" t="s">
        <v>41</v>
      </c>
      <c r="M20" s="32" t="s">
        <v>44</v>
      </c>
      <c r="N20" s="32" t="s">
        <v>55</v>
      </c>
      <c r="O20" s="32" t="s">
        <v>56</v>
      </c>
      <c r="P20" s="32" t="s">
        <v>57</v>
      </c>
      <c r="Q20" s="32" t="s">
        <v>58</v>
      </c>
      <c r="R20" s="34">
        <v>100</v>
      </c>
      <c r="S20" s="34">
        <v>120</v>
      </c>
      <c r="T20" s="35">
        <v>0</v>
      </c>
      <c r="U20" s="36">
        <v>0</v>
      </c>
      <c r="V20" s="37" t="s">
        <v>48</v>
      </c>
      <c r="W20" s="32">
        <v>2016</v>
      </c>
      <c r="X20" s="33" t="s">
        <v>59</v>
      </c>
    </row>
    <row r="21" spans="1:24" ht="50.1" customHeight="1">
      <c r="A21" s="29" t="s">
        <v>60</v>
      </c>
      <c r="B21" s="30" t="s">
        <v>35</v>
      </c>
      <c r="C21" s="31" t="s">
        <v>50</v>
      </c>
      <c r="D21" s="31" t="s">
        <v>51</v>
      </c>
      <c r="E21" s="31" t="s">
        <v>52</v>
      </c>
      <c r="F21" s="31" t="s">
        <v>53</v>
      </c>
      <c r="G21" s="32" t="s">
        <v>40</v>
      </c>
      <c r="H21" s="33">
        <v>0</v>
      </c>
      <c r="I21" s="67">
        <v>590000000</v>
      </c>
      <c r="J21" s="32" t="s">
        <v>41</v>
      </c>
      <c r="K21" s="32" t="s">
        <v>61</v>
      </c>
      <c r="L21" s="32" t="s">
        <v>41</v>
      </c>
      <c r="M21" s="32" t="s">
        <v>44</v>
      </c>
      <c r="N21" s="32" t="s">
        <v>55</v>
      </c>
      <c r="O21" s="32" t="s">
        <v>62</v>
      </c>
      <c r="P21" s="32" t="s">
        <v>57</v>
      </c>
      <c r="Q21" s="32" t="s">
        <v>58</v>
      </c>
      <c r="R21" s="34">
        <v>60</v>
      </c>
      <c r="S21" s="34">
        <v>148.214</v>
      </c>
      <c r="T21" s="35">
        <f>R21*S21</f>
        <v>8892.84</v>
      </c>
      <c r="U21" s="36">
        <f>T21*1.12</f>
        <v>9959.9808000000012</v>
      </c>
      <c r="V21" s="37" t="s">
        <v>48</v>
      </c>
      <c r="W21" s="32">
        <v>2016</v>
      </c>
      <c r="X21" s="38" t="s">
        <v>48</v>
      </c>
    </row>
    <row r="22" spans="1:24" s="40" customFormat="1" ht="50.1" customHeight="1">
      <c r="A22" s="29" t="s">
        <v>63</v>
      </c>
      <c r="B22" s="30" t="s">
        <v>35</v>
      </c>
      <c r="C22" s="31" t="s">
        <v>64</v>
      </c>
      <c r="D22" s="31" t="s">
        <v>65</v>
      </c>
      <c r="E22" s="31" t="s">
        <v>66</v>
      </c>
      <c r="F22" s="31" t="s">
        <v>67</v>
      </c>
      <c r="G22" s="32" t="s">
        <v>40</v>
      </c>
      <c r="H22" s="33">
        <v>0</v>
      </c>
      <c r="I22" s="67">
        <v>590000000</v>
      </c>
      <c r="J22" s="32" t="s">
        <v>41</v>
      </c>
      <c r="K22" s="32" t="s">
        <v>68</v>
      </c>
      <c r="L22" s="32" t="s">
        <v>43</v>
      </c>
      <c r="M22" s="32" t="s">
        <v>69</v>
      </c>
      <c r="N22" s="32" t="s">
        <v>70</v>
      </c>
      <c r="O22" s="32" t="s">
        <v>71</v>
      </c>
      <c r="P22" s="32">
        <v>796</v>
      </c>
      <c r="Q22" s="32" t="s">
        <v>47</v>
      </c>
      <c r="R22" s="170">
        <v>35</v>
      </c>
      <c r="S22" s="170">
        <v>4900</v>
      </c>
      <c r="T22" s="35">
        <v>0</v>
      </c>
      <c r="U22" s="36">
        <v>0</v>
      </c>
      <c r="V22" s="37" t="s">
        <v>48</v>
      </c>
      <c r="W22" s="32">
        <v>2016</v>
      </c>
      <c r="X22" s="38">
        <v>11</v>
      </c>
    </row>
    <row r="23" spans="1:24" s="40" customFormat="1" ht="50.1" customHeight="1">
      <c r="A23" s="70" t="s">
        <v>72</v>
      </c>
      <c r="B23" s="30" t="s">
        <v>35</v>
      </c>
      <c r="C23" s="42" t="s">
        <v>64</v>
      </c>
      <c r="D23" s="42" t="s">
        <v>65</v>
      </c>
      <c r="E23" s="42" t="s">
        <v>66</v>
      </c>
      <c r="F23" s="42" t="s">
        <v>67</v>
      </c>
      <c r="G23" s="32" t="s">
        <v>40</v>
      </c>
      <c r="H23" s="30">
        <v>0</v>
      </c>
      <c r="I23" s="67">
        <v>590000000</v>
      </c>
      <c r="J23" s="32" t="s">
        <v>41</v>
      </c>
      <c r="K23" s="32" t="s">
        <v>73</v>
      </c>
      <c r="L23" s="32" t="s">
        <v>43</v>
      </c>
      <c r="M23" s="57" t="s">
        <v>69</v>
      </c>
      <c r="N23" s="32" t="s">
        <v>70</v>
      </c>
      <c r="O23" s="32" t="s">
        <v>71</v>
      </c>
      <c r="P23" s="32">
        <v>796</v>
      </c>
      <c r="Q23" s="32" t="s">
        <v>47</v>
      </c>
      <c r="R23" s="58">
        <v>35</v>
      </c>
      <c r="S23" s="58">
        <v>4900</v>
      </c>
      <c r="T23" s="35">
        <v>0</v>
      </c>
      <c r="U23" s="36">
        <f>T23*1.12</f>
        <v>0</v>
      </c>
      <c r="V23" s="56" t="s">
        <v>48</v>
      </c>
      <c r="W23" s="32">
        <v>2016</v>
      </c>
      <c r="X23" s="98" t="s">
        <v>74</v>
      </c>
    </row>
    <row r="24" spans="1:24" s="40" customFormat="1" ht="50.1" customHeight="1">
      <c r="A24" s="70" t="s">
        <v>75</v>
      </c>
      <c r="B24" s="30" t="s">
        <v>35</v>
      </c>
      <c r="C24" s="42" t="s">
        <v>64</v>
      </c>
      <c r="D24" s="42" t="s">
        <v>65</v>
      </c>
      <c r="E24" s="42" t="s">
        <v>66</v>
      </c>
      <c r="F24" s="42" t="s">
        <v>67</v>
      </c>
      <c r="G24" s="32" t="s">
        <v>40</v>
      </c>
      <c r="H24" s="30">
        <v>0</v>
      </c>
      <c r="I24" s="67">
        <v>590000000</v>
      </c>
      <c r="J24" s="32" t="s">
        <v>41</v>
      </c>
      <c r="K24" s="32" t="s">
        <v>76</v>
      </c>
      <c r="L24" s="32" t="s">
        <v>43</v>
      </c>
      <c r="M24" s="57" t="s">
        <v>69</v>
      </c>
      <c r="N24" s="32" t="s">
        <v>70</v>
      </c>
      <c r="O24" s="32" t="s">
        <v>77</v>
      </c>
      <c r="P24" s="32">
        <v>796</v>
      </c>
      <c r="Q24" s="32" t="s">
        <v>47</v>
      </c>
      <c r="R24" s="58">
        <v>35</v>
      </c>
      <c r="S24" s="58">
        <v>5892.86</v>
      </c>
      <c r="T24" s="44">
        <f>R24*S24</f>
        <v>206250.09999999998</v>
      </c>
      <c r="U24" s="255">
        <f>T24*1.12</f>
        <v>231000.11199999999</v>
      </c>
      <c r="V24" s="56" t="s">
        <v>48</v>
      </c>
      <c r="W24" s="32">
        <v>2016</v>
      </c>
      <c r="X24" s="33"/>
    </row>
    <row r="25" spans="1:24" s="40" customFormat="1" ht="50.1" customHeight="1">
      <c r="A25" s="29" t="s">
        <v>78</v>
      </c>
      <c r="B25" s="30" t="s">
        <v>35</v>
      </c>
      <c r="C25" s="31" t="s">
        <v>79</v>
      </c>
      <c r="D25" s="31" t="s">
        <v>65</v>
      </c>
      <c r="E25" s="31" t="s">
        <v>80</v>
      </c>
      <c r="F25" s="31" t="s">
        <v>81</v>
      </c>
      <c r="G25" s="32" t="s">
        <v>40</v>
      </c>
      <c r="H25" s="33">
        <v>90</v>
      </c>
      <c r="I25" s="67">
        <v>590000000</v>
      </c>
      <c r="J25" s="32" t="s">
        <v>41</v>
      </c>
      <c r="K25" s="32" t="s">
        <v>82</v>
      </c>
      <c r="L25" s="32" t="s">
        <v>83</v>
      </c>
      <c r="M25" s="32" t="s">
        <v>84</v>
      </c>
      <c r="N25" s="32" t="s">
        <v>85</v>
      </c>
      <c r="O25" s="32">
        <v>100</v>
      </c>
      <c r="P25" s="32">
        <v>796</v>
      </c>
      <c r="Q25" s="32" t="s">
        <v>47</v>
      </c>
      <c r="R25" s="318">
        <v>4</v>
      </c>
      <c r="S25" s="318">
        <v>15500</v>
      </c>
      <c r="T25" s="35">
        <v>0</v>
      </c>
      <c r="U25" s="36">
        <f>T25*1.12</f>
        <v>0</v>
      </c>
      <c r="V25" s="37" t="s">
        <v>48</v>
      </c>
      <c r="W25" s="32">
        <v>2016</v>
      </c>
      <c r="X25" s="124">
        <v>11.19</v>
      </c>
    </row>
    <row r="26" spans="1:24" s="40" customFormat="1" ht="50.1" customHeight="1">
      <c r="A26" s="124" t="s">
        <v>86</v>
      </c>
      <c r="B26" s="54" t="s">
        <v>35</v>
      </c>
      <c r="C26" s="319" t="s">
        <v>79</v>
      </c>
      <c r="D26" s="319" t="s">
        <v>65</v>
      </c>
      <c r="E26" s="319" t="s">
        <v>80</v>
      </c>
      <c r="F26" s="215" t="s">
        <v>81</v>
      </c>
      <c r="G26" s="57" t="s">
        <v>40</v>
      </c>
      <c r="H26" s="320">
        <v>90</v>
      </c>
      <c r="I26" s="67">
        <v>590000000</v>
      </c>
      <c r="J26" s="57" t="s">
        <v>41</v>
      </c>
      <c r="K26" s="48" t="s">
        <v>87</v>
      </c>
      <c r="L26" s="68" t="s">
        <v>83</v>
      </c>
      <c r="M26" s="57" t="s">
        <v>84</v>
      </c>
      <c r="N26" s="57" t="s">
        <v>88</v>
      </c>
      <c r="O26" s="182" t="s">
        <v>89</v>
      </c>
      <c r="P26" s="32">
        <v>796</v>
      </c>
      <c r="Q26" s="54" t="s">
        <v>47</v>
      </c>
      <c r="R26" s="321">
        <v>4</v>
      </c>
      <c r="S26" s="321">
        <v>17000</v>
      </c>
      <c r="T26" s="207">
        <f>R26*S26</f>
        <v>68000</v>
      </c>
      <c r="U26" s="207">
        <f>T26*1.12</f>
        <v>76160</v>
      </c>
      <c r="V26" s="204"/>
      <c r="W26" s="249">
        <v>2016</v>
      </c>
      <c r="X26" s="322"/>
    </row>
    <row r="27" spans="1:24" ht="50.1" customHeight="1">
      <c r="A27" s="29" t="s">
        <v>90</v>
      </c>
      <c r="B27" s="30" t="s">
        <v>35</v>
      </c>
      <c r="C27" s="31" t="s">
        <v>91</v>
      </c>
      <c r="D27" s="31" t="s">
        <v>65</v>
      </c>
      <c r="E27" s="31" t="s">
        <v>92</v>
      </c>
      <c r="F27" s="31" t="s">
        <v>93</v>
      </c>
      <c r="G27" s="32" t="s">
        <v>40</v>
      </c>
      <c r="H27" s="33">
        <v>90</v>
      </c>
      <c r="I27" s="67">
        <v>590000000</v>
      </c>
      <c r="J27" s="32" t="s">
        <v>41</v>
      </c>
      <c r="K27" s="32" t="s">
        <v>94</v>
      </c>
      <c r="L27" s="32" t="s">
        <v>83</v>
      </c>
      <c r="M27" s="32" t="s">
        <v>84</v>
      </c>
      <c r="N27" s="32" t="s">
        <v>85</v>
      </c>
      <c r="O27" s="32" t="s">
        <v>95</v>
      </c>
      <c r="P27" s="32">
        <v>796</v>
      </c>
      <c r="Q27" s="32" t="s">
        <v>47</v>
      </c>
      <c r="R27" s="34">
        <v>2</v>
      </c>
      <c r="S27" s="34">
        <v>18000</v>
      </c>
      <c r="T27" s="35">
        <f>R27*S27</f>
        <v>36000</v>
      </c>
      <c r="U27" s="36">
        <f>T27*1.12</f>
        <v>40320.000000000007</v>
      </c>
      <c r="V27" s="37" t="s">
        <v>48</v>
      </c>
      <c r="W27" s="32">
        <v>2016</v>
      </c>
      <c r="X27" s="38" t="s">
        <v>48</v>
      </c>
    </row>
    <row r="28" spans="1:24" ht="50.1" customHeight="1">
      <c r="A28" s="29" t="s">
        <v>96</v>
      </c>
      <c r="B28" s="30" t="s">
        <v>35</v>
      </c>
      <c r="C28" s="31" t="s">
        <v>97</v>
      </c>
      <c r="D28" s="31" t="s">
        <v>65</v>
      </c>
      <c r="E28" s="31" t="s">
        <v>98</v>
      </c>
      <c r="F28" s="31" t="s">
        <v>93</v>
      </c>
      <c r="G28" s="32" t="s">
        <v>40</v>
      </c>
      <c r="H28" s="33">
        <v>90</v>
      </c>
      <c r="I28" s="67">
        <v>590000000</v>
      </c>
      <c r="J28" s="32" t="s">
        <v>41</v>
      </c>
      <c r="K28" s="32" t="s">
        <v>99</v>
      </c>
      <c r="L28" s="32" t="s">
        <v>83</v>
      </c>
      <c r="M28" s="32" t="s">
        <v>84</v>
      </c>
      <c r="N28" s="32" t="s">
        <v>85</v>
      </c>
      <c r="O28" s="32" t="s">
        <v>100</v>
      </c>
      <c r="P28" s="32">
        <v>796</v>
      </c>
      <c r="Q28" s="32" t="s">
        <v>47</v>
      </c>
      <c r="R28" s="34">
        <v>8</v>
      </c>
      <c r="S28" s="34">
        <v>36500</v>
      </c>
      <c r="T28" s="35">
        <v>0</v>
      </c>
      <c r="U28" s="36">
        <v>0</v>
      </c>
      <c r="V28" s="37" t="s">
        <v>48</v>
      </c>
      <c r="W28" s="32">
        <v>2016</v>
      </c>
      <c r="X28" s="33" t="s">
        <v>101</v>
      </c>
    </row>
    <row r="29" spans="1:24" ht="50.1" customHeight="1">
      <c r="A29" s="29" t="s">
        <v>102</v>
      </c>
      <c r="B29" s="30" t="s">
        <v>35</v>
      </c>
      <c r="C29" s="31" t="s">
        <v>97</v>
      </c>
      <c r="D29" s="31" t="s">
        <v>65</v>
      </c>
      <c r="E29" s="31" t="s">
        <v>98</v>
      </c>
      <c r="F29" s="31" t="s">
        <v>93</v>
      </c>
      <c r="G29" s="32" t="s">
        <v>103</v>
      </c>
      <c r="H29" s="33">
        <v>90</v>
      </c>
      <c r="I29" s="67">
        <v>590000000</v>
      </c>
      <c r="J29" s="32" t="s">
        <v>41</v>
      </c>
      <c r="K29" s="32" t="s">
        <v>99</v>
      </c>
      <c r="L29" s="32" t="s">
        <v>83</v>
      </c>
      <c r="M29" s="32" t="s">
        <v>84</v>
      </c>
      <c r="N29" s="32" t="s">
        <v>104</v>
      </c>
      <c r="O29" s="32" t="s">
        <v>105</v>
      </c>
      <c r="P29" s="32">
        <v>796</v>
      </c>
      <c r="Q29" s="32" t="s">
        <v>47</v>
      </c>
      <c r="R29" s="34">
        <v>10</v>
      </c>
      <c r="S29" s="34">
        <v>37500</v>
      </c>
      <c r="T29" s="35">
        <f t="shared" ref="T29:T32" si="0">R29*S29</f>
        <v>375000</v>
      </c>
      <c r="U29" s="36">
        <f t="shared" ref="U29:U35" si="1">T29*1.12</f>
        <v>420000.00000000006</v>
      </c>
      <c r="V29" s="37" t="s">
        <v>48</v>
      </c>
      <c r="W29" s="32">
        <v>2016</v>
      </c>
      <c r="X29" s="38" t="s">
        <v>48</v>
      </c>
    </row>
    <row r="30" spans="1:24" ht="50.1" customHeight="1">
      <c r="A30" s="29" t="s">
        <v>106</v>
      </c>
      <c r="B30" s="30" t="s">
        <v>35</v>
      </c>
      <c r="C30" s="31" t="s">
        <v>107</v>
      </c>
      <c r="D30" s="31" t="s">
        <v>108</v>
      </c>
      <c r="E30" s="31" t="s">
        <v>109</v>
      </c>
      <c r="F30" s="31" t="s">
        <v>110</v>
      </c>
      <c r="G30" s="32" t="s">
        <v>40</v>
      </c>
      <c r="H30" s="33">
        <v>0</v>
      </c>
      <c r="I30" s="67">
        <v>590000000</v>
      </c>
      <c r="J30" s="32" t="s">
        <v>41</v>
      </c>
      <c r="K30" s="32" t="s">
        <v>42</v>
      </c>
      <c r="L30" s="32" t="s">
        <v>43</v>
      </c>
      <c r="M30" s="32" t="s">
        <v>44</v>
      </c>
      <c r="N30" s="32" t="s">
        <v>45</v>
      </c>
      <c r="O30" s="32" t="s">
        <v>111</v>
      </c>
      <c r="P30" s="32">
        <v>796</v>
      </c>
      <c r="Q30" s="32" t="s">
        <v>47</v>
      </c>
      <c r="R30" s="34">
        <v>50</v>
      </c>
      <c r="S30" s="34">
        <v>200</v>
      </c>
      <c r="T30" s="35">
        <v>0</v>
      </c>
      <c r="U30" s="36">
        <f t="shared" si="1"/>
        <v>0</v>
      </c>
      <c r="V30" s="37" t="s">
        <v>48</v>
      </c>
      <c r="W30" s="32">
        <v>2016</v>
      </c>
      <c r="X30" s="38">
        <v>11.15</v>
      </c>
    </row>
    <row r="31" spans="1:24" s="46" customFormat="1" ht="50.1" customHeight="1">
      <c r="A31" s="41" t="s">
        <v>112</v>
      </c>
      <c r="B31" s="30" t="s">
        <v>35</v>
      </c>
      <c r="C31" s="42" t="s">
        <v>107</v>
      </c>
      <c r="D31" s="42" t="s">
        <v>108</v>
      </c>
      <c r="E31" s="42" t="s">
        <v>109</v>
      </c>
      <c r="F31" s="42" t="s">
        <v>113</v>
      </c>
      <c r="G31" s="30" t="s">
        <v>40</v>
      </c>
      <c r="H31" s="30">
        <v>0</v>
      </c>
      <c r="I31" s="67">
        <v>590000000</v>
      </c>
      <c r="J31" s="32" t="s">
        <v>41</v>
      </c>
      <c r="K31" s="30" t="s">
        <v>114</v>
      </c>
      <c r="L31" s="32" t="s">
        <v>43</v>
      </c>
      <c r="M31" s="30" t="s">
        <v>44</v>
      </c>
      <c r="N31" s="30" t="s">
        <v>45</v>
      </c>
      <c r="O31" s="32" t="s">
        <v>115</v>
      </c>
      <c r="P31" s="32">
        <v>796</v>
      </c>
      <c r="Q31" s="30" t="s">
        <v>47</v>
      </c>
      <c r="R31" s="43">
        <v>50</v>
      </c>
      <c r="S31" s="43">
        <v>200</v>
      </c>
      <c r="T31" s="44">
        <f t="shared" si="0"/>
        <v>10000</v>
      </c>
      <c r="U31" s="44">
        <v>11200.000000000002</v>
      </c>
      <c r="V31" s="45"/>
      <c r="W31" s="32">
        <v>2016</v>
      </c>
      <c r="X31" s="33"/>
    </row>
    <row r="32" spans="1:24" ht="50.1" customHeight="1">
      <c r="A32" s="29" t="s">
        <v>116</v>
      </c>
      <c r="B32" s="30" t="s">
        <v>35</v>
      </c>
      <c r="C32" s="31" t="s">
        <v>117</v>
      </c>
      <c r="D32" s="31" t="s">
        <v>118</v>
      </c>
      <c r="E32" s="31" t="s">
        <v>119</v>
      </c>
      <c r="F32" s="31" t="s">
        <v>120</v>
      </c>
      <c r="G32" s="32" t="s">
        <v>121</v>
      </c>
      <c r="H32" s="33">
        <v>100</v>
      </c>
      <c r="I32" s="67">
        <v>590000000</v>
      </c>
      <c r="J32" s="32" t="s">
        <v>41</v>
      </c>
      <c r="K32" s="32" t="s">
        <v>122</v>
      </c>
      <c r="L32" s="32" t="s">
        <v>41</v>
      </c>
      <c r="M32" s="32" t="s">
        <v>84</v>
      </c>
      <c r="N32" s="32" t="s">
        <v>123</v>
      </c>
      <c r="O32" s="32" t="s">
        <v>56</v>
      </c>
      <c r="P32" s="32" t="s">
        <v>124</v>
      </c>
      <c r="Q32" s="32" t="s">
        <v>125</v>
      </c>
      <c r="R32" s="34">
        <v>1200</v>
      </c>
      <c r="S32" s="34">
        <v>7800</v>
      </c>
      <c r="T32" s="35">
        <f t="shared" si="0"/>
        <v>9360000</v>
      </c>
      <c r="U32" s="36">
        <f t="shared" si="1"/>
        <v>10483200.000000002</v>
      </c>
      <c r="V32" s="37" t="s">
        <v>126</v>
      </c>
      <c r="W32" s="32">
        <v>2016</v>
      </c>
      <c r="X32" s="38" t="s">
        <v>48</v>
      </c>
    </row>
    <row r="33" spans="1:66" ht="50.1" customHeight="1">
      <c r="A33" s="29" t="s">
        <v>127</v>
      </c>
      <c r="B33" s="30" t="s">
        <v>35</v>
      </c>
      <c r="C33" s="31" t="s">
        <v>128</v>
      </c>
      <c r="D33" s="31" t="s">
        <v>129</v>
      </c>
      <c r="E33" s="31" t="s">
        <v>130</v>
      </c>
      <c r="F33" s="31" t="s">
        <v>131</v>
      </c>
      <c r="G33" s="32" t="s">
        <v>40</v>
      </c>
      <c r="H33" s="33">
        <v>0</v>
      </c>
      <c r="I33" s="67">
        <v>590000000</v>
      </c>
      <c r="J33" s="32" t="s">
        <v>41</v>
      </c>
      <c r="K33" s="32" t="s">
        <v>132</v>
      </c>
      <c r="L33" s="32" t="s">
        <v>41</v>
      </c>
      <c r="M33" s="32" t="s">
        <v>84</v>
      </c>
      <c r="N33" s="32" t="s">
        <v>55</v>
      </c>
      <c r="O33" s="32" t="s">
        <v>56</v>
      </c>
      <c r="P33" s="32" t="s">
        <v>133</v>
      </c>
      <c r="Q33" s="32" t="s">
        <v>134</v>
      </c>
      <c r="R33" s="34">
        <v>800</v>
      </c>
      <c r="S33" s="34">
        <v>1875</v>
      </c>
      <c r="T33" s="35">
        <v>0</v>
      </c>
      <c r="U33" s="36">
        <f t="shared" si="1"/>
        <v>0</v>
      </c>
      <c r="V33" s="37" t="s">
        <v>48</v>
      </c>
      <c r="W33" s="32">
        <v>2016</v>
      </c>
      <c r="X33" s="38">
        <v>11</v>
      </c>
    </row>
    <row r="34" spans="1:66" s="52" customFormat="1" ht="50.1" customHeight="1">
      <c r="A34" s="41" t="s">
        <v>135</v>
      </c>
      <c r="B34" s="30" t="s">
        <v>35</v>
      </c>
      <c r="C34" s="42" t="s">
        <v>128</v>
      </c>
      <c r="D34" s="42" t="s">
        <v>129</v>
      </c>
      <c r="E34" s="42" t="s">
        <v>130</v>
      </c>
      <c r="F34" s="42" t="s">
        <v>131</v>
      </c>
      <c r="G34" s="30" t="s">
        <v>40</v>
      </c>
      <c r="H34" s="30">
        <v>0</v>
      </c>
      <c r="I34" s="67">
        <v>590000000</v>
      </c>
      <c r="J34" s="32" t="s">
        <v>41</v>
      </c>
      <c r="K34" s="48" t="s">
        <v>136</v>
      </c>
      <c r="L34" s="32" t="s">
        <v>41</v>
      </c>
      <c r="M34" s="30" t="s">
        <v>84</v>
      </c>
      <c r="N34" s="30" t="s">
        <v>55</v>
      </c>
      <c r="O34" s="47" t="s">
        <v>56</v>
      </c>
      <c r="P34" s="30">
        <v>166</v>
      </c>
      <c r="Q34" s="30" t="s">
        <v>137</v>
      </c>
      <c r="R34" s="49">
        <v>800</v>
      </c>
      <c r="S34" s="50">
        <v>1875</v>
      </c>
      <c r="T34" s="44">
        <f>R34*S34</f>
        <v>1500000</v>
      </c>
      <c r="U34" s="44">
        <v>1680000.0000000002</v>
      </c>
      <c r="V34" s="51"/>
      <c r="W34" s="32">
        <v>2016</v>
      </c>
      <c r="X34" s="33"/>
    </row>
    <row r="35" spans="1:66" ht="50.1" customHeight="1">
      <c r="A35" s="29" t="s">
        <v>138</v>
      </c>
      <c r="B35" s="30" t="s">
        <v>35</v>
      </c>
      <c r="C35" s="31" t="s">
        <v>139</v>
      </c>
      <c r="D35" s="31" t="s">
        <v>140</v>
      </c>
      <c r="E35" s="31" t="s">
        <v>141</v>
      </c>
      <c r="F35" s="31" t="s">
        <v>142</v>
      </c>
      <c r="G35" s="32" t="s">
        <v>40</v>
      </c>
      <c r="H35" s="33">
        <v>0</v>
      </c>
      <c r="I35" s="67">
        <v>590000000</v>
      </c>
      <c r="J35" s="32" t="s">
        <v>41</v>
      </c>
      <c r="K35" s="32" t="s">
        <v>143</v>
      </c>
      <c r="L35" s="32" t="s">
        <v>144</v>
      </c>
      <c r="M35" s="32" t="s">
        <v>84</v>
      </c>
      <c r="N35" s="32" t="s">
        <v>145</v>
      </c>
      <c r="O35" s="32" t="s">
        <v>146</v>
      </c>
      <c r="P35" s="32">
        <v>796</v>
      </c>
      <c r="Q35" s="32" t="s">
        <v>47</v>
      </c>
      <c r="R35" s="34">
        <v>1</v>
      </c>
      <c r="S35" s="34">
        <v>950000</v>
      </c>
      <c r="T35" s="35">
        <v>0</v>
      </c>
      <c r="U35" s="36">
        <f t="shared" si="1"/>
        <v>0</v>
      </c>
      <c r="V35" s="37" t="s">
        <v>48</v>
      </c>
      <c r="W35" s="32">
        <v>2016</v>
      </c>
      <c r="X35" s="38">
        <v>11</v>
      </c>
    </row>
    <row r="36" spans="1:66" s="40" customFormat="1" ht="50.1" customHeight="1">
      <c r="A36" s="70" t="s">
        <v>147</v>
      </c>
      <c r="B36" s="30" t="s">
        <v>35</v>
      </c>
      <c r="C36" s="42" t="s">
        <v>139</v>
      </c>
      <c r="D36" s="42" t="s">
        <v>140</v>
      </c>
      <c r="E36" s="42" t="s">
        <v>141</v>
      </c>
      <c r="F36" s="42" t="s">
        <v>142</v>
      </c>
      <c r="G36" s="30" t="s">
        <v>40</v>
      </c>
      <c r="H36" s="30">
        <v>0</v>
      </c>
      <c r="I36" s="67">
        <v>590000000</v>
      </c>
      <c r="J36" s="32" t="s">
        <v>41</v>
      </c>
      <c r="K36" s="30" t="s">
        <v>148</v>
      </c>
      <c r="L36" s="30" t="s">
        <v>144</v>
      </c>
      <c r="M36" s="30" t="s">
        <v>84</v>
      </c>
      <c r="N36" s="30" t="s">
        <v>145</v>
      </c>
      <c r="O36" s="32" t="s">
        <v>115</v>
      </c>
      <c r="P36" s="32">
        <v>796</v>
      </c>
      <c r="Q36" s="30" t="s">
        <v>47</v>
      </c>
      <c r="R36" s="58">
        <v>1</v>
      </c>
      <c r="S36" s="58">
        <v>950000</v>
      </c>
      <c r="T36" s="58">
        <v>0</v>
      </c>
      <c r="U36" s="316">
        <f>T36*1.12</f>
        <v>0</v>
      </c>
      <c r="V36" s="410"/>
      <c r="W36" s="32">
        <v>2016</v>
      </c>
      <c r="X36" s="33" t="s">
        <v>14123</v>
      </c>
      <c r="Y36" s="364"/>
      <c r="Z36" s="364"/>
      <c r="AA36" s="364"/>
      <c r="AB36" s="364"/>
      <c r="AC36" s="364"/>
      <c r="AD36" s="364"/>
      <c r="AE36" s="364"/>
      <c r="AF36" s="364"/>
      <c r="AG36" s="364"/>
      <c r="AH36" s="364"/>
      <c r="AI36" s="364"/>
      <c r="AJ36" s="364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</row>
    <row r="37" spans="1:66" s="40" customFormat="1" ht="50.1" customHeight="1">
      <c r="A37" s="30" t="s">
        <v>14124</v>
      </c>
      <c r="B37" s="30" t="s">
        <v>35</v>
      </c>
      <c r="C37" s="42" t="s">
        <v>11369</v>
      </c>
      <c r="D37" s="42" t="s">
        <v>11370</v>
      </c>
      <c r="E37" s="42" t="s">
        <v>11371</v>
      </c>
      <c r="F37" s="42" t="s">
        <v>14125</v>
      </c>
      <c r="G37" s="30" t="s">
        <v>40</v>
      </c>
      <c r="H37" s="30">
        <v>0</v>
      </c>
      <c r="I37" s="32">
        <v>590000000</v>
      </c>
      <c r="J37" s="32" t="s">
        <v>41</v>
      </c>
      <c r="K37" s="30" t="s">
        <v>13201</v>
      </c>
      <c r="L37" s="32" t="s">
        <v>43</v>
      </c>
      <c r="M37" s="30" t="s">
        <v>44</v>
      </c>
      <c r="N37" s="30" t="s">
        <v>8671</v>
      </c>
      <c r="O37" s="172" t="s">
        <v>62</v>
      </c>
      <c r="P37" s="32">
        <v>796</v>
      </c>
      <c r="Q37" s="30" t="s">
        <v>47</v>
      </c>
      <c r="R37" s="58">
        <v>2</v>
      </c>
      <c r="S37" s="58">
        <v>50500</v>
      </c>
      <c r="T37" s="58">
        <f>S37*R37</f>
        <v>101000</v>
      </c>
      <c r="U37" s="58">
        <f>T37*1.12</f>
        <v>113120.00000000001</v>
      </c>
      <c r="V37" s="314"/>
      <c r="W37" s="32">
        <v>2016</v>
      </c>
      <c r="X37" s="314" t="s">
        <v>13857</v>
      </c>
      <c r="Y37" s="364"/>
      <c r="Z37" s="364"/>
      <c r="AA37" s="364"/>
      <c r="AB37" s="364"/>
      <c r="AC37" s="364"/>
      <c r="AD37" s="364"/>
      <c r="AE37" s="364"/>
      <c r="AF37" s="364"/>
      <c r="AG37" s="364"/>
      <c r="AH37" s="364"/>
      <c r="AI37" s="364"/>
      <c r="AJ37" s="364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</row>
    <row r="38" spans="1:66" ht="50.1" customHeight="1">
      <c r="A38" s="29" t="s">
        <v>149</v>
      </c>
      <c r="B38" s="30" t="s">
        <v>35</v>
      </c>
      <c r="C38" s="31" t="s">
        <v>150</v>
      </c>
      <c r="D38" s="31" t="s">
        <v>151</v>
      </c>
      <c r="E38" s="31" t="s">
        <v>152</v>
      </c>
      <c r="F38" s="31" t="s">
        <v>48</v>
      </c>
      <c r="G38" s="32" t="s">
        <v>40</v>
      </c>
      <c r="H38" s="33">
        <v>0</v>
      </c>
      <c r="I38" s="67">
        <v>590000000</v>
      </c>
      <c r="J38" s="32" t="s">
        <v>41</v>
      </c>
      <c r="K38" s="32" t="s">
        <v>153</v>
      </c>
      <c r="L38" s="32" t="s">
        <v>43</v>
      </c>
      <c r="M38" s="32" t="s">
        <v>84</v>
      </c>
      <c r="N38" s="32" t="s">
        <v>154</v>
      </c>
      <c r="O38" s="32" t="s">
        <v>155</v>
      </c>
      <c r="P38" s="32" t="s">
        <v>133</v>
      </c>
      <c r="Q38" s="32" t="s">
        <v>134</v>
      </c>
      <c r="R38" s="34">
        <v>5000</v>
      </c>
      <c r="S38" s="34">
        <v>184</v>
      </c>
      <c r="T38" s="35">
        <v>0</v>
      </c>
      <c r="U38" s="36">
        <v>0</v>
      </c>
      <c r="V38" s="37" t="s">
        <v>48</v>
      </c>
      <c r="W38" s="32">
        <v>2016</v>
      </c>
      <c r="X38" s="38" t="s">
        <v>156</v>
      </c>
    </row>
    <row r="39" spans="1:66" ht="50.1" customHeight="1">
      <c r="A39" s="29" t="s">
        <v>157</v>
      </c>
      <c r="B39" s="30" t="s">
        <v>35</v>
      </c>
      <c r="C39" s="31" t="s">
        <v>150</v>
      </c>
      <c r="D39" s="31" t="s">
        <v>151</v>
      </c>
      <c r="E39" s="31" t="s">
        <v>152</v>
      </c>
      <c r="F39" s="31" t="s">
        <v>48</v>
      </c>
      <c r="G39" s="32" t="s">
        <v>40</v>
      </c>
      <c r="H39" s="33">
        <v>0</v>
      </c>
      <c r="I39" s="67">
        <v>590000000</v>
      </c>
      <c r="J39" s="32" t="s">
        <v>41</v>
      </c>
      <c r="K39" s="32" t="s">
        <v>153</v>
      </c>
      <c r="L39" s="32" t="s">
        <v>43</v>
      </c>
      <c r="M39" s="32" t="s">
        <v>84</v>
      </c>
      <c r="N39" s="32" t="s">
        <v>154</v>
      </c>
      <c r="O39" s="32" t="s">
        <v>155</v>
      </c>
      <c r="P39" s="32" t="s">
        <v>133</v>
      </c>
      <c r="Q39" s="32" t="s">
        <v>134</v>
      </c>
      <c r="R39" s="34">
        <v>5000</v>
      </c>
      <c r="S39" s="34">
        <v>210</v>
      </c>
      <c r="T39" s="35">
        <f>R39*S39</f>
        <v>1050000</v>
      </c>
      <c r="U39" s="36">
        <f t="shared" ref="U39:U57" si="2">T39*1.12</f>
        <v>1176000</v>
      </c>
      <c r="V39" s="37" t="s">
        <v>48</v>
      </c>
      <c r="W39" s="32">
        <v>2016</v>
      </c>
      <c r="X39" s="38" t="s">
        <v>48</v>
      </c>
    </row>
    <row r="40" spans="1:66" ht="50.1" customHeight="1">
      <c r="A40" s="29" t="s">
        <v>158</v>
      </c>
      <c r="B40" s="30" t="s">
        <v>35</v>
      </c>
      <c r="C40" s="31" t="s">
        <v>159</v>
      </c>
      <c r="D40" s="31" t="s">
        <v>160</v>
      </c>
      <c r="E40" s="31" t="s">
        <v>161</v>
      </c>
      <c r="F40" s="31" t="s">
        <v>48</v>
      </c>
      <c r="G40" s="32" t="s">
        <v>40</v>
      </c>
      <c r="H40" s="33">
        <v>0</v>
      </c>
      <c r="I40" s="67">
        <v>590000000</v>
      </c>
      <c r="J40" s="32" t="s">
        <v>41</v>
      </c>
      <c r="K40" s="32" t="s">
        <v>153</v>
      </c>
      <c r="L40" s="32" t="s">
        <v>43</v>
      </c>
      <c r="M40" s="32" t="s">
        <v>84</v>
      </c>
      <c r="N40" s="32" t="s">
        <v>154</v>
      </c>
      <c r="O40" s="32" t="s">
        <v>155</v>
      </c>
      <c r="P40" s="32" t="s">
        <v>162</v>
      </c>
      <c r="Q40" s="32" t="s">
        <v>163</v>
      </c>
      <c r="R40" s="34">
        <v>0.5</v>
      </c>
      <c r="S40" s="34">
        <v>200000</v>
      </c>
      <c r="T40" s="35">
        <v>0</v>
      </c>
      <c r="U40" s="36">
        <f t="shared" si="2"/>
        <v>0</v>
      </c>
      <c r="V40" s="37" t="s">
        <v>48</v>
      </c>
      <c r="W40" s="32">
        <v>2016</v>
      </c>
      <c r="X40" s="38">
        <v>11</v>
      </c>
    </row>
    <row r="41" spans="1:66" s="40" customFormat="1" ht="50.1" customHeight="1">
      <c r="A41" s="70" t="s">
        <v>164</v>
      </c>
      <c r="B41" s="30" t="s">
        <v>35</v>
      </c>
      <c r="C41" s="42" t="s">
        <v>159</v>
      </c>
      <c r="D41" s="42" t="s">
        <v>160</v>
      </c>
      <c r="E41" s="42" t="s">
        <v>161</v>
      </c>
      <c r="F41" s="220"/>
      <c r="G41" s="32" t="s">
        <v>40</v>
      </c>
      <c r="H41" s="30">
        <v>0</v>
      </c>
      <c r="I41" s="67">
        <v>590000000</v>
      </c>
      <c r="J41" s="32" t="s">
        <v>41</v>
      </c>
      <c r="K41" s="32" t="s">
        <v>165</v>
      </c>
      <c r="L41" s="32" t="s">
        <v>43</v>
      </c>
      <c r="M41" s="32" t="s">
        <v>84</v>
      </c>
      <c r="N41" s="54" t="s">
        <v>154</v>
      </c>
      <c r="O41" s="54" t="s">
        <v>166</v>
      </c>
      <c r="P41" s="32">
        <v>168</v>
      </c>
      <c r="Q41" s="30" t="s">
        <v>163</v>
      </c>
      <c r="R41" s="58">
        <v>0.5</v>
      </c>
      <c r="S41" s="58">
        <v>200000</v>
      </c>
      <c r="T41" s="58">
        <v>0</v>
      </c>
      <c r="U41" s="316">
        <f>T41*1.12</f>
        <v>0</v>
      </c>
      <c r="V41" s="56"/>
      <c r="W41" s="32">
        <v>2016</v>
      </c>
      <c r="X41" s="32" t="s">
        <v>14414</v>
      </c>
      <c r="Y41" s="409"/>
      <c r="Z41" s="363"/>
      <c r="AA41" s="407"/>
      <c r="AB41" s="363"/>
      <c r="AC41" s="364"/>
      <c r="AD41" s="364"/>
      <c r="AE41" s="364"/>
      <c r="AF41" s="364"/>
      <c r="AG41" s="364"/>
      <c r="AH41" s="364"/>
      <c r="AI41" s="364"/>
      <c r="AJ41" s="364"/>
      <c r="AK41" s="364"/>
      <c r="AL41" s="364"/>
      <c r="AM41" s="364"/>
      <c r="AN41" s="364"/>
      <c r="AO41" s="364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</row>
    <row r="42" spans="1:66" s="40" customFormat="1" ht="50.1" customHeight="1">
      <c r="A42" s="70" t="s">
        <v>14415</v>
      </c>
      <c r="B42" s="30" t="s">
        <v>35</v>
      </c>
      <c r="C42" s="42" t="s">
        <v>4487</v>
      </c>
      <c r="D42" s="42" t="s">
        <v>4488</v>
      </c>
      <c r="E42" s="245" t="s">
        <v>4489</v>
      </c>
      <c r="F42" s="220" t="s">
        <v>14416</v>
      </c>
      <c r="G42" s="219" t="s">
        <v>40</v>
      </c>
      <c r="H42" s="30">
        <v>0</v>
      </c>
      <c r="I42" s="67">
        <v>590000000</v>
      </c>
      <c r="J42" s="32" t="s">
        <v>41</v>
      </c>
      <c r="K42" s="32" t="s">
        <v>14136</v>
      </c>
      <c r="L42" s="32" t="s">
        <v>13075</v>
      </c>
      <c r="M42" s="32" t="s">
        <v>512</v>
      </c>
      <c r="N42" s="30" t="s">
        <v>366</v>
      </c>
      <c r="O42" s="32" t="s">
        <v>115</v>
      </c>
      <c r="P42" s="32">
        <v>796</v>
      </c>
      <c r="Q42" s="162" t="s">
        <v>47</v>
      </c>
      <c r="R42" s="102">
        <v>1</v>
      </c>
      <c r="S42" s="443">
        <v>963000</v>
      </c>
      <c r="T42" s="102">
        <f>S42*R42</f>
        <v>963000</v>
      </c>
      <c r="U42" s="58">
        <f>T42*1.12</f>
        <v>1078560</v>
      </c>
      <c r="V42" s="123"/>
      <c r="W42" s="32">
        <v>2016</v>
      </c>
      <c r="X42" s="314" t="s">
        <v>13857</v>
      </c>
      <c r="Y42" s="409"/>
      <c r="Z42" s="363"/>
      <c r="AA42" s="407"/>
      <c r="AB42" s="363"/>
      <c r="AC42" s="364"/>
      <c r="AD42" s="364"/>
      <c r="AE42" s="364"/>
      <c r="AF42" s="364"/>
      <c r="AG42" s="364"/>
      <c r="AH42" s="364"/>
      <c r="AI42" s="364"/>
      <c r="AJ42" s="364"/>
      <c r="AK42" s="364"/>
      <c r="AL42" s="364"/>
      <c r="AM42" s="364"/>
      <c r="AN42" s="364"/>
      <c r="AO42" s="364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</row>
    <row r="43" spans="1:66" ht="50.1" customHeight="1">
      <c r="A43" s="29" t="s">
        <v>167</v>
      </c>
      <c r="B43" s="30" t="s">
        <v>35</v>
      </c>
      <c r="C43" s="31" t="s">
        <v>168</v>
      </c>
      <c r="D43" s="31" t="s">
        <v>169</v>
      </c>
      <c r="E43" s="31" t="s">
        <v>170</v>
      </c>
      <c r="F43" s="31" t="s">
        <v>171</v>
      </c>
      <c r="G43" s="32" t="s">
        <v>40</v>
      </c>
      <c r="H43" s="33">
        <v>0</v>
      </c>
      <c r="I43" s="67">
        <v>590000000</v>
      </c>
      <c r="J43" s="32" t="s">
        <v>41</v>
      </c>
      <c r="K43" s="32" t="s">
        <v>42</v>
      </c>
      <c r="L43" s="32" t="s">
        <v>43</v>
      </c>
      <c r="M43" s="32" t="s">
        <v>44</v>
      </c>
      <c r="N43" s="32" t="s">
        <v>172</v>
      </c>
      <c r="O43" s="32" t="s">
        <v>46</v>
      </c>
      <c r="P43" s="32">
        <v>796</v>
      </c>
      <c r="Q43" s="32" t="s">
        <v>47</v>
      </c>
      <c r="R43" s="34">
        <v>3</v>
      </c>
      <c r="S43" s="34">
        <v>250000</v>
      </c>
      <c r="T43" s="35">
        <v>0</v>
      </c>
      <c r="U43" s="36">
        <f t="shared" si="2"/>
        <v>0</v>
      </c>
      <c r="V43" s="37" t="s">
        <v>48</v>
      </c>
      <c r="W43" s="32">
        <v>2016</v>
      </c>
      <c r="X43" s="38">
        <v>11</v>
      </c>
    </row>
    <row r="44" spans="1:66" s="52" customFormat="1" ht="50.1" customHeight="1">
      <c r="A44" s="41" t="s">
        <v>173</v>
      </c>
      <c r="B44" s="30" t="s">
        <v>35</v>
      </c>
      <c r="C44" s="42" t="s">
        <v>168</v>
      </c>
      <c r="D44" s="42" t="s">
        <v>169</v>
      </c>
      <c r="E44" s="42" t="s">
        <v>170</v>
      </c>
      <c r="F44" s="42" t="s">
        <v>171</v>
      </c>
      <c r="G44" s="30" t="s">
        <v>40</v>
      </c>
      <c r="H44" s="30">
        <v>0</v>
      </c>
      <c r="I44" s="67">
        <v>590000000</v>
      </c>
      <c r="J44" s="32" t="s">
        <v>41</v>
      </c>
      <c r="K44" s="30" t="s">
        <v>174</v>
      </c>
      <c r="L44" s="32" t="s">
        <v>43</v>
      </c>
      <c r="M44" s="30" t="s">
        <v>44</v>
      </c>
      <c r="N44" s="30" t="s">
        <v>172</v>
      </c>
      <c r="O44" s="32" t="s">
        <v>175</v>
      </c>
      <c r="P44" s="32">
        <v>796</v>
      </c>
      <c r="Q44" s="30" t="s">
        <v>47</v>
      </c>
      <c r="R44" s="43">
        <v>3</v>
      </c>
      <c r="S44" s="43">
        <v>250000</v>
      </c>
      <c r="T44" s="44">
        <f>R44*S44</f>
        <v>750000</v>
      </c>
      <c r="U44" s="44">
        <v>840000.00000000012</v>
      </c>
      <c r="V44" s="45"/>
      <c r="W44" s="32">
        <v>2016</v>
      </c>
      <c r="X44" s="33"/>
    </row>
    <row r="45" spans="1:66" ht="50.1" customHeight="1">
      <c r="A45" s="29" t="s">
        <v>176</v>
      </c>
      <c r="B45" s="30" t="s">
        <v>35</v>
      </c>
      <c r="C45" s="31" t="s">
        <v>177</v>
      </c>
      <c r="D45" s="31" t="s">
        <v>178</v>
      </c>
      <c r="E45" s="31" t="s">
        <v>179</v>
      </c>
      <c r="F45" s="31" t="s">
        <v>180</v>
      </c>
      <c r="G45" s="32" t="s">
        <v>40</v>
      </c>
      <c r="H45" s="33">
        <v>0</v>
      </c>
      <c r="I45" s="67">
        <v>590000000</v>
      </c>
      <c r="J45" s="32" t="s">
        <v>41</v>
      </c>
      <c r="K45" s="32" t="s">
        <v>68</v>
      </c>
      <c r="L45" s="32" t="s">
        <v>43</v>
      </c>
      <c r="M45" s="32" t="s">
        <v>69</v>
      </c>
      <c r="N45" s="32" t="s">
        <v>70</v>
      </c>
      <c r="O45" s="32" t="s">
        <v>71</v>
      </c>
      <c r="P45" s="32">
        <v>796</v>
      </c>
      <c r="Q45" s="32" t="s">
        <v>47</v>
      </c>
      <c r="R45" s="34">
        <v>20</v>
      </c>
      <c r="S45" s="34">
        <v>250</v>
      </c>
      <c r="T45" s="35">
        <v>0</v>
      </c>
      <c r="U45" s="36">
        <f t="shared" si="2"/>
        <v>0</v>
      </c>
      <c r="V45" s="37" t="s">
        <v>48</v>
      </c>
      <c r="W45" s="32">
        <v>2016</v>
      </c>
      <c r="X45" s="38">
        <v>11</v>
      </c>
    </row>
    <row r="46" spans="1:66" s="52" customFormat="1" ht="50.1" customHeight="1">
      <c r="A46" s="41" t="s">
        <v>181</v>
      </c>
      <c r="B46" s="30" t="s">
        <v>35</v>
      </c>
      <c r="C46" s="42" t="s">
        <v>177</v>
      </c>
      <c r="D46" s="42" t="s">
        <v>178</v>
      </c>
      <c r="E46" s="42" t="s">
        <v>179</v>
      </c>
      <c r="F46" s="42" t="s">
        <v>180</v>
      </c>
      <c r="G46" s="32" t="s">
        <v>40</v>
      </c>
      <c r="H46" s="30">
        <v>0</v>
      </c>
      <c r="I46" s="67">
        <v>590000000</v>
      </c>
      <c r="J46" s="32" t="s">
        <v>41</v>
      </c>
      <c r="K46" s="32" t="s">
        <v>182</v>
      </c>
      <c r="L46" s="32" t="s">
        <v>43</v>
      </c>
      <c r="M46" s="57" t="s">
        <v>69</v>
      </c>
      <c r="N46" s="32" t="s">
        <v>70</v>
      </c>
      <c r="O46" s="32" t="s">
        <v>115</v>
      </c>
      <c r="P46" s="32">
        <v>796</v>
      </c>
      <c r="Q46" s="32" t="s">
        <v>47</v>
      </c>
      <c r="R46" s="58">
        <v>20</v>
      </c>
      <c r="S46" s="58">
        <v>250</v>
      </c>
      <c r="T46" s="44">
        <f>R46*S46</f>
        <v>5000</v>
      </c>
      <c r="U46" s="44">
        <v>5600.0000000000009</v>
      </c>
      <c r="V46" s="56"/>
      <c r="W46" s="32">
        <v>2016</v>
      </c>
      <c r="X46" s="33"/>
    </row>
    <row r="47" spans="1:66" ht="50.1" customHeight="1">
      <c r="A47" s="29" t="s">
        <v>183</v>
      </c>
      <c r="B47" s="30" t="s">
        <v>35</v>
      </c>
      <c r="C47" s="31" t="s">
        <v>184</v>
      </c>
      <c r="D47" s="31" t="s">
        <v>185</v>
      </c>
      <c r="E47" s="31" t="s">
        <v>186</v>
      </c>
      <c r="F47" s="31" t="s">
        <v>187</v>
      </c>
      <c r="G47" s="32" t="s">
        <v>40</v>
      </c>
      <c r="H47" s="33">
        <v>100</v>
      </c>
      <c r="I47" s="67">
        <v>590000000</v>
      </c>
      <c r="J47" s="32" t="s">
        <v>41</v>
      </c>
      <c r="K47" s="32" t="s">
        <v>188</v>
      </c>
      <c r="L47" s="32" t="s">
        <v>83</v>
      </c>
      <c r="M47" s="32" t="s">
        <v>84</v>
      </c>
      <c r="N47" s="32" t="s">
        <v>85</v>
      </c>
      <c r="O47" s="32" t="s">
        <v>95</v>
      </c>
      <c r="P47" s="32" t="s">
        <v>189</v>
      </c>
      <c r="Q47" s="32" t="s">
        <v>190</v>
      </c>
      <c r="R47" s="34">
        <v>30000</v>
      </c>
      <c r="S47" s="34">
        <v>89</v>
      </c>
      <c r="T47" s="35">
        <f>R47*S47</f>
        <v>2670000</v>
      </c>
      <c r="U47" s="36">
        <f t="shared" si="2"/>
        <v>2990400.0000000005</v>
      </c>
      <c r="V47" s="37" t="s">
        <v>48</v>
      </c>
      <c r="W47" s="32">
        <v>2016</v>
      </c>
      <c r="X47" s="38" t="s">
        <v>48</v>
      </c>
    </row>
    <row r="48" spans="1:66" ht="50.1" customHeight="1">
      <c r="A48" s="29" t="s">
        <v>191</v>
      </c>
      <c r="B48" s="30" t="s">
        <v>35</v>
      </c>
      <c r="C48" s="31" t="s">
        <v>192</v>
      </c>
      <c r="D48" s="31" t="s">
        <v>185</v>
      </c>
      <c r="E48" s="31" t="s">
        <v>193</v>
      </c>
      <c r="F48" s="31" t="s">
        <v>194</v>
      </c>
      <c r="G48" s="32" t="s">
        <v>40</v>
      </c>
      <c r="H48" s="33">
        <v>100</v>
      </c>
      <c r="I48" s="67">
        <v>590000000</v>
      </c>
      <c r="J48" s="32" t="s">
        <v>41</v>
      </c>
      <c r="K48" s="32" t="s">
        <v>188</v>
      </c>
      <c r="L48" s="32" t="s">
        <v>83</v>
      </c>
      <c r="M48" s="32" t="s">
        <v>84</v>
      </c>
      <c r="N48" s="32" t="s">
        <v>85</v>
      </c>
      <c r="O48" s="32" t="s">
        <v>95</v>
      </c>
      <c r="P48" s="32" t="s">
        <v>189</v>
      </c>
      <c r="Q48" s="32" t="s">
        <v>190</v>
      </c>
      <c r="R48" s="34">
        <v>40000</v>
      </c>
      <c r="S48" s="34">
        <v>127</v>
      </c>
      <c r="T48" s="35">
        <f>R48*S48</f>
        <v>5080000</v>
      </c>
      <c r="U48" s="36">
        <f t="shared" si="2"/>
        <v>5689600.0000000009</v>
      </c>
      <c r="V48" s="37" t="s">
        <v>48</v>
      </c>
      <c r="W48" s="32">
        <v>2016</v>
      </c>
      <c r="X48" s="38" t="s">
        <v>48</v>
      </c>
    </row>
    <row r="49" spans="1:24" ht="50.1" customHeight="1">
      <c r="A49" s="29" t="s">
        <v>195</v>
      </c>
      <c r="B49" s="30" t="s">
        <v>35</v>
      </c>
      <c r="C49" s="31" t="s">
        <v>196</v>
      </c>
      <c r="D49" s="31" t="s">
        <v>197</v>
      </c>
      <c r="E49" s="31" t="s">
        <v>198</v>
      </c>
      <c r="F49" s="31" t="s">
        <v>199</v>
      </c>
      <c r="G49" s="32" t="s">
        <v>103</v>
      </c>
      <c r="H49" s="33">
        <v>10</v>
      </c>
      <c r="I49" s="67">
        <v>590000000</v>
      </c>
      <c r="J49" s="32" t="s">
        <v>41</v>
      </c>
      <c r="K49" s="32" t="s">
        <v>200</v>
      </c>
      <c r="L49" s="32" t="s">
        <v>43</v>
      </c>
      <c r="M49" s="32" t="s">
        <v>84</v>
      </c>
      <c r="N49" s="32" t="s">
        <v>201</v>
      </c>
      <c r="O49" s="32" t="s">
        <v>202</v>
      </c>
      <c r="P49" s="32" t="s">
        <v>162</v>
      </c>
      <c r="Q49" s="32" t="s">
        <v>163</v>
      </c>
      <c r="R49" s="34">
        <v>500</v>
      </c>
      <c r="S49" s="34">
        <v>135</v>
      </c>
      <c r="T49" s="35">
        <v>0</v>
      </c>
      <c r="U49" s="36">
        <f t="shared" si="2"/>
        <v>0</v>
      </c>
      <c r="V49" s="37"/>
      <c r="W49" s="32">
        <v>2016</v>
      </c>
      <c r="X49" s="38">
        <v>11</v>
      </c>
    </row>
    <row r="50" spans="1:24" s="52" customFormat="1" ht="50.1" customHeight="1">
      <c r="A50" s="41" t="s">
        <v>203</v>
      </c>
      <c r="B50" s="30" t="s">
        <v>35</v>
      </c>
      <c r="C50" s="42" t="s">
        <v>196</v>
      </c>
      <c r="D50" s="42" t="s">
        <v>197</v>
      </c>
      <c r="E50" s="42" t="s">
        <v>198</v>
      </c>
      <c r="F50" s="42" t="s">
        <v>199</v>
      </c>
      <c r="G50" s="30" t="s">
        <v>103</v>
      </c>
      <c r="H50" s="30">
        <v>10</v>
      </c>
      <c r="I50" s="67">
        <v>590000000</v>
      </c>
      <c r="J50" s="32" t="s">
        <v>41</v>
      </c>
      <c r="K50" s="30" t="s">
        <v>204</v>
      </c>
      <c r="L50" s="32" t="s">
        <v>43</v>
      </c>
      <c r="M50" s="30" t="s">
        <v>84</v>
      </c>
      <c r="N50" s="30" t="s">
        <v>45</v>
      </c>
      <c r="O50" s="54" t="s">
        <v>166</v>
      </c>
      <c r="P50" s="32">
        <v>168</v>
      </c>
      <c r="Q50" s="30" t="s">
        <v>163</v>
      </c>
      <c r="R50" s="43">
        <v>500</v>
      </c>
      <c r="S50" s="43">
        <v>135</v>
      </c>
      <c r="T50" s="44">
        <f>R50*S50</f>
        <v>67500</v>
      </c>
      <c r="U50" s="44">
        <v>75600</v>
      </c>
      <c r="V50" s="51"/>
      <c r="W50" s="32">
        <v>2016</v>
      </c>
      <c r="X50" s="33"/>
    </row>
    <row r="51" spans="1:24" ht="50.1" customHeight="1">
      <c r="A51" s="29" t="s">
        <v>205</v>
      </c>
      <c r="B51" s="30" t="s">
        <v>35</v>
      </c>
      <c r="C51" s="31" t="s">
        <v>206</v>
      </c>
      <c r="D51" s="31" t="s">
        <v>207</v>
      </c>
      <c r="E51" s="31" t="s">
        <v>208</v>
      </c>
      <c r="F51" s="31" t="s">
        <v>209</v>
      </c>
      <c r="G51" s="32" t="s">
        <v>40</v>
      </c>
      <c r="H51" s="33">
        <v>0</v>
      </c>
      <c r="I51" s="67">
        <v>590000000</v>
      </c>
      <c r="J51" s="32" t="s">
        <v>41</v>
      </c>
      <c r="K51" s="32" t="s">
        <v>132</v>
      </c>
      <c r="L51" s="32" t="s">
        <v>41</v>
      </c>
      <c r="M51" s="32" t="s">
        <v>84</v>
      </c>
      <c r="N51" s="32" t="s">
        <v>55</v>
      </c>
      <c r="O51" s="32" t="s">
        <v>56</v>
      </c>
      <c r="P51" s="32" t="s">
        <v>133</v>
      </c>
      <c r="Q51" s="32" t="s">
        <v>134</v>
      </c>
      <c r="R51" s="34">
        <v>50</v>
      </c>
      <c r="S51" s="34">
        <v>4107</v>
      </c>
      <c r="T51" s="35">
        <v>0</v>
      </c>
      <c r="U51" s="36">
        <f t="shared" si="2"/>
        <v>0</v>
      </c>
      <c r="V51" s="37" t="s">
        <v>48</v>
      </c>
      <c r="W51" s="32">
        <v>2016</v>
      </c>
      <c r="X51" s="38">
        <v>11</v>
      </c>
    </row>
    <row r="52" spans="1:24" s="52" customFormat="1" ht="50.1" customHeight="1">
      <c r="A52" s="41" t="s">
        <v>210</v>
      </c>
      <c r="B52" s="30" t="s">
        <v>35</v>
      </c>
      <c r="C52" s="42" t="s">
        <v>206</v>
      </c>
      <c r="D52" s="59" t="s">
        <v>211</v>
      </c>
      <c r="E52" s="42" t="s">
        <v>208</v>
      </c>
      <c r="F52" s="42" t="s">
        <v>209</v>
      </c>
      <c r="G52" s="30" t="s">
        <v>40</v>
      </c>
      <c r="H52" s="30">
        <v>0</v>
      </c>
      <c r="I52" s="67">
        <v>590000000</v>
      </c>
      <c r="J52" s="32" t="s">
        <v>41</v>
      </c>
      <c r="K52" s="48" t="s">
        <v>212</v>
      </c>
      <c r="L52" s="32" t="s">
        <v>41</v>
      </c>
      <c r="M52" s="30" t="s">
        <v>84</v>
      </c>
      <c r="N52" s="30" t="s">
        <v>55</v>
      </c>
      <c r="O52" s="47" t="s">
        <v>56</v>
      </c>
      <c r="P52" s="30">
        <v>166</v>
      </c>
      <c r="Q52" s="30" t="s">
        <v>137</v>
      </c>
      <c r="R52" s="49">
        <v>50</v>
      </c>
      <c r="S52" s="60">
        <v>4107</v>
      </c>
      <c r="T52" s="44">
        <f>R52*S52</f>
        <v>205350</v>
      </c>
      <c r="U52" s="44">
        <v>229992.00000000003</v>
      </c>
      <c r="V52" s="61"/>
      <c r="W52" s="32">
        <v>2016</v>
      </c>
      <c r="X52" s="33"/>
    </row>
    <row r="53" spans="1:24" ht="50.1" customHeight="1">
      <c r="A53" s="29" t="s">
        <v>213</v>
      </c>
      <c r="B53" s="30" t="s">
        <v>35</v>
      </c>
      <c r="C53" s="31" t="s">
        <v>214</v>
      </c>
      <c r="D53" s="31" t="s">
        <v>215</v>
      </c>
      <c r="E53" s="31" t="s">
        <v>216</v>
      </c>
      <c r="F53" s="31" t="s">
        <v>48</v>
      </c>
      <c r="G53" s="32" t="s">
        <v>40</v>
      </c>
      <c r="H53" s="33">
        <v>0</v>
      </c>
      <c r="I53" s="67">
        <v>590000000</v>
      </c>
      <c r="J53" s="32" t="s">
        <v>41</v>
      </c>
      <c r="K53" s="32" t="s">
        <v>132</v>
      </c>
      <c r="L53" s="32" t="s">
        <v>41</v>
      </c>
      <c r="M53" s="32" t="s">
        <v>84</v>
      </c>
      <c r="N53" s="32" t="s">
        <v>55</v>
      </c>
      <c r="O53" s="32" t="s">
        <v>56</v>
      </c>
      <c r="P53" s="32" t="s">
        <v>133</v>
      </c>
      <c r="Q53" s="32" t="s">
        <v>134</v>
      </c>
      <c r="R53" s="34">
        <v>400</v>
      </c>
      <c r="S53" s="34">
        <v>2554</v>
      </c>
      <c r="T53" s="35">
        <v>0</v>
      </c>
      <c r="U53" s="36">
        <f t="shared" si="2"/>
        <v>0</v>
      </c>
      <c r="V53" s="37" t="s">
        <v>48</v>
      </c>
      <c r="W53" s="32">
        <v>2016</v>
      </c>
      <c r="X53" s="38">
        <v>11</v>
      </c>
    </row>
    <row r="54" spans="1:24" s="52" customFormat="1" ht="50.1" customHeight="1">
      <c r="A54" s="41" t="s">
        <v>217</v>
      </c>
      <c r="B54" s="30" t="s">
        <v>35</v>
      </c>
      <c r="C54" s="42" t="s">
        <v>214</v>
      </c>
      <c r="D54" s="59" t="s">
        <v>218</v>
      </c>
      <c r="E54" s="42" t="s">
        <v>216</v>
      </c>
      <c r="F54" s="42"/>
      <c r="G54" s="30" t="s">
        <v>40</v>
      </c>
      <c r="H54" s="30">
        <v>0</v>
      </c>
      <c r="I54" s="67">
        <v>590000000</v>
      </c>
      <c r="J54" s="32" t="s">
        <v>41</v>
      </c>
      <c r="K54" s="48" t="s">
        <v>212</v>
      </c>
      <c r="L54" s="32" t="s">
        <v>41</v>
      </c>
      <c r="M54" s="30" t="s">
        <v>84</v>
      </c>
      <c r="N54" s="30" t="s">
        <v>55</v>
      </c>
      <c r="O54" s="47" t="s">
        <v>56</v>
      </c>
      <c r="P54" s="30">
        <v>166</v>
      </c>
      <c r="Q54" s="30" t="s">
        <v>137</v>
      </c>
      <c r="R54" s="49">
        <v>400</v>
      </c>
      <c r="S54" s="60">
        <v>2554</v>
      </c>
      <c r="T54" s="44">
        <f>R54*S54</f>
        <v>1021600</v>
      </c>
      <c r="U54" s="44">
        <v>1144192</v>
      </c>
      <c r="V54" s="61"/>
      <c r="W54" s="32">
        <v>2016</v>
      </c>
      <c r="X54" s="33"/>
    </row>
    <row r="55" spans="1:24" ht="50.1" customHeight="1">
      <c r="A55" s="29" t="s">
        <v>219</v>
      </c>
      <c r="B55" s="30" t="s">
        <v>35</v>
      </c>
      <c r="C55" s="31" t="s">
        <v>220</v>
      </c>
      <c r="D55" s="31" t="s">
        <v>221</v>
      </c>
      <c r="E55" s="31" t="s">
        <v>222</v>
      </c>
      <c r="F55" s="31" t="s">
        <v>223</v>
      </c>
      <c r="G55" s="32" t="s">
        <v>40</v>
      </c>
      <c r="H55" s="33">
        <v>10</v>
      </c>
      <c r="I55" s="67">
        <v>590000000</v>
      </c>
      <c r="J55" s="32" t="s">
        <v>41</v>
      </c>
      <c r="K55" s="32" t="s">
        <v>224</v>
      </c>
      <c r="L55" s="32" t="s">
        <v>43</v>
      </c>
      <c r="M55" s="32" t="s">
        <v>84</v>
      </c>
      <c r="N55" s="32" t="s">
        <v>225</v>
      </c>
      <c r="O55" s="32" t="s">
        <v>56</v>
      </c>
      <c r="P55" s="32">
        <v>796</v>
      </c>
      <c r="Q55" s="32" t="s">
        <v>47</v>
      </c>
      <c r="R55" s="34">
        <v>1000</v>
      </c>
      <c r="S55" s="34">
        <v>41.2</v>
      </c>
      <c r="T55" s="35">
        <f>R55*S55</f>
        <v>41200</v>
      </c>
      <c r="U55" s="36">
        <f t="shared" si="2"/>
        <v>46144.000000000007</v>
      </c>
      <c r="V55" s="37" t="s">
        <v>48</v>
      </c>
      <c r="W55" s="32">
        <v>2016</v>
      </c>
      <c r="X55" s="38" t="s">
        <v>48</v>
      </c>
    </row>
    <row r="56" spans="1:24" ht="50.1" customHeight="1">
      <c r="A56" s="29" t="s">
        <v>226</v>
      </c>
      <c r="B56" s="30" t="s">
        <v>35</v>
      </c>
      <c r="C56" s="31" t="s">
        <v>220</v>
      </c>
      <c r="D56" s="31" t="s">
        <v>221</v>
      </c>
      <c r="E56" s="31" t="s">
        <v>222</v>
      </c>
      <c r="F56" s="31" t="s">
        <v>227</v>
      </c>
      <c r="G56" s="32" t="s">
        <v>40</v>
      </c>
      <c r="H56" s="33">
        <v>10</v>
      </c>
      <c r="I56" s="67">
        <v>590000000</v>
      </c>
      <c r="J56" s="32" t="s">
        <v>41</v>
      </c>
      <c r="K56" s="32" t="s">
        <v>224</v>
      </c>
      <c r="L56" s="32" t="s">
        <v>43</v>
      </c>
      <c r="M56" s="32" t="s">
        <v>84</v>
      </c>
      <c r="N56" s="32" t="s">
        <v>225</v>
      </c>
      <c r="O56" s="32" t="s">
        <v>56</v>
      </c>
      <c r="P56" s="32">
        <v>796</v>
      </c>
      <c r="Q56" s="32" t="s">
        <v>47</v>
      </c>
      <c r="R56" s="34">
        <v>50</v>
      </c>
      <c r="S56" s="34">
        <v>278.10000000000002</v>
      </c>
      <c r="T56" s="35">
        <f>R56*S56</f>
        <v>13905.000000000002</v>
      </c>
      <c r="U56" s="36">
        <f t="shared" si="2"/>
        <v>15573.600000000004</v>
      </c>
      <c r="V56" s="37" t="s">
        <v>48</v>
      </c>
      <c r="W56" s="32">
        <v>2016</v>
      </c>
      <c r="X56" s="38" t="s">
        <v>48</v>
      </c>
    </row>
    <row r="57" spans="1:24" ht="50.1" customHeight="1">
      <c r="A57" s="29" t="s">
        <v>228</v>
      </c>
      <c r="B57" s="30" t="s">
        <v>35</v>
      </c>
      <c r="C57" s="31" t="s">
        <v>220</v>
      </c>
      <c r="D57" s="31" t="s">
        <v>221</v>
      </c>
      <c r="E57" s="31" t="s">
        <v>222</v>
      </c>
      <c r="F57" s="31" t="s">
        <v>229</v>
      </c>
      <c r="G57" s="32" t="s">
        <v>40</v>
      </c>
      <c r="H57" s="33">
        <v>10</v>
      </c>
      <c r="I57" s="67">
        <v>590000000</v>
      </c>
      <c r="J57" s="32" t="s">
        <v>41</v>
      </c>
      <c r="K57" s="32" t="s">
        <v>224</v>
      </c>
      <c r="L57" s="32" t="s">
        <v>43</v>
      </c>
      <c r="M57" s="32" t="s">
        <v>84</v>
      </c>
      <c r="N57" s="32" t="s">
        <v>225</v>
      </c>
      <c r="O57" s="32" t="s">
        <v>56</v>
      </c>
      <c r="P57" s="32">
        <v>796</v>
      </c>
      <c r="Q57" s="32" t="s">
        <v>47</v>
      </c>
      <c r="R57" s="34">
        <v>55048</v>
      </c>
      <c r="S57" s="34">
        <v>0.42</v>
      </c>
      <c r="T57" s="35">
        <f>R57*S57</f>
        <v>23120.16</v>
      </c>
      <c r="U57" s="36">
        <f t="shared" si="2"/>
        <v>25894.579200000004</v>
      </c>
      <c r="V57" s="37" t="s">
        <v>48</v>
      </c>
      <c r="W57" s="32">
        <v>2016</v>
      </c>
      <c r="X57" s="38" t="s">
        <v>48</v>
      </c>
    </row>
    <row r="58" spans="1:24" ht="50.1" customHeight="1">
      <c r="A58" s="29" t="s">
        <v>230</v>
      </c>
      <c r="B58" s="30" t="s">
        <v>35</v>
      </c>
      <c r="C58" s="31" t="s">
        <v>220</v>
      </c>
      <c r="D58" s="31" t="s">
        <v>221</v>
      </c>
      <c r="E58" s="31" t="s">
        <v>222</v>
      </c>
      <c r="F58" s="31" t="s">
        <v>231</v>
      </c>
      <c r="G58" s="32" t="s">
        <v>40</v>
      </c>
      <c r="H58" s="33">
        <v>10</v>
      </c>
      <c r="I58" s="67">
        <v>590000000</v>
      </c>
      <c r="J58" s="32" t="s">
        <v>41</v>
      </c>
      <c r="K58" s="32" t="s">
        <v>224</v>
      </c>
      <c r="L58" s="32" t="s">
        <v>43</v>
      </c>
      <c r="M58" s="32" t="s">
        <v>84</v>
      </c>
      <c r="N58" s="32" t="s">
        <v>225</v>
      </c>
      <c r="O58" s="32" t="s">
        <v>56</v>
      </c>
      <c r="P58" s="32">
        <v>796</v>
      </c>
      <c r="Q58" s="32" t="s">
        <v>47</v>
      </c>
      <c r="R58" s="34">
        <v>250</v>
      </c>
      <c r="S58" s="34">
        <v>5.15</v>
      </c>
      <c r="T58" s="35">
        <v>0</v>
      </c>
      <c r="U58" s="36">
        <v>0</v>
      </c>
      <c r="V58" s="37" t="s">
        <v>48</v>
      </c>
      <c r="W58" s="32">
        <v>2016</v>
      </c>
      <c r="X58" s="38" t="s">
        <v>156</v>
      </c>
    </row>
    <row r="59" spans="1:24" ht="50.1" customHeight="1">
      <c r="A59" s="29" t="s">
        <v>232</v>
      </c>
      <c r="B59" s="30" t="s">
        <v>35</v>
      </c>
      <c r="C59" s="31" t="s">
        <v>220</v>
      </c>
      <c r="D59" s="31" t="s">
        <v>221</v>
      </c>
      <c r="E59" s="31" t="s">
        <v>222</v>
      </c>
      <c r="F59" s="31" t="s">
        <v>231</v>
      </c>
      <c r="G59" s="32" t="s">
        <v>40</v>
      </c>
      <c r="H59" s="33">
        <v>10</v>
      </c>
      <c r="I59" s="67">
        <v>590000000</v>
      </c>
      <c r="J59" s="32" t="s">
        <v>41</v>
      </c>
      <c r="K59" s="32" t="s">
        <v>224</v>
      </c>
      <c r="L59" s="32" t="s">
        <v>43</v>
      </c>
      <c r="M59" s="32" t="s">
        <v>84</v>
      </c>
      <c r="N59" s="32" t="s">
        <v>225</v>
      </c>
      <c r="O59" s="32" t="s">
        <v>56</v>
      </c>
      <c r="P59" s="32">
        <v>796</v>
      </c>
      <c r="Q59" s="32" t="s">
        <v>47</v>
      </c>
      <c r="R59" s="34">
        <v>250</v>
      </c>
      <c r="S59" s="34">
        <v>15.18</v>
      </c>
      <c r="T59" s="35">
        <f>R59*S59</f>
        <v>3795</v>
      </c>
      <c r="U59" s="36">
        <f>T59*1.12</f>
        <v>4250.4000000000005</v>
      </c>
      <c r="V59" s="37" t="s">
        <v>48</v>
      </c>
      <c r="W59" s="32">
        <v>2016</v>
      </c>
      <c r="X59" s="38" t="s">
        <v>48</v>
      </c>
    </row>
    <row r="60" spans="1:24" ht="50.1" customHeight="1">
      <c r="A60" s="29" t="s">
        <v>233</v>
      </c>
      <c r="B60" s="30" t="s">
        <v>35</v>
      </c>
      <c r="C60" s="31" t="s">
        <v>220</v>
      </c>
      <c r="D60" s="31" t="s">
        <v>221</v>
      </c>
      <c r="E60" s="31" t="s">
        <v>222</v>
      </c>
      <c r="F60" s="31" t="s">
        <v>234</v>
      </c>
      <c r="G60" s="32" t="s">
        <v>40</v>
      </c>
      <c r="H60" s="33">
        <v>10</v>
      </c>
      <c r="I60" s="67">
        <v>590000000</v>
      </c>
      <c r="J60" s="32" t="s">
        <v>41</v>
      </c>
      <c r="K60" s="32" t="s">
        <v>224</v>
      </c>
      <c r="L60" s="32" t="s">
        <v>43</v>
      </c>
      <c r="M60" s="32" t="s">
        <v>84</v>
      </c>
      <c r="N60" s="32" t="s">
        <v>225</v>
      </c>
      <c r="O60" s="32" t="s">
        <v>56</v>
      </c>
      <c r="P60" s="32">
        <v>796</v>
      </c>
      <c r="Q60" s="32" t="s">
        <v>47</v>
      </c>
      <c r="R60" s="34">
        <v>4000</v>
      </c>
      <c r="S60" s="34">
        <v>15.45</v>
      </c>
      <c r="T60" s="35">
        <v>0</v>
      </c>
      <c r="U60" s="36">
        <v>0</v>
      </c>
      <c r="V60" s="37" t="s">
        <v>48</v>
      </c>
      <c r="W60" s="32">
        <v>2016</v>
      </c>
      <c r="X60" s="38" t="s">
        <v>156</v>
      </c>
    </row>
    <row r="61" spans="1:24" ht="50.1" customHeight="1">
      <c r="A61" s="29" t="s">
        <v>235</v>
      </c>
      <c r="B61" s="30" t="s">
        <v>35</v>
      </c>
      <c r="C61" s="31" t="s">
        <v>220</v>
      </c>
      <c r="D61" s="31" t="s">
        <v>221</v>
      </c>
      <c r="E61" s="31" t="s">
        <v>222</v>
      </c>
      <c r="F61" s="31" t="s">
        <v>234</v>
      </c>
      <c r="G61" s="32" t="s">
        <v>40</v>
      </c>
      <c r="H61" s="33">
        <v>10</v>
      </c>
      <c r="I61" s="67">
        <v>590000000</v>
      </c>
      <c r="J61" s="32" t="s">
        <v>41</v>
      </c>
      <c r="K61" s="32" t="s">
        <v>224</v>
      </c>
      <c r="L61" s="32" t="s">
        <v>43</v>
      </c>
      <c r="M61" s="32" t="s">
        <v>84</v>
      </c>
      <c r="N61" s="32" t="s">
        <v>225</v>
      </c>
      <c r="O61" s="32" t="s">
        <v>56</v>
      </c>
      <c r="P61" s="32">
        <v>796</v>
      </c>
      <c r="Q61" s="32" t="s">
        <v>47</v>
      </c>
      <c r="R61" s="34">
        <v>4000</v>
      </c>
      <c r="S61" s="34">
        <v>32.15</v>
      </c>
      <c r="T61" s="35">
        <f>R61*S61</f>
        <v>128600</v>
      </c>
      <c r="U61" s="36">
        <f>T61*1.12</f>
        <v>144032</v>
      </c>
      <c r="V61" s="37" t="s">
        <v>48</v>
      </c>
      <c r="W61" s="32">
        <v>2016</v>
      </c>
      <c r="X61" s="38" t="s">
        <v>48</v>
      </c>
    </row>
    <row r="62" spans="1:24" ht="50.1" customHeight="1">
      <c r="A62" s="29" t="s">
        <v>236</v>
      </c>
      <c r="B62" s="30" t="s">
        <v>35</v>
      </c>
      <c r="C62" s="31" t="s">
        <v>220</v>
      </c>
      <c r="D62" s="31" t="s">
        <v>221</v>
      </c>
      <c r="E62" s="31" t="s">
        <v>222</v>
      </c>
      <c r="F62" s="31" t="s">
        <v>237</v>
      </c>
      <c r="G62" s="32" t="s">
        <v>40</v>
      </c>
      <c r="H62" s="33">
        <v>10</v>
      </c>
      <c r="I62" s="67">
        <v>590000000</v>
      </c>
      <c r="J62" s="32" t="s">
        <v>41</v>
      </c>
      <c r="K62" s="32" t="s">
        <v>224</v>
      </c>
      <c r="L62" s="32" t="s">
        <v>43</v>
      </c>
      <c r="M62" s="32" t="s">
        <v>84</v>
      </c>
      <c r="N62" s="32" t="s">
        <v>225</v>
      </c>
      <c r="O62" s="32" t="s">
        <v>56</v>
      </c>
      <c r="P62" s="32">
        <v>796</v>
      </c>
      <c r="Q62" s="32" t="s">
        <v>47</v>
      </c>
      <c r="R62" s="34">
        <v>30</v>
      </c>
      <c r="S62" s="34">
        <v>10.3</v>
      </c>
      <c r="T62" s="35">
        <v>0</v>
      </c>
      <c r="U62" s="36">
        <v>0</v>
      </c>
      <c r="V62" s="37" t="s">
        <v>48</v>
      </c>
      <c r="W62" s="32">
        <v>2016</v>
      </c>
      <c r="X62" s="38" t="s">
        <v>156</v>
      </c>
    </row>
    <row r="63" spans="1:24" ht="50.1" customHeight="1">
      <c r="A63" s="29" t="s">
        <v>238</v>
      </c>
      <c r="B63" s="30" t="s">
        <v>35</v>
      </c>
      <c r="C63" s="31" t="s">
        <v>220</v>
      </c>
      <c r="D63" s="31" t="s">
        <v>221</v>
      </c>
      <c r="E63" s="31" t="s">
        <v>222</v>
      </c>
      <c r="F63" s="31" t="s">
        <v>237</v>
      </c>
      <c r="G63" s="32" t="s">
        <v>40</v>
      </c>
      <c r="H63" s="33">
        <v>10</v>
      </c>
      <c r="I63" s="67">
        <v>590000000</v>
      </c>
      <c r="J63" s="32" t="s">
        <v>41</v>
      </c>
      <c r="K63" s="32" t="s">
        <v>224</v>
      </c>
      <c r="L63" s="32" t="s">
        <v>43</v>
      </c>
      <c r="M63" s="32" t="s">
        <v>84</v>
      </c>
      <c r="N63" s="32" t="s">
        <v>225</v>
      </c>
      <c r="O63" s="32" t="s">
        <v>56</v>
      </c>
      <c r="P63" s="32">
        <v>796</v>
      </c>
      <c r="Q63" s="32" t="s">
        <v>47</v>
      </c>
      <c r="R63" s="34">
        <v>30</v>
      </c>
      <c r="S63" s="34">
        <v>17.86</v>
      </c>
      <c r="T63" s="35">
        <f>R63*S63</f>
        <v>535.79999999999995</v>
      </c>
      <c r="U63" s="36">
        <f>T63*1.12</f>
        <v>600.096</v>
      </c>
      <c r="V63" s="37" t="s">
        <v>48</v>
      </c>
      <c r="W63" s="32">
        <v>2016</v>
      </c>
      <c r="X63" s="38" t="s">
        <v>48</v>
      </c>
    </row>
    <row r="64" spans="1:24" ht="50.1" customHeight="1">
      <c r="A64" s="29" t="s">
        <v>239</v>
      </c>
      <c r="B64" s="30" t="s">
        <v>35</v>
      </c>
      <c r="C64" s="31" t="s">
        <v>220</v>
      </c>
      <c r="D64" s="31" t="s">
        <v>221</v>
      </c>
      <c r="E64" s="31" t="s">
        <v>222</v>
      </c>
      <c r="F64" s="31" t="s">
        <v>240</v>
      </c>
      <c r="G64" s="32" t="s">
        <v>40</v>
      </c>
      <c r="H64" s="33">
        <v>10</v>
      </c>
      <c r="I64" s="67">
        <v>590000000</v>
      </c>
      <c r="J64" s="32" t="s">
        <v>41</v>
      </c>
      <c r="K64" s="32" t="s">
        <v>224</v>
      </c>
      <c r="L64" s="32" t="s">
        <v>43</v>
      </c>
      <c r="M64" s="32" t="s">
        <v>84</v>
      </c>
      <c r="N64" s="32" t="s">
        <v>225</v>
      </c>
      <c r="O64" s="32" t="s">
        <v>56</v>
      </c>
      <c r="P64" s="32">
        <v>796</v>
      </c>
      <c r="Q64" s="32" t="s">
        <v>47</v>
      </c>
      <c r="R64" s="34">
        <v>600</v>
      </c>
      <c r="S64" s="34">
        <v>20.6</v>
      </c>
      <c r="T64" s="35">
        <f>R64*S64</f>
        <v>12360</v>
      </c>
      <c r="U64" s="36">
        <f>T64*1.12</f>
        <v>13843.2</v>
      </c>
      <c r="V64" s="37" t="s">
        <v>48</v>
      </c>
      <c r="W64" s="32">
        <v>2016</v>
      </c>
      <c r="X64" s="38" t="s">
        <v>48</v>
      </c>
    </row>
    <row r="65" spans="1:24" ht="50.1" customHeight="1">
      <c r="A65" s="29" t="s">
        <v>241</v>
      </c>
      <c r="B65" s="30" t="s">
        <v>35</v>
      </c>
      <c r="C65" s="31" t="s">
        <v>220</v>
      </c>
      <c r="D65" s="31" t="s">
        <v>221</v>
      </c>
      <c r="E65" s="31" t="s">
        <v>222</v>
      </c>
      <c r="F65" s="31" t="s">
        <v>242</v>
      </c>
      <c r="G65" s="32" t="s">
        <v>40</v>
      </c>
      <c r="H65" s="33">
        <v>10</v>
      </c>
      <c r="I65" s="67">
        <v>590000000</v>
      </c>
      <c r="J65" s="32" t="s">
        <v>41</v>
      </c>
      <c r="K65" s="32" t="s">
        <v>224</v>
      </c>
      <c r="L65" s="32" t="s">
        <v>43</v>
      </c>
      <c r="M65" s="32" t="s">
        <v>84</v>
      </c>
      <c r="N65" s="32" t="s">
        <v>225</v>
      </c>
      <c r="O65" s="32" t="s">
        <v>56</v>
      </c>
      <c r="P65" s="32">
        <v>796</v>
      </c>
      <c r="Q65" s="32" t="s">
        <v>47</v>
      </c>
      <c r="R65" s="34">
        <v>240</v>
      </c>
      <c r="S65" s="34">
        <v>41.2</v>
      </c>
      <c r="T65" s="35">
        <v>0</v>
      </c>
      <c r="U65" s="36">
        <v>0</v>
      </c>
      <c r="V65" s="37" t="s">
        <v>48</v>
      </c>
      <c r="W65" s="32">
        <v>2016</v>
      </c>
      <c r="X65" s="38" t="s">
        <v>156</v>
      </c>
    </row>
    <row r="66" spans="1:24" ht="50.1" customHeight="1">
      <c r="A66" s="29" t="s">
        <v>243</v>
      </c>
      <c r="B66" s="30" t="s">
        <v>35</v>
      </c>
      <c r="C66" s="31" t="s">
        <v>220</v>
      </c>
      <c r="D66" s="31" t="s">
        <v>221</v>
      </c>
      <c r="E66" s="31" t="s">
        <v>222</v>
      </c>
      <c r="F66" s="31" t="s">
        <v>242</v>
      </c>
      <c r="G66" s="32" t="s">
        <v>40</v>
      </c>
      <c r="H66" s="33">
        <v>10</v>
      </c>
      <c r="I66" s="67">
        <v>590000000</v>
      </c>
      <c r="J66" s="32" t="s">
        <v>41</v>
      </c>
      <c r="K66" s="32" t="s">
        <v>224</v>
      </c>
      <c r="L66" s="32" t="s">
        <v>43</v>
      </c>
      <c r="M66" s="32" t="s">
        <v>84</v>
      </c>
      <c r="N66" s="32" t="s">
        <v>225</v>
      </c>
      <c r="O66" s="32" t="s">
        <v>56</v>
      </c>
      <c r="P66" s="32">
        <v>796</v>
      </c>
      <c r="Q66" s="32" t="s">
        <v>47</v>
      </c>
      <c r="R66" s="34">
        <v>240</v>
      </c>
      <c r="S66" s="34">
        <v>60</v>
      </c>
      <c r="T66" s="35">
        <f t="shared" ref="T66:T80" si="3">R66*S66</f>
        <v>14400</v>
      </c>
      <c r="U66" s="36">
        <f t="shared" ref="U66:U80" si="4">T66*1.12</f>
        <v>16128.000000000002</v>
      </c>
      <c r="V66" s="37" t="s">
        <v>48</v>
      </c>
      <c r="W66" s="32">
        <v>2016</v>
      </c>
      <c r="X66" s="38" t="s">
        <v>48</v>
      </c>
    </row>
    <row r="67" spans="1:24" ht="50.1" customHeight="1">
      <c r="A67" s="29" t="s">
        <v>244</v>
      </c>
      <c r="B67" s="30" t="s">
        <v>35</v>
      </c>
      <c r="C67" s="31" t="s">
        <v>220</v>
      </c>
      <c r="D67" s="31" t="s">
        <v>221</v>
      </c>
      <c r="E67" s="31" t="s">
        <v>222</v>
      </c>
      <c r="F67" s="31" t="s">
        <v>245</v>
      </c>
      <c r="G67" s="32" t="s">
        <v>40</v>
      </c>
      <c r="H67" s="33">
        <v>10</v>
      </c>
      <c r="I67" s="67">
        <v>590000000</v>
      </c>
      <c r="J67" s="32" t="s">
        <v>41</v>
      </c>
      <c r="K67" s="32" t="s">
        <v>224</v>
      </c>
      <c r="L67" s="32" t="s">
        <v>43</v>
      </c>
      <c r="M67" s="32" t="s">
        <v>84</v>
      </c>
      <c r="N67" s="32" t="s">
        <v>225</v>
      </c>
      <c r="O67" s="32" t="s">
        <v>56</v>
      </c>
      <c r="P67" s="32">
        <v>796</v>
      </c>
      <c r="Q67" s="32" t="s">
        <v>47</v>
      </c>
      <c r="R67" s="34">
        <v>28970</v>
      </c>
      <c r="S67" s="34">
        <v>3.41</v>
      </c>
      <c r="T67" s="35">
        <f t="shared" si="3"/>
        <v>98787.7</v>
      </c>
      <c r="U67" s="36">
        <f t="shared" si="4"/>
        <v>110642.224</v>
      </c>
      <c r="V67" s="37" t="s">
        <v>48</v>
      </c>
      <c r="W67" s="32">
        <v>2016</v>
      </c>
      <c r="X67" s="38" t="s">
        <v>48</v>
      </c>
    </row>
    <row r="68" spans="1:24" ht="50.1" customHeight="1">
      <c r="A68" s="29" t="s">
        <v>246</v>
      </c>
      <c r="B68" s="30" t="s">
        <v>35</v>
      </c>
      <c r="C68" s="31" t="s">
        <v>220</v>
      </c>
      <c r="D68" s="31" t="s">
        <v>221</v>
      </c>
      <c r="E68" s="31" t="s">
        <v>222</v>
      </c>
      <c r="F68" s="31" t="s">
        <v>247</v>
      </c>
      <c r="G68" s="32" t="s">
        <v>40</v>
      </c>
      <c r="H68" s="33">
        <v>10</v>
      </c>
      <c r="I68" s="67">
        <v>590000000</v>
      </c>
      <c r="J68" s="32" t="s">
        <v>41</v>
      </c>
      <c r="K68" s="32" t="s">
        <v>224</v>
      </c>
      <c r="L68" s="32" t="s">
        <v>43</v>
      </c>
      <c r="M68" s="32" t="s">
        <v>84</v>
      </c>
      <c r="N68" s="32" t="s">
        <v>225</v>
      </c>
      <c r="O68" s="32" t="s">
        <v>56</v>
      </c>
      <c r="P68" s="32">
        <v>796</v>
      </c>
      <c r="Q68" s="32" t="s">
        <v>47</v>
      </c>
      <c r="R68" s="34">
        <v>23071</v>
      </c>
      <c r="S68" s="34">
        <v>3.41</v>
      </c>
      <c r="T68" s="35">
        <f t="shared" si="3"/>
        <v>78672.11</v>
      </c>
      <c r="U68" s="36">
        <f t="shared" si="4"/>
        <v>88112.763200000016</v>
      </c>
      <c r="V68" s="37" t="s">
        <v>48</v>
      </c>
      <c r="W68" s="32">
        <v>2016</v>
      </c>
      <c r="X68" s="38" t="s">
        <v>48</v>
      </c>
    </row>
    <row r="69" spans="1:24" ht="50.1" customHeight="1">
      <c r="A69" s="29" t="s">
        <v>248</v>
      </c>
      <c r="B69" s="30" t="s">
        <v>35</v>
      </c>
      <c r="C69" s="31" t="s">
        <v>220</v>
      </c>
      <c r="D69" s="31" t="s">
        <v>221</v>
      </c>
      <c r="E69" s="31" t="s">
        <v>222</v>
      </c>
      <c r="F69" s="31" t="s">
        <v>249</v>
      </c>
      <c r="G69" s="32" t="s">
        <v>40</v>
      </c>
      <c r="H69" s="33">
        <v>10</v>
      </c>
      <c r="I69" s="67">
        <v>590000000</v>
      </c>
      <c r="J69" s="32" t="s">
        <v>41</v>
      </c>
      <c r="K69" s="32" t="s">
        <v>224</v>
      </c>
      <c r="L69" s="32" t="s">
        <v>43</v>
      </c>
      <c r="M69" s="32" t="s">
        <v>84</v>
      </c>
      <c r="N69" s="32" t="s">
        <v>225</v>
      </c>
      <c r="O69" s="32" t="s">
        <v>56</v>
      </c>
      <c r="P69" s="32">
        <v>796</v>
      </c>
      <c r="Q69" s="32" t="s">
        <v>47</v>
      </c>
      <c r="R69" s="34">
        <v>66038</v>
      </c>
      <c r="S69" s="34">
        <v>5.35</v>
      </c>
      <c r="T69" s="35">
        <f t="shared" si="3"/>
        <v>353303.3</v>
      </c>
      <c r="U69" s="36">
        <f t="shared" si="4"/>
        <v>395699.696</v>
      </c>
      <c r="V69" s="37" t="s">
        <v>48</v>
      </c>
      <c r="W69" s="32">
        <v>2016</v>
      </c>
      <c r="X69" s="38" t="s">
        <v>48</v>
      </c>
    </row>
    <row r="70" spans="1:24" ht="50.1" customHeight="1">
      <c r="A70" s="29" t="s">
        <v>250</v>
      </c>
      <c r="B70" s="30" t="s">
        <v>35</v>
      </c>
      <c r="C70" s="31" t="s">
        <v>220</v>
      </c>
      <c r="D70" s="31" t="s">
        <v>221</v>
      </c>
      <c r="E70" s="31" t="s">
        <v>222</v>
      </c>
      <c r="F70" s="31" t="s">
        <v>251</v>
      </c>
      <c r="G70" s="32" t="s">
        <v>40</v>
      </c>
      <c r="H70" s="33">
        <v>10</v>
      </c>
      <c r="I70" s="67">
        <v>590000000</v>
      </c>
      <c r="J70" s="32" t="s">
        <v>41</v>
      </c>
      <c r="K70" s="32" t="s">
        <v>224</v>
      </c>
      <c r="L70" s="32" t="s">
        <v>43</v>
      </c>
      <c r="M70" s="32" t="s">
        <v>84</v>
      </c>
      <c r="N70" s="32" t="s">
        <v>225</v>
      </c>
      <c r="O70" s="32" t="s">
        <v>56</v>
      </c>
      <c r="P70" s="32">
        <v>796</v>
      </c>
      <c r="Q70" s="32" t="s">
        <v>47</v>
      </c>
      <c r="R70" s="34">
        <v>120</v>
      </c>
      <c r="S70" s="34">
        <v>5.35</v>
      </c>
      <c r="T70" s="35">
        <f t="shared" si="3"/>
        <v>642</v>
      </c>
      <c r="U70" s="36">
        <f t="shared" si="4"/>
        <v>719.04000000000008</v>
      </c>
      <c r="V70" s="37" t="s">
        <v>48</v>
      </c>
      <c r="W70" s="32">
        <v>2016</v>
      </c>
      <c r="X70" s="38" t="s">
        <v>48</v>
      </c>
    </row>
    <row r="71" spans="1:24" ht="50.1" customHeight="1">
      <c r="A71" s="29" t="s">
        <v>252</v>
      </c>
      <c r="B71" s="30" t="s">
        <v>35</v>
      </c>
      <c r="C71" s="31" t="s">
        <v>220</v>
      </c>
      <c r="D71" s="31" t="s">
        <v>221</v>
      </c>
      <c r="E71" s="31" t="s">
        <v>222</v>
      </c>
      <c r="F71" s="31" t="s">
        <v>253</v>
      </c>
      <c r="G71" s="32" t="s">
        <v>40</v>
      </c>
      <c r="H71" s="33">
        <v>10</v>
      </c>
      <c r="I71" s="67">
        <v>590000000</v>
      </c>
      <c r="J71" s="32" t="s">
        <v>41</v>
      </c>
      <c r="K71" s="32" t="s">
        <v>224</v>
      </c>
      <c r="L71" s="32" t="s">
        <v>43</v>
      </c>
      <c r="M71" s="32" t="s">
        <v>84</v>
      </c>
      <c r="N71" s="32" t="s">
        <v>225</v>
      </c>
      <c r="O71" s="32" t="s">
        <v>56</v>
      </c>
      <c r="P71" s="32">
        <v>796</v>
      </c>
      <c r="Q71" s="32" t="s">
        <v>47</v>
      </c>
      <c r="R71" s="34">
        <v>2200</v>
      </c>
      <c r="S71" s="34">
        <v>10.66</v>
      </c>
      <c r="T71" s="35">
        <f t="shared" si="3"/>
        <v>23452</v>
      </c>
      <c r="U71" s="36">
        <f t="shared" si="4"/>
        <v>26266.240000000002</v>
      </c>
      <c r="V71" s="37" t="s">
        <v>48</v>
      </c>
      <c r="W71" s="32">
        <v>2016</v>
      </c>
      <c r="X71" s="38" t="s">
        <v>48</v>
      </c>
    </row>
    <row r="72" spans="1:24" ht="50.1" customHeight="1">
      <c r="A72" s="29" t="s">
        <v>254</v>
      </c>
      <c r="B72" s="30" t="s">
        <v>35</v>
      </c>
      <c r="C72" s="31" t="s">
        <v>220</v>
      </c>
      <c r="D72" s="31" t="s">
        <v>221</v>
      </c>
      <c r="E72" s="31" t="s">
        <v>222</v>
      </c>
      <c r="F72" s="31" t="s">
        <v>255</v>
      </c>
      <c r="G72" s="32" t="s">
        <v>40</v>
      </c>
      <c r="H72" s="33">
        <v>10</v>
      </c>
      <c r="I72" s="67">
        <v>590000000</v>
      </c>
      <c r="J72" s="32" t="s">
        <v>41</v>
      </c>
      <c r="K72" s="32" t="s">
        <v>224</v>
      </c>
      <c r="L72" s="32" t="s">
        <v>43</v>
      </c>
      <c r="M72" s="32" t="s">
        <v>84</v>
      </c>
      <c r="N72" s="32" t="s">
        <v>225</v>
      </c>
      <c r="O72" s="32" t="s">
        <v>56</v>
      </c>
      <c r="P72" s="32">
        <v>796</v>
      </c>
      <c r="Q72" s="32" t="s">
        <v>47</v>
      </c>
      <c r="R72" s="34">
        <v>406</v>
      </c>
      <c r="S72" s="34">
        <v>10.66</v>
      </c>
      <c r="T72" s="35">
        <f t="shared" si="3"/>
        <v>4327.96</v>
      </c>
      <c r="U72" s="36">
        <f t="shared" si="4"/>
        <v>4847.3152000000009</v>
      </c>
      <c r="V72" s="37" t="s">
        <v>48</v>
      </c>
      <c r="W72" s="32">
        <v>2016</v>
      </c>
      <c r="X72" s="38" t="s">
        <v>48</v>
      </c>
    </row>
    <row r="73" spans="1:24" ht="50.1" customHeight="1">
      <c r="A73" s="29" t="s">
        <v>256</v>
      </c>
      <c r="B73" s="30" t="s">
        <v>35</v>
      </c>
      <c r="C73" s="31" t="s">
        <v>220</v>
      </c>
      <c r="D73" s="31" t="s">
        <v>221</v>
      </c>
      <c r="E73" s="31" t="s">
        <v>222</v>
      </c>
      <c r="F73" s="31" t="s">
        <v>257</v>
      </c>
      <c r="G73" s="32" t="s">
        <v>40</v>
      </c>
      <c r="H73" s="33">
        <v>10</v>
      </c>
      <c r="I73" s="67">
        <v>590000000</v>
      </c>
      <c r="J73" s="32" t="s">
        <v>41</v>
      </c>
      <c r="K73" s="32" t="s">
        <v>224</v>
      </c>
      <c r="L73" s="32" t="s">
        <v>43</v>
      </c>
      <c r="M73" s="32" t="s">
        <v>84</v>
      </c>
      <c r="N73" s="32" t="s">
        <v>225</v>
      </c>
      <c r="O73" s="32" t="s">
        <v>56</v>
      </c>
      <c r="P73" s="32">
        <v>796</v>
      </c>
      <c r="Q73" s="32" t="s">
        <v>47</v>
      </c>
      <c r="R73" s="34">
        <v>50</v>
      </c>
      <c r="S73" s="34">
        <v>3.41</v>
      </c>
      <c r="T73" s="35">
        <f t="shared" si="3"/>
        <v>170.5</v>
      </c>
      <c r="U73" s="36">
        <f t="shared" si="4"/>
        <v>190.96</v>
      </c>
      <c r="V73" s="37" t="s">
        <v>48</v>
      </c>
      <c r="W73" s="32">
        <v>2016</v>
      </c>
      <c r="X73" s="38" t="s">
        <v>48</v>
      </c>
    </row>
    <row r="74" spans="1:24" ht="50.1" customHeight="1">
      <c r="A74" s="29" t="s">
        <v>258</v>
      </c>
      <c r="B74" s="30" t="s">
        <v>35</v>
      </c>
      <c r="C74" s="31" t="s">
        <v>220</v>
      </c>
      <c r="D74" s="31" t="s">
        <v>221</v>
      </c>
      <c r="E74" s="31" t="s">
        <v>222</v>
      </c>
      <c r="F74" s="31" t="s">
        <v>259</v>
      </c>
      <c r="G74" s="32" t="s">
        <v>40</v>
      </c>
      <c r="H74" s="33">
        <v>10</v>
      </c>
      <c r="I74" s="67">
        <v>590000000</v>
      </c>
      <c r="J74" s="32" t="s">
        <v>41</v>
      </c>
      <c r="K74" s="32" t="s">
        <v>224</v>
      </c>
      <c r="L74" s="32" t="s">
        <v>43</v>
      </c>
      <c r="M74" s="32" t="s">
        <v>84</v>
      </c>
      <c r="N74" s="32" t="s">
        <v>225</v>
      </c>
      <c r="O74" s="32" t="s">
        <v>56</v>
      </c>
      <c r="P74" s="32">
        <v>796</v>
      </c>
      <c r="Q74" s="32" t="s">
        <v>47</v>
      </c>
      <c r="R74" s="34">
        <v>105081</v>
      </c>
      <c r="S74" s="34">
        <v>3.41</v>
      </c>
      <c r="T74" s="35">
        <f t="shared" si="3"/>
        <v>358326.21</v>
      </c>
      <c r="U74" s="36">
        <f t="shared" si="4"/>
        <v>401325.35520000005</v>
      </c>
      <c r="V74" s="37" t="s">
        <v>48</v>
      </c>
      <c r="W74" s="32">
        <v>2016</v>
      </c>
      <c r="X74" s="38" t="s">
        <v>48</v>
      </c>
    </row>
    <row r="75" spans="1:24" ht="50.1" customHeight="1">
      <c r="A75" s="29" t="s">
        <v>260</v>
      </c>
      <c r="B75" s="30" t="s">
        <v>35</v>
      </c>
      <c r="C75" s="31" t="s">
        <v>220</v>
      </c>
      <c r="D75" s="31" t="s">
        <v>221</v>
      </c>
      <c r="E75" s="31" t="s">
        <v>222</v>
      </c>
      <c r="F75" s="31" t="s">
        <v>261</v>
      </c>
      <c r="G75" s="32" t="s">
        <v>40</v>
      </c>
      <c r="H75" s="33">
        <v>10</v>
      </c>
      <c r="I75" s="67">
        <v>590000000</v>
      </c>
      <c r="J75" s="32" t="s">
        <v>41</v>
      </c>
      <c r="K75" s="32" t="s">
        <v>224</v>
      </c>
      <c r="L75" s="32" t="s">
        <v>43</v>
      </c>
      <c r="M75" s="32" t="s">
        <v>84</v>
      </c>
      <c r="N75" s="32" t="s">
        <v>225</v>
      </c>
      <c r="O75" s="32" t="s">
        <v>56</v>
      </c>
      <c r="P75" s="32">
        <v>796</v>
      </c>
      <c r="Q75" s="32" t="s">
        <v>47</v>
      </c>
      <c r="R75" s="34">
        <v>161300</v>
      </c>
      <c r="S75" s="34">
        <v>1.71</v>
      </c>
      <c r="T75" s="35">
        <f t="shared" si="3"/>
        <v>275823</v>
      </c>
      <c r="U75" s="36">
        <f t="shared" si="4"/>
        <v>308921.76</v>
      </c>
      <c r="V75" s="37" t="s">
        <v>48</v>
      </c>
      <c r="W75" s="32">
        <v>2016</v>
      </c>
      <c r="X75" s="38" t="s">
        <v>48</v>
      </c>
    </row>
    <row r="76" spans="1:24" ht="50.1" customHeight="1">
      <c r="A76" s="29" t="s">
        <v>262</v>
      </c>
      <c r="B76" s="30" t="s">
        <v>35</v>
      </c>
      <c r="C76" s="31" t="s">
        <v>263</v>
      </c>
      <c r="D76" s="31" t="s">
        <v>264</v>
      </c>
      <c r="E76" s="31" t="s">
        <v>265</v>
      </c>
      <c r="F76" s="31" t="s">
        <v>266</v>
      </c>
      <c r="G76" s="32" t="s">
        <v>103</v>
      </c>
      <c r="H76" s="33">
        <v>10</v>
      </c>
      <c r="I76" s="67">
        <v>590000000</v>
      </c>
      <c r="J76" s="32" t="s">
        <v>41</v>
      </c>
      <c r="K76" s="32" t="s">
        <v>200</v>
      </c>
      <c r="L76" s="32" t="s">
        <v>43</v>
      </c>
      <c r="M76" s="32" t="s">
        <v>84</v>
      </c>
      <c r="N76" s="32" t="s">
        <v>201</v>
      </c>
      <c r="O76" s="32" t="s">
        <v>202</v>
      </c>
      <c r="P76" s="32" t="s">
        <v>267</v>
      </c>
      <c r="Q76" s="32" t="s">
        <v>268</v>
      </c>
      <c r="R76" s="34">
        <v>5</v>
      </c>
      <c r="S76" s="34">
        <v>32500</v>
      </c>
      <c r="T76" s="35">
        <v>0</v>
      </c>
      <c r="U76" s="36">
        <f t="shared" si="4"/>
        <v>0</v>
      </c>
      <c r="V76" s="37"/>
      <c r="W76" s="32">
        <v>2016</v>
      </c>
      <c r="X76" s="38">
        <v>11</v>
      </c>
    </row>
    <row r="77" spans="1:24" s="52" customFormat="1" ht="50.1" customHeight="1">
      <c r="A77" s="41" t="s">
        <v>269</v>
      </c>
      <c r="B77" s="30" t="s">
        <v>35</v>
      </c>
      <c r="C77" s="42" t="s">
        <v>263</v>
      </c>
      <c r="D77" s="42" t="s">
        <v>264</v>
      </c>
      <c r="E77" s="42" t="s">
        <v>265</v>
      </c>
      <c r="F77" s="42" t="s">
        <v>266</v>
      </c>
      <c r="G77" s="30" t="s">
        <v>103</v>
      </c>
      <c r="H77" s="30">
        <v>10</v>
      </c>
      <c r="I77" s="67">
        <v>590000000</v>
      </c>
      <c r="J77" s="32" t="s">
        <v>41</v>
      </c>
      <c r="K77" s="30" t="s">
        <v>204</v>
      </c>
      <c r="L77" s="32" t="s">
        <v>43</v>
      </c>
      <c r="M77" s="30" t="s">
        <v>84</v>
      </c>
      <c r="N77" s="30" t="s">
        <v>45</v>
      </c>
      <c r="O77" s="54" t="s">
        <v>166</v>
      </c>
      <c r="P77" s="32">
        <v>839</v>
      </c>
      <c r="Q77" s="30" t="s">
        <v>268</v>
      </c>
      <c r="R77" s="43">
        <v>5</v>
      </c>
      <c r="S77" s="43">
        <v>32500</v>
      </c>
      <c r="T77" s="44">
        <f>R77*S77</f>
        <v>162500</v>
      </c>
      <c r="U77" s="44">
        <v>182000.00000000003</v>
      </c>
      <c r="V77" s="51"/>
      <c r="W77" s="32">
        <v>2016</v>
      </c>
      <c r="X77" s="33"/>
    </row>
    <row r="78" spans="1:24" ht="50.1" customHeight="1">
      <c r="A78" s="29" t="s">
        <v>270</v>
      </c>
      <c r="B78" s="30" t="s">
        <v>35</v>
      </c>
      <c r="C78" s="31" t="s">
        <v>271</v>
      </c>
      <c r="D78" s="31" t="s">
        <v>272</v>
      </c>
      <c r="E78" s="31" t="s">
        <v>273</v>
      </c>
      <c r="F78" s="31" t="s">
        <v>274</v>
      </c>
      <c r="G78" s="32" t="s">
        <v>40</v>
      </c>
      <c r="H78" s="33">
        <v>0</v>
      </c>
      <c r="I78" s="67">
        <v>590000000</v>
      </c>
      <c r="J78" s="32" t="s">
        <v>41</v>
      </c>
      <c r="K78" s="32" t="s">
        <v>275</v>
      </c>
      <c r="L78" s="32" t="s">
        <v>41</v>
      </c>
      <c r="M78" s="32" t="s">
        <v>84</v>
      </c>
      <c r="N78" s="32" t="s">
        <v>276</v>
      </c>
      <c r="O78" s="32" t="s">
        <v>111</v>
      </c>
      <c r="P78" s="32">
        <v>796</v>
      </c>
      <c r="Q78" s="32" t="s">
        <v>47</v>
      </c>
      <c r="R78" s="34">
        <v>1</v>
      </c>
      <c r="S78" s="34">
        <v>350000</v>
      </c>
      <c r="T78" s="35">
        <v>0</v>
      </c>
      <c r="U78" s="36">
        <f t="shared" si="4"/>
        <v>0</v>
      </c>
      <c r="V78" s="37" t="s">
        <v>48</v>
      </c>
      <c r="W78" s="32">
        <v>2016</v>
      </c>
      <c r="X78" s="38">
        <v>11</v>
      </c>
    </row>
    <row r="79" spans="1:24" s="52" customFormat="1" ht="50.1" customHeight="1">
      <c r="A79" s="41" t="s">
        <v>277</v>
      </c>
      <c r="B79" s="30" t="s">
        <v>35</v>
      </c>
      <c r="C79" s="42" t="s">
        <v>271</v>
      </c>
      <c r="D79" s="42" t="s">
        <v>272</v>
      </c>
      <c r="E79" s="42" t="s">
        <v>273</v>
      </c>
      <c r="F79" s="42" t="s">
        <v>274</v>
      </c>
      <c r="G79" s="30" t="s">
        <v>40</v>
      </c>
      <c r="H79" s="30">
        <v>0</v>
      </c>
      <c r="I79" s="67">
        <v>590000000</v>
      </c>
      <c r="J79" s="32" t="s">
        <v>41</v>
      </c>
      <c r="K79" s="30" t="s">
        <v>204</v>
      </c>
      <c r="L79" s="30" t="s">
        <v>41</v>
      </c>
      <c r="M79" s="30" t="s">
        <v>84</v>
      </c>
      <c r="N79" s="30" t="s">
        <v>276</v>
      </c>
      <c r="O79" s="32" t="s">
        <v>115</v>
      </c>
      <c r="P79" s="32">
        <v>796</v>
      </c>
      <c r="Q79" s="30" t="s">
        <v>47</v>
      </c>
      <c r="R79" s="43">
        <v>1</v>
      </c>
      <c r="S79" s="43">
        <v>350000</v>
      </c>
      <c r="T79" s="44">
        <f t="shared" si="3"/>
        <v>350000</v>
      </c>
      <c r="U79" s="44">
        <v>392000.00000000006</v>
      </c>
      <c r="V79" s="45"/>
      <c r="W79" s="32">
        <v>2016</v>
      </c>
      <c r="X79" s="33"/>
    </row>
    <row r="80" spans="1:24" ht="50.1" customHeight="1">
      <c r="A80" s="29" t="s">
        <v>278</v>
      </c>
      <c r="B80" s="30" t="s">
        <v>35</v>
      </c>
      <c r="C80" s="31" t="s">
        <v>279</v>
      </c>
      <c r="D80" s="31" t="s">
        <v>280</v>
      </c>
      <c r="E80" s="31" t="s">
        <v>281</v>
      </c>
      <c r="F80" s="31" t="s">
        <v>282</v>
      </c>
      <c r="G80" s="32" t="s">
        <v>40</v>
      </c>
      <c r="H80" s="33">
        <v>0</v>
      </c>
      <c r="I80" s="67">
        <v>590000000</v>
      </c>
      <c r="J80" s="32" t="s">
        <v>41</v>
      </c>
      <c r="K80" s="32" t="s">
        <v>283</v>
      </c>
      <c r="L80" s="32" t="s">
        <v>43</v>
      </c>
      <c r="M80" s="32" t="s">
        <v>69</v>
      </c>
      <c r="N80" s="32" t="s">
        <v>284</v>
      </c>
      <c r="O80" s="32" t="s">
        <v>71</v>
      </c>
      <c r="P80" s="32">
        <v>796</v>
      </c>
      <c r="Q80" s="32" t="s">
        <v>47</v>
      </c>
      <c r="R80" s="34">
        <v>6</v>
      </c>
      <c r="S80" s="34">
        <v>108</v>
      </c>
      <c r="T80" s="35">
        <f t="shared" si="3"/>
        <v>648</v>
      </c>
      <c r="U80" s="36">
        <f t="shared" si="4"/>
        <v>725.7600000000001</v>
      </c>
      <c r="V80" s="37" t="s">
        <v>48</v>
      </c>
      <c r="W80" s="32">
        <v>2016</v>
      </c>
      <c r="X80" s="38" t="s">
        <v>48</v>
      </c>
    </row>
    <row r="81" spans="1:58" ht="50.1" customHeight="1">
      <c r="A81" s="29" t="s">
        <v>285</v>
      </c>
      <c r="B81" s="30" t="s">
        <v>35</v>
      </c>
      <c r="C81" s="31" t="s">
        <v>286</v>
      </c>
      <c r="D81" s="31" t="s">
        <v>280</v>
      </c>
      <c r="E81" s="31" t="s">
        <v>287</v>
      </c>
      <c r="F81" s="31" t="s">
        <v>288</v>
      </c>
      <c r="G81" s="32" t="s">
        <v>40</v>
      </c>
      <c r="H81" s="33">
        <v>0</v>
      </c>
      <c r="I81" s="67">
        <v>590000000</v>
      </c>
      <c r="J81" s="32" t="s">
        <v>41</v>
      </c>
      <c r="K81" s="32" t="s">
        <v>122</v>
      </c>
      <c r="L81" s="32" t="s">
        <v>43</v>
      </c>
      <c r="M81" s="32" t="s">
        <v>69</v>
      </c>
      <c r="N81" s="32" t="s">
        <v>284</v>
      </c>
      <c r="O81" s="32" t="s">
        <v>71</v>
      </c>
      <c r="P81" s="32">
        <v>796</v>
      </c>
      <c r="Q81" s="32" t="s">
        <v>47</v>
      </c>
      <c r="R81" s="34">
        <v>6</v>
      </c>
      <c r="S81" s="34">
        <v>54</v>
      </c>
      <c r="T81" s="35">
        <v>0</v>
      </c>
      <c r="U81" s="36">
        <v>0</v>
      </c>
      <c r="V81" s="37" t="s">
        <v>48</v>
      </c>
      <c r="W81" s="32">
        <v>2016</v>
      </c>
      <c r="X81" s="38">
        <v>11</v>
      </c>
    </row>
    <row r="82" spans="1:58" ht="50.1" customHeight="1">
      <c r="A82" s="29" t="s">
        <v>289</v>
      </c>
      <c r="B82" s="30" t="s">
        <v>35</v>
      </c>
      <c r="C82" s="31" t="s">
        <v>286</v>
      </c>
      <c r="D82" s="31" t="s">
        <v>280</v>
      </c>
      <c r="E82" s="31" t="s">
        <v>287</v>
      </c>
      <c r="F82" s="31" t="s">
        <v>288</v>
      </c>
      <c r="G82" s="32" t="s">
        <v>40</v>
      </c>
      <c r="H82" s="33">
        <v>0</v>
      </c>
      <c r="I82" s="67">
        <v>590000000</v>
      </c>
      <c r="J82" s="32" t="s">
        <v>41</v>
      </c>
      <c r="K82" s="32" t="s">
        <v>290</v>
      </c>
      <c r="L82" s="32" t="s">
        <v>43</v>
      </c>
      <c r="M82" s="32" t="s">
        <v>69</v>
      </c>
      <c r="N82" s="32" t="s">
        <v>284</v>
      </c>
      <c r="O82" s="32" t="s">
        <v>77</v>
      </c>
      <c r="P82" s="32">
        <v>796</v>
      </c>
      <c r="Q82" s="32" t="s">
        <v>47</v>
      </c>
      <c r="R82" s="34">
        <v>6</v>
      </c>
      <c r="S82" s="34">
        <v>54</v>
      </c>
      <c r="T82" s="35">
        <f>R82*S82</f>
        <v>324</v>
      </c>
      <c r="U82" s="36">
        <f>T82*1.12</f>
        <v>362.88000000000005</v>
      </c>
      <c r="V82" s="37" t="s">
        <v>48</v>
      </c>
      <c r="W82" s="32">
        <v>2016</v>
      </c>
      <c r="X82" s="38" t="s">
        <v>48</v>
      </c>
    </row>
    <row r="83" spans="1:58" ht="50.1" customHeight="1">
      <c r="A83" s="29" t="s">
        <v>291</v>
      </c>
      <c r="B83" s="30" t="s">
        <v>35</v>
      </c>
      <c r="C83" s="31" t="s">
        <v>292</v>
      </c>
      <c r="D83" s="31" t="s">
        <v>293</v>
      </c>
      <c r="E83" s="31" t="s">
        <v>294</v>
      </c>
      <c r="F83" s="31" t="s">
        <v>295</v>
      </c>
      <c r="G83" s="32" t="s">
        <v>40</v>
      </c>
      <c r="H83" s="33">
        <v>0</v>
      </c>
      <c r="I83" s="67">
        <v>590000000</v>
      </c>
      <c r="J83" s="32" t="s">
        <v>41</v>
      </c>
      <c r="K83" s="32" t="s">
        <v>275</v>
      </c>
      <c r="L83" s="32" t="s">
        <v>43</v>
      </c>
      <c r="M83" s="32" t="s">
        <v>44</v>
      </c>
      <c r="N83" s="32" t="s">
        <v>296</v>
      </c>
      <c r="O83" s="32" t="s">
        <v>111</v>
      </c>
      <c r="P83" s="32">
        <v>796</v>
      </c>
      <c r="Q83" s="32" t="s">
        <v>47</v>
      </c>
      <c r="R83" s="34">
        <v>5</v>
      </c>
      <c r="S83" s="34">
        <v>360</v>
      </c>
      <c r="T83" s="35">
        <f>R83*S83</f>
        <v>1800</v>
      </c>
      <c r="U83" s="36">
        <f>T83*1.12</f>
        <v>2016.0000000000002</v>
      </c>
      <c r="V83" s="37" t="s">
        <v>48</v>
      </c>
      <c r="W83" s="32">
        <v>2016</v>
      </c>
      <c r="X83" s="38" t="s">
        <v>48</v>
      </c>
    </row>
    <row r="84" spans="1:58" ht="50.1" customHeight="1">
      <c r="A84" s="29" t="s">
        <v>297</v>
      </c>
      <c r="B84" s="30" t="s">
        <v>35</v>
      </c>
      <c r="C84" s="31" t="s">
        <v>298</v>
      </c>
      <c r="D84" s="31" t="s">
        <v>299</v>
      </c>
      <c r="E84" s="31" t="s">
        <v>300</v>
      </c>
      <c r="F84" s="31" t="s">
        <v>301</v>
      </c>
      <c r="G84" s="32" t="s">
        <v>40</v>
      </c>
      <c r="H84" s="33">
        <v>0</v>
      </c>
      <c r="I84" s="67">
        <v>590000000</v>
      </c>
      <c r="J84" s="32" t="s">
        <v>41</v>
      </c>
      <c r="K84" s="32" t="s">
        <v>68</v>
      </c>
      <c r="L84" s="32" t="s">
        <v>302</v>
      </c>
      <c r="M84" s="32" t="s">
        <v>69</v>
      </c>
      <c r="N84" s="32" t="s">
        <v>303</v>
      </c>
      <c r="O84" s="32" t="s">
        <v>71</v>
      </c>
      <c r="P84" s="32">
        <v>796</v>
      </c>
      <c r="Q84" s="32" t="s">
        <v>47</v>
      </c>
      <c r="R84" s="34">
        <v>2</v>
      </c>
      <c r="S84" s="34">
        <v>550</v>
      </c>
      <c r="T84" s="35">
        <v>0</v>
      </c>
      <c r="U84" s="36">
        <f>T84*1.12</f>
        <v>0</v>
      </c>
      <c r="V84" s="37" t="s">
        <v>48</v>
      </c>
      <c r="W84" s="32">
        <v>2016</v>
      </c>
      <c r="X84" s="38">
        <v>11</v>
      </c>
    </row>
    <row r="85" spans="1:58" s="52" customFormat="1" ht="50.1" customHeight="1">
      <c r="A85" s="41" t="s">
        <v>304</v>
      </c>
      <c r="B85" s="30" t="s">
        <v>35</v>
      </c>
      <c r="C85" s="42" t="s">
        <v>298</v>
      </c>
      <c r="D85" s="42" t="s">
        <v>299</v>
      </c>
      <c r="E85" s="42" t="s">
        <v>300</v>
      </c>
      <c r="F85" s="42" t="s">
        <v>301</v>
      </c>
      <c r="G85" s="32" t="s">
        <v>40</v>
      </c>
      <c r="H85" s="30">
        <v>0</v>
      </c>
      <c r="I85" s="67">
        <v>590000000</v>
      </c>
      <c r="J85" s="32" t="s">
        <v>41</v>
      </c>
      <c r="K85" s="32" t="s">
        <v>73</v>
      </c>
      <c r="L85" s="32" t="s">
        <v>302</v>
      </c>
      <c r="M85" s="32" t="s">
        <v>69</v>
      </c>
      <c r="N85" s="32" t="s">
        <v>303</v>
      </c>
      <c r="O85" s="32" t="s">
        <v>115</v>
      </c>
      <c r="P85" s="32">
        <v>796</v>
      </c>
      <c r="Q85" s="32" t="s">
        <v>47</v>
      </c>
      <c r="R85" s="62">
        <v>2</v>
      </c>
      <c r="S85" s="53">
        <v>550</v>
      </c>
      <c r="T85" s="44">
        <f>R85*S85</f>
        <v>1100</v>
      </c>
      <c r="U85" s="44">
        <v>1232.0000000000002</v>
      </c>
      <c r="V85" s="63"/>
      <c r="W85" s="32">
        <v>2016</v>
      </c>
      <c r="X85" s="38"/>
    </row>
    <row r="86" spans="1:58" ht="50.1" customHeight="1">
      <c r="A86" s="29" t="s">
        <v>305</v>
      </c>
      <c r="B86" s="30" t="s">
        <v>35</v>
      </c>
      <c r="C86" s="31" t="s">
        <v>306</v>
      </c>
      <c r="D86" s="31" t="s">
        <v>307</v>
      </c>
      <c r="E86" s="31" t="s">
        <v>308</v>
      </c>
      <c r="F86" s="31" t="s">
        <v>309</v>
      </c>
      <c r="G86" s="32" t="s">
        <v>121</v>
      </c>
      <c r="H86" s="33">
        <v>89.3</v>
      </c>
      <c r="I86" s="67">
        <v>590000000</v>
      </c>
      <c r="J86" s="32" t="s">
        <v>41</v>
      </c>
      <c r="K86" s="32" t="s">
        <v>224</v>
      </c>
      <c r="L86" s="32" t="s">
        <v>43</v>
      </c>
      <c r="M86" s="32" t="s">
        <v>84</v>
      </c>
      <c r="N86" s="32" t="s">
        <v>225</v>
      </c>
      <c r="O86" s="32" t="s">
        <v>56</v>
      </c>
      <c r="P86" s="32" t="s">
        <v>310</v>
      </c>
      <c r="Q86" s="32" t="s">
        <v>311</v>
      </c>
      <c r="R86" s="34">
        <v>15</v>
      </c>
      <c r="S86" s="34">
        <v>5965.25</v>
      </c>
      <c r="T86" s="35">
        <v>0</v>
      </c>
      <c r="U86" s="36">
        <v>0</v>
      </c>
      <c r="V86" s="37" t="s">
        <v>126</v>
      </c>
      <c r="W86" s="32">
        <v>2016</v>
      </c>
      <c r="X86" s="38" t="s">
        <v>12648</v>
      </c>
    </row>
    <row r="87" spans="1:58" ht="50.1" customHeight="1">
      <c r="A87" s="29" t="s">
        <v>312</v>
      </c>
      <c r="B87" s="30" t="s">
        <v>35</v>
      </c>
      <c r="C87" s="31" t="s">
        <v>306</v>
      </c>
      <c r="D87" s="31" t="s">
        <v>307</v>
      </c>
      <c r="E87" s="31" t="s">
        <v>308</v>
      </c>
      <c r="F87" s="31" t="s">
        <v>309</v>
      </c>
      <c r="G87" s="32" t="s">
        <v>103</v>
      </c>
      <c r="H87" s="33">
        <v>89.3</v>
      </c>
      <c r="I87" s="67">
        <v>590000000</v>
      </c>
      <c r="J87" s="32" t="s">
        <v>41</v>
      </c>
      <c r="K87" s="32" t="s">
        <v>313</v>
      </c>
      <c r="L87" s="32" t="s">
        <v>43</v>
      </c>
      <c r="M87" s="32" t="s">
        <v>84</v>
      </c>
      <c r="N87" s="32" t="s">
        <v>314</v>
      </c>
      <c r="O87" s="32" t="s">
        <v>56</v>
      </c>
      <c r="P87" s="32" t="s">
        <v>310</v>
      </c>
      <c r="Q87" s="32" t="s">
        <v>311</v>
      </c>
      <c r="R87" s="34">
        <v>15</v>
      </c>
      <c r="S87" s="34">
        <v>6250</v>
      </c>
      <c r="T87" s="35">
        <f>R87*S87</f>
        <v>93750</v>
      </c>
      <c r="U87" s="36">
        <f>T87*1.12</f>
        <v>105000.00000000001</v>
      </c>
      <c r="V87" s="37" t="s">
        <v>48</v>
      </c>
      <c r="W87" s="32">
        <v>2016</v>
      </c>
      <c r="X87" s="38" t="s">
        <v>48</v>
      </c>
    </row>
    <row r="88" spans="1:58" ht="50.1" customHeight="1">
      <c r="A88" s="29" t="s">
        <v>315</v>
      </c>
      <c r="B88" s="30" t="s">
        <v>35</v>
      </c>
      <c r="C88" s="31" t="s">
        <v>316</v>
      </c>
      <c r="D88" s="31" t="s">
        <v>307</v>
      </c>
      <c r="E88" s="31" t="s">
        <v>317</v>
      </c>
      <c r="F88" s="31" t="s">
        <v>318</v>
      </c>
      <c r="G88" s="32" t="s">
        <v>121</v>
      </c>
      <c r="H88" s="33">
        <v>68.900000000000006</v>
      </c>
      <c r="I88" s="67">
        <v>590000000</v>
      </c>
      <c r="J88" s="32" t="s">
        <v>41</v>
      </c>
      <c r="K88" s="32" t="s">
        <v>224</v>
      </c>
      <c r="L88" s="32" t="s">
        <v>43</v>
      </c>
      <c r="M88" s="32" t="s">
        <v>84</v>
      </c>
      <c r="N88" s="32" t="s">
        <v>225</v>
      </c>
      <c r="O88" s="32" t="s">
        <v>56</v>
      </c>
      <c r="P88" s="32" t="s">
        <v>310</v>
      </c>
      <c r="Q88" s="32" t="s">
        <v>311</v>
      </c>
      <c r="R88" s="34">
        <v>455</v>
      </c>
      <c r="S88" s="34">
        <v>3179.1</v>
      </c>
      <c r="T88" s="35">
        <v>0</v>
      </c>
      <c r="U88" s="36">
        <v>0</v>
      </c>
      <c r="V88" s="37" t="s">
        <v>126</v>
      </c>
      <c r="W88" s="32">
        <v>2016</v>
      </c>
      <c r="X88" s="38" t="s">
        <v>12648</v>
      </c>
    </row>
    <row r="89" spans="1:58" ht="50.1" customHeight="1">
      <c r="A89" s="29" t="s">
        <v>319</v>
      </c>
      <c r="B89" s="30" t="s">
        <v>35</v>
      </c>
      <c r="C89" s="31" t="s">
        <v>316</v>
      </c>
      <c r="D89" s="31" t="s">
        <v>307</v>
      </c>
      <c r="E89" s="31" t="s">
        <v>317</v>
      </c>
      <c r="F89" s="31" t="s">
        <v>318</v>
      </c>
      <c r="G89" s="32" t="s">
        <v>103</v>
      </c>
      <c r="H89" s="33">
        <v>68.900000000000006</v>
      </c>
      <c r="I89" s="67">
        <v>590000000</v>
      </c>
      <c r="J89" s="32" t="s">
        <v>41</v>
      </c>
      <c r="K89" s="32" t="s">
        <v>313</v>
      </c>
      <c r="L89" s="32" t="s">
        <v>43</v>
      </c>
      <c r="M89" s="32" t="s">
        <v>84</v>
      </c>
      <c r="N89" s="32" t="s">
        <v>314</v>
      </c>
      <c r="O89" s="32" t="s">
        <v>56</v>
      </c>
      <c r="P89" s="32" t="s">
        <v>310</v>
      </c>
      <c r="Q89" s="32" t="s">
        <v>311</v>
      </c>
      <c r="R89" s="34">
        <v>455</v>
      </c>
      <c r="S89" s="34">
        <v>5200</v>
      </c>
      <c r="T89" s="35">
        <f t="shared" ref="T89:T94" si="5">R89*S89</f>
        <v>2366000</v>
      </c>
      <c r="U89" s="36">
        <f t="shared" ref="U89:U94" si="6">T89*1.12</f>
        <v>2649920.0000000005</v>
      </c>
      <c r="V89" s="37" t="s">
        <v>48</v>
      </c>
      <c r="W89" s="32">
        <v>2016</v>
      </c>
      <c r="X89" s="38" t="s">
        <v>48</v>
      </c>
    </row>
    <row r="90" spans="1:58" ht="50.1" customHeight="1">
      <c r="A90" s="29" t="s">
        <v>320</v>
      </c>
      <c r="B90" s="30" t="s">
        <v>35</v>
      </c>
      <c r="C90" s="31" t="s">
        <v>321</v>
      </c>
      <c r="D90" s="31" t="s">
        <v>322</v>
      </c>
      <c r="E90" s="31" t="s">
        <v>323</v>
      </c>
      <c r="F90" s="31" t="s">
        <v>324</v>
      </c>
      <c r="G90" s="32" t="s">
        <v>40</v>
      </c>
      <c r="H90" s="33">
        <v>0</v>
      </c>
      <c r="I90" s="67">
        <v>590000000</v>
      </c>
      <c r="J90" s="32" t="s">
        <v>41</v>
      </c>
      <c r="K90" s="32" t="s">
        <v>283</v>
      </c>
      <c r="L90" s="32" t="s">
        <v>43</v>
      </c>
      <c r="M90" s="32" t="s">
        <v>69</v>
      </c>
      <c r="N90" s="32" t="s">
        <v>284</v>
      </c>
      <c r="O90" s="32" t="s">
        <v>71</v>
      </c>
      <c r="P90" s="32" t="s">
        <v>325</v>
      </c>
      <c r="Q90" s="32" t="s">
        <v>326</v>
      </c>
      <c r="R90" s="34">
        <v>10</v>
      </c>
      <c r="S90" s="34">
        <v>192</v>
      </c>
      <c r="T90" s="35">
        <f t="shared" si="5"/>
        <v>1920</v>
      </c>
      <c r="U90" s="36">
        <f t="shared" si="6"/>
        <v>2150.4</v>
      </c>
      <c r="V90" s="37" t="s">
        <v>48</v>
      </c>
      <c r="W90" s="32">
        <v>2016</v>
      </c>
      <c r="X90" s="38" t="s">
        <v>48</v>
      </c>
    </row>
    <row r="91" spans="1:58" ht="50.1" customHeight="1">
      <c r="A91" s="29" t="s">
        <v>327</v>
      </c>
      <c r="B91" s="30" t="s">
        <v>35</v>
      </c>
      <c r="C91" s="31" t="s">
        <v>328</v>
      </c>
      <c r="D91" s="31" t="s">
        <v>322</v>
      </c>
      <c r="E91" s="31" t="s">
        <v>329</v>
      </c>
      <c r="F91" s="31" t="s">
        <v>330</v>
      </c>
      <c r="G91" s="32" t="s">
        <v>40</v>
      </c>
      <c r="H91" s="33">
        <v>0</v>
      </c>
      <c r="I91" s="67">
        <v>590000000</v>
      </c>
      <c r="J91" s="32" t="s">
        <v>41</v>
      </c>
      <c r="K91" s="32" t="s">
        <v>331</v>
      </c>
      <c r="L91" s="32" t="s">
        <v>43</v>
      </c>
      <c r="M91" s="32" t="s">
        <v>69</v>
      </c>
      <c r="N91" s="32" t="s">
        <v>284</v>
      </c>
      <c r="O91" s="32" t="s">
        <v>71</v>
      </c>
      <c r="P91" s="32" t="s">
        <v>325</v>
      </c>
      <c r="Q91" s="32" t="s">
        <v>326</v>
      </c>
      <c r="R91" s="34">
        <v>1</v>
      </c>
      <c r="S91" s="34">
        <v>7500</v>
      </c>
      <c r="T91" s="35">
        <f t="shared" si="5"/>
        <v>7500</v>
      </c>
      <c r="U91" s="36">
        <f t="shared" si="6"/>
        <v>8400</v>
      </c>
      <c r="V91" s="37" t="s">
        <v>48</v>
      </c>
      <c r="W91" s="32">
        <v>2016</v>
      </c>
      <c r="X91" s="38" t="s">
        <v>48</v>
      </c>
    </row>
    <row r="92" spans="1:58" ht="50.1" customHeight="1">
      <c r="A92" s="29" t="s">
        <v>332</v>
      </c>
      <c r="B92" s="30" t="s">
        <v>35</v>
      </c>
      <c r="C92" s="31" t="s">
        <v>328</v>
      </c>
      <c r="D92" s="31" t="s">
        <v>322</v>
      </c>
      <c r="E92" s="31" t="s">
        <v>329</v>
      </c>
      <c r="F92" s="31" t="s">
        <v>333</v>
      </c>
      <c r="G92" s="32" t="s">
        <v>40</v>
      </c>
      <c r="H92" s="33">
        <v>0</v>
      </c>
      <c r="I92" s="67">
        <v>590000000</v>
      </c>
      <c r="J92" s="32" t="s">
        <v>41</v>
      </c>
      <c r="K92" s="32" t="s">
        <v>334</v>
      </c>
      <c r="L92" s="32" t="s">
        <v>43</v>
      </c>
      <c r="M92" s="32" t="s">
        <v>69</v>
      </c>
      <c r="N92" s="32" t="s">
        <v>284</v>
      </c>
      <c r="O92" s="32" t="s">
        <v>71</v>
      </c>
      <c r="P92" s="32" t="s">
        <v>325</v>
      </c>
      <c r="Q92" s="32" t="s">
        <v>326</v>
      </c>
      <c r="R92" s="34">
        <v>6</v>
      </c>
      <c r="S92" s="34">
        <v>3500</v>
      </c>
      <c r="T92" s="35">
        <f t="shared" si="5"/>
        <v>21000</v>
      </c>
      <c r="U92" s="36">
        <f t="shared" si="6"/>
        <v>23520.000000000004</v>
      </c>
      <c r="V92" s="37" t="s">
        <v>48</v>
      </c>
      <c r="W92" s="32">
        <v>2016</v>
      </c>
      <c r="X92" s="38" t="s">
        <v>48</v>
      </c>
    </row>
    <row r="93" spans="1:58" ht="50.1" customHeight="1">
      <c r="A93" s="29" t="s">
        <v>335</v>
      </c>
      <c r="B93" s="30" t="s">
        <v>35</v>
      </c>
      <c r="C93" s="31" t="s">
        <v>336</v>
      </c>
      <c r="D93" s="31" t="s">
        <v>322</v>
      </c>
      <c r="E93" s="31" t="s">
        <v>337</v>
      </c>
      <c r="F93" s="31" t="s">
        <v>338</v>
      </c>
      <c r="G93" s="32" t="s">
        <v>40</v>
      </c>
      <c r="H93" s="33">
        <v>0</v>
      </c>
      <c r="I93" s="67">
        <v>590000000</v>
      </c>
      <c r="J93" s="32" t="s">
        <v>41</v>
      </c>
      <c r="K93" s="32" t="s">
        <v>334</v>
      </c>
      <c r="L93" s="32" t="s">
        <v>43</v>
      </c>
      <c r="M93" s="32" t="s">
        <v>69</v>
      </c>
      <c r="N93" s="32" t="s">
        <v>284</v>
      </c>
      <c r="O93" s="32" t="s">
        <v>71</v>
      </c>
      <c r="P93" s="32" t="s">
        <v>325</v>
      </c>
      <c r="Q93" s="32" t="s">
        <v>326</v>
      </c>
      <c r="R93" s="34">
        <v>3</v>
      </c>
      <c r="S93" s="34">
        <v>4400</v>
      </c>
      <c r="T93" s="35">
        <f t="shared" si="5"/>
        <v>13200</v>
      </c>
      <c r="U93" s="36">
        <f t="shared" si="6"/>
        <v>14784.000000000002</v>
      </c>
      <c r="V93" s="37" t="s">
        <v>48</v>
      </c>
      <c r="W93" s="32">
        <v>2016</v>
      </c>
      <c r="X93" s="38" t="s">
        <v>48</v>
      </c>
    </row>
    <row r="94" spans="1:58" ht="50.1" customHeight="1">
      <c r="A94" s="29" t="s">
        <v>339</v>
      </c>
      <c r="B94" s="30" t="s">
        <v>35</v>
      </c>
      <c r="C94" s="31" t="s">
        <v>336</v>
      </c>
      <c r="D94" s="31" t="s">
        <v>322</v>
      </c>
      <c r="E94" s="31" t="s">
        <v>337</v>
      </c>
      <c r="F94" s="31" t="s">
        <v>340</v>
      </c>
      <c r="G94" s="32" t="s">
        <v>40</v>
      </c>
      <c r="H94" s="33">
        <v>0</v>
      </c>
      <c r="I94" s="67">
        <v>590000000</v>
      </c>
      <c r="J94" s="32" t="s">
        <v>41</v>
      </c>
      <c r="K94" s="32" t="s">
        <v>334</v>
      </c>
      <c r="L94" s="32" t="s">
        <v>43</v>
      </c>
      <c r="M94" s="32" t="s">
        <v>69</v>
      </c>
      <c r="N94" s="32" t="s">
        <v>284</v>
      </c>
      <c r="O94" s="32" t="s">
        <v>71</v>
      </c>
      <c r="P94" s="32" t="s">
        <v>325</v>
      </c>
      <c r="Q94" s="32" t="s">
        <v>326</v>
      </c>
      <c r="R94" s="34">
        <v>6</v>
      </c>
      <c r="S94" s="34">
        <v>4000</v>
      </c>
      <c r="T94" s="35">
        <f t="shared" si="5"/>
        <v>24000</v>
      </c>
      <c r="U94" s="36">
        <f t="shared" si="6"/>
        <v>26880.000000000004</v>
      </c>
      <c r="V94" s="37" t="s">
        <v>48</v>
      </c>
      <c r="W94" s="32">
        <v>2016</v>
      </c>
      <c r="X94" s="38" t="s">
        <v>48</v>
      </c>
    </row>
    <row r="95" spans="1:58" ht="50.1" customHeight="1">
      <c r="A95" s="29" t="s">
        <v>341</v>
      </c>
      <c r="B95" s="30" t="s">
        <v>35</v>
      </c>
      <c r="C95" s="31" t="s">
        <v>342</v>
      </c>
      <c r="D95" s="31" t="s">
        <v>322</v>
      </c>
      <c r="E95" s="31" t="s">
        <v>343</v>
      </c>
      <c r="F95" s="31" t="s">
        <v>344</v>
      </c>
      <c r="G95" s="32" t="s">
        <v>40</v>
      </c>
      <c r="H95" s="33">
        <v>0</v>
      </c>
      <c r="I95" s="67">
        <v>590000000</v>
      </c>
      <c r="J95" s="32" t="s">
        <v>41</v>
      </c>
      <c r="K95" s="32" t="s">
        <v>331</v>
      </c>
      <c r="L95" s="32" t="s">
        <v>43</v>
      </c>
      <c r="M95" s="32" t="s">
        <v>84</v>
      </c>
      <c r="N95" s="32" t="s">
        <v>345</v>
      </c>
      <c r="O95" s="32" t="s">
        <v>56</v>
      </c>
      <c r="P95" s="32" t="s">
        <v>346</v>
      </c>
      <c r="Q95" s="32" t="s">
        <v>347</v>
      </c>
      <c r="R95" s="34">
        <v>6</v>
      </c>
      <c r="S95" s="34">
        <v>92000</v>
      </c>
      <c r="T95" s="35">
        <v>0</v>
      </c>
      <c r="U95" s="36">
        <v>0</v>
      </c>
      <c r="V95" s="37" t="s">
        <v>48</v>
      </c>
      <c r="W95" s="32">
        <v>2016</v>
      </c>
      <c r="X95" s="38" t="s">
        <v>59</v>
      </c>
    </row>
    <row r="96" spans="1:58" s="40" customFormat="1" ht="50.1" customHeight="1">
      <c r="A96" s="29" t="s">
        <v>348</v>
      </c>
      <c r="B96" s="30" t="s">
        <v>35</v>
      </c>
      <c r="C96" s="31" t="s">
        <v>349</v>
      </c>
      <c r="D96" s="31" t="s">
        <v>322</v>
      </c>
      <c r="E96" s="31" t="s">
        <v>350</v>
      </c>
      <c r="F96" s="31" t="s">
        <v>351</v>
      </c>
      <c r="G96" s="32" t="s">
        <v>40</v>
      </c>
      <c r="H96" s="33">
        <v>0</v>
      </c>
      <c r="I96" s="67">
        <v>590000000</v>
      </c>
      <c r="J96" s="32" t="s">
        <v>41</v>
      </c>
      <c r="K96" s="32" t="s">
        <v>352</v>
      </c>
      <c r="L96" s="32" t="s">
        <v>41</v>
      </c>
      <c r="M96" s="32" t="s">
        <v>84</v>
      </c>
      <c r="N96" s="32" t="s">
        <v>353</v>
      </c>
      <c r="O96" s="32" t="s">
        <v>354</v>
      </c>
      <c r="P96" s="32">
        <v>736</v>
      </c>
      <c r="Q96" s="32" t="s">
        <v>347</v>
      </c>
      <c r="R96" s="102">
        <v>2</v>
      </c>
      <c r="S96" s="102">
        <v>205462.27</v>
      </c>
      <c r="T96" s="102">
        <v>0</v>
      </c>
      <c r="U96" s="316">
        <f t="shared" ref="U96:U97" si="7">T96*1.12</f>
        <v>0</v>
      </c>
      <c r="V96" s="37" t="s">
        <v>48</v>
      </c>
      <c r="W96" s="32">
        <v>2016</v>
      </c>
      <c r="X96" s="38" t="s">
        <v>705</v>
      </c>
      <c r="Y96" s="364"/>
      <c r="Z96" s="364"/>
      <c r="AA96" s="364"/>
      <c r="AB96" s="364"/>
      <c r="AC96" s="364"/>
      <c r="AD96" s="364"/>
      <c r="AE96" s="364"/>
      <c r="AF96" s="364"/>
      <c r="AG96" s="364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</row>
    <row r="97" spans="1:58" s="40" customFormat="1" ht="50.1" customHeight="1">
      <c r="A97" s="29" t="s">
        <v>12957</v>
      </c>
      <c r="B97" s="30" t="s">
        <v>35</v>
      </c>
      <c r="C97" s="31" t="s">
        <v>349</v>
      </c>
      <c r="D97" s="31" t="s">
        <v>322</v>
      </c>
      <c r="E97" s="31" t="s">
        <v>350</v>
      </c>
      <c r="F97" s="31" t="s">
        <v>351</v>
      </c>
      <c r="G97" s="32" t="s">
        <v>40</v>
      </c>
      <c r="H97" s="33">
        <v>0</v>
      </c>
      <c r="I97" s="67">
        <v>590000000</v>
      </c>
      <c r="J97" s="32" t="s">
        <v>41</v>
      </c>
      <c r="K97" s="32" t="s">
        <v>12277</v>
      </c>
      <c r="L97" s="32" t="s">
        <v>41</v>
      </c>
      <c r="M97" s="32" t="s">
        <v>84</v>
      </c>
      <c r="N97" s="32" t="s">
        <v>5908</v>
      </c>
      <c r="O97" s="32" t="s">
        <v>398</v>
      </c>
      <c r="P97" s="32">
        <v>736</v>
      </c>
      <c r="Q97" s="32" t="s">
        <v>347</v>
      </c>
      <c r="R97" s="102">
        <v>2</v>
      </c>
      <c r="S97" s="102">
        <v>200000</v>
      </c>
      <c r="T97" s="102">
        <f>R97*S97</f>
        <v>400000</v>
      </c>
      <c r="U97" s="316">
        <f t="shared" si="7"/>
        <v>448000.00000000006</v>
      </c>
      <c r="V97" s="37" t="s">
        <v>48</v>
      </c>
      <c r="W97" s="32">
        <v>2016</v>
      </c>
      <c r="X97" s="38" t="s">
        <v>48</v>
      </c>
      <c r="Y97" s="364"/>
      <c r="Z97" s="364"/>
      <c r="AA97" s="364"/>
      <c r="AB97" s="364"/>
      <c r="AC97" s="364"/>
      <c r="AD97" s="364"/>
      <c r="AE97" s="364"/>
      <c r="AF97" s="364"/>
      <c r="AG97" s="364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</row>
    <row r="98" spans="1:58" ht="50.1" customHeight="1">
      <c r="A98" s="29" t="s">
        <v>355</v>
      </c>
      <c r="B98" s="30" t="s">
        <v>35</v>
      </c>
      <c r="C98" s="31" t="s">
        <v>356</v>
      </c>
      <c r="D98" s="31" t="s">
        <v>357</v>
      </c>
      <c r="E98" s="31" t="s">
        <v>358</v>
      </c>
      <c r="F98" s="31" t="s">
        <v>359</v>
      </c>
      <c r="G98" s="32" t="s">
        <v>40</v>
      </c>
      <c r="H98" s="33">
        <v>0</v>
      </c>
      <c r="I98" s="67">
        <v>590000000</v>
      </c>
      <c r="J98" s="32" t="s">
        <v>41</v>
      </c>
      <c r="K98" s="32" t="s">
        <v>360</v>
      </c>
      <c r="L98" s="32" t="s">
        <v>43</v>
      </c>
      <c r="M98" s="32" t="s">
        <v>69</v>
      </c>
      <c r="N98" s="32" t="s">
        <v>70</v>
      </c>
      <c r="O98" s="32" t="s">
        <v>71</v>
      </c>
      <c r="P98" s="32">
        <v>796</v>
      </c>
      <c r="Q98" s="32" t="s">
        <v>47</v>
      </c>
      <c r="R98" s="34">
        <v>20</v>
      </c>
      <c r="S98" s="34">
        <v>1400</v>
      </c>
      <c r="T98" s="35">
        <v>0</v>
      </c>
      <c r="U98" s="36">
        <f t="shared" ref="U98:U102" si="8">T98*1.12</f>
        <v>0</v>
      </c>
      <c r="V98" s="37" t="s">
        <v>48</v>
      </c>
      <c r="W98" s="32">
        <v>2016</v>
      </c>
      <c r="X98" s="38">
        <v>11</v>
      </c>
    </row>
    <row r="99" spans="1:58" s="52" customFormat="1" ht="50.1" customHeight="1">
      <c r="A99" s="41" t="s">
        <v>361</v>
      </c>
      <c r="B99" s="30" t="s">
        <v>35</v>
      </c>
      <c r="C99" s="42" t="s">
        <v>356</v>
      </c>
      <c r="D99" s="42" t="s">
        <v>357</v>
      </c>
      <c r="E99" s="42" t="s">
        <v>358</v>
      </c>
      <c r="F99" s="31" t="s">
        <v>359</v>
      </c>
      <c r="G99" s="32" t="s">
        <v>40</v>
      </c>
      <c r="H99" s="30">
        <v>0</v>
      </c>
      <c r="I99" s="67">
        <v>590000000</v>
      </c>
      <c r="J99" s="32" t="s">
        <v>41</v>
      </c>
      <c r="K99" s="30" t="s">
        <v>204</v>
      </c>
      <c r="L99" s="32" t="s">
        <v>43</v>
      </c>
      <c r="M99" s="57" t="s">
        <v>69</v>
      </c>
      <c r="N99" s="32" t="s">
        <v>70</v>
      </c>
      <c r="O99" s="32" t="s">
        <v>115</v>
      </c>
      <c r="P99" s="32">
        <v>796</v>
      </c>
      <c r="Q99" s="32" t="s">
        <v>47</v>
      </c>
      <c r="R99" s="58">
        <v>20</v>
      </c>
      <c r="S99" s="58">
        <v>1400</v>
      </c>
      <c r="T99" s="44">
        <f>R99*S99</f>
        <v>28000</v>
      </c>
      <c r="U99" s="44">
        <v>31360.000000000004</v>
      </c>
      <c r="V99" s="32"/>
      <c r="W99" s="32">
        <v>2016</v>
      </c>
      <c r="X99" s="33"/>
    </row>
    <row r="100" spans="1:58" ht="50.1" customHeight="1">
      <c r="A100" s="29" t="s">
        <v>362</v>
      </c>
      <c r="B100" s="30" t="s">
        <v>35</v>
      </c>
      <c r="C100" s="31" t="s">
        <v>363</v>
      </c>
      <c r="D100" s="31" t="s">
        <v>357</v>
      </c>
      <c r="E100" s="31" t="s">
        <v>364</v>
      </c>
      <c r="F100" s="31" t="s">
        <v>365</v>
      </c>
      <c r="G100" s="32" t="s">
        <v>40</v>
      </c>
      <c r="H100" s="33">
        <v>0</v>
      </c>
      <c r="I100" s="67">
        <v>590000000</v>
      </c>
      <c r="J100" s="32" t="s">
        <v>41</v>
      </c>
      <c r="K100" s="32" t="s">
        <v>275</v>
      </c>
      <c r="L100" s="32" t="s">
        <v>43</v>
      </c>
      <c r="M100" s="32" t="s">
        <v>84</v>
      </c>
      <c r="N100" s="32" t="s">
        <v>366</v>
      </c>
      <c r="O100" s="32" t="s">
        <v>46</v>
      </c>
      <c r="P100" s="32">
        <v>796</v>
      </c>
      <c r="Q100" s="32" t="s">
        <v>47</v>
      </c>
      <c r="R100" s="34">
        <v>4</v>
      </c>
      <c r="S100" s="34">
        <v>44275</v>
      </c>
      <c r="T100" s="35">
        <v>0</v>
      </c>
      <c r="U100" s="36">
        <f t="shared" si="8"/>
        <v>0</v>
      </c>
      <c r="V100" s="37" t="s">
        <v>48</v>
      </c>
      <c r="W100" s="32">
        <v>2016</v>
      </c>
      <c r="X100" s="38">
        <v>11</v>
      </c>
    </row>
    <row r="101" spans="1:58" s="52" customFormat="1" ht="50.1" customHeight="1">
      <c r="A101" s="41" t="s">
        <v>367</v>
      </c>
      <c r="B101" s="30" t="s">
        <v>35</v>
      </c>
      <c r="C101" s="42" t="s">
        <v>363</v>
      </c>
      <c r="D101" s="42" t="s">
        <v>357</v>
      </c>
      <c r="E101" s="42" t="s">
        <v>364</v>
      </c>
      <c r="F101" s="42" t="s">
        <v>365</v>
      </c>
      <c r="G101" s="30" t="s">
        <v>40</v>
      </c>
      <c r="H101" s="30">
        <v>0</v>
      </c>
      <c r="I101" s="67">
        <v>590000000</v>
      </c>
      <c r="J101" s="32" t="s">
        <v>41</v>
      </c>
      <c r="K101" s="30" t="s">
        <v>204</v>
      </c>
      <c r="L101" s="32" t="s">
        <v>43</v>
      </c>
      <c r="M101" s="30" t="s">
        <v>84</v>
      </c>
      <c r="N101" s="30" t="s">
        <v>366</v>
      </c>
      <c r="O101" s="32" t="s">
        <v>175</v>
      </c>
      <c r="P101" s="32">
        <v>796</v>
      </c>
      <c r="Q101" s="30" t="s">
        <v>47</v>
      </c>
      <c r="R101" s="43">
        <v>4</v>
      </c>
      <c r="S101" s="43">
        <v>44275</v>
      </c>
      <c r="T101" s="44">
        <f>R101*S101</f>
        <v>177100</v>
      </c>
      <c r="U101" s="44">
        <v>198352.00000000003</v>
      </c>
      <c r="V101" s="64"/>
      <c r="W101" s="32">
        <v>2016</v>
      </c>
      <c r="X101" s="33"/>
    </row>
    <row r="102" spans="1:58" ht="50.1" customHeight="1">
      <c r="A102" s="29" t="s">
        <v>368</v>
      </c>
      <c r="B102" s="30" t="s">
        <v>35</v>
      </c>
      <c r="C102" s="31" t="s">
        <v>369</v>
      </c>
      <c r="D102" s="31" t="s">
        <v>357</v>
      </c>
      <c r="E102" s="31" t="s">
        <v>370</v>
      </c>
      <c r="F102" s="31" t="s">
        <v>371</v>
      </c>
      <c r="G102" s="32" t="s">
        <v>40</v>
      </c>
      <c r="H102" s="33">
        <v>0</v>
      </c>
      <c r="I102" s="67">
        <v>590000000</v>
      </c>
      <c r="J102" s="32" t="s">
        <v>41</v>
      </c>
      <c r="K102" s="32" t="s">
        <v>275</v>
      </c>
      <c r="L102" s="32" t="s">
        <v>43</v>
      </c>
      <c r="M102" s="32" t="s">
        <v>84</v>
      </c>
      <c r="N102" s="32" t="s">
        <v>366</v>
      </c>
      <c r="O102" s="32" t="s">
        <v>46</v>
      </c>
      <c r="P102" s="32">
        <v>796</v>
      </c>
      <c r="Q102" s="32" t="s">
        <v>47</v>
      </c>
      <c r="R102" s="34">
        <v>4</v>
      </c>
      <c r="S102" s="34">
        <v>29095</v>
      </c>
      <c r="T102" s="35">
        <v>0</v>
      </c>
      <c r="U102" s="36">
        <f t="shared" si="8"/>
        <v>0</v>
      </c>
      <c r="V102" s="37" t="s">
        <v>48</v>
      </c>
      <c r="W102" s="32">
        <v>2016</v>
      </c>
      <c r="X102" s="38">
        <v>11</v>
      </c>
    </row>
    <row r="103" spans="1:58" s="52" customFormat="1" ht="50.1" customHeight="1">
      <c r="A103" s="41" t="s">
        <v>372</v>
      </c>
      <c r="B103" s="30" t="s">
        <v>35</v>
      </c>
      <c r="C103" s="42" t="s">
        <v>369</v>
      </c>
      <c r="D103" s="42" t="s">
        <v>357</v>
      </c>
      <c r="E103" s="42" t="s">
        <v>370</v>
      </c>
      <c r="F103" s="42" t="s">
        <v>371</v>
      </c>
      <c r="G103" s="30" t="s">
        <v>40</v>
      </c>
      <c r="H103" s="30">
        <v>0</v>
      </c>
      <c r="I103" s="67">
        <v>590000000</v>
      </c>
      <c r="J103" s="32" t="s">
        <v>41</v>
      </c>
      <c r="K103" s="30" t="s">
        <v>204</v>
      </c>
      <c r="L103" s="32" t="s">
        <v>43</v>
      </c>
      <c r="M103" s="30" t="s">
        <v>84</v>
      </c>
      <c r="N103" s="30" t="s">
        <v>366</v>
      </c>
      <c r="O103" s="32" t="s">
        <v>175</v>
      </c>
      <c r="P103" s="32">
        <v>796</v>
      </c>
      <c r="Q103" s="30" t="s">
        <v>47</v>
      </c>
      <c r="R103" s="43">
        <v>4</v>
      </c>
      <c r="S103" s="43">
        <v>29094.999999999996</v>
      </c>
      <c r="T103" s="44">
        <f>R103*S103</f>
        <v>116379.99999999999</v>
      </c>
      <c r="U103" s="44">
        <v>130345.59999999999</v>
      </c>
      <c r="V103" s="64"/>
      <c r="W103" s="32">
        <v>2016</v>
      </c>
      <c r="X103" s="33"/>
    </row>
    <row r="104" spans="1:58" ht="50.1" customHeight="1">
      <c r="A104" s="29" t="s">
        <v>373</v>
      </c>
      <c r="B104" s="30" t="s">
        <v>35</v>
      </c>
      <c r="C104" s="31" t="s">
        <v>374</v>
      </c>
      <c r="D104" s="31" t="s">
        <v>357</v>
      </c>
      <c r="E104" s="31" t="s">
        <v>375</v>
      </c>
      <c r="F104" s="31" t="s">
        <v>376</v>
      </c>
      <c r="G104" s="32" t="s">
        <v>40</v>
      </c>
      <c r="H104" s="33">
        <v>0</v>
      </c>
      <c r="I104" s="67">
        <v>590000000</v>
      </c>
      <c r="J104" s="32" t="s">
        <v>41</v>
      </c>
      <c r="K104" s="32" t="s">
        <v>68</v>
      </c>
      <c r="L104" s="32" t="s">
        <v>302</v>
      </c>
      <c r="M104" s="32" t="s">
        <v>69</v>
      </c>
      <c r="N104" s="32" t="s">
        <v>303</v>
      </c>
      <c r="O104" s="32" t="s">
        <v>71</v>
      </c>
      <c r="P104" s="32">
        <v>796</v>
      </c>
      <c r="Q104" s="32" t="s">
        <v>47</v>
      </c>
      <c r="R104" s="34">
        <v>4</v>
      </c>
      <c r="S104" s="34">
        <v>1800</v>
      </c>
      <c r="T104" s="35">
        <f>R104*S104</f>
        <v>7200</v>
      </c>
      <c r="U104" s="36">
        <f t="shared" ref="U104:U177" si="9">T104*1.12</f>
        <v>8064.0000000000009</v>
      </c>
      <c r="V104" s="37" t="s">
        <v>48</v>
      </c>
      <c r="W104" s="32">
        <v>2016</v>
      </c>
      <c r="X104" s="38" t="s">
        <v>48</v>
      </c>
    </row>
    <row r="105" spans="1:58" ht="50.1" customHeight="1">
      <c r="A105" s="29" t="s">
        <v>377</v>
      </c>
      <c r="B105" s="30" t="s">
        <v>35</v>
      </c>
      <c r="C105" s="31" t="s">
        <v>378</v>
      </c>
      <c r="D105" s="31" t="s">
        <v>357</v>
      </c>
      <c r="E105" s="31" t="s">
        <v>379</v>
      </c>
      <c r="F105" s="31" t="s">
        <v>380</v>
      </c>
      <c r="G105" s="32" t="s">
        <v>40</v>
      </c>
      <c r="H105" s="33">
        <v>0</v>
      </c>
      <c r="I105" s="67">
        <v>590000000</v>
      </c>
      <c r="J105" s="32" t="s">
        <v>41</v>
      </c>
      <c r="K105" s="32" t="s">
        <v>381</v>
      </c>
      <c r="L105" s="32" t="s">
        <v>302</v>
      </c>
      <c r="M105" s="32" t="s">
        <v>69</v>
      </c>
      <c r="N105" s="32" t="s">
        <v>303</v>
      </c>
      <c r="O105" s="32" t="s">
        <v>71</v>
      </c>
      <c r="P105" s="32">
        <v>796</v>
      </c>
      <c r="Q105" s="32" t="s">
        <v>47</v>
      </c>
      <c r="R105" s="34">
        <v>5</v>
      </c>
      <c r="S105" s="34">
        <v>76500</v>
      </c>
      <c r="T105" s="35">
        <v>0</v>
      </c>
      <c r="U105" s="36">
        <f t="shared" si="9"/>
        <v>0</v>
      </c>
      <c r="V105" s="37" t="s">
        <v>48</v>
      </c>
      <c r="W105" s="32">
        <v>2016</v>
      </c>
      <c r="X105" s="38">
        <v>11</v>
      </c>
    </row>
    <row r="106" spans="1:58" ht="50.1" customHeight="1">
      <c r="A106" s="41" t="s">
        <v>382</v>
      </c>
      <c r="B106" s="30" t="s">
        <v>35</v>
      </c>
      <c r="C106" s="42" t="s">
        <v>378</v>
      </c>
      <c r="D106" s="42" t="s">
        <v>357</v>
      </c>
      <c r="E106" s="42" t="s">
        <v>379</v>
      </c>
      <c r="F106" s="42" t="s">
        <v>380</v>
      </c>
      <c r="G106" s="32" t="s">
        <v>40</v>
      </c>
      <c r="H106" s="30">
        <v>0</v>
      </c>
      <c r="I106" s="67">
        <v>590000000</v>
      </c>
      <c r="J106" s="32" t="s">
        <v>41</v>
      </c>
      <c r="K106" s="32" t="s">
        <v>383</v>
      </c>
      <c r="L106" s="32" t="s">
        <v>302</v>
      </c>
      <c r="M106" s="32" t="s">
        <v>69</v>
      </c>
      <c r="N106" s="32" t="s">
        <v>303</v>
      </c>
      <c r="O106" s="32" t="s">
        <v>115</v>
      </c>
      <c r="P106" s="32">
        <v>796</v>
      </c>
      <c r="Q106" s="32" t="s">
        <v>47</v>
      </c>
      <c r="R106" s="62">
        <v>5</v>
      </c>
      <c r="S106" s="53">
        <v>76500</v>
      </c>
      <c r="T106" s="44">
        <f>R106*S106</f>
        <v>382500</v>
      </c>
      <c r="U106" s="44">
        <v>428400.00000000006</v>
      </c>
      <c r="V106" s="65"/>
      <c r="W106" s="32">
        <v>2016</v>
      </c>
      <c r="X106" s="38"/>
    </row>
    <row r="107" spans="1:58" ht="50.1" customHeight="1">
      <c r="A107" s="29" t="s">
        <v>384</v>
      </c>
      <c r="B107" s="30" t="s">
        <v>35</v>
      </c>
      <c r="C107" s="31" t="s">
        <v>378</v>
      </c>
      <c r="D107" s="31" t="s">
        <v>357</v>
      </c>
      <c r="E107" s="31" t="s">
        <v>379</v>
      </c>
      <c r="F107" s="31" t="s">
        <v>385</v>
      </c>
      <c r="G107" s="32" t="s">
        <v>40</v>
      </c>
      <c r="H107" s="33">
        <v>0</v>
      </c>
      <c r="I107" s="67">
        <v>590000000</v>
      </c>
      <c r="J107" s="32" t="s">
        <v>41</v>
      </c>
      <c r="K107" s="32" t="s">
        <v>381</v>
      </c>
      <c r="L107" s="32" t="s">
        <v>302</v>
      </c>
      <c r="M107" s="32" t="s">
        <v>69</v>
      </c>
      <c r="N107" s="32" t="s">
        <v>303</v>
      </c>
      <c r="O107" s="32" t="s">
        <v>71</v>
      </c>
      <c r="P107" s="32">
        <v>796</v>
      </c>
      <c r="Q107" s="32" t="s">
        <v>47</v>
      </c>
      <c r="R107" s="34">
        <v>11</v>
      </c>
      <c r="S107" s="34">
        <v>50893</v>
      </c>
      <c r="T107" s="35">
        <v>0</v>
      </c>
      <c r="U107" s="36">
        <f t="shared" si="9"/>
        <v>0</v>
      </c>
      <c r="V107" s="37" t="s">
        <v>48</v>
      </c>
      <c r="W107" s="32">
        <v>2016</v>
      </c>
      <c r="X107" s="38">
        <v>11</v>
      </c>
    </row>
    <row r="108" spans="1:58" s="40" customFormat="1" ht="50.1" customHeight="1">
      <c r="A108" s="70" t="s">
        <v>386</v>
      </c>
      <c r="B108" s="30" t="s">
        <v>35</v>
      </c>
      <c r="C108" s="42" t="s">
        <v>378</v>
      </c>
      <c r="D108" s="42" t="s">
        <v>357</v>
      </c>
      <c r="E108" s="42" t="s">
        <v>379</v>
      </c>
      <c r="F108" s="42" t="s">
        <v>385</v>
      </c>
      <c r="G108" s="32" t="s">
        <v>40</v>
      </c>
      <c r="H108" s="30">
        <v>0</v>
      </c>
      <c r="I108" s="67">
        <v>590000000</v>
      </c>
      <c r="J108" s="32" t="s">
        <v>41</v>
      </c>
      <c r="K108" s="32" t="s">
        <v>383</v>
      </c>
      <c r="L108" s="32" t="s">
        <v>302</v>
      </c>
      <c r="M108" s="32" t="s">
        <v>69</v>
      </c>
      <c r="N108" s="32" t="s">
        <v>303</v>
      </c>
      <c r="O108" s="32" t="s">
        <v>115</v>
      </c>
      <c r="P108" s="32">
        <v>796</v>
      </c>
      <c r="Q108" s="32" t="s">
        <v>47</v>
      </c>
      <c r="R108" s="58">
        <v>11</v>
      </c>
      <c r="S108" s="58">
        <v>50893</v>
      </c>
      <c r="T108" s="58">
        <v>0</v>
      </c>
      <c r="U108" s="316">
        <f>T108*1.12</f>
        <v>0</v>
      </c>
      <c r="V108" s="65"/>
      <c r="W108" s="32">
        <v>2016</v>
      </c>
      <c r="X108" s="87" t="s">
        <v>13391</v>
      </c>
      <c r="Y108" s="364"/>
      <c r="Z108" s="364"/>
      <c r="AA108" s="364"/>
      <c r="AB108" s="364"/>
      <c r="AC108" s="364"/>
      <c r="AD108" s="364"/>
      <c r="AE108" s="364"/>
      <c r="AF108" s="364"/>
      <c r="AG108" s="364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</row>
    <row r="109" spans="1:58" s="40" customFormat="1" ht="50.1" customHeight="1">
      <c r="A109" s="30" t="s">
        <v>13689</v>
      </c>
      <c r="B109" s="54" t="s">
        <v>35</v>
      </c>
      <c r="C109" s="42" t="s">
        <v>378</v>
      </c>
      <c r="D109" s="42" t="s">
        <v>357</v>
      </c>
      <c r="E109" s="42" t="s">
        <v>379</v>
      </c>
      <c r="F109" s="42" t="s">
        <v>385</v>
      </c>
      <c r="G109" s="30" t="s">
        <v>40</v>
      </c>
      <c r="H109" s="239">
        <v>0</v>
      </c>
      <c r="I109" s="313">
        <v>590000000</v>
      </c>
      <c r="J109" s="68" t="s">
        <v>394</v>
      </c>
      <c r="K109" s="30" t="s">
        <v>13393</v>
      </c>
      <c r="L109" s="30" t="s">
        <v>396</v>
      </c>
      <c r="M109" s="30" t="s">
        <v>69</v>
      </c>
      <c r="N109" s="30" t="s">
        <v>1851</v>
      </c>
      <c r="O109" s="30" t="s">
        <v>13395</v>
      </c>
      <c r="P109" s="32">
        <v>796</v>
      </c>
      <c r="Q109" s="32" t="s">
        <v>47</v>
      </c>
      <c r="R109" s="58">
        <v>3</v>
      </c>
      <c r="S109" s="58">
        <v>68600</v>
      </c>
      <c r="T109" s="58">
        <f>R109*S109</f>
        <v>205800</v>
      </c>
      <c r="U109" s="58">
        <f>T109*1.12</f>
        <v>230496.00000000003</v>
      </c>
      <c r="V109" s="98"/>
      <c r="W109" s="68">
        <v>2016</v>
      </c>
      <c r="X109" s="123"/>
      <c r="Y109" s="364"/>
      <c r="Z109" s="364"/>
      <c r="AA109" s="364"/>
      <c r="AB109" s="364"/>
      <c r="AC109" s="364"/>
      <c r="AD109" s="364"/>
      <c r="AE109" s="364"/>
      <c r="AF109" s="364"/>
      <c r="AG109" s="364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</row>
    <row r="110" spans="1:58" ht="50.1" customHeight="1">
      <c r="A110" s="29" t="s">
        <v>387</v>
      </c>
      <c r="B110" s="30" t="s">
        <v>35</v>
      </c>
      <c r="C110" s="31" t="s">
        <v>378</v>
      </c>
      <c r="D110" s="31" t="s">
        <v>357</v>
      </c>
      <c r="E110" s="31" t="s">
        <v>379</v>
      </c>
      <c r="F110" s="31" t="s">
        <v>388</v>
      </c>
      <c r="G110" s="32" t="s">
        <v>40</v>
      </c>
      <c r="H110" s="33">
        <v>0</v>
      </c>
      <c r="I110" s="67">
        <v>590000000</v>
      </c>
      <c r="J110" s="32" t="s">
        <v>41</v>
      </c>
      <c r="K110" s="32" t="s">
        <v>381</v>
      </c>
      <c r="L110" s="32" t="s">
        <v>302</v>
      </c>
      <c r="M110" s="32" t="s">
        <v>69</v>
      </c>
      <c r="N110" s="32" t="s">
        <v>303</v>
      </c>
      <c r="O110" s="32" t="s">
        <v>71</v>
      </c>
      <c r="P110" s="32">
        <v>796</v>
      </c>
      <c r="Q110" s="32" t="s">
        <v>47</v>
      </c>
      <c r="R110" s="34">
        <v>5</v>
      </c>
      <c r="S110" s="34">
        <v>51517</v>
      </c>
      <c r="T110" s="35">
        <v>0</v>
      </c>
      <c r="U110" s="36">
        <f t="shared" si="9"/>
        <v>0</v>
      </c>
      <c r="V110" s="37" t="s">
        <v>48</v>
      </c>
      <c r="W110" s="32">
        <v>2016</v>
      </c>
      <c r="X110" s="38">
        <v>11</v>
      </c>
    </row>
    <row r="111" spans="1:58" ht="50.1" customHeight="1">
      <c r="A111" s="41" t="s">
        <v>389</v>
      </c>
      <c r="B111" s="30" t="s">
        <v>35</v>
      </c>
      <c r="C111" s="42" t="s">
        <v>378</v>
      </c>
      <c r="D111" s="42" t="s">
        <v>357</v>
      </c>
      <c r="E111" s="42" t="s">
        <v>379</v>
      </c>
      <c r="F111" s="42" t="s">
        <v>388</v>
      </c>
      <c r="G111" s="32" t="s">
        <v>40</v>
      </c>
      <c r="H111" s="30">
        <v>0</v>
      </c>
      <c r="I111" s="67">
        <v>590000000</v>
      </c>
      <c r="J111" s="32" t="s">
        <v>41</v>
      </c>
      <c r="K111" s="32" t="s">
        <v>383</v>
      </c>
      <c r="L111" s="32" t="s">
        <v>302</v>
      </c>
      <c r="M111" s="32" t="s">
        <v>69</v>
      </c>
      <c r="N111" s="32" t="s">
        <v>303</v>
      </c>
      <c r="O111" s="32" t="s">
        <v>115</v>
      </c>
      <c r="P111" s="32">
        <v>796</v>
      </c>
      <c r="Q111" s="32" t="s">
        <v>47</v>
      </c>
      <c r="R111" s="62">
        <v>5</v>
      </c>
      <c r="S111" s="53">
        <v>51517</v>
      </c>
      <c r="T111" s="44">
        <f>R111*S111</f>
        <v>257585</v>
      </c>
      <c r="U111" s="44">
        <v>288495.2</v>
      </c>
      <c r="V111" s="65"/>
      <c r="W111" s="32">
        <v>2016</v>
      </c>
      <c r="X111" s="38"/>
    </row>
    <row r="112" spans="1:58" ht="50.1" customHeight="1">
      <c r="A112" s="29" t="s">
        <v>390</v>
      </c>
      <c r="B112" s="30" t="s">
        <v>35</v>
      </c>
      <c r="C112" s="31" t="s">
        <v>378</v>
      </c>
      <c r="D112" s="31" t="s">
        <v>357</v>
      </c>
      <c r="E112" s="31" t="s">
        <v>379</v>
      </c>
      <c r="F112" s="31" t="s">
        <v>391</v>
      </c>
      <c r="G112" s="32" t="s">
        <v>40</v>
      </c>
      <c r="H112" s="33">
        <v>0</v>
      </c>
      <c r="I112" s="67">
        <v>590000000</v>
      </c>
      <c r="J112" s="32" t="s">
        <v>41</v>
      </c>
      <c r="K112" s="32" t="s">
        <v>381</v>
      </c>
      <c r="L112" s="32" t="s">
        <v>302</v>
      </c>
      <c r="M112" s="32" t="s">
        <v>69</v>
      </c>
      <c r="N112" s="32" t="s">
        <v>303</v>
      </c>
      <c r="O112" s="32" t="s">
        <v>71</v>
      </c>
      <c r="P112" s="32">
        <v>796</v>
      </c>
      <c r="Q112" s="32" t="s">
        <v>47</v>
      </c>
      <c r="R112" s="34">
        <v>2</v>
      </c>
      <c r="S112" s="34">
        <v>48700</v>
      </c>
      <c r="T112" s="35">
        <v>0</v>
      </c>
      <c r="U112" s="36">
        <f t="shared" si="9"/>
        <v>0</v>
      </c>
      <c r="V112" s="37" t="s">
        <v>48</v>
      </c>
      <c r="W112" s="32">
        <v>2016</v>
      </c>
      <c r="X112" s="38">
        <v>11</v>
      </c>
    </row>
    <row r="113" spans="1:58" s="40" customFormat="1" ht="50.1" customHeight="1">
      <c r="A113" s="70" t="s">
        <v>392</v>
      </c>
      <c r="B113" s="30" t="s">
        <v>35</v>
      </c>
      <c r="C113" s="42" t="s">
        <v>378</v>
      </c>
      <c r="D113" s="42" t="s">
        <v>357</v>
      </c>
      <c r="E113" s="42" t="s">
        <v>379</v>
      </c>
      <c r="F113" s="42" t="s">
        <v>391</v>
      </c>
      <c r="G113" s="32" t="s">
        <v>40</v>
      </c>
      <c r="H113" s="30">
        <v>0</v>
      </c>
      <c r="I113" s="67">
        <v>590000000</v>
      </c>
      <c r="J113" s="32" t="s">
        <v>41</v>
      </c>
      <c r="K113" s="32" t="s">
        <v>383</v>
      </c>
      <c r="L113" s="32" t="s">
        <v>302</v>
      </c>
      <c r="M113" s="32" t="s">
        <v>69</v>
      </c>
      <c r="N113" s="32" t="s">
        <v>303</v>
      </c>
      <c r="O113" s="32" t="s">
        <v>115</v>
      </c>
      <c r="P113" s="32">
        <v>796</v>
      </c>
      <c r="Q113" s="32" t="s">
        <v>47</v>
      </c>
      <c r="R113" s="43">
        <v>2</v>
      </c>
      <c r="S113" s="43">
        <v>48700</v>
      </c>
      <c r="T113" s="44">
        <v>0</v>
      </c>
      <c r="U113" s="36">
        <f>T113*1.12</f>
        <v>0</v>
      </c>
      <c r="V113" s="32"/>
      <c r="W113" s="32">
        <v>2016</v>
      </c>
      <c r="X113" s="33">
        <v>19</v>
      </c>
    </row>
    <row r="114" spans="1:58" s="40" customFormat="1" ht="50.1" customHeight="1">
      <c r="A114" s="98" t="s">
        <v>393</v>
      </c>
      <c r="B114" s="54" t="s">
        <v>35</v>
      </c>
      <c r="C114" s="73" t="s">
        <v>378</v>
      </c>
      <c r="D114" s="73" t="s">
        <v>357</v>
      </c>
      <c r="E114" s="73" t="s">
        <v>379</v>
      </c>
      <c r="F114" s="42" t="s">
        <v>391</v>
      </c>
      <c r="G114" s="32" t="s">
        <v>40</v>
      </c>
      <c r="H114" s="239">
        <v>0</v>
      </c>
      <c r="I114" s="67">
        <v>590000000</v>
      </c>
      <c r="J114" s="68" t="s">
        <v>394</v>
      </c>
      <c r="K114" s="253" t="s">
        <v>395</v>
      </c>
      <c r="L114" s="30" t="s">
        <v>396</v>
      </c>
      <c r="M114" s="30" t="s">
        <v>69</v>
      </c>
      <c r="N114" s="30" t="s">
        <v>397</v>
      </c>
      <c r="O114" s="30" t="s">
        <v>398</v>
      </c>
      <c r="P114" s="32">
        <v>796</v>
      </c>
      <c r="Q114" s="30" t="s">
        <v>47</v>
      </c>
      <c r="R114" s="43">
        <v>2</v>
      </c>
      <c r="S114" s="43">
        <v>77700</v>
      </c>
      <c r="T114" s="44">
        <f>S114*R114</f>
        <v>155400</v>
      </c>
      <c r="U114" s="207">
        <f>T114*1.12</f>
        <v>174048.00000000003</v>
      </c>
      <c r="V114" s="30"/>
      <c r="W114" s="68">
        <v>2016</v>
      </c>
      <c r="X114" s="30"/>
    </row>
    <row r="115" spans="1:58" ht="50.1" customHeight="1">
      <c r="A115" s="29" t="s">
        <v>399</v>
      </c>
      <c r="B115" s="30" t="s">
        <v>35</v>
      </c>
      <c r="C115" s="31" t="s">
        <v>378</v>
      </c>
      <c r="D115" s="31" t="s">
        <v>357</v>
      </c>
      <c r="E115" s="31" t="s">
        <v>379</v>
      </c>
      <c r="F115" s="31" t="s">
        <v>400</v>
      </c>
      <c r="G115" s="32" t="s">
        <v>40</v>
      </c>
      <c r="H115" s="33">
        <v>0</v>
      </c>
      <c r="I115" s="67">
        <v>590000000</v>
      </c>
      <c r="J115" s="32" t="s">
        <v>41</v>
      </c>
      <c r="K115" s="32" t="s">
        <v>381</v>
      </c>
      <c r="L115" s="32" t="s">
        <v>302</v>
      </c>
      <c r="M115" s="32" t="s">
        <v>69</v>
      </c>
      <c r="N115" s="32" t="s">
        <v>303</v>
      </c>
      <c r="O115" s="32" t="s">
        <v>71</v>
      </c>
      <c r="P115" s="32">
        <v>796</v>
      </c>
      <c r="Q115" s="32" t="s">
        <v>47</v>
      </c>
      <c r="R115" s="34">
        <v>2</v>
      </c>
      <c r="S115" s="34">
        <v>19500</v>
      </c>
      <c r="T115" s="35">
        <v>0</v>
      </c>
      <c r="U115" s="36">
        <f t="shared" si="9"/>
        <v>0</v>
      </c>
      <c r="V115" s="37" t="s">
        <v>48</v>
      </c>
      <c r="W115" s="32">
        <v>2016</v>
      </c>
      <c r="X115" s="38">
        <v>11</v>
      </c>
    </row>
    <row r="116" spans="1:58" ht="50.1" customHeight="1">
      <c r="A116" s="41" t="s">
        <v>401</v>
      </c>
      <c r="B116" s="30" t="s">
        <v>35</v>
      </c>
      <c r="C116" s="42" t="s">
        <v>378</v>
      </c>
      <c r="D116" s="42" t="s">
        <v>357</v>
      </c>
      <c r="E116" s="42" t="s">
        <v>379</v>
      </c>
      <c r="F116" s="42" t="s">
        <v>400</v>
      </c>
      <c r="G116" s="32" t="s">
        <v>40</v>
      </c>
      <c r="H116" s="30">
        <v>0</v>
      </c>
      <c r="I116" s="67">
        <v>590000000</v>
      </c>
      <c r="J116" s="32" t="s">
        <v>41</v>
      </c>
      <c r="K116" s="32" t="s">
        <v>383</v>
      </c>
      <c r="L116" s="32" t="s">
        <v>302</v>
      </c>
      <c r="M116" s="32" t="s">
        <v>69</v>
      </c>
      <c r="N116" s="32" t="s">
        <v>303</v>
      </c>
      <c r="O116" s="32" t="s">
        <v>115</v>
      </c>
      <c r="P116" s="32">
        <v>796</v>
      </c>
      <c r="Q116" s="32" t="s">
        <v>47</v>
      </c>
      <c r="R116" s="62">
        <v>2</v>
      </c>
      <c r="S116" s="53">
        <v>19500</v>
      </c>
      <c r="T116" s="44">
        <f>R116*S116</f>
        <v>39000</v>
      </c>
      <c r="U116" s="44">
        <v>43680.000000000007</v>
      </c>
      <c r="V116" s="65"/>
      <c r="W116" s="32">
        <v>2016</v>
      </c>
      <c r="X116" s="38"/>
    </row>
    <row r="117" spans="1:58" ht="50.1" customHeight="1">
      <c r="A117" s="29" t="s">
        <v>402</v>
      </c>
      <c r="B117" s="30" t="s">
        <v>35</v>
      </c>
      <c r="C117" s="31" t="s">
        <v>378</v>
      </c>
      <c r="D117" s="31" t="s">
        <v>357</v>
      </c>
      <c r="E117" s="31" t="s">
        <v>379</v>
      </c>
      <c r="F117" s="31" t="s">
        <v>403</v>
      </c>
      <c r="G117" s="32" t="s">
        <v>40</v>
      </c>
      <c r="H117" s="33">
        <v>0</v>
      </c>
      <c r="I117" s="67">
        <v>590000000</v>
      </c>
      <c r="J117" s="32" t="s">
        <v>41</v>
      </c>
      <c r="K117" s="32" t="s">
        <v>381</v>
      </c>
      <c r="L117" s="32" t="s">
        <v>302</v>
      </c>
      <c r="M117" s="32" t="s">
        <v>69</v>
      </c>
      <c r="N117" s="32" t="s">
        <v>303</v>
      </c>
      <c r="O117" s="32" t="s">
        <v>71</v>
      </c>
      <c r="P117" s="32">
        <v>796</v>
      </c>
      <c r="Q117" s="32" t="s">
        <v>47</v>
      </c>
      <c r="R117" s="34">
        <v>11</v>
      </c>
      <c r="S117" s="34">
        <v>24000</v>
      </c>
      <c r="T117" s="35">
        <v>0</v>
      </c>
      <c r="U117" s="36">
        <f t="shared" si="9"/>
        <v>0</v>
      </c>
      <c r="V117" s="37" t="s">
        <v>48</v>
      </c>
      <c r="W117" s="32">
        <v>2016</v>
      </c>
      <c r="X117" s="38">
        <v>11</v>
      </c>
    </row>
    <row r="118" spans="1:58" ht="50.1" customHeight="1">
      <c r="A118" s="41" t="s">
        <v>404</v>
      </c>
      <c r="B118" s="30" t="s">
        <v>35</v>
      </c>
      <c r="C118" s="42" t="s">
        <v>378</v>
      </c>
      <c r="D118" s="42" t="s">
        <v>357</v>
      </c>
      <c r="E118" s="42" t="s">
        <v>379</v>
      </c>
      <c r="F118" s="42" t="s">
        <v>403</v>
      </c>
      <c r="G118" s="32" t="s">
        <v>40</v>
      </c>
      <c r="H118" s="30">
        <v>0</v>
      </c>
      <c r="I118" s="67">
        <v>590000000</v>
      </c>
      <c r="J118" s="32" t="s">
        <v>41</v>
      </c>
      <c r="K118" s="32" t="s">
        <v>383</v>
      </c>
      <c r="L118" s="32" t="s">
        <v>302</v>
      </c>
      <c r="M118" s="32" t="s">
        <v>69</v>
      </c>
      <c r="N118" s="32" t="s">
        <v>303</v>
      </c>
      <c r="O118" s="32" t="s">
        <v>115</v>
      </c>
      <c r="P118" s="32">
        <v>796</v>
      </c>
      <c r="Q118" s="32" t="s">
        <v>47</v>
      </c>
      <c r="R118" s="62">
        <v>11</v>
      </c>
      <c r="S118" s="53">
        <v>24000</v>
      </c>
      <c r="T118" s="44">
        <f>R118*S118</f>
        <v>264000</v>
      </c>
      <c r="U118" s="44">
        <v>295680</v>
      </c>
      <c r="V118" s="65"/>
      <c r="W118" s="32">
        <v>2016</v>
      </c>
      <c r="X118" s="38"/>
    </row>
    <row r="119" spans="1:58" ht="50.1" customHeight="1">
      <c r="A119" s="29" t="s">
        <v>405</v>
      </c>
      <c r="B119" s="30" t="s">
        <v>35</v>
      </c>
      <c r="C119" s="31" t="s">
        <v>378</v>
      </c>
      <c r="D119" s="31" t="s">
        <v>357</v>
      </c>
      <c r="E119" s="31" t="s">
        <v>379</v>
      </c>
      <c r="F119" s="31" t="s">
        <v>406</v>
      </c>
      <c r="G119" s="32" t="s">
        <v>40</v>
      </c>
      <c r="H119" s="33">
        <v>0</v>
      </c>
      <c r="I119" s="67">
        <v>590000000</v>
      </c>
      <c r="J119" s="32" t="s">
        <v>41</v>
      </c>
      <c r="K119" s="32" t="s">
        <v>68</v>
      </c>
      <c r="L119" s="32" t="s">
        <v>302</v>
      </c>
      <c r="M119" s="32" t="s">
        <v>69</v>
      </c>
      <c r="N119" s="32" t="s">
        <v>407</v>
      </c>
      <c r="O119" s="32" t="s">
        <v>71</v>
      </c>
      <c r="P119" s="32">
        <v>796</v>
      </c>
      <c r="Q119" s="32" t="s">
        <v>47</v>
      </c>
      <c r="R119" s="34">
        <v>11</v>
      </c>
      <c r="S119" s="34">
        <v>21884</v>
      </c>
      <c r="T119" s="35">
        <v>0</v>
      </c>
      <c r="U119" s="36">
        <f t="shared" si="9"/>
        <v>0</v>
      </c>
      <c r="V119" s="37" t="s">
        <v>48</v>
      </c>
      <c r="W119" s="32">
        <v>2016</v>
      </c>
      <c r="X119" s="38">
        <v>11</v>
      </c>
    </row>
    <row r="120" spans="1:58" ht="50.1" customHeight="1">
      <c r="A120" s="41" t="s">
        <v>408</v>
      </c>
      <c r="B120" s="30" t="s">
        <v>35</v>
      </c>
      <c r="C120" s="42" t="s">
        <v>378</v>
      </c>
      <c r="D120" s="42" t="s">
        <v>357</v>
      </c>
      <c r="E120" s="42" t="s">
        <v>379</v>
      </c>
      <c r="F120" s="42" t="s">
        <v>406</v>
      </c>
      <c r="G120" s="32" t="s">
        <v>40</v>
      </c>
      <c r="H120" s="30">
        <v>0</v>
      </c>
      <c r="I120" s="67">
        <v>590000000</v>
      </c>
      <c r="J120" s="32" t="s">
        <v>41</v>
      </c>
      <c r="K120" s="32" t="s">
        <v>182</v>
      </c>
      <c r="L120" s="32" t="s">
        <v>302</v>
      </c>
      <c r="M120" s="32" t="s">
        <v>69</v>
      </c>
      <c r="N120" s="32" t="s">
        <v>407</v>
      </c>
      <c r="O120" s="32" t="s">
        <v>115</v>
      </c>
      <c r="P120" s="32">
        <v>796</v>
      </c>
      <c r="Q120" s="32" t="s">
        <v>47</v>
      </c>
      <c r="R120" s="62">
        <v>11</v>
      </c>
      <c r="S120" s="53">
        <v>21884</v>
      </c>
      <c r="T120" s="44">
        <f>R120*S120</f>
        <v>240724</v>
      </c>
      <c r="U120" s="44">
        <v>269610.88</v>
      </c>
      <c r="V120" s="65"/>
      <c r="W120" s="32">
        <v>2016</v>
      </c>
      <c r="X120" s="38"/>
    </row>
    <row r="121" spans="1:58" ht="50.1" customHeight="1">
      <c r="A121" s="29" t="s">
        <v>409</v>
      </c>
      <c r="B121" s="30" t="s">
        <v>35</v>
      </c>
      <c r="C121" s="31" t="s">
        <v>410</v>
      </c>
      <c r="D121" s="31" t="s">
        <v>411</v>
      </c>
      <c r="E121" s="31" t="s">
        <v>412</v>
      </c>
      <c r="F121" s="31" t="s">
        <v>413</v>
      </c>
      <c r="G121" s="32" t="s">
        <v>103</v>
      </c>
      <c r="H121" s="33">
        <v>90</v>
      </c>
      <c r="I121" s="67">
        <v>590000000</v>
      </c>
      <c r="J121" s="32" t="s">
        <v>41</v>
      </c>
      <c r="K121" s="32" t="s">
        <v>414</v>
      </c>
      <c r="L121" s="32" t="s">
        <v>43</v>
      </c>
      <c r="M121" s="32" t="s">
        <v>84</v>
      </c>
      <c r="N121" s="32" t="s">
        <v>225</v>
      </c>
      <c r="O121" s="32" t="s">
        <v>56</v>
      </c>
      <c r="P121" s="32" t="s">
        <v>310</v>
      </c>
      <c r="Q121" s="32" t="s">
        <v>311</v>
      </c>
      <c r="R121" s="34">
        <v>108</v>
      </c>
      <c r="S121" s="34">
        <v>3200</v>
      </c>
      <c r="T121" s="35">
        <v>0</v>
      </c>
      <c r="U121" s="36">
        <f t="shared" si="9"/>
        <v>0</v>
      </c>
      <c r="V121" s="37"/>
      <c r="W121" s="32">
        <v>2016</v>
      </c>
      <c r="X121" s="38">
        <v>11.22</v>
      </c>
    </row>
    <row r="122" spans="1:58" s="40" customFormat="1" ht="50.1" customHeight="1">
      <c r="A122" s="70" t="s">
        <v>415</v>
      </c>
      <c r="B122" s="30" t="s">
        <v>35</v>
      </c>
      <c r="C122" s="42" t="s">
        <v>410</v>
      </c>
      <c r="D122" s="42" t="s">
        <v>411</v>
      </c>
      <c r="E122" s="42" t="s">
        <v>412</v>
      </c>
      <c r="F122" s="42" t="s">
        <v>416</v>
      </c>
      <c r="G122" s="30" t="s">
        <v>103</v>
      </c>
      <c r="H122" s="30">
        <v>90</v>
      </c>
      <c r="I122" s="67">
        <v>590000000</v>
      </c>
      <c r="J122" s="32" t="s">
        <v>41</v>
      </c>
      <c r="K122" s="30" t="s">
        <v>417</v>
      </c>
      <c r="L122" s="32" t="s">
        <v>43</v>
      </c>
      <c r="M122" s="30" t="s">
        <v>84</v>
      </c>
      <c r="N122" s="30" t="s">
        <v>418</v>
      </c>
      <c r="O122" s="30" t="s">
        <v>56</v>
      </c>
      <c r="P122" s="32">
        <v>715</v>
      </c>
      <c r="Q122" s="30" t="s">
        <v>311</v>
      </c>
      <c r="R122" s="58">
        <v>108</v>
      </c>
      <c r="S122" s="58">
        <v>3200</v>
      </c>
      <c r="T122" s="58">
        <v>0</v>
      </c>
      <c r="U122" s="316">
        <f>T122*1.12</f>
        <v>0</v>
      </c>
      <c r="V122" s="51" t="s">
        <v>419</v>
      </c>
      <c r="W122" s="32">
        <v>2016</v>
      </c>
      <c r="X122" s="68" t="s">
        <v>13229</v>
      </c>
      <c r="Y122" s="364"/>
      <c r="Z122" s="364"/>
      <c r="AA122" s="364"/>
      <c r="AB122" s="364"/>
      <c r="AC122" s="364"/>
      <c r="AD122" s="364"/>
      <c r="AE122" s="364"/>
      <c r="AF122" s="364"/>
      <c r="AG122" s="364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</row>
    <row r="123" spans="1:58" s="40" customFormat="1" ht="50.1" customHeight="1">
      <c r="A123" s="70" t="s">
        <v>13230</v>
      </c>
      <c r="B123" s="30" t="s">
        <v>35</v>
      </c>
      <c r="C123" s="42" t="s">
        <v>410</v>
      </c>
      <c r="D123" s="42" t="s">
        <v>411</v>
      </c>
      <c r="E123" s="42" t="s">
        <v>412</v>
      </c>
      <c r="F123" s="42" t="s">
        <v>416</v>
      </c>
      <c r="G123" s="68" t="s">
        <v>40</v>
      </c>
      <c r="H123" s="68">
        <v>0</v>
      </c>
      <c r="I123" s="134">
        <v>590000000</v>
      </c>
      <c r="J123" s="68" t="s">
        <v>41</v>
      </c>
      <c r="K123" s="68" t="s">
        <v>12378</v>
      </c>
      <c r="L123" s="68" t="s">
        <v>41</v>
      </c>
      <c r="M123" s="68" t="s">
        <v>84</v>
      </c>
      <c r="N123" s="68" t="s">
        <v>12046</v>
      </c>
      <c r="O123" s="98" t="s">
        <v>2295</v>
      </c>
      <c r="P123" s="32">
        <v>715</v>
      </c>
      <c r="Q123" s="30" t="s">
        <v>311</v>
      </c>
      <c r="R123" s="58">
        <v>6</v>
      </c>
      <c r="S123" s="58">
        <v>3200</v>
      </c>
      <c r="T123" s="58">
        <f>S123*R123</f>
        <v>19200</v>
      </c>
      <c r="U123" s="58">
        <f>T123*1.12</f>
        <v>21504.000000000004</v>
      </c>
      <c r="V123" s="361"/>
      <c r="W123" s="32">
        <v>2016</v>
      </c>
      <c r="X123" s="226"/>
      <c r="Y123" s="364"/>
      <c r="Z123" s="364"/>
      <c r="AA123" s="364"/>
      <c r="AB123" s="364"/>
      <c r="AC123" s="364"/>
      <c r="AD123" s="364"/>
      <c r="AE123" s="364"/>
      <c r="AF123" s="364"/>
      <c r="AG123" s="364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</row>
    <row r="124" spans="1:58" ht="50.1" customHeight="1">
      <c r="A124" s="29" t="s">
        <v>420</v>
      </c>
      <c r="B124" s="30" t="s">
        <v>35</v>
      </c>
      <c r="C124" s="31" t="s">
        <v>421</v>
      </c>
      <c r="D124" s="31" t="s">
        <v>422</v>
      </c>
      <c r="E124" s="31" t="s">
        <v>423</v>
      </c>
      <c r="F124" s="31" t="s">
        <v>424</v>
      </c>
      <c r="G124" s="32" t="s">
        <v>40</v>
      </c>
      <c r="H124" s="33">
        <v>0</v>
      </c>
      <c r="I124" s="67">
        <v>590000000</v>
      </c>
      <c r="J124" s="32" t="s">
        <v>41</v>
      </c>
      <c r="K124" s="32" t="s">
        <v>381</v>
      </c>
      <c r="L124" s="32" t="s">
        <v>302</v>
      </c>
      <c r="M124" s="32" t="s">
        <v>69</v>
      </c>
      <c r="N124" s="32" t="s">
        <v>425</v>
      </c>
      <c r="O124" s="32" t="s">
        <v>71</v>
      </c>
      <c r="P124" s="32">
        <v>796</v>
      </c>
      <c r="Q124" s="32" t="s">
        <v>47</v>
      </c>
      <c r="R124" s="34">
        <v>27</v>
      </c>
      <c r="S124" s="34">
        <v>3183</v>
      </c>
      <c r="T124" s="35">
        <v>0</v>
      </c>
      <c r="U124" s="36">
        <f t="shared" si="9"/>
        <v>0</v>
      </c>
      <c r="V124" s="37" t="s">
        <v>48</v>
      </c>
      <c r="W124" s="32">
        <v>2016</v>
      </c>
      <c r="X124" s="38">
        <v>11</v>
      </c>
    </row>
    <row r="125" spans="1:58" ht="50.1" customHeight="1">
      <c r="A125" s="41" t="s">
        <v>426</v>
      </c>
      <c r="B125" s="30" t="s">
        <v>35</v>
      </c>
      <c r="C125" s="42" t="s">
        <v>421</v>
      </c>
      <c r="D125" s="42" t="s">
        <v>422</v>
      </c>
      <c r="E125" s="42" t="s">
        <v>423</v>
      </c>
      <c r="F125" s="42" t="s">
        <v>424</v>
      </c>
      <c r="G125" s="32" t="s">
        <v>40</v>
      </c>
      <c r="H125" s="30">
        <v>0</v>
      </c>
      <c r="I125" s="67">
        <v>590000000</v>
      </c>
      <c r="J125" s="32" t="s">
        <v>41</v>
      </c>
      <c r="K125" s="32" t="s">
        <v>383</v>
      </c>
      <c r="L125" s="32" t="s">
        <v>302</v>
      </c>
      <c r="M125" s="32" t="s">
        <v>69</v>
      </c>
      <c r="N125" s="32" t="s">
        <v>425</v>
      </c>
      <c r="O125" s="32" t="s">
        <v>115</v>
      </c>
      <c r="P125" s="32">
        <v>796</v>
      </c>
      <c r="Q125" s="32" t="s">
        <v>47</v>
      </c>
      <c r="R125" s="62">
        <v>27</v>
      </c>
      <c r="S125" s="53">
        <v>3183</v>
      </c>
      <c r="T125" s="44">
        <f>R125*S125</f>
        <v>85941</v>
      </c>
      <c r="U125" s="44">
        <v>96253.920000000013</v>
      </c>
      <c r="V125" s="65"/>
      <c r="W125" s="32">
        <v>2016</v>
      </c>
      <c r="X125" s="38"/>
    </row>
    <row r="126" spans="1:58" s="387" customFormat="1" ht="50.1" customHeight="1">
      <c r="A126" s="29" t="s">
        <v>427</v>
      </c>
      <c r="B126" s="30" t="s">
        <v>35</v>
      </c>
      <c r="C126" s="31" t="s">
        <v>428</v>
      </c>
      <c r="D126" s="31" t="s">
        <v>429</v>
      </c>
      <c r="E126" s="31" t="s">
        <v>430</v>
      </c>
      <c r="F126" s="31" t="s">
        <v>48</v>
      </c>
      <c r="G126" s="32" t="s">
        <v>40</v>
      </c>
      <c r="H126" s="33">
        <v>0</v>
      </c>
      <c r="I126" s="67">
        <v>590000000</v>
      </c>
      <c r="J126" s="32" t="s">
        <v>41</v>
      </c>
      <c r="K126" s="32" t="s">
        <v>431</v>
      </c>
      <c r="L126" s="32" t="s">
        <v>43</v>
      </c>
      <c r="M126" s="32" t="s">
        <v>69</v>
      </c>
      <c r="N126" s="32" t="s">
        <v>70</v>
      </c>
      <c r="O126" s="32" t="s">
        <v>71</v>
      </c>
      <c r="P126" s="32">
        <v>796</v>
      </c>
      <c r="Q126" s="32" t="s">
        <v>47</v>
      </c>
      <c r="R126" s="102">
        <v>2</v>
      </c>
      <c r="S126" s="102">
        <v>4500</v>
      </c>
      <c r="T126" s="102">
        <v>0</v>
      </c>
      <c r="U126" s="316">
        <f t="shared" ref="U126" si="10">T126*1.12</f>
        <v>0</v>
      </c>
      <c r="V126" s="37" t="s">
        <v>48</v>
      </c>
      <c r="W126" s="32">
        <v>2016</v>
      </c>
      <c r="X126" s="87">
        <v>11.19</v>
      </c>
      <c r="Y126" s="386"/>
      <c r="Z126" s="386"/>
      <c r="AA126" s="386"/>
      <c r="AB126" s="386"/>
      <c r="AC126" s="386"/>
      <c r="AD126" s="386"/>
      <c r="AE126" s="386"/>
      <c r="AF126" s="386"/>
      <c r="AG126" s="386"/>
      <c r="AH126" s="388"/>
      <c r="AI126" s="388"/>
      <c r="AJ126" s="388"/>
      <c r="AK126" s="388"/>
      <c r="AL126" s="388"/>
      <c r="AM126" s="388"/>
      <c r="AN126" s="388"/>
      <c r="AO126" s="388"/>
      <c r="AP126" s="388"/>
      <c r="AQ126" s="388"/>
      <c r="AR126" s="388"/>
      <c r="AS126" s="388"/>
      <c r="AT126" s="388"/>
      <c r="AU126" s="388"/>
      <c r="AV126" s="388"/>
      <c r="AW126" s="388"/>
      <c r="AX126" s="388"/>
      <c r="AY126" s="388"/>
      <c r="AZ126" s="388"/>
      <c r="BA126" s="388"/>
      <c r="BB126" s="388"/>
      <c r="BC126" s="388"/>
      <c r="BD126" s="388"/>
      <c r="BE126" s="388"/>
      <c r="BF126" s="388"/>
    </row>
    <row r="127" spans="1:58" s="389" customFormat="1" ht="50.1" customHeight="1">
      <c r="A127" s="29" t="s">
        <v>13849</v>
      </c>
      <c r="B127" s="30" t="s">
        <v>35</v>
      </c>
      <c r="C127" s="31" t="s">
        <v>428</v>
      </c>
      <c r="D127" s="31" t="s">
        <v>429</v>
      </c>
      <c r="E127" s="31" t="s">
        <v>430</v>
      </c>
      <c r="F127" s="31" t="s">
        <v>48</v>
      </c>
      <c r="G127" s="32" t="s">
        <v>40</v>
      </c>
      <c r="H127" s="33">
        <v>0</v>
      </c>
      <c r="I127" s="67">
        <v>590000000</v>
      </c>
      <c r="J127" s="32" t="s">
        <v>41</v>
      </c>
      <c r="K127" s="32" t="s">
        <v>13201</v>
      </c>
      <c r="L127" s="32" t="s">
        <v>43</v>
      </c>
      <c r="M127" s="32" t="s">
        <v>69</v>
      </c>
      <c r="N127" s="32" t="s">
        <v>70</v>
      </c>
      <c r="O127" s="32" t="s">
        <v>115</v>
      </c>
      <c r="P127" s="32">
        <v>796</v>
      </c>
      <c r="Q127" s="32" t="s">
        <v>47</v>
      </c>
      <c r="R127" s="58">
        <v>2</v>
      </c>
      <c r="S127" s="58">
        <v>7590</v>
      </c>
      <c r="T127" s="58">
        <f>R127*S127</f>
        <v>15180</v>
      </c>
      <c r="U127" s="362">
        <f>T127*1.12</f>
        <v>17001.600000000002</v>
      </c>
      <c r="V127" s="37" t="s">
        <v>48</v>
      </c>
      <c r="W127" s="32">
        <v>2016</v>
      </c>
      <c r="X127" s="38" t="s">
        <v>48</v>
      </c>
      <c r="Y127" s="368"/>
      <c r="Z127" s="368"/>
      <c r="AA127" s="368"/>
      <c r="AB127" s="368"/>
      <c r="AC127" s="368"/>
      <c r="AD127" s="368"/>
      <c r="AE127" s="368"/>
      <c r="AF127" s="368"/>
      <c r="AG127" s="368"/>
      <c r="AH127" s="390"/>
      <c r="AI127" s="390"/>
      <c r="AJ127" s="390"/>
      <c r="AK127" s="390"/>
      <c r="AL127" s="390"/>
      <c r="AM127" s="390"/>
      <c r="AN127" s="390"/>
      <c r="AO127" s="390"/>
      <c r="AP127" s="390"/>
      <c r="AQ127" s="390"/>
      <c r="AR127" s="390"/>
      <c r="AS127" s="390"/>
      <c r="AT127" s="390"/>
      <c r="AU127" s="390"/>
      <c r="AV127" s="390"/>
      <c r="AW127" s="390"/>
      <c r="AX127" s="390"/>
      <c r="AY127" s="390"/>
      <c r="AZ127" s="390"/>
      <c r="BA127" s="390"/>
      <c r="BB127" s="390"/>
      <c r="BC127" s="390"/>
      <c r="BD127" s="390"/>
      <c r="BE127" s="390"/>
      <c r="BF127" s="390"/>
    </row>
    <row r="128" spans="1:58" ht="50.1" customHeight="1">
      <c r="A128" s="29" t="s">
        <v>432</v>
      </c>
      <c r="B128" s="30" t="s">
        <v>35</v>
      </c>
      <c r="C128" s="31" t="s">
        <v>433</v>
      </c>
      <c r="D128" s="31" t="s">
        <v>434</v>
      </c>
      <c r="E128" s="31" t="s">
        <v>435</v>
      </c>
      <c r="F128" s="31" t="s">
        <v>436</v>
      </c>
      <c r="G128" s="32" t="s">
        <v>40</v>
      </c>
      <c r="H128" s="33">
        <v>0</v>
      </c>
      <c r="I128" s="67">
        <v>590000000</v>
      </c>
      <c r="J128" s="32" t="s">
        <v>41</v>
      </c>
      <c r="K128" s="32" t="s">
        <v>437</v>
      </c>
      <c r="L128" s="32" t="s">
        <v>43</v>
      </c>
      <c r="M128" s="32" t="s">
        <v>84</v>
      </c>
      <c r="N128" s="32" t="s">
        <v>438</v>
      </c>
      <c r="O128" s="32" t="s">
        <v>56</v>
      </c>
      <c r="P128" s="32">
        <v>796</v>
      </c>
      <c r="Q128" s="32" t="s">
        <v>47</v>
      </c>
      <c r="R128" s="34">
        <v>300</v>
      </c>
      <c r="S128" s="34">
        <v>375</v>
      </c>
      <c r="T128" s="35">
        <f>R128*S128</f>
        <v>112500</v>
      </c>
      <c r="U128" s="36">
        <f t="shared" si="9"/>
        <v>126000.00000000001</v>
      </c>
      <c r="V128" s="37" t="s">
        <v>48</v>
      </c>
      <c r="W128" s="32">
        <v>2016</v>
      </c>
      <c r="X128" s="38" t="s">
        <v>48</v>
      </c>
    </row>
    <row r="129" spans="1:66" ht="50.1" customHeight="1">
      <c r="A129" s="29" t="s">
        <v>439</v>
      </c>
      <c r="B129" s="30" t="s">
        <v>35</v>
      </c>
      <c r="C129" s="31" t="s">
        <v>440</v>
      </c>
      <c r="D129" s="31" t="s">
        <v>441</v>
      </c>
      <c r="E129" s="31" t="s">
        <v>442</v>
      </c>
      <c r="F129" s="31" t="s">
        <v>443</v>
      </c>
      <c r="G129" s="32" t="s">
        <v>40</v>
      </c>
      <c r="H129" s="33">
        <v>0</v>
      </c>
      <c r="I129" s="67">
        <v>590000000</v>
      </c>
      <c r="J129" s="32" t="s">
        <v>41</v>
      </c>
      <c r="K129" s="32" t="s">
        <v>68</v>
      </c>
      <c r="L129" s="32" t="s">
        <v>302</v>
      </c>
      <c r="M129" s="32" t="s">
        <v>69</v>
      </c>
      <c r="N129" s="32" t="s">
        <v>303</v>
      </c>
      <c r="O129" s="32" t="s">
        <v>71</v>
      </c>
      <c r="P129" s="32">
        <v>796</v>
      </c>
      <c r="Q129" s="32" t="s">
        <v>47</v>
      </c>
      <c r="R129" s="34">
        <v>3</v>
      </c>
      <c r="S129" s="34">
        <v>800</v>
      </c>
      <c r="T129" s="35">
        <v>0</v>
      </c>
      <c r="U129" s="36">
        <f t="shared" si="9"/>
        <v>0</v>
      </c>
      <c r="V129" s="37" t="s">
        <v>48</v>
      </c>
      <c r="W129" s="32">
        <v>2016</v>
      </c>
      <c r="X129" s="38">
        <v>11</v>
      </c>
    </row>
    <row r="130" spans="1:66" ht="50.1" customHeight="1">
      <c r="A130" s="41" t="s">
        <v>444</v>
      </c>
      <c r="B130" s="30" t="s">
        <v>35</v>
      </c>
      <c r="C130" s="42" t="s">
        <v>440</v>
      </c>
      <c r="D130" s="42" t="s">
        <v>441</v>
      </c>
      <c r="E130" s="42" t="s">
        <v>442</v>
      </c>
      <c r="F130" s="42" t="s">
        <v>443</v>
      </c>
      <c r="G130" s="32" t="s">
        <v>40</v>
      </c>
      <c r="H130" s="30">
        <v>0</v>
      </c>
      <c r="I130" s="67">
        <v>590000000</v>
      </c>
      <c r="J130" s="32" t="s">
        <v>41</v>
      </c>
      <c r="K130" s="32" t="s">
        <v>182</v>
      </c>
      <c r="L130" s="32" t="s">
        <v>302</v>
      </c>
      <c r="M130" s="32" t="s">
        <v>69</v>
      </c>
      <c r="N130" s="32" t="s">
        <v>303</v>
      </c>
      <c r="O130" s="32" t="s">
        <v>115</v>
      </c>
      <c r="P130" s="32">
        <v>796</v>
      </c>
      <c r="Q130" s="32" t="s">
        <v>47</v>
      </c>
      <c r="R130" s="62">
        <v>3</v>
      </c>
      <c r="S130" s="53">
        <v>800</v>
      </c>
      <c r="T130" s="44">
        <f>R130*S130</f>
        <v>2400</v>
      </c>
      <c r="U130" s="44">
        <v>2688.0000000000005</v>
      </c>
      <c r="V130" s="65"/>
      <c r="W130" s="32">
        <v>2016</v>
      </c>
      <c r="X130" s="38"/>
    </row>
    <row r="131" spans="1:66" s="40" customFormat="1" ht="50.1" customHeight="1">
      <c r="A131" s="87" t="s">
        <v>445</v>
      </c>
      <c r="B131" s="30" t="s">
        <v>35</v>
      </c>
      <c r="C131" s="31" t="s">
        <v>446</v>
      </c>
      <c r="D131" s="31" t="s">
        <v>447</v>
      </c>
      <c r="E131" s="31" t="s">
        <v>448</v>
      </c>
      <c r="F131" s="31" t="s">
        <v>449</v>
      </c>
      <c r="G131" s="32" t="s">
        <v>40</v>
      </c>
      <c r="H131" s="33">
        <v>0</v>
      </c>
      <c r="I131" s="67">
        <v>590000000</v>
      </c>
      <c r="J131" s="32" t="s">
        <v>41</v>
      </c>
      <c r="K131" s="32" t="s">
        <v>204</v>
      </c>
      <c r="L131" s="32" t="s">
        <v>43</v>
      </c>
      <c r="M131" s="32" t="s">
        <v>69</v>
      </c>
      <c r="N131" s="32" t="s">
        <v>70</v>
      </c>
      <c r="O131" s="32" t="s">
        <v>71</v>
      </c>
      <c r="P131" s="32">
        <v>796</v>
      </c>
      <c r="Q131" s="32" t="s">
        <v>47</v>
      </c>
      <c r="R131" s="102">
        <v>8</v>
      </c>
      <c r="S131" s="102">
        <v>14850</v>
      </c>
      <c r="T131" s="102">
        <v>0</v>
      </c>
      <c r="U131" s="102">
        <f t="shared" ref="U131" si="11">T131*1.12</f>
        <v>0</v>
      </c>
      <c r="V131" s="283" t="s">
        <v>48</v>
      </c>
      <c r="W131" s="32">
        <v>2016</v>
      </c>
      <c r="X131" s="33" t="s">
        <v>14392</v>
      </c>
      <c r="Y131" s="368"/>
      <c r="Z131" s="363"/>
      <c r="AA131" s="407"/>
      <c r="AB131" s="363"/>
      <c r="AC131" s="364"/>
      <c r="AD131" s="364"/>
      <c r="AE131" s="364"/>
      <c r="AF131" s="364"/>
      <c r="AG131" s="364"/>
      <c r="AH131" s="364"/>
      <c r="AI131" s="364"/>
      <c r="AJ131" s="364"/>
      <c r="AK131" s="364"/>
      <c r="AL131" s="364"/>
      <c r="AM131" s="364"/>
      <c r="AN131" s="364"/>
      <c r="AO131" s="364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  <c r="BN131" s="39"/>
    </row>
    <row r="132" spans="1:66" s="40" customFormat="1" ht="50.1" customHeight="1">
      <c r="A132" s="87" t="s">
        <v>14394</v>
      </c>
      <c r="B132" s="30" t="s">
        <v>35</v>
      </c>
      <c r="C132" s="31" t="s">
        <v>446</v>
      </c>
      <c r="D132" s="31" t="s">
        <v>447</v>
      </c>
      <c r="E132" s="31" t="s">
        <v>448</v>
      </c>
      <c r="F132" s="31" t="s">
        <v>449</v>
      </c>
      <c r="G132" s="32" t="s">
        <v>40</v>
      </c>
      <c r="H132" s="33">
        <v>0</v>
      </c>
      <c r="I132" s="67">
        <v>590000000</v>
      </c>
      <c r="J132" s="32" t="s">
        <v>41</v>
      </c>
      <c r="K132" s="32" t="s">
        <v>14136</v>
      </c>
      <c r="L132" s="32" t="s">
        <v>43</v>
      </c>
      <c r="M132" s="32" t="s">
        <v>84</v>
      </c>
      <c r="N132" s="32" t="s">
        <v>5908</v>
      </c>
      <c r="O132" s="32" t="s">
        <v>398</v>
      </c>
      <c r="P132" s="32">
        <v>796</v>
      </c>
      <c r="Q132" s="32" t="s">
        <v>47</v>
      </c>
      <c r="R132" s="58">
        <v>2</v>
      </c>
      <c r="S132" s="58">
        <v>52098.2142857</v>
      </c>
      <c r="T132" s="58">
        <f>R132*S132</f>
        <v>104196.4285714</v>
      </c>
      <c r="U132" s="58">
        <f>T132*1.12</f>
        <v>116699.99999996801</v>
      </c>
      <c r="V132" s="283" t="s">
        <v>48</v>
      </c>
      <c r="W132" s="32">
        <v>2016</v>
      </c>
      <c r="X132" s="38" t="s">
        <v>48</v>
      </c>
      <c r="Y132" s="368"/>
      <c r="Z132" s="363"/>
      <c r="AA132" s="407"/>
      <c r="AB132" s="363"/>
      <c r="AC132" s="364"/>
      <c r="AD132" s="364"/>
      <c r="AE132" s="364"/>
      <c r="AF132" s="364"/>
      <c r="AG132" s="364"/>
      <c r="AH132" s="364"/>
      <c r="AI132" s="364"/>
      <c r="AJ132" s="364"/>
      <c r="AK132" s="364"/>
      <c r="AL132" s="364"/>
      <c r="AM132" s="364"/>
      <c r="AN132" s="364"/>
      <c r="AO132" s="364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</row>
    <row r="133" spans="1:66" s="40" customFormat="1" ht="50.1" customHeight="1">
      <c r="A133" s="29" t="s">
        <v>450</v>
      </c>
      <c r="B133" s="30" t="s">
        <v>35</v>
      </c>
      <c r="C133" s="31" t="s">
        <v>451</v>
      </c>
      <c r="D133" s="31" t="s">
        <v>447</v>
      </c>
      <c r="E133" s="31" t="s">
        <v>452</v>
      </c>
      <c r="F133" s="31" t="s">
        <v>449</v>
      </c>
      <c r="G133" s="32" t="s">
        <v>40</v>
      </c>
      <c r="H133" s="33">
        <v>0</v>
      </c>
      <c r="I133" s="67">
        <v>590000000</v>
      </c>
      <c r="J133" s="32" t="s">
        <v>41</v>
      </c>
      <c r="K133" s="32" t="s">
        <v>204</v>
      </c>
      <c r="L133" s="32" t="s">
        <v>43</v>
      </c>
      <c r="M133" s="32" t="s">
        <v>69</v>
      </c>
      <c r="N133" s="32" t="s">
        <v>70</v>
      </c>
      <c r="O133" s="32" t="s">
        <v>71</v>
      </c>
      <c r="P133" s="32">
        <v>796</v>
      </c>
      <c r="Q133" s="32" t="s">
        <v>47</v>
      </c>
      <c r="R133" s="102">
        <v>6</v>
      </c>
      <c r="S133" s="102">
        <v>27000</v>
      </c>
      <c r="T133" s="102">
        <v>0</v>
      </c>
      <c r="U133" s="316">
        <f>T133*1.12</f>
        <v>0</v>
      </c>
      <c r="V133" s="37" t="s">
        <v>48</v>
      </c>
      <c r="W133" s="32">
        <v>2016</v>
      </c>
      <c r="X133" s="38">
        <v>11</v>
      </c>
      <c r="Y133" s="364"/>
      <c r="Z133" s="364"/>
      <c r="AA133" s="364"/>
      <c r="AB133" s="364"/>
      <c r="AC133" s="364"/>
      <c r="AD133" s="364"/>
      <c r="AE133" s="364"/>
      <c r="AF133" s="364"/>
      <c r="AG133" s="364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</row>
    <row r="134" spans="1:66" s="40" customFormat="1" ht="50.1" customHeight="1">
      <c r="A134" s="29" t="s">
        <v>12995</v>
      </c>
      <c r="B134" s="30" t="s">
        <v>35</v>
      </c>
      <c r="C134" s="31" t="s">
        <v>451</v>
      </c>
      <c r="D134" s="31" t="s">
        <v>447</v>
      </c>
      <c r="E134" s="31" t="s">
        <v>452</v>
      </c>
      <c r="F134" s="31" t="s">
        <v>449</v>
      </c>
      <c r="G134" s="32" t="s">
        <v>40</v>
      </c>
      <c r="H134" s="33">
        <v>0</v>
      </c>
      <c r="I134" s="67">
        <v>590000000</v>
      </c>
      <c r="J134" s="32" t="s">
        <v>41</v>
      </c>
      <c r="K134" s="32" t="s">
        <v>12806</v>
      </c>
      <c r="L134" s="32" t="s">
        <v>43</v>
      </c>
      <c r="M134" s="32" t="s">
        <v>69</v>
      </c>
      <c r="N134" s="32" t="s">
        <v>70</v>
      </c>
      <c r="O134" s="32" t="s">
        <v>398</v>
      </c>
      <c r="P134" s="32">
        <v>796</v>
      </c>
      <c r="Q134" s="32" t="s">
        <v>47</v>
      </c>
      <c r="R134" s="58">
        <v>6</v>
      </c>
      <c r="S134" s="58">
        <v>27000</v>
      </c>
      <c r="T134" s="58">
        <f>R134*S134</f>
        <v>162000</v>
      </c>
      <c r="U134" s="362">
        <f>T134*1.12</f>
        <v>181440.00000000003</v>
      </c>
      <c r="V134" s="37" t="s">
        <v>48</v>
      </c>
      <c r="W134" s="32">
        <v>2016</v>
      </c>
      <c r="X134" s="38" t="s">
        <v>48</v>
      </c>
      <c r="Y134" s="364"/>
      <c r="Z134" s="364"/>
      <c r="AA134" s="364"/>
      <c r="AB134" s="364"/>
      <c r="AC134" s="364"/>
      <c r="AD134" s="364"/>
      <c r="AE134" s="364"/>
      <c r="AF134" s="364"/>
      <c r="AG134" s="364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</row>
    <row r="135" spans="1:66" ht="50.1" customHeight="1">
      <c r="A135" s="29" t="s">
        <v>453</v>
      </c>
      <c r="B135" s="30" t="s">
        <v>35</v>
      </c>
      <c r="C135" s="31" t="s">
        <v>454</v>
      </c>
      <c r="D135" s="31" t="s">
        <v>455</v>
      </c>
      <c r="E135" s="31" t="s">
        <v>456</v>
      </c>
      <c r="F135" s="31" t="s">
        <v>457</v>
      </c>
      <c r="G135" s="32" t="s">
        <v>40</v>
      </c>
      <c r="H135" s="33">
        <v>0</v>
      </c>
      <c r="I135" s="67">
        <v>590000000</v>
      </c>
      <c r="J135" s="32" t="s">
        <v>41</v>
      </c>
      <c r="K135" s="32" t="s">
        <v>68</v>
      </c>
      <c r="L135" s="32" t="s">
        <v>302</v>
      </c>
      <c r="M135" s="32" t="s">
        <v>69</v>
      </c>
      <c r="N135" s="32" t="s">
        <v>303</v>
      </c>
      <c r="O135" s="32" t="s">
        <v>71</v>
      </c>
      <c r="P135" s="32">
        <v>796</v>
      </c>
      <c r="Q135" s="32" t="s">
        <v>47</v>
      </c>
      <c r="R135" s="34">
        <v>14</v>
      </c>
      <c r="S135" s="34">
        <v>1220</v>
      </c>
      <c r="T135" s="35">
        <v>0</v>
      </c>
      <c r="U135" s="36">
        <f t="shared" si="9"/>
        <v>0</v>
      </c>
      <c r="V135" s="37" t="s">
        <v>48</v>
      </c>
      <c r="W135" s="32">
        <v>2016</v>
      </c>
      <c r="X135" s="38">
        <v>11</v>
      </c>
    </row>
    <row r="136" spans="1:66" s="40" customFormat="1" ht="50.1" customHeight="1">
      <c r="A136" s="70" t="s">
        <v>458</v>
      </c>
      <c r="B136" s="30" t="s">
        <v>35</v>
      </c>
      <c r="C136" s="42" t="s">
        <v>454</v>
      </c>
      <c r="D136" s="42" t="s">
        <v>455</v>
      </c>
      <c r="E136" s="42" t="s">
        <v>456</v>
      </c>
      <c r="F136" s="42" t="s">
        <v>457</v>
      </c>
      <c r="G136" s="32" t="s">
        <v>40</v>
      </c>
      <c r="H136" s="30">
        <v>0</v>
      </c>
      <c r="I136" s="351">
        <v>590000000</v>
      </c>
      <c r="J136" s="32" t="s">
        <v>41</v>
      </c>
      <c r="K136" s="32" t="s">
        <v>182</v>
      </c>
      <c r="L136" s="32" t="s">
        <v>302</v>
      </c>
      <c r="M136" s="32" t="s">
        <v>69</v>
      </c>
      <c r="N136" s="32" t="s">
        <v>303</v>
      </c>
      <c r="O136" s="32" t="s">
        <v>115</v>
      </c>
      <c r="P136" s="32">
        <v>796</v>
      </c>
      <c r="Q136" s="32" t="s">
        <v>47</v>
      </c>
      <c r="R136" s="58">
        <v>14</v>
      </c>
      <c r="S136" s="58">
        <v>1220</v>
      </c>
      <c r="T136" s="58">
        <v>0</v>
      </c>
      <c r="U136" s="316">
        <f t="shared" ref="U136" si="12">T136*1.12</f>
        <v>0</v>
      </c>
      <c r="V136" s="63"/>
      <c r="W136" s="32">
        <v>2016</v>
      </c>
      <c r="X136" s="33" t="s">
        <v>13106</v>
      </c>
      <c r="Y136" s="363"/>
      <c r="Z136" s="364"/>
      <c r="AA136" s="364"/>
      <c r="AB136" s="364"/>
      <c r="AC136" s="364"/>
      <c r="AD136" s="364"/>
      <c r="AE136" s="364"/>
      <c r="AF136" s="364"/>
      <c r="AG136" s="364"/>
      <c r="AH136" s="364"/>
      <c r="AI136" s="364"/>
      <c r="AJ136" s="364"/>
      <c r="AK136" s="364"/>
      <c r="AL136" s="364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</row>
    <row r="137" spans="1:66" s="40" customFormat="1" ht="50.1" customHeight="1">
      <c r="A137" s="70" t="s">
        <v>14239</v>
      </c>
      <c r="B137" s="54" t="s">
        <v>35</v>
      </c>
      <c r="C137" s="42" t="s">
        <v>454</v>
      </c>
      <c r="D137" s="42" t="s">
        <v>455</v>
      </c>
      <c r="E137" s="42" t="s">
        <v>456</v>
      </c>
      <c r="F137" s="42" t="s">
        <v>14240</v>
      </c>
      <c r="G137" s="30" t="s">
        <v>40</v>
      </c>
      <c r="H137" s="239">
        <v>0</v>
      </c>
      <c r="I137" s="313">
        <v>590000000</v>
      </c>
      <c r="J137" s="68" t="s">
        <v>394</v>
      </c>
      <c r="K137" s="30" t="s">
        <v>14136</v>
      </c>
      <c r="L137" s="30" t="s">
        <v>396</v>
      </c>
      <c r="M137" s="30" t="s">
        <v>69</v>
      </c>
      <c r="N137" s="30" t="s">
        <v>9603</v>
      </c>
      <c r="O137" s="30" t="s">
        <v>398</v>
      </c>
      <c r="P137" s="70">
        <v>796</v>
      </c>
      <c r="Q137" s="30" t="s">
        <v>47</v>
      </c>
      <c r="R137" s="58">
        <v>4</v>
      </c>
      <c r="S137" s="102">
        <v>2500</v>
      </c>
      <c r="T137" s="58">
        <f t="shared" ref="T137" si="13">S137*R137</f>
        <v>10000</v>
      </c>
      <c r="U137" s="323">
        <f>T137*1.12</f>
        <v>11200.000000000002</v>
      </c>
      <c r="V137" s="30"/>
      <c r="W137" s="68">
        <v>2016</v>
      </c>
      <c r="X137" s="30"/>
      <c r="Y137" s="363"/>
      <c r="Z137" s="364"/>
      <c r="AA137" s="364"/>
      <c r="AB137" s="364"/>
      <c r="AC137" s="364"/>
      <c r="AD137" s="364"/>
      <c r="AE137" s="364"/>
      <c r="AF137" s="364"/>
      <c r="AG137" s="364"/>
      <c r="AH137" s="364"/>
      <c r="AI137" s="364"/>
      <c r="AJ137" s="364"/>
      <c r="AK137" s="364"/>
      <c r="AL137" s="364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</row>
    <row r="138" spans="1:66" ht="50.1" customHeight="1">
      <c r="A138" s="29" t="s">
        <v>459</v>
      </c>
      <c r="B138" s="30" t="s">
        <v>35</v>
      </c>
      <c r="C138" s="31" t="s">
        <v>454</v>
      </c>
      <c r="D138" s="31" t="s">
        <v>455</v>
      </c>
      <c r="E138" s="31" t="s">
        <v>456</v>
      </c>
      <c r="F138" s="31" t="s">
        <v>460</v>
      </c>
      <c r="G138" s="32" t="s">
        <v>40</v>
      </c>
      <c r="H138" s="33">
        <v>0</v>
      </c>
      <c r="I138" s="67">
        <v>590000000</v>
      </c>
      <c r="J138" s="32" t="s">
        <v>41</v>
      </c>
      <c r="K138" s="32" t="s">
        <v>381</v>
      </c>
      <c r="L138" s="32" t="s">
        <v>302</v>
      </c>
      <c r="M138" s="32" t="s">
        <v>69</v>
      </c>
      <c r="N138" s="32" t="s">
        <v>425</v>
      </c>
      <c r="O138" s="32" t="s">
        <v>71</v>
      </c>
      <c r="P138" s="32">
        <v>796</v>
      </c>
      <c r="Q138" s="32" t="s">
        <v>47</v>
      </c>
      <c r="R138" s="34">
        <v>10</v>
      </c>
      <c r="S138" s="34">
        <v>8080</v>
      </c>
      <c r="T138" s="35">
        <v>0</v>
      </c>
      <c r="U138" s="36">
        <f t="shared" si="9"/>
        <v>0</v>
      </c>
      <c r="V138" s="37" t="s">
        <v>48</v>
      </c>
      <c r="W138" s="32">
        <v>2016</v>
      </c>
      <c r="X138" s="38">
        <v>11</v>
      </c>
    </row>
    <row r="139" spans="1:66" ht="50.1" customHeight="1">
      <c r="A139" s="41" t="s">
        <v>461</v>
      </c>
      <c r="B139" s="30" t="s">
        <v>35</v>
      </c>
      <c r="C139" s="42" t="s">
        <v>454</v>
      </c>
      <c r="D139" s="42" t="s">
        <v>455</v>
      </c>
      <c r="E139" s="42" t="s">
        <v>456</v>
      </c>
      <c r="F139" s="42" t="s">
        <v>460</v>
      </c>
      <c r="G139" s="32" t="s">
        <v>40</v>
      </c>
      <c r="H139" s="30">
        <v>0</v>
      </c>
      <c r="I139" s="67">
        <v>590000000</v>
      </c>
      <c r="J139" s="32" t="s">
        <v>41</v>
      </c>
      <c r="K139" s="32" t="s">
        <v>383</v>
      </c>
      <c r="L139" s="32" t="s">
        <v>302</v>
      </c>
      <c r="M139" s="32" t="s">
        <v>69</v>
      </c>
      <c r="N139" s="32" t="s">
        <v>425</v>
      </c>
      <c r="O139" s="32" t="s">
        <v>115</v>
      </c>
      <c r="P139" s="32">
        <v>796</v>
      </c>
      <c r="Q139" s="32" t="s">
        <v>47</v>
      </c>
      <c r="R139" s="62">
        <v>10</v>
      </c>
      <c r="S139" s="53">
        <v>8080</v>
      </c>
      <c r="T139" s="44">
        <f>R139*S139</f>
        <v>80800</v>
      </c>
      <c r="U139" s="44">
        <v>90496.000000000015</v>
      </c>
      <c r="V139" s="63"/>
      <c r="W139" s="32">
        <v>2016</v>
      </c>
      <c r="X139" s="38"/>
    </row>
    <row r="140" spans="1:66" ht="50.1" customHeight="1">
      <c r="A140" s="29" t="s">
        <v>462</v>
      </c>
      <c r="B140" s="30" t="s">
        <v>35</v>
      </c>
      <c r="C140" s="31" t="s">
        <v>454</v>
      </c>
      <c r="D140" s="31" t="s">
        <v>455</v>
      </c>
      <c r="E140" s="31" t="s">
        <v>456</v>
      </c>
      <c r="F140" s="31" t="s">
        <v>463</v>
      </c>
      <c r="G140" s="32" t="s">
        <v>40</v>
      </c>
      <c r="H140" s="33">
        <v>0</v>
      </c>
      <c r="I140" s="67">
        <v>590000000</v>
      </c>
      <c r="J140" s="32" t="s">
        <v>41</v>
      </c>
      <c r="K140" s="32" t="s">
        <v>68</v>
      </c>
      <c r="L140" s="32" t="s">
        <v>302</v>
      </c>
      <c r="M140" s="32" t="s">
        <v>69</v>
      </c>
      <c r="N140" s="32" t="s">
        <v>425</v>
      </c>
      <c r="O140" s="32" t="s">
        <v>100</v>
      </c>
      <c r="P140" s="32">
        <v>796</v>
      </c>
      <c r="Q140" s="32" t="s">
        <v>47</v>
      </c>
      <c r="R140" s="34">
        <v>10</v>
      </c>
      <c r="S140" s="34">
        <v>1320</v>
      </c>
      <c r="T140" s="35">
        <v>0</v>
      </c>
      <c r="U140" s="36">
        <f t="shared" si="9"/>
        <v>0</v>
      </c>
      <c r="V140" s="37" t="s">
        <v>48</v>
      </c>
      <c r="W140" s="32">
        <v>2016</v>
      </c>
      <c r="X140" s="38">
        <v>11</v>
      </c>
    </row>
    <row r="141" spans="1:66" s="40" customFormat="1" ht="50.1" customHeight="1">
      <c r="A141" s="70" t="s">
        <v>464</v>
      </c>
      <c r="B141" s="30" t="s">
        <v>35</v>
      </c>
      <c r="C141" s="42" t="s">
        <v>454</v>
      </c>
      <c r="D141" s="42" t="s">
        <v>455</v>
      </c>
      <c r="E141" s="42" t="s">
        <v>456</v>
      </c>
      <c r="F141" s="42" t="s">
        <v>463</v>
      </c>
      <c r="G141" s="32" t="s">
        <v>40</v>
      </c>
      <c r="H141" s="30">
        <v>0</v>
      </c>
      <c r="I141" s="351">
        <v>590000000</v>
      </c>
      <c r="J141" s="32" t="s">
        <v>41</v>
      </c>
      <c r="K141" s="32" t="s">
        <v>182</v>
      </c>
      <c r="L141" s="32" t="s">
        <v>302</v>
      </c>
      <c r="M141" s="32" t="s">
        <v>69</v>
      </c>
      <c r="N141" s="32" t="s">
        <v>425</v>
      </c>
      <c r="O141" s="32" t="s">
        <v>175</v>
      </c>
      <c r="P141" s="32">
        <v>796</v>
      </c>
      <c r="Q141" s="32" t="s">
        <v>47</v>
      </c>
      <c r="R141" s="58">
        <v>10</v>
      </c>
      <c r="S141" s="58">
        <v>1320</v>
      </c>
      <c r="T141" s="58">
        <v>0</v>
      </c>
      <c r="U141" s="316">
        <f t="shared" ref="U141:U142" si="14">T141*1.12</f>
        <v>0</v>
      </c>
      <c r="V141" s="63"/>
      <c r="W141" s="32">
        <v>2016</v>
      </c>
      <c r="X141" s="87">
        <v>11.19</v>
      </c>
      <c r="Y141" s="364"/>
      <c r="Z141" s="364"/>
      <c r="AA141" s="364"/>
      <c r="AB141" s="364"/>
      <c r="AC141" s="364"/>
      <c r="AD141" s="364"/>
      <c r="AE141" s="364"/>
      <c r="AF141" s="364"/>
      <c r="AG141" s="364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</row>
    <row r="142" spans="1:66" s="40" customFormat="1" ht="50.1" customHeight="1">
      <c r="A142" s="68" t="s">
        <v>13288</v>
      </c>
      <c r="B142" s="54" t="s">
        <v>35</v>
      </c>
      <c r="C142" s="42" t="s">
        <v>454</v>
      </c>
      <c r="D142" s="42" t="s">
        <v>455</v>
      </c>
      <c r="E142" s="42" t="s">
        <v>456</v>
      </c>
      <c r="F142" s="42" t="s">
        <v>463</v>
      </c>
      <c r="G142" s="30" t="s">
        <v>40</v>
      </c>
      <c r="H142" s="239">
        <v>0</v>
      </c>
      <c r="I142" s="313">
        <v>590000000</v>
      </c>
      <c r="J142" s="68" t="s">
        <v>394</v>
      </c>
      <c r="K142" s="30" t="s">
        <v>13289</v>
      </c>
      <c r="L142" s="30" t="s">
        <v>396</v>
      </c>
      <c r="M142" s="32" t="s">
        <v>69</v>
      </c>
      <c r="N142" s="32" t="s">
        <v>425</v>
      </c>
      <c r="O142" s="32" t="s">
        <v>175</v>
      </c>
      <c r="P142" s="70">
        <v>796</v>
      </c>
      <c r="Q142" s="30" t="s">
        <v>47</v>
      </c>
      <c r="R142" s="58">
        <v>10</v>
      </c>
      <c r="S142" s="58">
        <v>1500</v>
      </c>
      <c r="T142" s="58">
        <f>S142*R142</f>
        <v>15000</v>
      </c>
      <c r="U142" s="323">
        <f t="shared" si="14"/>
        <v>16800</v>
      </c>
      <c r="V142" s="30"/>
      <c r="W142" s="68">
        <v>2016</v>
      </c>
      <c r="X142" s="32"/>
      <c r="Y142" s="364"/>
      <c r="Z142" s="364"/>
      <c r="AA142" s="364"/>
      <c r="AB142" s="364"/>
      <c r="AC142" s="364"/>
      <c r="AD142" s="364"/>
      <c r="AE142" s="364"/>
      <c r="AF142" s="364"/>
      <c r="AG142" s="364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</row>
    <row r="143" spans="1:66" ht="50.1" customHeight="1">
      <c r="A143" s="29" t="s">
        <v>465</v>
      </c>
      <c r="B143" s="30" t="s">
        <v>35</v>
      </c>
      <c r="C143" s="31" t="s">
        <v>454</v>
      </c>
      <c r="D143" s="31" t="s">
        <v>455</v>
      </c>
      <c r="E143" s="31" t="s">
        <v>456</v>
      </c>
      <c r="F143" s="31" t="s">
        <v>466</v>
      </c>
      <c r="G143" s="32" t="s">
        <v>40</v>
      </c>
      <c r="H143" s="33">
        <v>0</v>
      </c>
      <c r="I143" s="67">
        <v>590000000</v>
      </c>
      <c r="J143" s="32" t="s">
        <v>41</v>
      </c>
      <c r="K143" s="32" t="s">
        <v>68</v>
      </c>
      <c r="L143" s="32" t="s">
        <v>302</v>
      </c>
      <c r="M143" s="32" t="s">
        <v>69</v>
      </c>
      <c r="N143" s="32" t="s">
        <v>303</v>
      </c>
      <c r="O143" s="32" t="s">
        <v>71</v>
      </c>
      <c r="P143" s="32">
        <v>796</v>
      </c>
      <c r="Q143" s="32" t="s">
        <v>47</v>
      </c>
      <c r="R143" s="34">
        <v>7</v>
      </c>
      <c r="S143" s="34">
        <v>430</v>
      </c>
      <c r="T143" s="35">
        <v>0</v>
      </c>
      <c r="U143" s="36">
        <f t="shared" si="9"/>
        <v>0</v>
      </c>
      <c r="V143" s="37" t="s">
        <v>48</v>
      </c>
      <c r="W143" s="32">
        <v>2016</v>
      </c>
      <c r="X143" s="38">
        <v>11</v>
      </c>
    </row>
    <row r="144" spans="1:66" ht="50.1" customHeight="1">
      <c r="A144" s="41" t="s">
        <v>467</v>
      </c>
      <c r="B144" s="30" t="s">
        <v>35</v>
      </c>
      <c r="C144" s="42" t="s">
        <v>454</v>
      </c>
      <c r="D144" s="42" t="s">
        <v>455</v>
      </c>
      <c r="E144" s="42" t="s">
        <v>456</v>
      </c>
      <c r="F144" s="42" t="s">
        <v>466</v>
      </c>
      <c r="G144" s="32" t="s">
        <v>40</v>
      </c>
      <c r="H144" s="30">
        <v>0</v>
      </c>
      <c r="I144" s="67">
        <v>590000000</v>
      </c>
      <c r="J144" s="32" t="s">
        <v>41</v>
      </c>
      <c r="K144" s="32" t="s">
        <v>182</v>
      </c>
      <c r="L144" s="32" t="s">
        <v>302</v>
      </c>
      <c r="M144" s="32" t="s">
        <v>69</v>
      </c>
      <c r="N144" s="32" t="s">
        <v>303</v>
      </c>
      <c r="O144" s="32" t="s">
        <v>115</v>
      </c>
      <c r="P144" s="32">
        <v>796</v>
      </c>
      <c r="Q144" s="32" t="s">
        <v>47</v>
      </c>
      <c r="R144" s="62">
        <v>7</v>
      </c>
      <c r="S144" s="53">
        <v>430</v>
      </c>
      <c r="T144" s="44">
        <f>R144*S144</f>
        <v>3010</v>
      </c>
      <c r="U144" s="44">
        <v>3371.2000000000003</v>
      </c>
      <c r="V144" s="63"/>
      <c r="W144" s="32">
        <v>2016</v>
      </c>
      <c r="X144" s="38"/>
    </row>
    <row r="145" spans="1:63" ht="50.1" customHeight="1">
      <c r="A145" s="29" t="s">
        <v>468</v>
      </c>
      <c r="B145" s="30" t="s">
        <v>35</v>
      </c>
      <c r="C145" s="31" t="s">
        <v>454</v>
      </c>
      <c r="D145" s="31" t="s">
        <v>455</v>
      </c>
      <c r="E145" s="31" t="s">
        <v>456</v>
      </c>
      <c r="F145" s="31" t="s">
        <v>469</v>
      </c>
      <c r="G145" s="32" t="s">
        <v>40</v>
      </c>
      <c r="H145" s="33">
        <v>0</v>
      </c>
      <c r="I145" s="67">
        <v>590000000</v>
      </c>
      <c r="J145" s="32" t="s">
        <v>41</v>
      </c>
      <c r="K145" s="32" t="s">
        <v>68</v>
      </c>
      <c r="L145" s="32" t="s">
        <v>302</v>
      </c>
      <c r="M145" s="32" t="s">
        <v>69</v>
      </c>
      <c r="N145" s="32" t="s">
        <v>303</v>
      </c>
      <c r="O145" s="32" t="s">
        <v>71</v>
      </c>
      <c r="P145" s="32">
        <v>796</v>
      </c>
      <c r="Q145" s="32" t="s">
        <v>47</v>
      </c>
      <c r="R145" s="34">
        <v>3</v>
      </c>
      <c r="S145" s="34">
        <v>1250</v>
      </c>
      <c r="T145" s="35">
        <v>0</v>
      </c>
      <c r="U145" s="36">
        <f t="shared" si="9"/>
        <v>0</v>
      </c>
      <c r="V145" s="37" t="s">
        <v>48</v>
      </c>
      <c r="W145" s="32">
        <v>2016</v>
      </c>
      <c r="X145" s="38">
        <v>11</v>
      </c>
    </row>
    <row r="146" spans="1:63" s="40" customFormat="1" ht="50.1" customHeight="1">
      <c r="A146" s="70" t="s">
        <v>470</v>
      </c>
      <c r="B146" s="30" t="s">
        <v>35</v>
      </c>
      <c r="C146" s="42" t="s">
        <v>454</v>
      </c>
      <c r="D146" s="42" t="s">
        <v>455</v>
      </c>
      <c r="E146" s="42" t="s">
        <v>456</v>
      </c>
      <c r="F146" s="42" t="s">
        <v>469</v>
      </c>
      <c r="G146" s="32" t="s">
        <v>40</v>
      </c>
      <c r="H146" s="30">
        <v>0</v>
      </c>
      <c r="I146" s="351">
        <v>590000000</v>
      </c>
      <c r="J146" s="32" t="s">
        <v>41</v>
      </c>
      <c r="K146" s="32" t="s">
        <v>182</v>
      </c>
      <c r="L146" s="32" t="s">
        <v>302</v>
      </c>
      <c r="M146" s="32" t="s">
        <v>69</v>
      </c>
      <c r="N146" s="32" t="s">
        <v>303</v>
      </c>
      <c r="O146" s="32" t="s">
        <v>115</v>
      </c>
      <c r="P146" s="32">
        <v>796</v>
      </c>
      <c r="Q146" s="32" t="s">
        <v>47</v>
      </c>
      <c r="R146" s="58">
        <v>3</v>
      </c>
      <c r="S146" s="58">
        <v>1250</v>
      </c>
      <c r="T146" s="58">
        <v>0</v>
      </c>
      <c r="U146" s="316">
        <f>T146*1.12</f>
        <v>0</v>
      </c>
      <c r="V146" s="63"/>
      <c r="W146" s="32">
        <v>2016</v>
      </c>
      <c r="X146" s="87">
        <v>11.19</v>
      </c>
      <c r="Y146" s="364"/>
      <c r="Z146" s="364"/>
      <c r="AA146" s="364"/>
      <c r="AB146" s="364"/>
      <c r="AC146" s="364"/>
      <c r="AD146" s="364"/>
      <c r="AE146" s="364"/>
      <c r="AF146" s="364"/>
      <c r="AG146" s="364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</row>
    <row r="147" spans="1:63" s="40" customFormat="1" ht="50.1" customHeight="1">
      <c r="A147" s="68" t="s">
        <v>13314</v>
      </c>
      <c r="B147" s="54" t="s">
        <v>35</v>
      </c>
      <c r="C147" s="42" t="s">
        <v>454</v>
      </c>
      <c r="D147" s="42" t="s">
        <v>455</v>
      </c>
      <c r="E147" s="42" t="s">
        <v>456</v>
      </c>
      <c r="F147" s="42" t="s">
        <v>469</v>
      </c>
      <c r="G147" s="30" t="s">
        <v>40</v>
      </c>
      <c r="H147" s="239">
        <v>0</v>
      </c>
      <c r="I147" s="313">
        <v>590000000</v>
      </c>
      <c r="J147" s="68" t="s">
        <v>394</v>
      </c>
      <c r="K147" s="30" t="s">
        <v>13201</v>
      </c>
      <c r="L147" s="30" t="s">
        <v>396</v>
      </c>
      <c r="M147" s="32" t="s">
        <v>69</v>
      </c>
      <c r="N147" s="32" t="s">
        <v>303</v>
      </c>
      <c r="O147" s="30" t="s">
        <v>398</v>
      </c>
      <c r="P147" s="70">
        <v>796</v>
      </c>
      <c r="Q147" s="30" t="s">
        <v>47</v>
      </c>
      <c r="R147" s="58">
        <v>3</v>
      </c>
      <c r="S147" s="58">
        <v>1790</v>
      </c>
      <c r="T147" s="58">
        <f>S147*R147</f>
        <v>5370</v>
      </c>
      <c r="U147" s="323">
        <f>T147*1.12</f>
        <v>6014.4000000000005</v>
      </c>
      <c r="V147" s="30"/>
      <c r="W147" s="68">
        <v>2016</v>
      </c>
      <c r="X147" s="32"/>
      <c r="Y147" s="364"/>
      <c r="Z147" s="364"/>
      <c r="AA147" s="364"/>
      <c r="AB147" s="364"/>
      <c r="AC147" s="364"/>
      <c r="AD147" s="364"/>
      <c r="AE147" s="364"/>
      <c r="AF147" s="364"/>
      <c r="AG147" s="364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</row>
    <row r="148" spans="1:63" ht="50.1" customHeight="1">
      <c r="A148" s="29" t="s">
        <v>471</v>
      </c>
      <c r="B148" s="30" t="s">
        <v>35</v>
      </c>
      <c r="C148" s="31" t="s">
        <v>454</v>
      </c>
      <c r="D148" s="31" t="s">
        <v>455</v>
      </c>
      <c r="E148" s="31" t="s">
        <v>456</v>
      </c>
      <c r="F148" s="31" t="s">
        <v>472</v>
      </c>
      <c r="G148" s="32" t="s">
        <v>40</v>
      </c>
      <c r="H148" s="33">
        <v>0</v>
      </c>
      <c r="I148" s="67">
        <v>590000000</v>
      </c>
      <c r="J148" s="32" t="s">
        <v>41</v>
      </c>
      <c r="K148" s="32" t="s">
        <v>68</v>
      </c>
      <c r="L148" s="32" t="s">
        <v>302</v>
      </c>
      <c r="M148" s="32" t="s">
        <v>69</v>
      </c>
      <c r="N148" s="32" t="s">
        <v>303</v>
      </c>
      <c r="O148" s="32" t="s">
        <v>71</v>
      </c>
      <c r="P148" s="32">
        <v>796</v>
      </c>
      <c r="Q148" s="32" t="s">
        <v>47</v>
      </c>
      <c r="R148" s="34">
        <v>14</v>
      </c>
      <c r="S148" s="34">
        <v>2000</v>
      </c>
      <c r="T148" s="35">
        <v>0</v>
      </c>
      <c r="U148" s="36">
        <f t="shared" si="9"/>
        <v>0</v>
      </c>
      <c r="V148" s="37" t="s">
        <v>48</v>
      </c>
      <c r="W148" s="32">
        <v>2016</v>
      </c>
      <c r="X148" s="38">
        <v>11</v>
      </c>
    </row>
    <row r="149" spans="1:63" s="40" customFormat="1" ht="50.1" customHeight="1">
      <c r="A149" s="70" t="s">
        <v>473</v>
      </c>
      <c r="B149" s="30" t="s">
        <v>35</v>
      </c>
      <c r="C149" s="42" t="s">
        <v>454</v>
      </c>
      <c r="D149" s="42" t="s">
        <v>455</v>
      </c>
      <c r="E149" s="42" t="s">
        <v>456</v>
      </c>
      <c r="F149" s="42" t="s">
        <v>472</v>
      </c>
      <c r="G149" s="32" t="s">
        <v>40</v>
      </c>
      <c r="H149" s="30">
        <v>0</v>
      </c>
      <c r="I149" s="351">
        <v>590000000</v>
      </c>
      <c r="J149" s="32" t="s">
        <v>41</v>
      </c>
      <c r="K149" s="32" t="s">
        <v>182</v>
      </c>
      <c r="L149" s="32" t="s">
        <v>302</v>
      </c>
      <c r="M149" s="32" t="s">
        <v>69</v>
      </c>
      <c r="N149" s="32" t="s">
        <v>303</v>
      </c>
      <c r="O149" s="32" t="s">
        <v>115</v>
      </c>
      <c r="P149" s="32">
        <v>796</v>
      </c>
      <c r="Q149" s="32" t="s">
        <v>47</v>
      </c>
      <c r="R149" s="58">
        <v>14</v>
      </c>
      <c r="S149" s="58">
        <v>2000</v>
      </c>
      <c r="T149" s="58">
        <v>0</v>
      </c>
      <c r="U149" s="316">
        <f t="shared" ref="U149" si="15">T149*1.12</f>
        <v>0</v>
      </c>
      <c r="V149" s="63"/>
      <c r="W149" s="32">
        <v>2016</v>
      </c>
      <c r="X149" s="38" t="s">
        <v>4944</v>
      </c>
      <c r="Y149" s="363"/>
      <c r="Z149" s="364"/>
      <c r="AA149" s="364"/>
      <c r="AB149" s="364"/>
      <c r="AC149" s="364"/>
      <c r="AD149" s="364"/>
      <c r="AE149" s="364"/>
      <c r="AF149" s="364"/>
      <c r="AG149" s="364"/>
      <c r="AH149" s="364"/>
      <c r="AI149" s="364"/>
      <c r="AJ149" s="364"/>
      <c r="AK149" s="364"/>
      <c r="AL149" s="364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</row>
    <row r="150" spans="1:63" s="40" customFormat="1" ht="50.1" customHeight="1">
      <c r="A150" s="70" t="s">
        <v>14241</v>
      </c>
      <c r="B150" s="54" t="s">
        <v>35</v>
      </c>
      <c r="C150" s="42" t="s">
        <v>454</v>
      </c>
      <c r="D150" s="42" t="s">
        <v>455</v>
      </c>
      <c r="E150" s="42" t="s">
        <v>456</v>
      </c>
      <c r="F150" s="42" t="s">
        <v>14242</v>
      </c>
      <c r="G150" s="30" t="s">
        <v>40</v>
      </c>
      <c r="H150" s="239">
        <v>0</v>
      </c>
      <c r="I150" s="313">
        <v>590000000</v>
      </c>
      <c r="J150" s="68" t="s">
        <v>394</v>
      </c>
      <c r="K150" s="30" t="s">
        <v>14136</v>
      </c>
      <c r="L150" s="30" t="s">
        <v>396</v>
      </c>
      <c r="M150" s="30" t="s">
        <v>69</v>
      </c>
      <c r="N150" s="30" t="s">
        <v>9603</v>
      </c>
      <c r="O150" s="30" t="s">
        <v>398</v>
      </c>
      <c r="P150" s="70">
        <v>796</v>
      </c>
      <c r="Q150" s="30" t="s">
        <v>47</v>
      </c>
      <c r="R150" s="58">
        <v>4</v>
      </c>
      <c r="S150" s="102">
        <v>2000</v>
      </c>
      <c r="T150" s="58">
        <f t="shared" ref="T150" si="16">S150*R150</f>
        <v>8000</v>
      </c>
      <c r="U150" s="323">
        <f>T150*1.12</f>
        <v>8960</v>
      </c>
      <c r="V150" s="30"/>
      <c r="W150" s="68">
        <v>2016</v>
      </c>
      <c r="X150" s="30"/>
      <c r="Y150" s="363"/>
      <c r="Z150" s="364"/>
      <c r="AA150" s="364"/>
      <c r="AB150" s="364"/>
      <c r="AC150" s="364"/>
      <c r="AD150" s="364"/>
      <c r="AE150" s="364"/>
      <c r="AF150" s="364"/>
      <c r="AG150" s="364"/>
      <c r="AH150" s="364"/>
      <c r="AI150" s="364"/>
      <c r="AJ150" s="364"/>
      <c r="AK150" s="364"/>
      <c r="AL150" s="364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</row>
    <row r="151" spans="1:63" ht="50.1" customHeight="1">
      <c r="A151" s="29" t="s">
        <v>474</v>
      </c>
      <c r="B151" s="30" t="s">
        <v>35</v>
      </c>
      <c r="C151" s="31" t="s">
        <v>475</v>
      </c>
      <c r="D151" s="31" t="s">
        <v>476</v>
      </c>
      <c r="E151" s="31" t="s">
        <v>477</v>
      </c>
      <c r="F151" s="31" t="s">
        <v>478</v>
      </c>
      <c r="G151" s="32" t="s">
        <v>40</v>
      </c>
      <c r="H151" s="33">
        <v>0</v>
      </c>
      <c r="I151" s="67">
        <v>590000000</v>
      </c>
      <c r="J151" s="32" t="s">
        <v>41</v>
      </c>
      <c r="K151" s="32" t="s">
        <v>479</v>
      </c>
      <c r="L151" s="32" t="s">
        <v>41</v>
      </c>
      <c r="M151" s="32" t="s">
        <v>84</v>
      </c>
      <c r="N151" s="32" t="s">
        <v>55</v>
      </c>
      <c r="O151" s="32" t="s">
        <v>56</v>
      </c>
      <c r="P151" s="32">
        <v>796</v>
      </c>
      <c r="Q151" s="32" t="s">
        <v>47</v>
      </c>
      <c r="R151" s="34">
        <v>650</v>
      </c>
      <c r="S151" s="34">
        <v>2840</v>
      </c>
      <c r="T151" s="35">
        <v>0</v>
      </c>
      <c r="U151" s="36">
        <f t="shared" si="9"/>
        <v>0</v>
      </c>
      <c r="V151" s="37" t="s">
        <v>48</v>
      </c>
      <c r="W151" s="32">
        <v>2016</v>
      </c>
      <c r="X151" s="38">
        <v>11</v>
      </c>
    </row>
    <row r="152" spans="1:63" ht="50.1" customHeight="1">
      <c r="A152" s="41" t="s">
        <v>480</v>
      </c>
      <c r="B152" s="30" t="s">
        <v>35</v>
      </c>
      <c r="C152" s="42" t="s">
        <v>475</v>
      </c>
      <c r="D152" s="59" t="s">
        <v>481</v>
      </c>
      <c r="E152" s="42" t="s">
        <v>477</v>
      </c>
      <c r="F152" s="66" t="s">
        <v>478</v>
      </c>
      <c r="G152" s="30" t="s">
        <v>40</v>
      </c>
      <c r="H152" s="30">
        <v>0</v>
      </c>
      <c r="I152" s="67">
        <v>590000000</v>
      </c>
      <c r="J152" s="32" t="s">
        <v>41</v>
      </c>
      <c r="K152" s="48" t="s">
        <v>482</v>
      </c>
      <c r="L152" s="32" t="s">
        <v>41</v>
      </c>
      <c r="M152" s="30" t="s">
        <v>84</v>
      </c>
      <c r="N152" s="30" t="s">
        <v>55</v>
      </c>
      <c r="O152" s="67" t="s">
        <v>483</v>
      </c>
      <c r="P152" s="32">
        <v>796</v>
      </c>
      <c r="Q152" s="30" t="s">
        <v>484</v>
      </c>
      <c r="R152" s="49">
        <v>650</v>
      </c>
      <c r="S152" s="53">
        <f>568*5</f>
        <v>2840</v>
      </c>
      <c r="T152" s="44">
        <f>R152*S152</f>
        <v>1846000</v>
      </c>
      <c r="U152" s="44">
        <v>2067520.0000000002</v>
      </c>
      <c r="V152" s="51"/>
      <c r="W152" s="32">
        <v>2016</v>
      </c>
      <c r="X152" s="33"/>
    </row>
    <row r="153" spans="1:63" ht="50.1" customHeight="1">
      <c r="A153" s="29" t="s">
        <v>485</v>
      </c>
      <c r="B153" s="30" t="s">
        <v>35</v>
      </c>
      <c r="C153" s="31" t="s">
        <v>486</v>
      </c>
      <c r="D153" s="31" t="s">
        <v>487</v>
      </c>
      <c r="E153" s="31" t="s">
        <v>488</v>
      </c>
      <c r="F153" s="31" t="s">
        <v>488</v>
      </c>
      <c r="G153" s="32" t="s">
        <v>40</v>
      </c>
      <c r="H153" s="33">
        <v>0</v>
      </c>
      <c r="I153" s="67">
        <v>590000000</v>
      </c>
      <c r="J153" s="32" t="s">
        <v>41</v>
      </c>
      <c r="K153" s="32" t="s">
        <v>489</v>
      </c>
      <c r="L153" s="32" t="s">
        <v>83</v>
      </c>
      <c r="M153" s="32" t="s">
        <v>84</v>
      </c>
      <c r="N153" s="32" t="s">
        <v>85</v>
      </c>
      <c r="O153" s="32" t="s">
        <v>95</v>
      </c>
      <c r="P153" s="32">
        <v>796</v>
      </c>
      <c r="Q153" s="32" t="s">
        <v>47</v>
      </c>
      <c r="R153" s="34">
        <v>5</v>
      </c>
      <c r="S153" s="34">
        <v>5500</v>
      </c>
      <c r="T153" s="35">
        <f>R153*S153</f>
        <v>27500</v>
      </c>
      <c r="U153" s="36">
        <f t="shared" si="9"/>
        <v>30800.000000000004</v>
      </c>
      <c r="V153" s="37" t="s">
        <v>48</v>
      </c>
      <c r="W153" s="32">
        <v>2016</v>
      </c>
      <c r="X153" s="38" t="s">
        <v>48</v>
      </c>
    </row>
    <row r="154" spans="1:63" ht="50.1" customHeight="1">
      <c r="A154" s="29" t="s">
        <v>490</v>
      </c>
      <c r="B154" s="30" t="s">
        <v>35</v>
      </c>
      <c r="C154" s="31" t="s">
        <v>491</v>
      </c>
      <c r="D154" s="31" t="s">
        <v>492</v>
      </c>
      <c r="E154" s="31" t="s">
        <v>493</v>
      </c>
      <c r="F154" s="31" t="s">
        <v>494</v>
      </c>
      <c r="G154" s="32" t="s">
        <v>40</v>
      </c>
      <c r="H154" s="33">
        <v>0</v>
      </c>
      <c r="I154" s="67">
        <v>590000000</v>
      </c>
      <c r="J154" s="32" t="s">
        <v>41</v>
      </c>
      <c r="K154" s="32" t="s">
        <v>495</v>
      </c>
      <c r="L154" s="32" t="s">
        <v>43</v>
      </c>
      <c r="M154" s="32" t="s">
        <v>84</v>
      </c>
      <c r="N154" s="32" t="s">
        <v>345</v>
      </c>
      <c r="O154" s="32" t="s">
        <v>46</v>
      </c>
      <c r="P154" s="32" t="s">
        <v>496</v>
      </c>
      <c r="Q154" s="32" t="s">
        <v>497</v>
      </c>
      <c r="R154" s="34">
        <v>70</v>
      </c>
      <c r="S154" s="34">
        <v>535</v>
      </c>
      <c r="T154" s="35">
        <f>R154*S154</f>
        <v>37450</v>
      </c>
      <c r="U154" s="36">
        <f t="shared" si="9"/>
        <v>41944.000000000007</v>
      </c>
      <c r="V154" s="37" t="s">
        <v>48</v>
      </c>
      <c r="W154" s="32">
        <v>2016</v>
      </c>
      <c r="X154" s="38" t="s">
        <v>48</v>
      </c>
    </row>
    <row r="155" spans="1:63" ht="50.1" customHeight="1">
      <c r="A155" s="29" t="s">
        <v>498</v>
      </c>
      <c r="B155" s="30" t="s">
        <v>35</v>
      </c>
      <c r="C155" s="31" t="s">
        <v>499</v>
      </c>
      <c r="D155" s="31" t="s">
        <v>500</v>
      </c>
      <c r="E155" s="31" t="s">
        <v>488</v>
      </c>
      <c r="F155" s="31" t="s">
        <v>501</v>
      </c>
      <c r="G155" s="32" t="s">
        <v>40</v>
      </c>
      <c r="H155" s="33">
        <v>0</v>
      </c>
      <c r="I155" s="67">
        <v>590000000</v>
      </c>
      <c r="J155" s="32" t="s">
        <v>41</v>
      </c>
      <c r="K155" s="32" t="s">
        <v>68</v>
      </c>
      <c r="L155" s="32" t="s">
        <v>302</v>
      </c>
      <c r="M155" s="32" t="s">
        <v>69</v>
      </c>
      <c r="N155" s="32" t="s">
        <v>303</v>
      </c>
      <c r="O155" s="32" t="s">
        <v>71</v>
      </c>
      <c r="P155" s="32">
        <v>796</v>
      </c>
      <c r="Q155" s="32" t="s">
        <v>47</v>
      </c>
      <c r="R155" s="34">
        <v>2</v>
      </c>
      <c r="S155" s="34">
        <v>21400</v>
      </c>
      <c r="T155" s="35">
        <v>0</v>
      </c>
      <c r="U155" s="36">
        <f t="shared" si="9"/>
        <v>0</v>
      </c>
      <c r="V155" s="37" t="s">
        <v>48</v>
      </c>
      <c r="W155" s="32">
        <v>2016</v>
      </c>
      <c r="X155" s="38">
        <v>11</v>
      </c>
    </row>
    <row r="156" spans="1:63" ht="50.1" customHeight="1">
      <c r="A156" s="41" t="s">
        <v>502</v>
      </c>
      <c r="B156" s="30" t="s">
        <v>35</v>
      </c>
      <c r="C156" s="69" t="s">
        <v>499</v>
      </c>
      <c r="D156" s="42" t="s">
        <v>500</v>
      </c>
      <c r="E156" s="42" t="s">
        <v>488</v>
      </c>
      <c r="F156" s="42" t="s">
        <v>501</v>
      </c>
      <c r="G156" s="32" t="s">
        <v>40</v>
      </c>
      <c r="H156" s="30">
        <v>0</v>
      </c>
      <c r="I156" s="67">
        <v>590000000</v>
      </c>
      <c r="J156" s="32" t="s">
        <v>41</v>
      </c>
      <c r="K156" s="32" t="s">
        <v>182</v>
      </c>
      <c r="L156" s="32" t="s">
        <v>302</v>
      </c>
      <c r="M156" s="32" t="s">
        <v>69</v>
      </c>
      <c r="N156" s="32" t="s">
        <v>303</v>
      </c>
      <c r="O156" s="32" t="s">
        <v>115</v>
      </c>
      <c r="P156" s="32">
        <v>796</v>
      </c>
      <c r="Q156" s="32" t="s">
        <v>47</v>
      </c>
      <c r="R156" s="62">
        <v>2</v>
      </c>
      <c r="S156" s="53">
        <f>20000*1.07</f>
        <v>21400</v>
      </c>
      <c r="T156" s="44">
        <f>R156*S156</f>
        <v>42800</v>
      </c>
      <c r="U156" s="44">
        <v>47936.000000000007</v>
      </c>
      <c r="V156" s="63"/>
      <c r="W156" s="32">
        <v>2016</v>
      </c>
      <c r="X156" s="38"/>
    </row>
    <row r="157" spans="1:63" s="52" customFormat="1" ht="50.1" customHeight="1">
      <c r="A157" s="70" t="s">
        <v>503</v>
      </c>
      <c r="B157" s="30" t="s">
        <v>35</v>
      </c>
      <c r="C157" s="42" t="s">
        <v>504</v>
      </c>
      <c r="D157" s="59" t="s">
        <v>505</v>
      </c>
      <c r="E157" s="59" t="s">
        <v>506</v>
      </c>
      <c r="F157" s="42"/>
      <c r="G157" s="30" t="s">
        <v>40</v>
      </c>
      <c r="H157" s="30">
        <v>0</v>
      </c>
      <c r="I157" s="67">
        <v>590000000</v>
      </c>
      <c r="J157" s="32" t="s">
        <v>41</v>
      </c>
      <c r="K157" s="48" t="s">
        <v>132</v>
      </c>
      <c r="L157" s="32" t="s">
        <v>41</v>
      </c>
      <c r="M157" s="30" t="s">
        <v>84</v>
      </c>
      <c r="N157" s="30" t="s">
        <v>55</v>
      </c>
      <c r="O157" s="67" t="s">
        <v>56</v>
      </c>
      <c r="P157" s="30">
        <v>166</v>
      </c>
      <c r="Q157" s="30" t="s">
        <v>134</v>
      </c>
      <c r="R157" s="58">
        <v>3000</v>
      </c>
      <c r="S157" s="71">
        <v>536</v>
      </c>
      <c r="T157" s="44">
        <v>0</v>
      </c>
      <c r="U157" s="36">
        <f>T157*1.12</f>
        <v>0</v>
      </c>
      <c r="V157" s="72"/>
      <c r="W157" s="32">
        <v>2016</v>
      </c>
      <c r="X157" s="70">
        <v>11</v>
      </c>
    </row>
    <row r="158" spans="1:63" s="52" customFormat="1" ht="50.1" customHeight="1">
      <c r="A158" s="70" t="s">
        <v>507</v>
      </c>
      <c r="B158" s="30" t="s">
        <v>35</v>
      </c>
      <c r="C158" s="42" t="s">
        <v>504</v>
      </c>
      <c r="D158" s="59" t="s">
        <v>505</v>
      </c>
      <c r="E158" s="59" t="s">
        <v>506</v>
      </c>
      <c r="F158" s="42"/>
      <c r="G158" s="30" t="s">
        <v>40</v>
      </c>
      <c r="H158" s="30">
        <v>0</v>
      </c>
      <c r="I158" s="67">
        <v>590000000</v>
      </c>
      <c r="J158" s="32" t="s">
        <v>41</v>
      </c>
      <c r="K158" s="48" t="s">
        <v>508</v>
      </c>
      <c r="L158" s="32" t="s">
        <v>41</v>
      </c>
      <c r="M158" s="30" t="s">
        <v>84</v>
      </c>
      <c r="N158" s="30" t="s">
        <v>55</v>
      </c>
      <c r="O158" s="67" t="s">
        <v>483</v>
      </c>
      <c r="P158" s="30">
        <v>166</v>
      </c>
      <c r="Q158" s="30" t="s">
        <v>134</v>
      </c>
      <c r="R158" s="58">
        <v>3000</v>
      </c>
      <c r="S158" s="71">
        <v>536</v>
      </c>
      <c r="T158" s="44">
        <v>0</v>
      </c>
      <c r="U158" s="36">
        <f>T158*1.12</f>
        <v>0</v>
      </c>
      <c r="V158" s="72"/>
      <c r="W158" s="32">
        <v>2016</v>
      </c>
      <c r="X158" s="30" t="s">
        <v>509</v>
      </c>
    </row>
    <row r="159" spans="1:63" s="52" customFormat="1" ht="50.1" customHeight="1">
      <c r="A159" s="70" t="s">
        <v>510</v>
      </c>
      <c r="B159" s="30" t="s">
        <v>35</v>
      </c>
      <c r="C159" s="42" t="s">
        <v>504</v>
      </c>
      <c r="D159" s="59" t="s">
        <v>505</v>
      </c>
      <c r="E159" s="59" t="s">
        <v>506</v>
      </c>
      <c r="F159" s="42"/>
      <c r="G159" s="30" t="s">
        <v>40</v>
      </c>
      <c r="H159" s="30">
        <v>0</v>
      </c>
      <c r="I159" s="67">
        <v>590000000</v>
      </c>
      <c r="J159" s="32" t="s">
        <v>41</v>
      </c>
      <c r="K159" s="48" t="s">
        <v>511</v>
      </c>
      <c r="L159" s="32" t="s">
        <v>41</v>
      </c>
      <c r="M159" s="30" t="s">
        <v>512</v>
      </c>
      <c r="N159" s="30" t="s">
        <v>55</v>
      </c>
      <c r="O159" s="67" t="s">
        <v>398</v>
      </c>
      <c r="P159" s="30">
        <v>166</v>
      </c>
      <c r="Q159" s="30" t="s">
        <v>134</v>
      </c>
      <c r="R159" s="58">
        <v>3000</v>
      </c>
      <c r="S159" s="71">
        <v>536</v>
      </c>
      <c r="T159" s="44">
        <f>R159*S159</f>
        <v>1608000</v>
      </c>
      <c r="U159" s="44">
        <f>T159*1.12</f>
        <v>1800960.0000000002</v>
      </c>
      <c r="V159" s="72"/>
      <c r="W159" s="32">
        <v>2016</v>
      </c>
      <c r="X159" s="30"/>
    </row>
    <row r="160" spans="1:63" ht="50.1" customHeight="1">
      <c r="A160" s="29" t="s">
        <v>513</v>
      </c>
      <c r="B160" s="30" t="s">
        <v>35</v>
      </c>
      <c r="C160" s="31" t="s">
        <v>514</v>
      </c>
      <c r="D160" s="31" t="s">
        <v>515</v>
      </c>
      <c r="E160" s="31" t="s">
        <v>516</v>
      </c>
      <c r="F160" s="31" t="s">
        <v>517</v>
      </c>
      <c r="G160" s="32" t="s">
        <v>40</v>
      </c>
      <c r="H160" s="33">
        <v>0</v>
      </c>
      <c r="I160" s="67">
        <v>590000000</v>
      </c>
      <c r="J160" s="32" t="s">
        <v>41</v>
      </c>
      <c r="K160" s="32" t="s">
        <v>437</v>
      </c>
      <c r="L160" s="32" t="s">
        <v>43</v>
      </c>
      <c r="M160" s="32" t="s">
        <v>84</v>
      </c>
      <c r="N160" s="32" t="s">
        <v>345</v>
      </c>
      <c r="O160" s="32" t="s">
        <v>56</v>
      </c>
      <c r="P160" s="32" t="s">
        <v>133</v>
      </c>
      <c r="Q160" s="32" t="s">
        <v>134</v>
      </c>
      <c r="R160" s="34">
        <v>500</v>
      </c>
      <c r="S160" s="34">
        <v>850</v>
      </c>
      <c r="T160" s="35">
        <v>0</v>
      </c>
      <c r="U160" s="36">
        <f t="shared" si="9"/>
        <v>0</v>
      </c>
      <c r="V160" s="37" t="s">
        <v>48</v>
      </c>
      <c r="W160" s="32">
        <v>2016</v>
      </c>
      <c r="X160" s="38">
        <v>11</v>
      </c>
    </row>
    <row r="161" spans="1:24" ht="50.1" customHeight="1">
      <c r="A161" s="41" t="s">
        <v>518</v>
      </c>
      <c r="B161" s="30" t="s">
        <v>35</v>
      </c>
      <c r="C161" s="42" t="s">
        <v>514</v>
      </c>
      <c r="D161" s="42" t="s">
        <v>515</v>
      </c>
      <c r="E161" s="42" t="s">
        <v>516</v>
      </c>
      <c r="F161" s="42" t="s">
        <v>517</v>
      </c>
      <c r="G161" s="30" t="s">
        <v>40</v>
      </c>
      <c r="H161" s="30">
        <v>0</v>
      </c>
      <c r="I161" s="67">
        <v>590000000</v>
      </c>
      <c r="J161" s="32" t="s">
        <v>41</v>
      </c>
      <c r="K161" s="30" t="s">
        <v>519</v>
      </c>
      <c r="L161" s="32" t="s">
        <v>43</v>
      </c>
      <c r="M161" s="30" t="s">
        <v>84</v>
      </c>
      <c r="N161" s="30" t="s">
        <v>520</v>
      </c>
      <c r="O161" s="67" t="s">
        <v>483</v>
      </c>
      <c r="P161" s="32">
        <v>166</v>
      </c>
      <c r="Q161" s="30" t="s">
        <v>134</v>
      </c>
      <c r="R161" s="43">
        <v>500</v>
      </c>
      <c r="S161" s="43">
        <v>850</v>
      </c>
      <c r="T161" s="44">
        <f>R161*S161</f>
        <v>425000</v>
      </c>
      <c r="U161" s="44">
        <v>476000.00000000006</v>
      </c>
      <c r="V161" s="45"/>
      <c r="W161" s="32">
        <v>2016</v>
      </c>
      <c r="X161" s="33"/>
    </row>
    <row r="162" spans="1:24" ht="50.1" customHeight="1">
      <c r="A162" s="29" t="s">
        <v>521</v>
      </c>
      <c r="B162" s="30" t="s">
        <v>35</v>
      </c>
      <c r="C162" s="31" t="s">
        <v>514</v>
      </c>
      <c r="D162" s="31" t="s">
        <v>515</v>
      </c>
      <c r="E162" s="31" t="s">
        <v>516</v>
      </c>
      <c r="F162" s="31" t="s">
        <v>522</v>
      </c>
      <c r="G162" s="32" t="s">
        <v>40</v>
      </c>
      <c r="H162" s="33">
        <v>0</v>
      </c>
      <c r="I162" s="67">
        <v>590000000</v>
      </c>
      <c r="J162" s="32" t="s">
        <v>41</v>
      </c>
      <c r="K162" s="32" t="s">
        <v>54</v>
      </c>
      <c r="L162" s="32" t="s">
        <v>43</v>
      </c>
      <c r="M162" s="32" t="s">
        <v>84</v>
      </c>
      <c r="N162" s="32" t="s">
        <v>314</v>
      </c>
      <c r="O162" s="32" t="s">
        <v>46</v>
      </c>
      <c r="P162" s="32" t="s">
        <v>133</v>
      </c>
      <c r="Q162" s="32" t="s">
        <v>134</v>
      </c>
      <c r="R162" s="34">
        <v>100</v>
      </c>
      <c r="S162" s="34">
        <v>3370</v>
      </c>
      <c r="T162" s="35">
        <v>0</v>
      </c>
      <c r="U162" s="36">
        <f t="shared" si="9"/>
        <v>0</v>
      </c>
      <c r="V162" s="37" t="s">
        <v>48</v>
      </c>
      <c r="W162" s="32">
        <v>2016</v>
      </c>
      <c r="X162" s="38">
        <v>11</v>
      </c>
    </row>
    <row r="163" spans="1:24" ht="50.1" customHeight="1">
      <c r="A163" s="41" t="s">
        <v>523</v>
      </c>
      <c r="B163" s="30" t="s">
        <v>35</v>
      </c>
      <c r="C163" s="42" t="s">
        <v>514</v>
      </c>
      <c r="D163" s="42" t="s">
        <v>515</v>
      </c>
      <c r="E163" s="42" t="s">
        <v>516</v>
      </c>
      <c r="F163" s="42" t="s">
        <v>522</v>
      </c>
      <c r="G163" s="30" t="s">
        <v>40</v>
      </c>
      <c r="H163" s="30">
        <v>0</v>
      </c>
      <c r="I163" s="67">
        <v>590000000</v>
      </c>
      <c r="J163" s="32" t="s">
        <v>41</v>
      </c>
      <c r="K163" s="32" t="s">
        <v>524</v>
      </c>
      <c r="L163" s="32" t="s">
        <v>43</v>
      </c>
      <c r="M163" s="30" t="s">
        <v>84</v>
      </c>
      <c r="N163" s="30" t="s">
        <v>525</v>
      </c>
      <c r="O163" s="32" t="s">
        <v>175</v>
      </c>
      <c r="P163" s="32" t="s">
        <v>133</v>
      </c>
      <c r="Q163" s="30" t="s">
        <v>134</v>
      </c>
      <c r="R163" s="43">
        <v>100</v>
      </c>
      <c r="S163" s="43">
        <v>3370</v>
      </c>
      <c r="T163" s="44">
        <f>R163*S163</f>
        <v>337000</v>
      </c>
      <c r="U163" s="44">
        <v>377440.00000000006</v>
      </c>
      <c r="V163" s="64"/>
      <c r="W163" s="32">
        <v>2016</v>
      </c>
      <c r="X163" s="33"/>
    </row>
    <row r="164" spans="1:24" ht="50.1" customHeight="1">
      <c r="A164" s="29" t="s">
        <v>526</v>
      </c>
      <c r="B164" s="30" t="s">
        <v>35</v>
      </c>
      <c r="C164" s="31" t="s">
        <v>527</v>
      </c>
      <c r="D164" s="31" t="s">
        <v>528</v>
      </c>
      <c r="E164" s="31" t="s">
        <v>529</v>
      </c>
      <c r="F164" s="31" t="s">
        <v>530</v>
      </c>
      <c r="G164" s="32" t="s">
        <v>40</v>
      </c>
      <c r="H164" s="33">
        <v>0</v>
      </c>
      <c r="I164" s="67">
        <v>590000000</v>
      </c>
      <c r="J164" s="32" t="s">
        <v>41</v>
      </c>
      <c r="K164" s="32" t="s">
        <v>68</v>
      </c>
      <c r="L164" s="32" t="s">
        <v>302</v>
      </c>
      <c r="M164" s="32" t="s">
        <v>69</v>
      </c>
      <c r="N164" s="32" t="s">
        <v>303</v>
      </c>
      <c r="O164" s="32" t="s">
        <v>71</v>
      </c>
      <c r="P164" s="32">
        <v>796</v>
      </c>
      <c r="Q164" s="32" t="s">
        <v>47</v>
      </c>
      <c r="R164" s="34">
        <v>103</v>
      </c>
      <c r="S164" s="34">
        <v>80</v>
      </c>
      <c r="T164" s="35">
        <v>0</v>
      </c>
      <c r="U164" s="36">
        <f t="shared" si="9"/>
        <v>0</v>
      </c>
      <c r="V164" s="37" t="s">
        <v>48</v>
      </c>
      <c r="W164" s="32">
        <v>2016</v>
      </c>
      <c r="X164" s="38">
        <v>11</v>
      </c>
    </row>
    <row r="165" spans="1:24" ht="50.1" customHeight="1">
      <c r="A165" s="41" t="s">
        <v>531</v>
      </c>
      <c r="B165" s="30" t="s">
        <v>35</v>
      </c>
      <c r="C165" s="42" t="s">
        <v>527</v>
      </c>
      <c r="D165" s="42" t="s">
        <v>528</v>
      </c>
      <c r="E165" s="42" t="s">
        <v>529</v>
      </c>
      <c r="F165" s="42" t="s">
        <v>530</v>
      </c>
      <c r="G165" s="32" t="s">
        <v>40</v>
      </c>
      <c r="H165" s="30">
        <v>0</v>
      </c>
      <c r="I165" s="67">
        <v>590000000</v>
      </c>
      <c r="J165" s="32" t="s">
        <v>41</v>
      </c>
      <c r="K165" s="32" t="s">
        <v>182</v>
      </c>
      <c r="L165" s="32" t="s">
        <v>302</v>
      </c>
      <c r="M165" s="32" t="s">
        <v>69</v>
      </c>
      <c r="N165" s="32" t="s">
        <v>303</v>
      </c>
      <c r="O165" s="32" t="s">
        <v>115</v>
      </c>
      <c r="P165" s="32">
        <v>796</v>
      </c>
      <c r="Q165" s="32" t="s">
        <v>47</v>
      </c>
      <c r="R165" s="62">
        <v>103</v>
      </c>
      <c r="S165" s="53">
        <v>80</v>
      </c>
      <c r="T165" s="44">
        <f>R165*S165</f>
        <v>8240</v>
      </c>
      <c r="U165" s="44">
        <v>9228.8000000000011</v>
      </c>
      <c r="V165" s="65"/>
      <c r="W165" s="32">
        <v>2016</v>
      </c>
      <c r="X165" s="38"/>
    </row>
    <row r="166" spans="1:24" ht="50.1" customHeight="1">
      <c r="A166" s="29" t="s">
        <v>532</v>
      </c>
      <c r="B166" s="30" t="s">
        <v>35</v>
      </c>
      <c r="C166" s="31" t="s">
        <v>527</v>
      </c>
      <c r="D166" s="31" t="s">
        <v>528</v>
      </c>
      <c r="E166" s="31" t="s">
        <v>529</v>
      </c>
      <c r="F166" s="31" t="s">
        <v>533</v>
      </c>
      <c r="G166" s="32" t="s">
        <v>40</v>
      </c>
      <c r="H166" s="33">
        <v>0</v>
      </c>
      <c r="I166" s="67">
        <v>590000000</v>
      </c>
      <c r="J166" s="32" t="s">
        <v>41</v>
      </c>
      <c r="K166" s="32" t="s">
        <v>68</v>
      </c>
      <c r="L166" s="32" t="s">
        <v>302</v>
      </c>
      <c r="M166" s="32" t="s">
        <v>69</v>
      </c>
      <c r="N166" s="32" t="s">
        <v>303</v>
      </c>
      <c r="O166" s="32" t="s">
        <v>71</v>
      </c>
      <c r="P166" s="32">
        <v>796</v>
      </c>
      <c r="Q166" s="32" t="s">
        <v>47</v>
      </c>
      <c r="R166" s="34">
        <v>6</v>
      </c>
      <c r="S166" s="34">
        <v>80</v>
      </c>
      <c r="T166" s="35">
        <v>0</v>
      </c>
      <c r="U166" s="36">
        <f t="shared" si="9"/>
        <v>0</v>
      </c>
      <c r="V166" s="37" t="s">
        <v>48</v>
      </c>
      <c r="W166" s="32">
        <v>2016</v>
      </c>
      <c r="X166" s="38">
        <v>11</v>
      </c>
    </row>
    <row r="167" spans="1:24" ht="50.1" customHeight="1">
      <c r="A167" s="41" t="s">
        <v>534</v>
      </c>
      <c r="B167" s="30" t="s">
        <v>35</v>
      </c>
      <c r="C167" s="42" t="s">
        <v>527</v>
      </c>
      <c r="D167" s="42" t="s">
        <v>528</v>
      </c>
      <c r="E167" s="42" t="s">
        <v>529</v>
      </c>
      <c r="F167" s="42" t="s">
        <v>533</v>
      </c>
      <c r="G167" s="32" t="s">
        <v>40</v>
      </c>
      <c r="H167" s="30">
        <v>0</v>
      </c>
      <c r="I167" s="67">
        <v>590000000</v>
      </c>
      <c r="J167" s="32" t="s">
        <v>41</v>
      </c>
      <c r="K167" s="32" t="s">
        <v>182</v>
      </c>
      <c r="L167" s="32" t="s">
        <v>302</v>
      </c>
      <c r="M167" s="32" t="s">
        <v>69</v>
      </c>
      <c r="N167" s="32" t="s">
        <v>303</v>
      </c>
      <c r="O167" s="32" t="s">
        <v>115</v>
      </c>
      <c r="P167" s="32">
        <v>796</v>
      </c>
      <c r="Q167" s="32" t="s">
        <v>47</v>
      </c>
      <c r="R167" s="62">
        <v>6</v>
      </c>
      <c r="S167" s="53">
        <v>80</v>
      </c>
      <c r="T167" s="44">
        <f>R167*S167</f>
        <v>480</v>
      </c>
      <c r="U167" s="44">
        <v>537.6</v>
      </c>
      <c r="V167" s="65"/>
      <c r="W167" s="32">
        <v>2016</v>
      </c>
      <c r="X167" s="38"/>
    </row>
    <row r="168" spans="1:24" ht="50.1" customHeight="1">
      <c r="A168" s="29" t="s">
        <v>535</v>
      </c>
      <c r="B168" s="30" t="s">
        <v>35</v>
      </c>
      <c r="C168" s="31" t="s">
        <v>527</v>
      </c>
      <c r="D168" s="31" t="s">
        <v>528</v>
      </c>
      <c r="E168" s="31" t="s">
        <v>529</v>
      </c>
      <c r="F168" s="31" t="s">
        <v>536</v>
      </c>
      <c r="G168" s="32" t="s">
        <v>40</v>
      </c>
      <c r="H168" s="33">
        <v>0</v>
      </c>
      <c r="I168" s="67">
        <v>590000000</v>
      </c>
      <c r="J168" s="32" t="s">
        <v>41</v>
      </c>
      <c r="K168" s="32" t="s">
        <v>68</v>
      </c>
      <c r="L168" s="32" t="s">
        <v>302</v>
      </c>
      <c r="M168" s="32" t="s">
        <v>69</v>
      </c>
      <c r="N168" s="32" t="s">
        <v>303</v>
      </c>
      <c r="O168" s="32" t="s">
        <v>71</v>
      </c>
      <c r="P168" s="32">
        <v>796</v>
      </c>
      <c r="Q168" s="32" t="s">
        <v>47</v>
      </c>
      <c r="R168" s="34">
        <v>16</v>
      </c>
      <c r="S168" s="34">
        <v>80</v>
      </c>
      <c r="T168" s="35">
        <v>0</v>
      </c>
      <c r="U168" s="36">
        <f t="shared" si="9"/>
        <v>0</v>
      </c>
      <c r="V168" s="37" t="s">
        <v>48</v>
      </c>
      <c r="W168" s="32">
        <v>2016</v>
      </c>
      <c r="X168" s="38">
        <v>11</v>
      </c>
    </row>
    <row r="169" spans="1:24" ht="50.1" customHeight="1">
      <c r="A169" s="41" t="s">
        <v>537</v>
      </c>
      <c r="B169" s="30" t="s">
        <v>35</v>
      </c>
      <c r="C169" s="42" t="s">
        <v>527</v>
      </c>
      <c r="D169" s="42" t="s">
        <v>528</v>
      </c>
      <c r="E169" s="42" t="s">
        <v>529</v>
      </c>
      <c r="F169" s="42" t="s">
        <v>536</v>
      </c>
      <c r="G169" s="32" t="s">
        <v>40</v>
      </c>
      <c r="H169" s="30">
        <v>0</v>
      </c>
      <c r="I169" s="67">
        <v>590000000</v>
      </c>
      <c r="J169" s="32" t="s">
        <v>41</v>
      </c>
      <c r="K169" s="32" t="s">
        <v>182</v>
      </c>
      <c r="L169" s="32" t="s">
        <v>302</v>
      </c>
      <c r="M169" s="32" t="s">
        <v>69</v>
      </c>
      <c r="N169" s="32" t="s">
        <v>303</v>
      </c>
      <c r="O169" s="32" t="s">
        <v>115</v>
      </c>
      <c r="P169" s="32">
        <v>796</v>
      </c>
      <c r="Q169" s="32" t="s">
        <v>47</v>
      </c>
      <c r="R169" s="62">
        <v>16</v>
      </c>
      <c r="S169" s="53">
        <v>80</v>
      </c>
      <c r="T169" s="44">
        <f>R169*S169</f>
        <v>1280</v>
      </c>
      <c r="U169" s="44">
        <v>1433.6000000000001</v>
      </c>
      <c r="V169" s="65"/>
      <c r="W169" s="32">
        <v>2016</v>
      </c>
      <c r="X169" s="38"/>
    </row>
    <row r="170" spans="1:24" ht="50.1" customHeight="1">
      <c r="A170" s="29" t="s">
        <v>538</v>
      </c>
      <c r="B170" s="30" t="s">
        <v>35</v>
      </c>
      <c r="C170" s="31" t="s">
        <v>539</v>
      </c>
      <c r="D170" s="31" t="s">
        <v>540</v>
      </c>
      <c r="E170" s="31" t="s">
        <v>541</v>
      </c>
      <c r="F170" s="31" t="s">
        <v>542</v>
      </c>
      <c r="G170" s="32" t="s">
        <v>40</v>
      </c>
      <c r="H170" s="33">
        <v>0</v>
      </c>
      <c r="I170" s="67">
        <v>590000000</v>
      </c>
      <c r="J170" s="32" t="s">
        <v>41</v>
      </c>
      <c r="K170" s="32" t="s">
        <v>543</v>
      </c>
      <c r="L170" s="32" t="s">
        <v>41</v>
      </c>
      <c r="M170" s="32" t="s">
        <v>84</v>
      </c>
      <c r="N170" s="32" t="s">
        <v>544</v>
      </c>
      <c r="O170" s="32" t="s">
        <v>146</v>
      </c>
      <c r="P170" s="32">
        <v>796</v>
      </c>
      <c r="Q170" s="32" t="s">
        <v>47</v>
      </c>
      <c r="R170" s="34">
        <v>20</v>
      </c>
      <c r="S170" s="34">
        <v>16050</v>
      </c>
      <c r="T170" s="35">
        <v>0</v>
      </c>
      <c r="U170" s="36">
        <f t="shared" si="9"/>
        <v>0</v>
      </c>
      <c r="V170" s="37" t="s">
        <v>48</v>
      </c>
      <c r="W170" s="32">
        <v>2016</v>
      </c>
      <c r="X170" s="38">
        <v>11</v>
      </c>
    </row>
    <row r="171" spans="1:24" ht="50.1" customHeight="1">
      <c r="A171" s="70" t="s">
        <v>545</v>
      </c>
      <c r="B171" s="30" t="s">
        <v>35</v>
      </c>
      <c r="C171" s="42" t="s">
        <v>539</v>
      </c>
      <c r="D171" s="42" t="s">
        <v>540</v>
      </c>
      <c r="E171" s="42" t="s">
        <v>541</v>
      </c>
      <c r="F171" s="73" t="s">
        <v>542</v>
      </c>
      <c r="G171" s="30" t="s">
        <v>40</v>
      </c>
      <c r="H171" s="30">
        <v>0</v>
      </c>
      <c r="I171" s="32">
        <v>590000000</v>
      </c>
      <c r="J171" s="32" t="s">
        <v>41</v>
      </c>
      <c r="K171" s="32" t="s">
        <v>546</v>
      </c>
      <c r="L171" s="32" t="s">
        <v>41</v>
      </c>
      <c r="M171" s="68" t="s">
        <v>84</v>
      </c>
      <c r="N171" s="30" t="s">
        <v>544</v>
      </c>
      <c r="O171" s="32" t="s">
        <v>115</v>
      </c>
      <c r="P171" s="30">
        <v>796</v>
      </c>
      <c r="Q171" s="30" t="s">
        <v>47</v>
      </c>
      <c r="R171" s="58">
        <v>20</v>
      </c>
      <c r="S171" s="58">
        <v>16050</v>
      </c>
      <c r="T171" s="58">
        <v>0</v>
      </c>
      <c r="U171" s="316">
        <f t="shared" ref="U171" si="17">T171*1.12</f>
        <v>0</v>
      </c>
      <c r="V171" s="30"/>
      <c r="W171" s="32">
        <v>2016</v>
      </c>
      <c r="X171" s="32" t="s">
        <v>12808</v>
      </c>
    </row>
    <row r="172" spans="1:24" ht="50.1" customHeight="1">
      <c r="A172" s="70" t="s">
        <v>12811</v>
      </c>
      <c r="B172" s="30" t="s">
        <v>35</v>
      </c>
      <c r="C172" s="30" t="s">
        <v>539</v>
      </c>
      <c r="D172" s="42" t="s">
        <v>540</v>
      </c>
      <c r="E172" s="42" t="s">
        <v>541</v>
      </c>
      <c r="F172" s="73" t="s">
        <v>542</v>
      </c>
      <c r="G172" s="30" t="s">
        <v>40</v>
      </c>
      <c r="H172" s="32">
        <v>25</v>
      </c>
      <c r="I172" s="67">
        <v>590000000</v>
      </c>
      <c r="J172" s="32" t="s">
        <v>41</v>
      </c>
      <c r="K172" s="32" t="s">
        <v>12277</v>
      </c>
      <c r="L172" s="32" t="s">
        <v>41</v>
      </c>
      <c r="M172" s="68" t="s">
        <v>44</v>
      </c>
      <c r="N172" s="32" t="s">
        <v>12810</v>
      </c>
      <c r="O172" s="32" t="s">
        <v>398</v>
      </c>
      <c r="P172" s="32">
        <v>796</v>
      </c>
      <c r="Q172" s="30" t="s">
        <v>47</v>
      </c>
      <c r="R172" s="58">
        <v>20</v>
      </c>
      <c r="S172" s="58">
        <v>16980</v>
      </c>
      <c r="T172" s="58">
        <f>S172*R172</f>
        <v>339600</v>
      </c>
      <c r="U172" s="362">
        <f>T172*1.12</f>
        <v>380352.00000000006</v>
      </c>
      <c r="V172" s="123"/>
      <c r="W172" s="32">
        <v>2016</v>
      </c>
      <c r="X172" s="123"/>
    </row>
    <row r="173" spans="1:24" ht="50.1" customHeight="1">
      <c r="A173" s="29" t="s">
        <v>547</v>
      </c>
      <c r="B173" s="30" t="s">
        <v>35</v>
      </c>
      <c r="C173" s="31" t="s">
        <v>548</v>
      </c>
      <c r="D173" s="31" t="s">
        <v>549</v>
      </c>
      <c r="E173" s="31" t="s">
        <v>550</v>
      </c>
      <c r="F173" s="31" t="s">
        <v>551</v>
      </c>
      <c r="G173" s="32" t="s">
        <v>40</v>
      </c>
      <c r="H173" s="33">
        <v>0</v>
      </c>
      <c r="I173" s="67">
        <v>590000000</v>
      </c>
      <c r="J173" s="32" t="s">
        <v>41</v>
      </c>
      <c r="K173" s="32" t="s">
        <v>275</v>
      </c>
      <c r="L173" s="32" t="s">
        <v>43</v>
      </c>
      <c r="M173" s="32" t="s">
        <v>44</v>
      </c>
      <c r="N173" s="32" t="s">
        <v>296</v>
      </c>
      <c r="O173" s="32" t="s">
        <v>111</v>
      </c>
      <c r="P173" s="32">
        <v>796</v>
      </c>
      <c r="Q173" s="32" t="s">
        <v>47</v>
      </c>
      <c r="R173" s="34">
        <v>10</v>
      </c>
      <c r="S173" s="34">
        <v>25000</v>
      </c>
      <c r="T173" s="35">
        <f>R173*S173</f>
        <v>250000</v>
      </c>
      <c r="U173" s="36">
        <f t="shared" si="9"/>
        <v>280000</v>
      </c>
      <c r="V173" s="37" t="s">
        <v>48</v>
      </c>
      <c r="W173" s="32">
        <v>2016</v>
      </c>
      <c r="X173" s="38" t="s">
        <v>48</v>
      </c>
    </row>
    <row r="174" spans="1:24" ht="50.1" customHeight="1">
      <c r="A174" s="29" t="s">
        <v>552</v>
      </c>
      <c r="B174" s="30" t="s">
        <v>35</v>
      </c>
      <c r="C174" s="31" t="s">
        <v>548</v>
      </c>
      <c r="D174" s="31" t="s">
        <v>549</v>
      </c>
      <c r="E174" s="31" t="s">
        <v>550</v>
      </c>
      <c r="F174" s="31" t="s">
        <v>553</v>
      </c>
      <c r="G174" s="32" t="s">
        <v>40</v>
      </c>
      <c r="H174" s="33">
        <v>0</v>
      </c>
      <c r="I174" s="67">
        <v>590000000</v>
      </c>
      <c r="J174" s="32" t="s">
        <v>41</v>
      </c>
      <c r="K174" s="32" t="s">
        <v>275</v>
      </c>
      <c r="L174" s="32" t="s">
        <v>43</v>
      </c>
      <c r="M174" s="32" t="s">
        <v>44</v>
      </c>
      <c r="N174" s="32" t="s">
        <v>296</v>
      </c>
      <c r="O174" s="32" t="s">
        <v>111</v>
      </c>
      <c r="P174" s="32">
        <v>796</v>
      </c>
      <c r="Q174" s="32" t="s">
        <v>47</v>
      </c>
      <c r="R174" s="34">
        <v>10</v>
      </c>
      <c r="S174" s="34">
        <v>5000</v>
      </c>
      <c r="T174" s="35">
        <v>0</v>
      </c>
      <c r="U174" s="36">
        <f t="shared" si="9"/>
        <v>0</v>
      </c>
      <c r="V174" s="37" t="s">
        <v>48</v>
      </c>
      <c r="W174" s="32">
        <v>2016</v>
      </c>
      <c r="X174" s="38">
        <v>11</v>
      </c>
    </row>
    <row r="175" spans="1:24" ht="50.1" customHeight="1">
      <c r="A175" s="41" t="s">
        <v>554</v>
      </c>
      <c r="B175" s="30" t="s">
        <v>35</v>
      </c>
      <c r="C175" s="42" t="s">
        <v>548</v>
      </c>
      <c r="D175" s="42" t="s">
        <v>549</v>
      </c>
      <c r="E175" s="42" t="s">
        <v>550</v>
      </c>
      <c r="F175" s="42" t="s">
        <v>553</v>
      </c>
      <c r="G175" s="30" t="s">
        <v>40</v>
      </c>
      <c r="H175" s="30">
        <v>0</v>
      </c>
      <c r="I175" s="67">
        <v>590000000</v>
      </c>
      <c r="J175" s="32" t="s">
        <v>41</v>
      </c>
      <c r="K175" s="30" t="s">
        <v>204</v>
      </c>
      <c r="L175" s="32" t="s">
        <v>43</v>
      </c>
      <c r="M175" s="30" t="s">
        <v>44</v>
      </c>
      <c r="N175" s="30" t="s">
        <v>296</v>
      </c>
      <c r="O175" s="32" t="s">
        <v>111</v>
      </c>
      <c r="P175" s="32">
        <v>796</v>
      </c>
      <c r="Q175" s="30" t="s">
        <v>47</v>
      </c>
      <c r="R175" s="43">
        <v>10</v>
      </c>
      <c r="S175" s="43">
        <v>5000</v>
      </c>
      <c r="T175" s="44">
        <f>R175*S175</f>
        <v>50000</v>
      </c>
      <c r="U175" s="44">
        <v>56000.000000000007</v>
      </c>
      <c r="V175" s="64"/>
      <c r="W175" s="32">
        <v>2016</v>
      </c>
      <c r="X175" s="33"/>
    </row>
    <row r="176" spans="1:24" ht="50.1" customHeight="1">
      <c r="A176" s="29" t="s">
        <v>555</v>
      </c>
      <c r="B176" s="30" t="s">
        <v>35</v>
      </c>
      <c r="C176" s="31" t="s">
        <v>548</v>
      </c>
      <c r="D176" s="31" t="s">
        <v>549</v>
      </c>
      <c r="E176" s="31" t="s">
        <v>550</v>
      </c>
      <c r="F176" s="31" t="s">
        <v>556</v>
      </c>
      <c r="G176" s="32" t="s">
        <v>40</v>
      </c>
      <c r="H176" s="33">
        <v>0</v>
      </c>
      <c r="I176" s="67">
        <v>590000000</v>
      </c>
      <c r="J176" s="32" t="s">
        <v>41</v>
      </c>
      <c r="K176" s="32" t="s">
        <v>275</v>
      </c>
      <c r="L176" s="32" t="s">
        <v>43</v>
      </c>
      <c r="M176" s="32" t="s">
        <v>44</v>
      </c>
      <c r="N176" s="32" t="s">
        <v>296</v>
      </c>
      <c r="O176" s="32" t="s">
        <v>111</v>
      </c>
      <c r="P176" s="32">
        <v>796</v>
      </c>
      <c r="Q176" s="32" t="s">
        <v>47</v>
      </c>
      <c r="R176" s="34">
        <v>10</v>
      </c>
      <c r="S176" s="34">
        <v>10000</v>
      </c>
      <c r="T176" s="35">
        <f>R176*S176</f>
        <v>100000</v>
      </c>
      <c r="U176" s="36">
        <f t="shared" si="9"/>
        <v>112000.00000000001</v>
      </c>
      <c r="V176" s="37" t="s">
        <v>48</v>
      </c>
      <c r="W176" s="32">
        <v>2016</v>
      </c>
      <c r="X176" s="38" t="s">
        <v>48</v>
      </c>
    </row>
    <row r="177" spans="1:58" ht="50.1" customHeight="1">
      <c r="A177" s="29" t="s">
        <v>557</v>
      </c>
      <c r="B177" s="30" t="s">
        <v>35</v>
      </c>
      <c r="C177" s="31" t="s">
        <v>548</v>
      </c>
      <c r="D177" s="31" t="s">
        <v>549</v>
      </c>
      <c r="E177" s="31" t="s">
        <v>550</v>
      </c>
      <c r="F177" s="31" t="s">
        <v>558</v>
      </c>
      <c r="G177" s="32" t="s">
        <v>40</v>
      </c>
      <c r="H177" s="33">
        <v>0</v>
      </c>
      <c r="I177" s="67">
        <v>590000000</v>
      </c>
      <c r="J177" s="32" t="s">
        <v>41</v>
      </c>
      <c r="K177" s="32" t="s">
        <v>275</v>
      </c>
      <c r="L177" s="32" t="s">
        <v>43</v>
      </c>
      <c r="M177" s="32" t="s">
        <v>44</v>
      </c>
      <c r="N177" s="32" t="s">
        <v>296</v>
      </c>
      <c r="O177" s="32" t="s">
        <v>111</v>
      </c>
      <c r="P177" s="32">
        <v>796</v>
      </c>
      <c r="Q177" s="32" t="s">
        <v>47</v>
      </c>
      <c r="R177" s="34">
        <v>2</v>
      </c>
      <c r="S177" s="34">
        <v>35000</v>
      </c>
      <c r="T177" s="35">
        <v>0</v>
      </c>
      <c r="U177" s="36">
        <f t="shared" si="9"/>
        <v>0</v>
      </c>
      <c r="V177" s="37" t="s">
        <v>48</v>
      </c>
      <c r="W177" s="32">
        <v>2016</v>
      </c>
      <c r="X177" s="38">
        <v>11</v>
      </c>
    </row>
    <row r="178" spans="1:58" ht="50.1" customHeight="1">
      <c r="A178" s="41" t="s">
        <v>559</v>
      </c>
      <c r="B178" s="30" t="s">
        <v>35</v>
      </c>
      <c r="C178" s="42" t="s">
        <v>548</v>
      </c>
      <c r="D178" s="42" t="s">
        <v>549</v>
      </c>
      <c r="E178" s="42" t="s">
        <v>550</v>
      </c>
      <c r="F178" s="75" t="s">
        <v>558</v>
      </c>
      <c r="G178" s="76" t="s">
        <v>40</v>
      </c>
      <c r="H178" s="30">
        <v>0</v>
      </c>
      <c r="I178" s="67">
        <v>590000000</v>
      </c>
      <c r="J178" s="32" t="s">
        <v>41</v>
      </c>
      <c r="K178" s="30" t="s">
        <v>204</v>
      </c>
      <c r="L178" s="32" t="s">
        <v>43</v>
      </c>
      <c r="M178" s="30" t="s">
        <v>44</v>
      </c>
      <c r="N178" s="76" t="s">
        <v>296</v>
      </c>
      <c r="O178" s="32" t="s">
        <v>115</v>
      </c>
      <c r="P178" s="32">
        <v>796</v>
      </c>
      <c r="Q178" s="76" t="s">
        <v>47</v>
      </c>
      <c r="R178" s="78">
        <v>2</v>
      </c>
      <c r="S178" s="78">
        <v>35000</v>
      </c>
      <c r="T178" s="44">
        <f>R178*S178</f>
        <v>70000</v>
      </c>
      <c r="U178" s="44">
        <v>78400.000000000015</v>
      </c>
      <c r="V178" s="79"/>
      <c r="W178" s="32">
        <v>2016</v>
      </c>
      <c r="X178" s="33"/>
    </row>
    <row r="179" spans="1:58" ht="50.1" customHeight="1">
      <c r="A179" s="29" t="s">
        <v>560</v>
      </c>
      <c r="B179" s="30" t="s">
        <v>35</v>
      </c>
      <c r="C179" s="31" t="s">
        <v>561</v>
      </c>
      <c r="D179" s="31" t="s">
        <v>549</v>
      </c>
      <c r="E179" s="31" t="s">
        <v>562</v>
      </c>
      <c r="F179" s="31" t="s">
        <v>563</v>
      </c>
      <c r="G179" s="32" t="s">
        <v>40</v>
      </c>
      <c r="H179" s="33">
        <v>0</v>
      </c>
      <c r="I179" s="67">
        <v>590000000</v>
      </c>
      <c r="J179" s="32" t="s">
        <v>41</v>
      </c>
      <c r="K179" s="32" t="s">
        <v>275</v>
      </c>
      <c r="L179" s="32" t="s">
        <v>43</v>
      </c>
      <c r="M179" s="32" t="s">
        <v>44</v>
      </c>
      <c r="N179" s="32" t="s">
        <v>296</v>
      </c>
      <c r="O179" s="32" t="s">
        <v>111</v>
      </c>
      <c r="P179" s="32">
        <v>796</v>
      </c>
      <c r="Q179" s="32" t="s">
        <v>47</v>
      </c>
      <c r="R179" s="34">
        <v>10</v>
      </c>
      <c r="S179" s="34">
        <v>500</v>
      </c>
      <c r="T179" s="35">
        <v>0</v>
      </c>
      <c r="U179" s="36">
        <v>0</v>
      </c>
      <c r="V179" s="37" t="s">
        <v>48</v>
      </c>
      <c r="W179" s="32">
        <v>2016</v>
      </c>
      <c r="X179" s="38" t="s">
        <v>12649</v>
      </c>
    </row>
    <row r="180" spans="1:58" ht="50.1" customHeight="1">
      <c r="A180" s="29" t="s">
        <v>564</v>
      </c>
      <c r="B180" s="30" t="s">
        <v>35</v>
      </c>
      <c r="C180" s="31" t="s">
        <v>561</v>
      </c>
      <c r="D180" s="31" t="s">
        <v>549</v>
      </c>
      <c r="E180" s="31" t="s">
        <v>562</v>
      </c>
      <c r="F180" s="31" t="s">
        <v>565</v>
      </c>
      <c r="G180" s="32" t="s">
        <v>40</v>
      </c>
      <c r="H180" s="33">
        <v>0</v>
      </c>
      <c r="I180" s="67">
        <v>590000000</v>
      </c>
      <c r="J180" s="32" t="s">
        <v>41</v>
      </c>
      <c r="K180" s="32" t="s">
        <v>61</v>
      </c>
      <c r="L180" s="32" t="s">
        <v>43</v>
      </c>
      <c r="M180" s="32" t="s">
        <v>44</v>
      </c>
      <c r="N180" s="32" t="s">
        <v>45</v>
      </c>
      <c r="O180" s="32" t="s">
        <v>62</v>
      </c>
      <c r="P180" s="32">
        <v>796</v>
      </c>
      <c r="Q180" s="32" t="s">
        <v>47</v>
      </c>
      <c r="R180" s="34">
        <v>4</v>
      </c>
      <c r="S180" s="34">
        <v>500</v>
      </c>
      <c r="T180" s="35">
        <f>R180*S180</f>
        <v>2000</v>
      </c>
      <c r="U180" s="36">
        <f>T180*1.12</f>
        <v>2240</v>
      </c>
      <c r="V180" s="37" t="s">
        <v>48</v>
      </c>
      <c r="W180" s="32">
        <v>2016</v>
      </c>
      <c r="X180" s="38" t="s">
        <v>48</v>
      </c>
    </row>
    <row r="181" spans="1:58" ht="50.1" customHeight="1">
      <c r="A181" s="29" t="s">
        <v>566</v>
      </c>
      <c r="B181" s="30" t="s">
        <v>35</v>
      </c>
      <c r="C181" s="31" t="s">
        <v>561</v>
      </c>
      <c r="D181" s="31" t="s">
        <v>549</v>
      </c>
      <c r="E181" s="31" t="s">
        <v>562</v>
      </c>
      <c r="F181" s="31" t="s">
        <v>567</v>
      </c>
      <c r="G181" s="32" t="s">
        <v>40</v>
      </c>
      <c r="H181" s="33">
        <v>0</v>
      </c>
      <c r="I181" s="67">
        <v>590000000</v>
      </c>
      <c r="J181" s="32" t="s">
        <v>41</v>
      </c>
      <c r="K181" s="32" t="s">
        <v>275</v>
      </c>
      <c r="L181" s="32" t="s">
        <v>43</v>
      </c>
      <c r="M181" s="32" t="s">
        <v>44</v>
      </c>
      <c r="N181" s="32" t="s">
        <v>296</v>
      </c>
      <c r="O181" s="32" t="s">
        <v>111</v>
      </c>
      <c r="P181" s="32">
        <v>796</v>
      </c>
      <c r="Q181" s="32" t="s">
        <v>47</v>
      </c>
      <c r="R181" s="34">
        <v>50</v>
      </c>
      <c r="S181" s="34">
        <v>500</v>
      </c>
      <c r="T181" s="35">
        <v>0</v>
      </c>
      <c r="U181" s="36">
        <v>0</v>
      </c>
      <c r="V181" s="37" t="s">
        <v>48</v>
      </c>
      <c r="W181" s="32">
        <v>2016</v>
      </c>
      <c r="X181" s="38" t="s">
        <v>12649</v>
      </c>
    </row>
    <row r="182" spans="1:58" ht="50.1" customHeight="1">
      <c r="A182" s="29" t="s">
        <v>568</v>
      </c>
      <c r="B182" s="30" t="s">
        <v>35</v>
      </c>
      <c r="C182" s="31" t="s">
        <v>561</v>
      </c>
      <c r="D182" s="31" t="s">
        <v>549</v>
      </c>
      <c r="E182" s="31" t="s">
        <v>562</v>
      </c>
      <c r="F182" s="31" t="s">
        <v>569</v>
      </c>
      <c r="G182" s="32" t="s">
        <v>40</v>
      </c>
      <c r="H182" s="33">
        <v>0</v>
      </c>
      <c r="I182" s="67">
        <v>590000000</v>
      </c>
      <c r="J182" s="32" t="s">
        <v>41</v>
      </c>
      <c r="K182" s="32" t="s">
        <v>61</v>
      </c>
      <c r="L182" s="32" t="s">
        <v>43</v>
      </c>
      <c r="M182" s="32" t="s">
        <v>44</v>
      </c>
      <c r="N182" s="32" t="s">
        <v>45</v>
      </c>
      <c r="O182" s="32" t="s">
        <v>62</v>
      </c>
      <c r="P182" s="32">
        <v>796</v>
      </c>
      <c r="Q182" s="32" t="s">
        <v>47</v>
      </c>
      <c r="R182" s="34">
        <v>2</v>
      </c>
      <c r="S182" s="34">
        <v>500</v>
      </c>
      <c r="T182" s="35">
        <f>R182*S182</f>
        <v>1000</v>
      </c>
      <c r="U182" s="36">
        <f t="shared" ref="U182:U199" si="18">T182*1.12</f>
        <v>1120</v>
      </c>
      <c r="V182" s="37" t="s">
        <v>48</v>
      </c>
      <c r="W182" s="32">
        <v>2016</v>
      </c>
      <c r="X182" s="38" t="s">
        <v>48</v>
      </c>
    </row>
    <row r="183" spans="1:58" ht="50.1" customHeight="1">
      <c r="A183" s="29" t="s">
        <v>570</v>
      </c>
      <c r="B183" s="30" t="s">
        <v>35</v>
      </c>
      <c r="C183" s="31" t="s">
        <v>561</v>
      </c>
      <c r="D183" s="31" t="s">
        <v>549</v>
      </c>
      <c r="E183" s="31" t="s">
        <v>562</v>
      </c>
      <c r="F183" s="31" t="s">
        <v>571</v>
      </c>
      <c r="G183" s="32" t="s">
        <v>40</v>
      </c>
      <c r="H183" s="33">
        <v>0</v>
      </c>
      <c r="I183" s="67">
        <v>590000000</v>
      </c>
      <c r="J183" s="32" t="s">
        <v>41</v>
      </c>
      <c r="K183" s="32" t="s">
        <v>275</v>
      </c>
      <c r="L183" s="32" t="s">
        <v>43</v>
      </c>
      <c r="M183" s="32" t="s">
        <v>44</v>
      </c>
      <c r="N183" s="32" t="s">
        <v>296</v>
      </c>
      <c r="O183" s="32" t="s">
        <v>111</v>
      </c>
      <c r="P183" s="32">
        <v>796</v>
      </c>
      <c r="Q183" s="32" t="s">
        <v>47</v>
      </c>
      <c r="R183" s="34">
        <v>50</v>
      </c>
      <c r="S183" s="34">
        <v>500</v>
      </c>
      <c r="T183" s="35">
        <v>0</v>
      </c>
      <c r="U183" s="36">
        <f t="shared" si="18"/>
        <v>0</v>
      </c>
      <c r="V183" s="37" t="s">
        <v>48</v>
      </c>
      <c r="W183" s="32">
        <v>2016</v>
      </c>
      <c r="X183" s="38">
        <v>11</v>
      </c>
    </row>
    <row r="184" spans="1:58" ht="50.1" customHeight="1">
      <c r="A184" s="41" t="s">
        <v>572</v>
      </c>
      <c r="B184" s="30" t="s">
        <v>35</v>
      </c>
      <c r="C184" s="42" t="s">
        <v>561</v>
      </c>
      <c r="D184" s="42" t="s">
        <v>549</v>
      </c>
      <c r="E184" s="42" t="s">
        <v>562</v>
      </c>
      <c r="F184" s="42" t="s">
        <v>573</v>
      </c>
      <c r="G184" s="76" t="s">
        <v>40</v>
      </c>
      <c r="H184" s="30">
        <v>0</v>
      </c>
      <c r="I184" s="67">
        <v>590000000</v>
      </c>
      <c r="J184" s="32" t="s">
        <v>41</v>
      </c>
      <c r="K184" s="30" t="s">
        <v>204</v>
      </c>
      <c r="L184" s="32" t="s">
        <v>43</v>
      </c>
      <c r="M184" s="30" t="s">
        <v>44</v>
      </c>
      <c r="N184" s="76" t="s">
        <v>296</v>
      </c>
      <c r="O184" s="32" t="s">
        <v>115</v>
      </c>
      <c r="P184" s="32">
        <v>796</v>
      </c>
      <c r="Q184" s="76" t="s">
        <v>47</v>
      </c>
      <c r="R184" s="78">
        <v>50</v>
      </c>
      <c r="S184" s="78">
        <v>500</v>
      </c>
      <c r="T184" s="44">
        <f>R184*S184</f>
        <v>25000</v>
      </c>
      <c r="U184" s="44">
        <v>28000.000000000004</v>
      </c>
      <c r="V184" s="79"/>
      <c r="W184" s="32">
        <v>2016</v>
      </c>
      <c r="X184" s="33"/>
    </row>
    <row r="185" spans="1:58" ht="50.1" customHeight="1">
      <c r="A185" s="29" t="s">
        <v>574</v>
      </c>
      <c r="B185" s="30" t="s">
        <v>35</v>
      </c>
      <c r="C185" s="31" t="s">
        <v>548</v>
      </c>
      <c r="D185" s="31" t="s">
        <v>549</v>
      </c>
      <c r="E185" s="31" t="s">
        <v>550</v>
      </c>
      <c r="F185" s="31" t="s">
        <v>575</v>
      </c>
      <c r="G185" s="32" t="s">
        <v>40</v>
      </c>
      <c r="H185" s="33">
        <v>0</v>
      </c>
      <c r="I185" s="67">
        <v>590000000</v>
      </c>
      <c r="J185" s="32" t="s">
        <v>41</v>
      </c>
      <c r="K185" s="32" t="s">
        <v>42</v>
      </c>
      <c r="L185" s="32" t="s">
        <v>43</v>
      </c>
      <c r="M185" s="32" t="s">
        <v>44</v>
      </c>
      <c r="N185" s="32" t="s">
        <v>45</v>
      </c>
      <c r="O185" s="32" t="s">
        <v>111</v>
      </c>
      <c r="P185" s="32">
        <v>796</v>
      </c>
      <c r="Q185" s="32" t="s">
        <v>47</v>
      </c>
      <c r="R185" s="34">
        <v>2</v>
      </c>
      <c r="S185" s="34">
        <v>60000</v>
      </c>
      <c r="T185" s="35">
        <f>R185*S185</f>
        <v>120000</v>
      </c>
      <c r="U185" s="36">
        <f t="shared" si="18"/>
        <v>134400</v>
      </c>
      <c r="V185" s="37" t="s">
        <v>48</v>
      </c>
      <c r="W185" s="32">
        <v>2016</v>
      </c>
      <c r="X185" s="38" t="s">
        <v>48</v>
      </c>
    </row>
    <row r="186" spans="1:58" ht="50.1" customHeight="1">
      <c r="A186" s="29" t="s">
        <v>576</v>
      </c>
      <c r="B186" s="30" t="s">
        <v>35</v>
      </c>
      <c r="C186" s="31" t="s">
        <v>577</v>
      </c>
      <c r="D186" s="31" t="s">
        <v>549</v>
      </c>
      <c r="E186" s="31" t="s">
        <v>578</v>
      </c>
      <c r="F186" s="31" t="s">
        <v>579</v>
      </c>
      <c r="G186" s="32" t="s">
        <v>40</v>
      </c>
      <c r="H186" s="33">
        <v>0</v>
      </c>
      <c r="I186" s="67">
        <v>590000000</v>
      </c>
      <c r="J186" s="32" t="s">
        <v>41</v>
      </c>
      <c r="K186" s="32" t="s">
        <v>68</v>
      </c>
      <c r="L186" s="32" t="s">
        <v>302</v>
      </c>
      <c r="M186" s="32" t="s">
        <v>69</v>
      </c>
      <c r="N186" s="32" t="s">
        <v>303</v>
      </c>
      <c r="O186" s="32" t="s">
        <v>71</v>
      </c>
      <c r="P186" s="32">
        <v>796</v>
      </c>
      <c r="Q186" s="32" t="s">
        <v>47</v>
      </c>
      <c r="R186" s="34">
        <v>8</v>
      </c>
      <c r="S186" s="34">
        <v>6900</v>
      </c>
      <c r="T186" s="35">
        <v>0</v>
      </c>
      <c r="U186" s="36">
        <f t="shared" si="18"/>
        <v>0</v>
      </c>
      <c r="V186" s="37" t="s">
        <v>48</v>
      </c>
      <c r="W186" s="32">
        <v>2016</v>
      </c>
      <c r="X186" s="38">
        <v>11</v>
      </c>
    </row>
    <row r="187" spans="1:58" ht="50.1" customHeight="1">
      <c r="A187" s="41" t="s">
        <v>580</v>
      </c>
      <c r="B187" s="30" t="s">
        <v>35</v>
      </c>
      <c r="C187" s="42" t="s">
        <v>577</v>
      </c>
      <c r="D187" s="42" t="s">
        <v>549</v>
      </c>
      <c r="E187" s="42" t="s">
        <v>578</v>
      </c>
      <c r="F187" s="42" t="s">
        <v>579</v>
      </c>
      <c r="G187" s="77" t="s">
        <v>40</v>
      </c>
      <c r="H187" s="30">
        <v>0</v>
      </c>
      <c r="I187" s="67">
        <v>590000000</v>
      </c>
      <c r="J187" s="32" t="s">
        <v>41</v>
      </c>
      <c r="K187" s="32" t="s">
        <v>182</v>
      </c>
      <c r="L187" s="32" t="s">
        <v>302</v>
      </c>
      <c r="M187" s="32" t="s">
        <v>69</v>
      </c>
      <c r="N187" s="32" t="s">
        <v>303</v>
      </c>
      <c r="O187" s="32" t="s">
        <v>115</v>
      </c>
      <c r="P187" s="32">
        <v>796</v>
      </c>
      <c r="Q187" s="32" t="s">
        <v>47</v>
      </c>
      <c r="R187" s="62">
        <v>8</v>
      </c>
      <c r="S187" s="53">
        <v>6900</v>
      </c>
      <c r="T187" s="44">
        <f>R187*S187</f>
        <v>55200</v>
      </c>
      <c r="U187" s="44">
        <v>61824.000000000007</v>
      </c>
      <c r="V187" s="65"/>
      <c r="W187" s="32">
        <v>2016</v>
      </c>
      <c r="X187" s="38"/>
    </row>
    <row r="188" spans="1:58" ht="50.1" customHeight="1">
      <c r="A188" s="29" t="s">
        <v>581</v>
      </c>
      <c r="B188" s="30" t="s">
        <v>35</v>
      </c>
      <c r="C188" s="31" t="s">
        <v>577</v>
      </c>
      <c r="D188" s="31" t="s">
        <v>549</v>
      </c>
      <c r="E188" s="31" t="s">
        <v>578</v>
      </c>
      <c r="F188" s="31" t="s">
        <v>582</v>
      </c>
      <c r="G188" s="32" t="s">
        <v>40</v>
      </c>
      <c r="H188" s="33">
        <v>0</v>
      </c>
      <c r="I188" s="67">
        <v>590000000</v>
      </c>
      <c r="J188" s="32" t="s">
        <v>41</v>
      </c>
      <c r="K188" s="32" t="s">
        <v>68</v>
      </c>
      <c r="L188" s="32" t="s">
        <v>302</v>
      </c>
      <c r="M188" s="32" t="s">
        <v>69</v>
      </c>
      <c r="N188" s="32" t="s">
        <v>303</v>
      </c>
      <c r="O188" s="32" t="s">
        <v>71</v>
      </c>
      <c r="P188" s="32">
        <v>796</v>
      </c>
      <c r="Q188" s="32" t="s">
        <v>47</v>
      </c>
      <c r="R188" s="34">
        <v>8</v>
      </c>
      <c r="S188" s="34">
        <v>5000</v>
      </c>
      <c r="T188" s="35">
        <v>0</v>
      </c>
      <c r="U188" s="36">
        <f t="shared" si="18"/>
        <v>0</v>
      </c>
      <c r="V188" s="37" t="s">
        <v>48</v>
      </c>
      <c r="W188" s="32">
        <v>2016</v>
      </c>
      <c r="X188" s="38">
        <v>11</v>
      </c>
    </row>
    <row r="189" spans="1:58" ht="50.1" customHeight="1">
      <c r="A189" s="41" t="s">
        <v>583</v>
      </c>
      <c r="B189" s="30" t="s">
        <v>35</v>
      </c>
      <c r="C189" s="42" t="s">
        <v>577</v>
      </c>
      <c r="D189" s="42" t="s">
        <v>549</v>
      </c>
      <c r="E189" s="42" t="s">
        <v>578</v>
      </c>
      <c r="F189" s="75" t="s">
        <v>582</v>
      </c>
      <c r="G189" s="32" t="s">
        <v>40</v>
      </c>
      <c r="H189" s="30">
        <v>0</v>
      </c>
      <c r="I189" s="67">
        <v>590000000</v>
      </c>
      <c r="J189" s="32" t="s">
        <v>41</v>
      </c>
      <c r="K189" s="32" t="s">
        <v>182</v>
      </c>
      <c r="L189" s="32" t="s">
        <v>302</v>
      </c>
      <c r="M189" s="32" t="s">
        <v>69</v>
      </c>
      <c r="N189" s="32" t="s">
        <v>303</v>
      </c>
      <c r="O189" s="32" t="s">
        <v>115</v>
      </c>
      <c r="P189" s="32">
        <v>796</v>
      </c>
      <c r="Q189" s="32" t="s">
        <v>47</v>
      </c>
      <c r="R189" s="62">
        <v>8</v>
      </c>
      <c r="S189" s="53">
        <v>5000</v>
      </c>
      <c r="T189" s="44">
        <f>R189*S189</f>
        <v>40000</v>
      </c>
      <c r="U189" s="44">
        <v>44800.000000000007</v>
      </c>
      <c r="V189" s="65"/>
      <c r="W189" s="32">
        <v>2016</v>
      </c>
      <c r="X189" s="38"/>
    </row>
    <row r="190" spans="1:58" ht="50.1" customHeight="1">
      <c r="A190" s="29" t="s">
        <v>584</v>
      </c>
      <c r="B190" s="30" t="s">
        <v>35</v>
      </c>
      <c r="C190" s="31" t="s">
        <v>585</v>
      </c>
      <c r="D190" s="31" t="s">
        <v>549</v>
      </c>
      <c r="E190" s="31" t="s">
        <v>586</v>
      </c>
      <c r="F190" s="31" t="s">
        <v>587</v>
      </c>
      <c r="G190" s="32" t="s">
        <v>40</v>
      </c>
      <c r="H190" s="33">
        <v>0</v>
      </c>
      <c r="I190" s="67">
        <v>590000000</v>
      </c>
      <c r="J190" s="32" t="s">
        <v>41</v>
      </c>
      <c r="K190" s="32" t="s">
        <v>68</v>
      </c>
      <c r="L190" s="32" t="s">
        <v>302</v>
      </c>
      <c r="M190" s="32" t="s">
        <v>69</v>
      </c>
      <c r="N190" s="32" t="s">
        <v>303</v>
      </c>
      <c r="O190" s="32" t="s">
        <v>71</v>
      </c>
      <c r="P190" s="32">
        <v>796</v>
      </c>
      <c r="Q190" s="32" t="s">
        <v>47</v>
      </c>
      <c r="R190" s="34">
        <v>65</v>
      </c>
      <c r="S190" s="34">
        <v>2150</v>
      </c>
      <c r="T190" s="35">
        <v>0</v>
      </c>
      <c r="U190" s="36">
        <f t="shared" si="18"/>
        <v>0</v>
      </c>
      <c r="V190" s="37" t="s">
        <v>48</v>
      </c>
      <c r="W190" s="32">
        <v>2016</v>
      </c>
      <c r="X190" s="38">
        <v>11</v>
      </c>
    </row>
    <row r="191" spans="1:58" s="40" customFormat="1" ht="50.1" customHeight="1">
      <c r="A191" s="70" t="s">
        <v>588</v>
      </c>
      <c r="B191" s="30" t="s">
        <v>35</v>
      </c>
      <c r="C191" s="42" t="s">
        <v>585</v>
      </c>
      <c r="D191" s="42" t="s">
        <v>549</v>
      </c>
      <c r="E191" s="42" t="s">
        <v>586</v>
      </c>
      <c r="F191" s="42" t="s">
        <v>587</v>
      </c>
      <c r="G191" s="32" t="s">
        <v>40</v>
      </c>
      <c r="H191" s="30">
        <v>0</v>
      </c>
      <c r="I191" s="67">
        <v>590000000</v>
      </c>
      <c r="J191" s="32" t="s">
        <v>41</v>
      </c>
      <c r="K191" s="32" t="s">
        <v>182</v>
      </c>
      <c r="L191" s="32" t="s">
        <v>302</v>
      </c>
      <c r="M191" s="32" t="s">
        <v>69</v>
      </c>
      <c r="N191" s="32" t="s">
        <v>303</v>
      </c>
      <c r="O191" s="32" t="s">
        <v>115</v>
      </c>
      <c r="P191" s="32">
        <v>796</v>
      </c>
      <c r="Q191" s="32" t="s">
        <v>47</v>
      </c>
      <c r="R191" s="58">
        <v>65</v>
      </c>
      <c r="S191" s="58">
        <v>2150</v>
      </c>
      <c r="T191" s="58">
        <v>0</v>
      </c>
      <c r="U191" s="102">
        <f>T191*1.12</f>
        <v>0</v>
      </c>
      <c r="V191" s="65"/>
      <c r="W191" s="32">
        <v>2016</v>
      </c>
      <c r="X191" s="38">
        <v>11</v>
      </c>
      <c r="Y191" s="364"/>
      <c r="Z191" s="364"/>
      <c r="AA191" s="364"/>
      <c r="AB191" s="364"/>
      <c r="AC191" s="364"/>
      <c r="AD191" s="364"/>
      <c r="AE191" s="364"/>
      <c r="AF191" s="364"/>
      <c r="AG191" s="364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</row>
    <row r="192" spans="1:58" s="40" customFormat="1" ht="50.1" customHeight="1">
      <c r="A192" s="70" t="s">
        <v>13190</v>
      </c>
      <c r="B192" s="30" t="s">
        <v>35</v>
      </c>
      <c r="C192" s="42" t="s">
        <v>585</v>
      </c>
      <c r="D192" s="42" t="s">
        <v>549</v>
      </c>
      <c r="E192" s="42" t="s">
        <v>586</v>
      </c>
      <c r="F192" s="42" t="s">
        <v>587</v>
      </c>
      <c r="G192" s="32" t="s">
        <v>40</v>
      </c>
      <c r="H192" s="30">
        <v>0</v>
      </c>
      <c r="I192" s="67">
        <v>590000000</v>
      </c>
      <c r="J192" s="32" t="s">
        <v>41</v>
      </c>
      <c r="K192" s="32" t="s">
        <v>12806</v>
      </c>
      <c r="L192" s="32" t="s">
        <v>302</v>
      </c>
      <c r="M192" s="32" t="s">
        <v>69</v>
      </c>
      <c r="N192" s="32" t="s">
        <v>303</v>
      </c>
      <c r="O192" s="32" t="s">
        <v>115</v>
      </c>
      <c r="P192" s="32">
        <v>796</v>
      </c>
      <c r="Q192" s="32" t="s">
        <v>47</v>
      </c>
      <c r="R192" s="58">
        <v>65</v>
      </c>
      <c r="S192" s="58">
        <v>2150</v>
      </c>
      <c r="T192" s="58">
        <f>R192*S192</f>
        <v>139750</v>
      </c>
      <c r="U192" s="102">
        <f>T192*1.12</f>
        <v>156520.00000000003</v>
      </c>
      <c r="V192" s="65"/>
      <c r="W192" s="32">
        <v>2016</v>
      </c>
      <c r="X192" s="38"/>
      <c r="Y192" s="364"/>
      <c r="Z192" s="364"/>
      <c r="AA192" s="364"/>
      <c r="AB192" s="364"/>
      <c r="AC192" s="364"/>
      <c r="AD192" s="364"/>
      <c r="AE192" s="364"/>
      <c r="AF192" s="364"/>
      <c r="AG192" s="364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</row>
    <row r="193" spans="1:63" ht="50.1" customHeight="1">
      <c r="A193" s="29" t="s">
        <v>589</v>
      </c>
      <c r="B193" s="30" t="s">
        <v>35</v>
      </c>
      <c r="C193" s="31" t="s">
        <v>585</v>
      </c>
      <c r="D193" s="31" t="s">
        <v>549</v>
      </c>
      <c r="E193" s="31" t="s">
        <v>586</v>
      </c>
      <c r="F193" s="31" t="s">
        <v>590</v>
      </c>
      <c r="G193" s="32" t="s">
        <v>40</v>
      </c>
      <c r="H193" s="33">
        <v>0</v>
      </c>
      <c r="I193" s="67">
        <v>590000000</v>
      </c>
      <c r="J193" s="32" t="s">
        <v>41</v>
      </c>
      <c r="K193" s="32" t="s">
        <v>68</v>
      </c>
      <c r="L193" s="32" t="s">
        <v>302</v>
      </c>
      <c r="M193" s="32" t="s">
        <v>69</v>
      </c>
      <c r="N193" s="32" t="s">
        <v>303</v>
      </c>
      <c r="O193" s="32" t="s">
        <v>71</v>
      </c>
      <c r="P193" s="32">
        <v>796</v>
      </c>
      <c r="Q193" s="32" t="s">
        <v>47</v>
      </c>
      <c r="R193" s="34">
        <v>3</v>
      </c>
      <c r="S193" s="34">
        <v>2050</v>
      </c>
      <c r="T193" s="35">
        <v>0</v>
      </c>
      <c r="U193" s="36">
        <f t="shared" si="18"/>
        <v>0</v>
      </c>
      <c r="V193" s="37" t="s">
        <v>48</v>
      </c>
      <c r="W193" s="32">
        <v>2016</v>
      </c>
      <c r="X193" s="38">
        <v>11</v>
      </c>
    </row>
    <row r="194" spans="1:63" ht="50.1" customHeight="1">
      <c r="A194" s="41" t="s">
        <v>591</v>
      </c>
      <c r="B194" s="30" t="s">
        <v>35</v>
      </c>
      <c r="C194" s="42" t="s">
        <v>585</v>
      </c>
      <c r="D194" s="42" t="s">
        <v>549</v>
      </c>
      <c r="E194" s="42" t="s">
        <v>586</v>
      </c>
      <c r="F194" s="42" t="s">
        <v>590</v>
      </c>
      <c r="G194" s="32" t="s">
        <v>40</v>
      </c>
      <c r="H194" s="30">
        <v>0</v>
      </c>
      <c r="I194" s="67">
        <v>590000000</v>
      </c>
      <c r="J194" s="32" t="s">
        <v>41</v>
      </c>
      <c r="K194" s="32" t="s">
        <v>182</v>
      </c>
      <c r="L194" s="32" t="s">
        <v>302</v>
      </c>
      <c r="M194" s="32" t="s">
        <v>69</v>
      </c>
      <c r="N194" s="32" t="s">
        <v>303</v>
      </c>
      <c r="O194" s="32" t="s">
        <v>115</v>
      </c>
      <c r="P194" s="32">
        <v>796</v>
      </c>
      <c r="Q194" s="32" t="s">
        <v>47</v>
      </c>
      <c r="R194" s="62">
        <v>3</v>
      </c>
      <c r="S194" s="53">
        <v>2050</v>
      </c>
      <c r="T194" s="44">
        <f>R194*S194</f>
        <v>6150</v>
      </c>
      <c r="U194" s="44">
        <v>6888.0000000000009</v>
      </c>
      <c r="V194" s="65"/>
      <c r="W194" s="32">
        <v>2016</v>
      </c>
      <c r="X194" s="38"/>
    </row>
    <row r="195" spans="1:63" ht="50.1" customHeight="1">
      <c r="A195" s="29" t="s">
        <v>592</v>
      </c>
      <c r="B195" s="30" t="s">
        <v>35</v>
      </c>
      <c r="C195" s="31" t="s">
        <v>593</v>
      </c>
      <c r="D195" s="31" t="s">
        <v>549</v>
      </c>
      <c r="E195" s="31" t="s">
        <v>594</v>
      </c>
      <c r="F195" s="31" t="s">
        <v>595</v>
      </c>
      <c r="G195" s="32" t="s">
        <v>40</v>
      </c>
      <c r="H195" s="33">
        <v>0</v>
      </c>
      <c r="I195" s="67">
        <v>590000000</v>
      </c>
      <c r="J195" s="32" t="s">
        <v>41</v>
      </c>
      <c r="K195" s="32" t="s">
        <v>68</v>
      </c>
      <c r="L195" s="32" t="s">
        <v>302</v>
      </c>
      <c r="M195" s="32" t="s">
        <v>69</v>
      </c>
      <c r="N195" s="32" t="s">
        <v>303</v>
      </c>
      <c r="O195" s="32" t="s">
        <v>71</v>
      </c>
      <c r="P195" s="32">
        <v>796</v>
      </c>
      <c r="Q195" s="32" t="s">
        <v>47</v>
      </c>
      <c r="R195" s="34">
        <v>12</v>
      </c>
      <c r="S195" s="34">
        <v>1800</v>
      </c>
      <c r="T195" s="35">
        <v>0</v>
      </c>
      <c r="U195" s="36">
        <f t="shared" si="18"/>
        <v>0</v>
      </c>
      <c r="V195" s="37" t="s">
        <v>48</v>
      </c>
      <c r="W195" s="32">
        <v>2016</v>
      </c>
      <c r="X195" s="38">
        <v>11</v>
      </c>
    </row>
    <row r="196" spans="1:63" ht="50.1" customHeight="1">
      <c r="A196" s="41" t="s">
        <v>596</v>
      </c>
      <c r="B196" s="30" t="s">
        <v>35</v>
      </c>
      <c r="C196" s="42" t="s">
        <v>593</v>
      </c>
      <c r="D196" s="42" t="s">
        <v>549</v>
      </c>
      <c r="E196" s="42" t="s">
        <v>594</v>
      </c>
      <c r="F196" s="42" t="s">
        <v>595</v>
      </c>
      <c r="G196" s="77" t="s">
        <v>40</v>
      </c>
      <c r="H196" s="30">
        <v>0</v>
      </c>
      <c r="I196" s="67">
        <v>590000000</v>
      </c>
      <c r="J196" s="32" t="s">
        <v>41</v>
      </c>
      <c r="K196" s="32" t="s">
        <v>182</v>
      </c>
      <c r="L196" s="32" t="s">
        <v>302</v>
      </c>
      <c r="M196" s="32" t="s">
        <v>69</v>
      </c>
      <c r="N196" s="77" t="s">
        <v>303</v>
      </c>
      <c r="O196" s="32" t="s">
        <v>115</v>
      </c>
      <c r="P196" s="32">
        <v>796</v>
      </c>
      <c r="Q196" s="77" t="s">
        <v>47</v>
      </c>
      <c r="R196" s="80">
        <v>12</v>
      </c>
      <c r="S196" s="81">
        <v>1800</v>
      </c>
      <c r="T196" s="44">
        <f>R196*S196</f>
        <v>21600</v>
      </c>
      <c r="U196" s="44">
        <v>24192.000000000004</v>
      </c>
      <c r="V196" s="82"/>
      <c r="W196" s="32">
        <v>2016</v>
      </c>
      <c r="X196" s="38"/>
    </row>
    <row r="197" spans="1:63" ht="50.1" customHeight="1">
      <c r="A197" s="29" t="s">
        <v>597</v>
      </c>
      <c r="B197" s="30" t="s">
        <v>35</v>
      </c>
      <c r="C197" s="31" t="s">
        <v>593</v>
      </c>
      <c r="D197" s="31" t="s">
        <v>549</v>
      </c>
      <c r="E197" s="31" t="s">
        <v>594</v>
      </c>
      <c r="F197" s="31" t="s">
        <v>598</v>
      </c>
      <c r="G197" s="32" t="s">
        <v>40</v>
      </c>
      <c r="H197" s="33">
        <v>0</v>
      </c>
      <c r="I197" s="67">
        <v>590000000</v>
      </c>
      <c r="J197" s="32" t="s">
        <v>41</v>
      </c>
      <c r="K197" s="32" t="s">
        <v>68</v>
      </c>
      <c r="L197" s="32" t="s">
        <v>302</v>
      </c>
      <c r="M197" s="32" t="s">
        <v>69</v>
      </c>
      <c r="N197" s="32" t="s">
        <v>303</v>
      </c>
      <c r="O197" s="32" t="s">
        <v>71</v>
      </c>
      <c r="P197" s="32">
        <v>796</v>
      </c>
      <c r="Q197" s="32" t="s">
        <v>47</v>
      </c>
      <c r="R197" s="34">
        <v>7</v>
      </c>
      <c r="S197" s="34">
        <v>1800</v>
      </c>
      <c r="T197" s="35">
        <v>0</v>
      </c>
      <c r="U197" s="36">
        <f t="shared" si="18"/>
        <v>0</v>
      </c>
      <c r="V197" s="37" t="s">
        <v>48</v>
      </c>
      <c r="W197" s="32">
        <v>2016</v>
      </c>
      <c r="X197" s="38">
        <v>11</v>
      </c>
    </row>
    <row r="198" spans="1:63" ht="50.1" customHeight="1">
      <c r="A198" s="41" t="s">
        <v>599</v>
      </c>
      <c r="B198" s="30" t="s">
        <v>35</v>
      </c>
      <c r="C198" s="42" t="s">
        <v>593</v>
      </c>
      <c r="D198" s="42" t="s">
        <v>549</v>
      </c>
      <c r="E198" s="42" t="s">
        <v>594</v>
      </c>
      <c r="F198" s="42" t="s">
        <v>598</v>
      </c>
      <c r="G198" s="32" t="s">
        <v>40</v>
      </c>
      <c r="H198" s="30">
        <v>0</v>
      </c>
      <c r="I198" s="67">
        <v>590000000</v>
      </c>
      <c r="J198" s="32" t="s">
        <v>41</v>
      </c>
      <c r="K198" s="32" t="s">
        <v>182</v>
      </c>
      <c r="L198" s="32" t="s">
        <v>302</v>
      </c>
      <c r="M198" s="32" t="s">
        <v>69</v>
      </c>
      <c r="N198" s="32" t="s">
        <v>303</v>
      </c>
      <c r="O198" s="32" t="s">
        <v>115</v>
      </c>
      <c r="P198" s="32">
        <v>796</v>
      </c>
      <c r="Q198" s="32" t="s">
        <v>47</v>
      </c>
      <c r="R198" s="62">
        <v>7</v>
      </c>
      <c r="S198" s="53">
        <v>1800</v>
      </c>
      <c r="T198" s="44">
        <f>R198*S198</f>
        <v>12600</v>
      </c>
      <c r="U198" s="44">
        <v>14112.000000000002</v>
      </c>
      <c r="V198" s="65"/>
      <c r="W198" s="32">
        <v>2016</v>
      </c>
      <c r="X198" s="38"/>
    </row>
    <row r="199" spans="1:63" ht="50.1" customHeight="1">
      <c r="A199" s="29" t="s">
        <v>600</v>
      </c>
      <c r="B199" s="30" t="s">
        <v>35</v>
      </c>
      <c r="C199" s="31" t="s">
        <v>593</v>
      </c>
      <c r="D199" s="31" t="s">
        <v>549</v>
      </c>
      <c r="E199" s="31" t="s">
        <v>594</v>
      </c>
      <c r="F199" s="31" t="s">
        <v>601</v>
      </c>
      <c r="G199" s="32" t="s">
        <v>40</v>
      </c>
      <c r="H199" s="33">
        <v>0</v>
      </c>
      <c r="I199" s="67">
        <v>590000000</v>
      </c>
      <c r="J199" s="32" t="s">
        <v>41</v>
      </c>
      <c r="K199" s="32" t="s">
        <v>68</v>
      </c>
      <c r="L199" s="32" t="s">
        <v>302</v>
      </c>
      <c r="M199" s="32" t="s">
        <v>69</v>
      </c>
      <c r="N199" s="32" t="s">
        <v>303</v>
      </c>
      <c r="O199" s="32" t="s">
        <v>71</v>
      </c>
      <c r="P199" s="32">
        <v>796</v>
      </c>
      <c r="Q199" s="32" t="s">
        <v>47</v>
      </c>
      <c r="R199" s="34">
        <v>25</v>
      </c>
      <c r="S199" s="34">
        <v>1800</v>
      </c>
      <c r="T199" s="35">
        <v>0</v>
      </c>
      <c r="U199" s="36">
        <f t="shared" si="18"/>
        <v>0</v>
      </c>
      <c r="V199" s="37" t="s">
        <v>48</v>
      </c>
      <c r="W199" s="32">
        <v>2016</v>
      </c>
      <c r="X199" s="38">
        <v>11</v>
      </c>
    </row>
    <row r="200" spans="1:63" ht="50.1" customHeight="1">
      <c r="A200" s="41" t="s">
        <v>602</v>
      </c>
      <c r="B200" s="30" t="s">
        <v>35</v>
      </c>
      <c r="C200" s="42" t="s">
        <v>593</v>
      </c>
      <c r="D200" s="42" t="s">
        <v>549</v>
      </c>
      <c r="E200" s="42" t="s">
        <v>594</v>
      </c>
      <c r="F200" s="42" t="s">
        <v>601</v>
      </c>
      <c r="G200" s="32" t="s">
        <v>40</v>
      </c>
      <c r="H200" s="30">
        <v>0</v>
      </c>
      <c r="I200" s="67">
        <v>590000000</v>
      </c>
      <c r="J200" s="32" t="s">
        <v>41</v>
      </c>
      <c r="K200" s="32" t="s">
        <v>182</v>
      </c>
      <c r="L200" s="32" t="s">
        <v>302</v>
      </c>
      <c r="M200" s="32" t="s">
        <v>69</v>
      </c>
      <c r="N200" s="32" t="s">
        <v>303</v>
      </c>
      <c r="O200" s="32" t="s">
        <v>115</v>
      </c>
      <c r="P200" s="32">
        <v>796</v>
      </c>
      <c r="Q200" s="32" t="s">
        <v>47</v>
      </c>
      <c r="R200" s="83">
        <v>25</v>
      </c>
      <c r="S200" s="84">
        <v>1800</v>
      </c>
      <c r="T200" s="44">
        <f>R200*S200</f>
        <v>45000</v>
      </c>
      <c r="U200" s="44">
        <v>50400.000000000007</v>
      </c>
      <c r="V200" s="85"/>
      <c r="W200" s="32">
        <v>2016</v>
      </c>
      <c r="X200" s="38"/>
    </row>
    <row r="201" spans="1:63" ht="50.1" customHeight="1">
      <c r="A201" s="29" t="s">
        <v>603</v>
      </c>
      <c r="B201" s="30" t="s">
        <v>35</v>
      </c>
      <c r="C201" s="31" t="s">
        <v>593</v>
      </c>
      <c r="D201" s="31" t="s">
        <v>549</v>
      </c>
      <c r="E201" s="31" t="s">
        <v>594</v>
      </c>
      <c r="F201" s="31" t="s">
        <v>604</v>
      </c>
      <c r="G201" s="32" t="s">
        <v>40</v>
      </c>
      <c r="H201" s="33">
        <v>0</v>
      </c>
      <c r="I201" s="67">
        <v>590000000</v>
      </c>
      <c r="J201" s="32" t="s">
        <v>41</v>
      </c>
      <c r="K201" s="32" t="s">
        <v>68</v>
      </c>
      <c r="L201" s="32" t="s">
        <v>302</v>
      </c>
      <c r="M201" s="32" t="s">
        <v>69</v>
      </c>
      <c r="N201" s="32" t="s">
        <v>303</v>
      </c>
      <c r="O201" s="32" t="s">
        <v>71</v>
      </c>
      <c r="P201" s="32">
        <v>796</v>
      </c>
      <c r="Q201" s="32" t="s">
        <v>47</v>
      </c>
      <c r="R201" s="34">
        <v>35</v>
      </c>
      <c r="S201" s="34">
        <v>1800</v>
      </c>
      <c r="T201" s="35">
        <v>0</v>
      </c>
      <c r="U201" s="36">
        <f>T201*1.12</f>
        <v>0</v>
      </c>
      <c r="V201" s="37" t="s">
        <v>48</v>
      </c>
      <c r="W201" s="32">
        <v>2016</v>
      </c>
      <c r="X201" s="38">
        <v>11</v>
      </c>
    </row>
    <row r="202" spans="1:63" s="40" customFormat="1" ht="50.1" customHeight="1">
      <c r="A202" s="70" t="s">
        <v>605</v>
      </c>
      <c r="B202" s="30" t="s">
        <v>35</v>
      </c>
      <c r="C202" s="42" t="s">
        <v>593</v>
      </c>
      <c r="D202" s="42" t="s">
        <v>549</v>
      </c>
      <c r="E202" s="42" t="s">
        <v>594</v>
      </c>
      <c r="F202" s="42" t="s">
        <v>604</v>
      </c>
      <c r="G202" s="77" t="s">
        <v>40</v>
      </c>
      <c r="H202" s="30">
        <v>0</v>
      </c>
      <c r="I202" s="351">
        <v>590000000</v>
      </c>
      <c r="J202" s="32" t="s">
        <v>41</v>
      </c>
      <c r="K202" s="32" t="s">
        <v>182</v>
      </c>
      <c r="L202" s="32" t="s">
        <v>302</v>
      </c>
      <c r="M202" s="32" t="s">
        <v>69</v>
      </c>
      <c r="N202" s="77" t="s">
        <v>303</v>
      </c>
      <c r="O202" s="32" t="s">
        <v>115</v>
      </c>
      <c r="P202" s="32">
        <v>796</v>
      </c>
      <c r="Q202" s="77" t="s">
        <v>47</v>
      </c>
      <c r="R202" s="315">
        <v>35</v>
      </c>
      <c r="S202" s="315">
        <v>1800</v>
      </c>
      <c r="T202" s="58">
        <v>0</v>
      </c>
      <c r="U202" s="316">
        <f>T202*1.12</f>
        <v>0</v>
      </c>
      <c r="V202" s="86"/>
      <c r="W202" s="32">
        <v>2016</v>
      </c>
      <c r="X202" s="32" t="s">
        <v>14246</v>
      </c>
      <c r="Y202" s="363"/>
      <c r="Z202" s="364"/>
      <c r="AA202" s="364"/>
      <c r="AB202" s="364"/>
      <c r="AC202" s="364"/>
      <c r="AD202" s="364"/>
      <c r="AE202" s="364"/>
      <c r="AF202" s="364"/>
      <c r="AG202" s="364"/>
      <c r="AH202" s="364"/>
      <c r="AI202" s="364"/>
      <c r="AJ202" s="364"/>
      <c r="AK202" s="364"/>
      <c r="AL202" s="364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</row>
    <row r="203" spans="1:63" s="40" customFormat="1" ht="50.1" customHeight="1">
      <c r="A203" s="70" t="s">
        <v>14247</v>
      </c>
      <c r="B203" s="54" t="s">
        <v>35</v>
      </c>
      <c r="C203" s="42" t="s">
        <v>3799</v>
      </c>
      <c r="D203" s="42" t="s">
        <v>3800</v>
      </c>
      <c r="E203" s="42" t="s">
        <v>3801</v>
      </c>
      <c r="F203" s="42" t="s">
        <v>14248</v>
      </c>
      <c r="G203" s="30" t="s">
        <v>40</v>
      </c>
      <c r="H203" s="239">
        <v>0</v>
      </c>
      <c r="I203" s="313">
        <v>590000000</v>
      </c>
      <c r="J203" s="68" t="s">
        <v>394</v>
      </c>
      <c r="K203" s="30" t="s">
        <v>14136</v>
      </c>
      <c r="L203" s="30" t="s">
        <v>396</v>
      </c>
      <c r="M203" s="30" t="s">
        <v>69</v>
      </c>
      <c r="N203" s="30" t="s">
        <v>9603</v>
      </c>
      <c r="O203" s="30" t="s">
        <v>398</v>
      </c>
      <c r="P203" s="70">
        <v>796</v>
      </c>
      <c r="Q203" s="30" t="s">
        <v>47</v>
      </c>
      <c r="R203" s="58">
        <v>20</v>
      </c>
      <c r="S203" s="102">
        <v>6200</v>
      </c>
      <c r="T203" s="58">
        <f t="shared" ref="T203" si="19">S203*R203</f>
        <v>124000</v>
      </c>
      <c r="U203" s="323">
        <f t="shared" ref="U203" si="20">T203*1.12</f>
        <v>138880</v>
      </c>
      <c r="V203" s="30"/>
      <c r="W203" s="68">
        <v>2016</v>
      </c>
      <c r="X203" s="30"/>
      <c r="Y203" s="363"/>
      <c r="Z203" s="364"/>
      <c r="AA203" s="364"/>
      <c r="AB203" s="364"/>
      <c r="AC203" s="364"/>
      <c r="AD203" s="364"/>
      <c r="AE203" s="364"/>
      <c r="AF203" s="364"/>
      <c r="AG203" s="364"/>
      <c r="AH203" s="364"/>
      <c r="AI203" s="364"/>
      <c r="AJ203" s="364"/>
      <c r="AK203" s="364"/>
      <c r="AL203" s="364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</row>
    <row r="204" spans="1:63" ht="50.1" customHeight="1">
      <c r="A204" s="29" t="s">
        <v>606</v>
      </c>
      <c r="B204" s="30" t="s">
        <v>35</v>
      </c>
      <c r="C204" s="31" t="s">
        <v>593</v>
      </c>
      <c r="D204" s="31" t="s">
        <v>549</v>
      </c>
      <c r="E204" s="31" t="s">
        <v>594</v>
      </c>
      <c r="F204" s="31" t="s">
        <v>607</v>
      </c>
      <c r="G204" s="32" t="s">
        <v>40</v>
      </c>
      <c r="H204" s="33">
        <v>0</v>
      </c>
      <c r="I204" s="67">
        <v>590000000</v>
      </c>
      <c r="J204" s="32" t="s">
        <v>41</v>
      </c>
      <c r="K204" s="32" t="s">
        <v>68</v>
      </c>
      <c r="L204" s="32" t="s">
        <v>302</v>
      </c>
      <c r="M204" s="32" t="s">
        <v>69</v>
      </c>
      <c r="N204" s="32" t="s">
        <v>303</v>
      </c>
      <c r="O204" s="32" t="s">
        <v>71</v>
      </c>
      <c r="P204" s="32">
        <v>796</v>
      </c>
      <c r="Q204" s="32" t="s">
        <v>47</v>
      </c>
      <c r="R204" s="34">
        <v>7</v>
      </c>
      <c r="S204" s="34">
        <v>1800</v>
      </c>
      <c r="T204" s="35">
        <v>0</v>
      </c>
      <c r="U204" s="36">
        <f>T204*1.12</f>
        <v>0</v>
      </c>
      <c r="V204" s="37" t="s">
        <v>48</v>
      </c>
      <c r="W204" s="32">
        <v>2016</v>
      </c>
      <c r="X204" s="38">
        <v>11</v>
      </c>
    </row>
    <row r="205" spans="1:63" ht="50.1" customHeight="1">
      <c r="A205" s="41" t="s">
        <v>608</v>
      </c>
      <c r="B205" s="30" t="s">
        <v>35</v>
      </c>
      <c r="C205" s="42" t="s">
        <v>593</v>
      </c>
      <c r="D205" s="42" t="s">
        <v>549</v>
      </c>
      <c r="E205" s="42" t="s">
        <v>594</v>
      </c>
      <c r="F205" s="42" t="s">
        <v>607</v>
      </c>
      <c r="G205" s="77" t="s">
        <v>40</v>
      </c>
      <c r="H205" s="30">
        <v>0</v>
      </c>
      <c r="I205" s="67">
        <v>590000000</v>
      </c>
      <c r="J205" s="32" t="s">
        <v>41</v>
      </c>
      <c r="K205" s="32" t="s">
        <v>182</v>
      </c>
      <c r="L205" s="32" t="s">
        <v>302</v>
      </c>
      <c r="M205" s="32" t="s">
        <v>69</v>
      </c>
      <c r="N205" s="77" t="s">
        <v>303</v>
      </c>
      <c r="O205" s="32" t="s">
        <v>115</v>
      </c>
      <c r="P205" s="32">
        <v>796</v>
      </c>
      <c r="Q205" s="77" t="s">
        <v>47</v>
      </c>
      <c r="R205" s="80">
        <v>7</v>
      </c>
      <c r="S205" s="81">
        <v>1800</v>
      </c>
      <c r="T205" s="44">
        <f>R205*S205</f>
        <v>12600</v>
      </c>
      <c r="U205" s="44">
        <v>14112.000000000002</v>
      </c>
      <c r="V205" s="86"/>
      <c r="W205" s="32">
        <v>2016</v>
      </c>
      <c r="X205" s="87"/>
    </row>
    <row r="206" spans="1:63" ht="50.1" customHeight="1">
      <c r="A206" s="29" t="s">
        <v>609</v>
      </c>
      <c r="B206" s="30" t="s">
        <v>35</v>
      </c>
      <c r="C206" s="31" t="s">
        <v>610</v>
      </c>
      <c r="D206" s="31" t="s">
        <v>549</v>
      </c>
      <c r="E206" s="31" t="s">
        <v>611</v>
      </c>
      <c r="F206" s="31" t="s">
        <v>612</v>
      </c>
      <c r="G206" s="32" t="s">
        <v>40</v>
      </c>
      <c r="H206" s="33">
        <v>0</v>
      </c>
      <c r="I206" s="67">
        <v>590000000</v>
      </c>
      <c r="J206" s="32" t="s">
        <v>41</v>
      </c>
      <c r="K206" s="32" t="s">
        <v>381</v>
      </c>
      <c r="L206" s="32" t="s">
        <v>302</v>
      </c>
      <c r="M206" s="32" t="s">
        <v>69</v>
      </c>
      <c r="N206" s="32" t="s">
        <v>425</v>
      </c>
      <c r="O206" s="32" t="s">
        <v>71</v>
      </c>
      <c r="P206" s="32">
        <v>796</v>
      </c>
      <c r="Q206" s="32" t="s">
        <v>47</v>
      </c>
      <c r="R206" s="34">
        <v>16</v>
      </c>
      <c r="S206" s="34">
        <v>19550</v>
      </c>
      <c r="T206" s="35">
        <v>0</v>
      </c>
      <c r="U206" s="36">
        <f>T206*1.12</f>
        <v>0</v>
      </c>
      <c r="V206" s="37" t="s">
        <v>48</v>
      </c>
      <c r="W206" s="32">
        <v>2016</v>
      </c>
      <c r="X206" s="38">
        <v>11</v>
      </c>
    </row>
    <row r="207" spans="1:63" ht="50.1" customHeight="1">
      <c r="A207" s="41" t="s">
        <v>613</v>
      </c>
      <c r="B207" s="30" t="s">
        <v>35</v>
      </c>
      <c r="C207" s="42" t="s">
        <v>610</v>
      </c>
      <c r="D207" s="42" t="s">
        <v>549</v>
      </c>
      <c r="E207" s="31" t="s">
        <v>611</v>
      </c>
      <c r="F207" s="42" t="s">
        <v>612</v>
      </c>
      <c r="G207" s="77" t="s">
        <v>40</v>
      </c>
      <c r="H207" s="30">
        <v>0</v>
      </c>
      <c r="I207" s="67">
        <v>590000000</v>
      </c>
      <c r="J207" s="32" t="s">
        <v>41</v>
      </c>
      <c r="K207" s="32" t="s">
        <v>383</v>
      </c>
      <c r="L207" s="32" t="s">
        <v>302</v>
      </c>
      <c r="M207" s="32" t="s">
        <v>69</v>
      </c>
      <c r="N207" s="77" t="s">
        <v>425</v>
      </c>
      <c r="O207" s="32" t="s">
        <v>115</v>
      </c>
      <c r="P207" s="32">
        <v>796</v>
      </c>
      <c r="Q207" s="77" t="s">
        <v>47</v>
      </c>
      <c r="R207" s="80">
        <v>16</v>
      </c>
      <c r="S207" s="81">
        <v>19550</v>
      </c>
      <c r="T207" s="44">
        <f>R207*S207</f>
        <v>312800</v>
      </c>
      <c r="U207" s="44">
        <v>350336.00000000006</v>
      </c>
      <c r="V207" s="86"/>
      <c r="W207" s="32">
        <v>2016</v>
      </c>
      <c r="X207" s="87"/>
    </row>
    <row r="208" spans="1:63" ht="50.1" customHeight="1">
      <c r="A208" s="29" t="s">
        <v>614</v>
      </c>
      <c r="B208" s="30" t="s">
        <v>35</v>
      </c>
      <c r="C208" s="31" t="s">
        <v>615</v>
      </c>
      <c r="D208" s="31" t="s">
        <v>549</v>
      </c>
      <c r="E208" s="31" t="s">
        <v>616</v>
      </c>
      <c r="F208" s="31" t="s">
        <v>617</v>
      </c>
      <c r="G208" s="32" t="s">
        <v>40</v>
      </c>
      <c r="H208" s="33">
        <v>0</v>
      </c>
      <c r="I208" s="67">
        <v>590000000</v>
      </c>
      <c r="J208" s="32" t="s">
        <v>41</v>
      </c>
      <c r="K208" s="32" t="s">
        <v>68</v>
      </c>
      <c r="L208" s="32" t="s">
        <v>302</v>
      </c>
      <c r="M208" s="32" t="s">
        <v>69</v>
      </c>
      <c r="N208" s="32" t="s">
        <v>303</v>
      </c>
      <c r="O208" s="32" t="s">
        <v>71</v>
      </c>
      <c r="P208" s="32">
        <v>796</v>
      </c>
      <c r="Q208" s="32" t="s">
        <v>47</v>
      </c>
      <c r="R208" s="34">
        <v>33</v>
      </c>
      <c r="S208" s="34">
        <v>1100</v>
      </c>
      <c r="T208" s="35">
        <v>0</v>
      </c>
      <c r="U208" s="36">
        <f>T208*1.12</f>
        <v>0</v>
      </c>
      <c r="V208" s="37" t="s">
        <v>48</v>
      </c>
      <c r="W208" s="32">
        <v>2016</v>
      </c>
      <c r="X208" s="38">
        <v>11</v>
      </c>
    </row>
    <row r="209" spans="1:58" ht="50.1" customHeight="1">
      <c r="A209" s="41" t="s">
        <v>618</v>
      </c>
      <c r="B209" s="30" t="s">
        <v>35</v>
      </c>
      <c r="C209" s="42" t="s">
        <v>615</v>
      </c>
      <c r="D209" s="42" t="s">
        <v>549</v>
      </c>
      <c r="E209" s="31" t="s">
        <v>616</v>
      </c>
      <c r="F209" s="75" t="s">
        <v>617</v>
      </c>
      <c r="G209" s="77" t="s">
        <v>40</v>
      </c>
      <c r="H209" s="30">
        <v>0</v>
      </c>
      <c r="I209" s="67">
        <v>590000000</v>
      </c>
      <c r="J209" s="32" t="s">
        <v>41</v>
      </c>
      <c r="K209" s="32" t="s">
        <v>182</v>
      </c>
      <c r="L209" s="32" t="s">
        <v>302</v>
      </c>
      <c r="M209" s="32" t="s">
        <v>69</v>
      </c>
      <c r="N209" s="77" t="s">
        <v>303</v>
      </c>
      <c r="O209" s="32" t="s">
        <v>115</v>
      </c>
      <c r="P209" s="32">
        <v>796</v>
      </c>
      <c r="Q209" s="77" t="s">
        <v>47</v>
      </c>
      <c r="R209" s="80">
        <v>33</v>
      </c>
      <c r="S209" s="81">
        <v>1100</v>
      </c>
      <c r="T209" s="44">
        <f>R209*S209</f>
        <v>36300</v>
      </c>
      <c r="U209" s="44">
        <v>40656.000000000007</v>
      </c>
      <c r="V209" s="86"/>
      <c r="W209" s="32">
        <v>2016</v>
      </c>
      <c r="X209" s="87"/>
    </row>
    <row r="210" spans="1:58" ht="50.1" customHeight="1">
      <c r="A210" s="29" t="s">
        <v>619</v>
      </c>
      <c r="B210" s="30" t="s">
        <v>35</v>
      </c>
      <c r="C210" s="31" t="s">
        <v>593</v>
      </c>
      <c r="D210" s="31" t="s">
        <v>549</v>
      </c>
      <c r="E210" s="31" t="s">
        <v>594</v>
      </c>
      <c r="F210" s="31" t="s">
        <v>620</v>
      </c>
      <c r="G210" s="32" t="s">
        <v>40</v>
      </c>
      <c r="H210" s="33">
        <v>0</v>
      </c>
      <c r="I210" s="67">
        <v>590000000</v>
      </c>
      <c r="J210" s="32" t="s">
        <v>41</v>
      </c>
      <c r="K210" s="32" t="s">
        <v>68</v>
      </c>
      <c r="L210" s="32" t="s">
        <v>302</v>
      </c>
      <c r="M210" s="32" t="s">
        <v>69</v>
      </c>
      <c r="N210" s="32" t="s">
        <v>303</v>
      </c>
      <c r="O210" s="32" t="s">
        <v>71</v>
      </c>
      <c r="P210" s="32">
        <v>796</v>
      </c>
      <c r="Q210" s="32" t="s">
        <v>47</v>
      </c>
      <c r="R210" s="34">
        <v>4</v>
      </c>
      <c r="S210" s="34">
        <v>1520</v>
      </c>
      <c r="T210" s="35">
        <v>0</v>
      </c>
      <c r="U210" s="36">
        <f>T210*1.12</f>
        <v>0</v>
      </c>
      <c r="V210" s="37" t="s">
        <v>48</v>
      </c>
      <c r="W210" s="32">
        <v>2016</v>
      </c>
      <c r="X210" s="38">
        <v>11</v>
      </c>
    </row>
    <row r="211" spans="1:58" ht="50.1" customHeight="1">
      <c r="A211" s="41" t="s">
        <v>621</v>
      </c>
      <c r="B211" s="30" t="s">
        <v>35</v>
      </c>
      <c r="C211" s="42" t="s">
        <v>593</v>
      </c>
      <c r="D211" s="42" t="s">
        <v>549</v>
      </c>
      <c r="E211" s="42" t="s">
        <v>594</v>
      </c>
      <c r="F211" s="75" t="s">
        <v>620</v>
      </c>
      <c r="G211" s="77" t="s">
        <v>40</v>
      </c>
      <c r="H211" s="30">
        <v>0</v>
      </c>
      <c r="I211" s="67">
        <v>590000000</v>
      </c>
      <c r="J211" s="32" t="s">
        <v>41</v>
      </c>
      <c r="K211" s="32" t="s">
        <v>182</v>
      </c>
      <c r="L211" s="32" t="s">
        <v>302</v>
      </c>
      <c r="M211" s="32" t="s">
        <v>69</v>
      </c>
      <c r="N211" s="77" t="s">
        <v>303</v>
      </c>
      <c r="O211" s="32" t="s">
        <v>115</v>
      </c>
      <c r="P211" s="32">
        <v>796</v>
      </c>
      <c r="Q211" s="77" t="s">
        <v>47</v>
      </c>
      <c r="R211" s="80">
        <v>4</v>
      </c>
      <c r="S211" s="81">
        <v>1520</v>
      </c>
      <c r="T211" s="44">
        <f>R211*S211</f>
        <v>6080</v>
      </c>
      <c r="U211" s="44">
        <v>6809.6</v>
      </c>
      <c r="V211" s="86"/>
      <c r="W211" s="32">
        <v>2016</v>
      </c>
      <c r="X211" s="87"/>
    </row>
    <row r="212" spans="1:58" s="40" customFormat="1" ht="50.1" customHeight="1">
      <c r="A212" s="29" t="s">
        <v>622</v>
      </c>
      <c r="B212" s="30" t="s">
        <v>35</v>
      </c>
      <c r="C212" s="31" t="s">
        <v>585</v>
      </c>
      <c r="D212" s="31" t="s">
        <v>549</v>
      </c>
      <c r="E212" s="31" t="s">
        <v>586</v>
      </c>
      <c r="F212" s="31" t="s">
        <v>623</v>
      </c>
      <c r="G212" s="32" t="s">
        <v>40</v>
      </c>
      <c r="H212" s="33">
        <v>0</v>
      </c>
      <c r="I212" s="67">
        <v>590000000</v>
      </c>
      <c r="J212" s="32" t="s">
        <v>41</v>
      </c>
      <c r="K212" s="32" t="s">
        <v>68</v>
      </c>
      <c r="L212" s="32" t="s">
        <v>302</v>
      </c>
      <c r="M212" s="32" t="s">
        <v>69</v>
      </c>
      <c r="N212" s="32" t="s">
        <v>303</v>
      </c>
      <c r="O212" s="32" t="s">
        <v>71</v>
      </c>
      <c r="P212" s="32">
        <v>796</v>
      </c>
      <c r="Q212" s="32" t="s">
        <v>47</v>
      </c>
      <c r="R212" s="102">
        <v>10</v>
      </c>
      <c r="S212" s="102">
        <v>7411</v>
      </c>
      <c r="T212" s="35">
        <v>0</v>
      </c>
      <c r="U212" s="36">
        <f t="shared" ref="U212:U221" si="21">T212*1.12</f>
        <v>0</v>
      </c>
      <c r="V212" s="37" t="s">
        <v>48</v>
      </c>
      <c r="W212" s="87">
        <v>2016</v>
      </c>
      <c r="X212" s="38">
        <v>11</v>
      </c>
    </row>
    <row r="213" spans="1:58" s="40" customFormat="1" ht="50.1" customHeight="1">
      <c r="A213" s="70" t="s">
        <v>624</v>
      </c>
      <c r="B213" s="30" t="s">
        <v>35</v>
      </c>
      <c r="C213" s="42" t="s">
        <v>585</v>
      </c>
      <c r="D213" s="42" t="s">
        <v>549</v>
      </c>
      <c r="E213" s="42" t="s">
        <v>586</v>
      </c>
      <c r="F213" s="42" t="s">
        <v>623</v>
      </c>
      <c r="G213" s="77" t="s">
        <v>40</v>
      </c>
      <c r="H213" s="30">
        <v>0</v>
      </c>
      <c r="I213" s="67">
        <v>590000000</v>
      </c>
      <c r="J213" s="32" t="s">
        <v>41</v>
      </c>
      <c r="K213" s="32" t="s">
        <v>182</v>
      </c>
      <c r="L213" s="32" t="s">
        <v>302</v>
      </c>
      <c r="M213" s="32" t="s">
        <v>69</v>
      </c>
      <c r="N213" s="77" t="s">
        <v>303</v>
      </c>
      <c r="O213" s="32" t="s">
        <v>115</v>
      </c>
      <c r="P213" s="32">
        <v>796</v>
      </c>
      <c r="Q213" s="77" t="s">
        <v>47</v>
      </c>
      <c r="R213" s="315">
        <v>10</v>
      </c>
      <c r="S213" s="315">
        <v>7411</v>
      </c>
      <c r="T213" s="44">
        <v>0</v>
      </c>
      <c r="U213" s="44">
        <f t="shared" si="21"/>
        <v>0</v>
      </c>
      <c r="V213" s="86"/>
      <c r="W213" s="32">
        <v>2016</v>
      </c>
      <c r="X213" s="30">
        <v>15.19</v>
      </c>
    </row>
    <row r="214" spans="1:58" s="40" customFormat="1" ht="50.1" customHeight="1">
      <c r="A214" s="68" t="s">
        <v>625</v>
      </c>
      <c r="B214" s="54" t="s">
        <v>35</v>
      </c>
      <c r="C214" s="42" t="s">
        <v>585</v>
      </c>
      <c r="D214" s="42" t="s">
        <v>549</v>
      </c>
      <c r="E214" s="42" t="s">
        <v>586</v>
      </c>
      <c r="F214" s="42" t="s">
        <v>623</v>
      </c>
      <c r="G214" s="30" t="s">
        <v>40</v>
      </c>
      <c r="H214" s="239">
        <v>0</v>
      </c>
      <c r="I214" s="67">
        <v>590000000</v>
      </c>
      <c r="J214" s="68" t="s">
        <v>394</v>
      </c>
      <c r="K214" s="30" t="s">
        <v>76</v>
      </c>
      <c r="L214" s="30" t="s">
        <v>396</v>
      </c>
      <c r="M214" s="30" t="s">
        <v>69</v>
      </c>
      <c r="N214" s="30" t="s">
        <v>397</v>
      </c>
      <c r="O214" s="30" t="s">
        <v>175</v>
      </c>
      <c r="P214" s="32">
        <v>796</v>
      </c>
      <c r="Q214" s="30" t="s">
        <v>47</v>
      </c>
      <c r="R214" s="58">
        <v>10</v>
      </c>
      <c r="S214" s="58">
        <v>8700</v>
      </c>
      <c r="T214" s="207">
        <f>R214*S214</f>
        <v>87000</v>
      </c>
      <c r="U214" s="207">
        <f t="shared" si="21"/>
        <v>97440.000000000015</v>
      </c>
      <c r="V214" s="30"/>
      <c r="W214" s="68">
        <v>2016</v>
      </c>
      <c r="X214" s="30"/>
    </row>
    <row r="215" spans="1:58" ht="50.1" customHeight="1">
      <c r="A215" s="29" t="s">
        <v>626</v>
      </c>
      <c r="B215" s="30" t="s">
        <v>35</v>
      </c>
      <c r="C215" s="31" t="s">
        <v>627</v>
      </c>
      <c r="D215" s="31" t="s">
        <v>549</v>
      </c>
      <c r="E215" s="31" t="s">
        <v>628</v>
      </c>
      <c r="F215" s="31" t="s">
        <v>629</v>
      </c>
      <c r="G215" s="32" t="s">
        <v>40</v>
      </c>
      <c r="H215" s="33">
        <v>0</v>
      </c>
      <c r="I215" s="67">
        <v>590000000</v>
      </c>
      <c r="J215" s="32" t="s">
        <v>41</v>
      </c>
      <c r="K215" s="32" t="s">
        <v>68</v>
      </c>
      <c r="L215" s="32" t="s">
        <v>302</v>
      </c>
      <c r="M215" s="32" t="s">
        <v>69</v>
      </c>
      <c r="N215" s="32" t="s">
        <v>303</v>
      </c>
      <c r="O215" s="32" t="s">
        <v>71</v>
      </c>
      <c r="P215" s="32">
        <v>796</v>
      </c>
      <c r="Q215" s="32" t="s">
        <v>47</v>
      </c>
      <c r="R215" s="34">
        <v>4</v>
      </c>
      <c r="S215" s="34">
        <v>1400</v>
      </c>
      <c r="T215" s="35">
        <v>0</v>
      </c>
      <c r="U215" s="36">
        <f t="shared" si="21"/>
        <v>0</v>
      </c>
      <c r="V215" s="37" t="s">
        <v>48</v>
      </c>
      <c r="W215" s="32">
        <v>2016</v>
      </c>
      <c r="X215" s="38">
        <v>11</v>
      </c>
    </row>
    <row r="216" spans="1:58" s="40" customFormat="1" ht="50.1" customHeight="1">
      <c r="A216" s="70" t="s">
        <v>630</v>
      </c>
      <c r="B216" s="30" t="s">
        <v>35</v>
      </c>
      <c r="C216" s="42" t="s">
        <v>627</v>
      </c>
      <c r="D216" s="42" t="s">
        <v>549</v>
      </c>
      <c r="E216" s="42" t="s">
        <v>628</v>
      </c>
      <c r="F216" s="42" t="s">
        <v>629</v>
      </c>
      <c r="G216" s="32" t="s">
        <v>40</v>
      </c>
      <c r="H216" s="30">
        <v>0</v>
      </c>
      <c r="I216" s="351">
        <v>590000000</v>
      </c>
      <c r="J216" s="32" t="s">
        <v>41</v>
      </c>
      <c r="K216" s="32" t="s">
        <v>182</v>
      </c>
      <c r="L216" s="32" t="s">
        <v>302</v>
      </c>
      <c r="M216" s="32" t="s">
        <v>69</v>
      </c>
      <c r="N216" s="32" t="s">
        <v>303</v>
      </c>
      <c r="O216" s="32" t="s">
        <v>115</v>
      </c>
      <c r="P216" s="32">
        <v>796</v>
      </c>
      <c r="Q216" s="32" t="s">
        <v>47</v>
      </c>
      <c r="R216" s="58">
        <v>4</v>
      </c>
      <c r="S216" s="58">
        <v>1400</v>
      </c>
      <c r="T216" s="58">
        <v>0</v>
      </c>
      <c r="U216" s="316">
        <f t="shared" si="21"/>
        <v>0</v>
      </c>
      <c r="V216" s="65"/>
      <c r="W216" s="32">
        <v>2016</v>
      </c>
      <c r="X216" s="87" t="s">
        <v>13391</v>
      </c>
      <c r="Y216" s="364"/>
      <c r="Z216" s="364"/>
      <c r="AA216" s="364"/>
      <c r="AB216" s="364"/>
      <c r="AC216" s="364"/>
      <c r="AD216" s="364"/>
      <c r="AE216" s="364"/>
      <c r="AF216" s="364"/>
      <c r="AG216" s="364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</row>
    <row r="217" spans="1:58" s="40" customFormat="1" ht="50.1" customHeight="1">
      <c r="A217" s="30" t="s">
        <v>13688</v>
      </c>
      <c r="B217" s="54" t="s">
        <v>35</v>
      </c>
      <c r="C217" s="42" t="s">
        <v>627</v>
      </c>
      <c r="D217" s="42" t="s">
        <v>549</v>
      </c>
      <c r="E217" s="42" t="s">
        <v>628</v>
      </c>
      <c r="F217" s="42" t="s">
        <v>629</v>
      </c>
      <c r="G217" s="30" t="s">
        <v>40</v>
      </c>
      <c r="H217" s="239">
        <v>0</v>
      </c>
      <c r="I217" s="313">
        <v>590000000</v>
      </c>
      <c r="J217" s="68" t="s">
        <v>394</v>
      </c>
      <c r="K217" s="30" t="s">
        <v>13393</v>
      </c>
      <c r="L217" s="30" t="s">
        <v>396</v>
      </c>
      <c r="M217" s="30" t="s">
        <v>69</v>
      </c>
      <c r="N217" s="30" t="s">
        <v>1851</v>
      </c>
      <c r="O217" s="30" t="s">
        <v>13395</v>
      </c>
      <c r="P217" s="32">
        <v>796</v>
      </c>
      <c r="Q217" s="32" t="s">
        <v>47</v>
      </c>
      <c r="R217" s="58">
        <v>3</v>
      </c>
      <c r="S217" s="58">
        <v>3100</v>
      </c>
      <c r="T217" s="58">
        <f>R217*S217</f>
        <v>9300</v>
      </c>
      <c r="U217" s="58">
        <f t="shared" si="21"/>
        <v>10416.000000000002</v>
      </c>
      <c r="V217" s="98"/>
      <c r="W217" s="68">
        <v>2016</v>
      </c>
      <c r="X217" s="123"/>
      <c r="Y217" s="364"/>
      <c r="Z217" s="364"/>
      <c r="AA217" s="364"/>
      <c r="AB217" s="364"/>
      <c r="AC217" s="364"/>
      <c r="AD217" s="364"/>
      <c r="AE217" s="364"/>
      <c r="AF217" s="364"/>
      <c r="AG217" s="364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</row>
    <row r="218" spans="1:58" ht="50.1" customHeight="1">
      <c r="A218" s="29" t="s">
        <v>631</v>
      </c>
      <c r="B218" s="30" t="s">
        <v>35</v>
      </c>
      <c r="C218" s="31" t="s">
        <v>632</v>
      </c>
      <c r="D218" s="31" t="s">
        <v>549</v>
      </c>
      <c r="E218" s="31" t="s">
        <v>633</v>
      </c>
      <c r="F218" s="31" t="s">
        <v>634</v>
      </c>
      <c r="G218" s="32" t="s">
        <v>40</v>
      </c>
      <c r="H218" s="33">
        <v>0</v>
      </c>
      <c r="I218" s="67">
        <v>590000000</v>
      </c>
      <c r="J218" s="32" t="s">
        <v>41</v>
      </c>
      <c r="K218" s="32" t="s">
        <v>68</v>
      </c>
      <c r="L218" s="32" t="s">
        <v>302</v>
      </c>
      <c r="M218" s="32" t="s">
        <v>69</v>
      </c>
      <c r="N218" s="32" t="s">
        <v>303</v>
      </c>
      <c r="O218" s="32" t="s">
        <v>71</v>
      </c>
      <c r="P218" s="32">
        <v>796</v>
      </c>
      <c r="Q218" s="32" t="s">
        <v>47</v>
      </c>
      <c r="R218" s="34">
        <v>10</v>
      </c>
      <c r="S218" s="34">
        <v>910</v>
      </c>
      <c r="T218" s="35">
        <v>0</v>
      </c>
      <c r="U218" s="36">
        <f t="shared" si="21"/>
        <v>0</v>
      </c>
      <c r="V218" s="37" t="s">
        <v>48</v>
      </c>
      <c r="W218" s="32">
        <v>2016</v>
      </c>
      <c r="X218" s="38">
        <v>11</v>
      </c>
    </row>
    <row r="219" spans="1:58" s="40" customFormat="1" ht="50.1" customHeight="1">
      <c r="A219" s="70" t="s">
        <v>635</v>
      </c>
      <c r="B219" s="30" t="s">
        <v>35</v>
      </c>
      <c r="C219" s="73" t="s">
        <v>632</v>
      </c>
      <c r="D219" s="42" t="s">
        <v>549</v>
      </c>
      <c r="E219" s="42" t="s">
        <v>633</v>
      </c>
      <c r="F219" s="42" t="s">
        <v>634</v>
      </c>
      <c r="G219" s="32" t="s">
        <v>40</v>
      </c>
      <c r="H219" s="30">
        <v>0</v>
      </c>
      <c r="I219" s="32">
        <v>590000000</v>
      </c>
      <c r="J219" s="32" t="s">
        <v>41</v>
      </c>
      <c r="K219" s="32" t="s">
        <v>182</v>
      </c>
      <c r="L219" s="32" t="s">
        <v>302</v>
      </c>
      <c r="M219" s="32" t="s">
        <v>69</v>
      </c>
      <c r="N219" s="32" t="s">
        <v>303</v>
      </c>
      <c r="O219" s="32" t="s">
        <v>115</v>
      </c>
      <c r="P219" s="32">
        <v>796</v>
      </c>
      <c r="Q219" s="32" t="s">
        <v>47</v>
      </c>
      <c r="R219" s="58">
        <v>10</v>
      </c>
      <c r="S219" s="58">
        <v>910</v>
      </c>
      <c r="T219" s="58">
        <v>0</v>
      </c>
      <c r="U219" s="316">
        <f t="shared" si="21"/>
        <v>0</v>
      </c>
      <c r="V219" s="65"/>
      <c r="W219" s="32">
        <v>2016</v>
      </c>
      <c r="X219" s="87">
        <v>11.19</v>
      </c>
    </row>
    <row r="220" spans="1:58" s="40" customFormat="1" ht="50.1" customHeight="1">
      <c r="A220" s="70" t="s">
        <v>12720</v>
      </c>
      <c r="B220" s="54" t="s">
        <v>35</v>
      </c>
      <c r="C220" s="73" t="s">
        <v>632</v>
      </c>
      <c r="D220" s="42" t="s">
        <v>549</v>
      </c>
      <c r="E220" s="42" t="s">
        <v>633</v>
      </c>
      <c r="F220" s="42" t="s">
        <v>634</v>
      </c>
      <c r="G220" s="30" t="s">
        <v>40</v>
      </c>
      <c r="H220" s="239">
        <v>0</v>
      </c>
      <c r="I220" s="313">
        <v>590000000</v>
      </c>
      <c r="J220" s="68" t="s">
        <v>394</v>
      </c>
      <c r="K220" s="253" t="s">
        <v>12721</v>
      </c>
      <c r="L220" s="30" t="s">
        <v>396</v>
      </c>
      <c r="M220" s="30" t="s">
        <v>69</v>
      </c>
      <c r="N220" s="30" t="s">
        <v>303</v>
      </c>
      <c r="O220" s="30" t="s">
        <v>398</v>
      </c>
      <c r="P220" s="70">
        <v>796</v>
      </c>
      <c r="Q220" s="30" t="s">
        <v>47</v>
      </c>
      <c r="R220" s="58">
        <v>10</v>
      </c>
      <c r="S220" s="58">
        <v>1800</v>
      </c>
      <c r="T220" s="58">
        <f>S220*R220</f>
        <v>18000</v>
      </c>
      <c r="U220" s="323">
        <f t="shared" si="21"/>
        <v>20160.000000000004</v>
      </c>
      <c r="V220" s="30"/>
      <c r="W220" s="68">
        <v>2016</v>
      </c>
      <c r="X220" s="30"/>
    </row>
    <row r="221" spans="1:58" ht="50.1" customHeight="1">
      <c r="A221" s="29" t="s">
        <v>636</v>
      </c>
      <c r="B221" s="30" t="s">
        <v>35</v>
      </c>
      <c r="C221" s="31" t="s">
        <v>637</v>
      </c>
      <c r="D221" s="31" t="s">
        <v>638</v>
      </c>
      <c r="E221" s="31" t="s">
        <v>639</v>
      </c>
      <c r="F221" s="31" t="s">
        <v>48</v>
      </c>
      <c r="G221" s="32" t="s">
        <v>40</v>
      </c>
      <c r="H221" s="33">
        <v>0</v>
      </c>
      <c r="I221" s="67">
        <v>590000000</v>
      </c>
      <c r="J221" s="32" t="s">
        <v>41</v>
      </c>
      <c r="K221" s="32" t="s">
        <v>153</v>
      </c>
      <c r="L221" s="32" t="s">
        <v>43</v>
      </c>
      <c r="M221" s="32" t="s">
        <v>84</v>
      </c>
      <c r="N221" s="32" t="s">
        <v>154</v>
      </c>
      <c r="O221" s="32" t="s">
        <v>640</v>
      </c>
      <c r="P221" s="32" t="s">
        <v>133</v>
      </c>
      <c r="Q221" s="32" t="s">
        <v>134</v>
      </c>
      <c r="R221" s="34">
        <v>10</v>
      </c>
      <c r="S221" s="34">
        <v>203</v>
      </c>
      <c r="T221" s="35">
        <v>0</v>
      </c>
      <c r="U221" s="36">
        <f t="shared" si="21"/>
        <v>0</v>
      </c>
      <c r="V221" s="37" t="s">
        <v>48</v>
      </c>
      <c r="W221" s="32">
        <v>2016</v>
      </c>
      <c r="X221" s="38">
        <v>11</v>
      </c>
    </row>
    <row r="222" spans="1:58" ht="50.1" customHeight="1">
      <c r="A222" s="41" t="s">
        <v>641</v>
      </c>
      <c r="B222" s="30" t="s">
        <v>35</v>
      </c>
      <c r="C222" s="42" t="s">
        <v>637</v>
      </c>
      <c r="D222" s="88" t="s">
        <v>638</v>
      </c>
      <c r="E222" s="42" t="s">
        <v>639</v>
      </c>
      <c r="F222" s="42"/>
      <c r="G222" s="77" t="s">
        <v>40</v>
      </c>
      <c r="H222" s="30">
        <v>0</v>
      </c>
      <c r="I222" s="67">
        <v>590000000</v>
      </c>
      <c r="J222" s="32" t="s">
        <v>41</v>
      </c>
      <c r="K222" s="32" t="s">
        <v>165</v>
      </c>
      <c r="L222" s="32" t="s">
        <v>43</v>
      </c>
      <c r="M222" s="32" t="s">
        <v>84</v>
      </c>
      <c r="N222" s="89" t="s">
        <v>154</v>
      </c>
      <c r="O222" s="32" t="s">
        <v>483</v>
      </c>
      <c r="P222" s="90">
        <v>166</v>
      </c>
      <c r="Q222" s="90" t="s">
        <v>134</v>
      </c>
      <c r="R222" s="91">
        <v>10</v>
      </c>
      <c r="S222" s="91">
        <v>203</v>
      </c>
      <c r="T222" s="44">
        <f>R222*S222</f>
        <v>2030</v>
      </c>
      <c r="U222" s="44">
        <v>2273.6000000000004</v>
      </c>
      <c r="V222" s="77"/>
      <c r="W222" s="32">
        <v>2016</v>
      </c>
      <c r="X222" s="32"/>
    </row>
    <row r="223" spans="1:58" ht="50.1" customHeight="1">
      <c r="A223" s="29" t="s">
        <v>642</v>
      </c>
      <c r="B223" s="30" t="s">
        <v>35</v>
      </c>
      <c r="C223" s="31" t="s">
        <v>643</v>
      </c>
      <c r="D223" s="31" t="s">
        <v>638</v>
      </c>
      <c r="E223" s="31" t="s">
        <v>644</v>
      </c>
      <c r="F223" s="31" t="s">
        <v>48</v>
      </c>
      <c r="G223" s="32" t="s">
        <v>40</v>
      </c>
      <c r="H223" s="33">
        <v>0</v>
      </c>
      <c r="I223" s="67">
        <v>590000000</v>
      </c>
      <c r="J223" s="32" t="s">
        <v>41</v>
      </c>
      <c r="K223" s="32" t="s">
        <v>153</v>
      </c>
      <c r="L223" s="32" t="s">
        <v>43</v>
      </c>
      <c r="M223" s="32" t="s">
        <v>84</v>
      </c>
      <c r="N223" s="32" t="s">
        <v>154</v>
      </c>
      <c r="O223" s="32" t="s">
        <v>640</v>
      </c>
      <c r="P223" s="32" t="s">
        <v>133</v>
      </c>
      <c r="Q223" s="32" t="s">
        <v>134</v>
      </c>
      <c r="R223" s="34">
        <v>500</v>
      </c>
      <c r="S223" s="34">
        <v>203</v>
      </c>
      <c r="T223" s="35">
        <v>0</v>
      </c>
      <c r="U223" s="36">
        <f>T223*1.12</f>
        <v>0</v>
      </c>
      <c r="V223" s="37" t="s">
        <v>48</v>
      </c>
      <c r="W223" s="32">
        <v>2016</v>
      </c>
      <c r="X223" s="38">
        <v>11</v>
      </c>
    </row>
    <row r="224" spans="1:58" ht="50.1" customHeight="1">
      <c r="A224" s="41" t="s">
        <v>645</v>
      </c>
      <c r="B224" s="30" t="s">
        <v>35</v>
      </c>
      <c r="C224" s="42" t="s">
        <v>643</v>
      </c>
      <c r="D224" s="88" t="s">
        <v>638</v>
      </c>
      <c r="E224" s="42" t="s">
        <v>644</v>
      </c>
      <c r="F224" s="92"/>
      <c r="G224" s="77" t="s">
        <v>40</v>
      </c>
      <c r="H224" s="30">
        <v>0</v>
      </c>
      <c r="I224" s="67">
        <v>590000000</v>
      </c>
      <c r="J224" s="32" t="s">
        <v>41</v>
      </c>
      <c r="K224" s="32" t="s">
        <v>165</v>
      </c>
      <c r="L224" s="32" t="s">
        <v>43</v>
      </c>
      <c r="M224" s="32" t="s">
        <v>84</v>
      </c>
      <c r="N224" s="89" t="s">
        <v>154</v>
      </c>
      <c r="O224" s="32" t="s">
        <v>483</v>
      </c>
      <c r="P224" s="90">
        <v>166</v>
      </c>
      <c r="Q224" s="90" t="s">
        <v>134</v>
      </c>
      <c r="R224" s="91">
        <v>500</v>
      </c>
      <c r="S224" s="91">
        <v>203</v>
      </c>
      <c r="T224" s="44">
        <f>R224*S224</f>
        <v>101500</v>
      </c>
      <c r="U224" s="44">
        <v>113680.00000000001</v>
      </c>
      <c r="V224" s="77"/>
      <c r="W224" s="32">
        <v>2016</v>
      </c>
      <c r="X224" s="32"/>
    </row>
    <row r="225" spans="1:24" ht="50.1" customHeight="1">
      <c r="A225" s="29" t="s">
        <v>646</v>
      </c>
      <c r="B225" s="30" t="s">
        <v>35</v>
      </c>
      <c r="C225" s="31" t="s">
        <v>647</v>
      </c>
      <c r="D225" s="31" t="s">
        <v>638</v>
      </c>
      <c r="E225" s="31" t="s">
        <v>648</v>
      </c>
      <c r="F225" s="31" t="s">
        <v>48</v>
      </c>
      <c r="G225" s="32" t="s">
        <v>40</v>
      </c>
      <c r="H225" s="33">
        <v>0</v>
      </c>
      <c r="I225" s="67">
        <v>590000000</v>
      </c>
      <c r="J225" s="32" t="s">
        <v>41</v>
      </c>
      <c r="K225" s="32" t="s">
        <v>153</v>
      </c>
      <c r="L225" s="32" t="s">
        <v>43</v>
      </c>
      <c r="M225" s="32" t="s">
        <v>84</v>
      </c>
      <c r="N225" s="32" t="s">
        <v>154</v>
      </c>
      <c r="O225" s="32" t="s">
        <v>640</v>
      </c>
      <c r="P225" s="32" t="s">
        <v>133</v>
      </c>
      <c r="Q225" s="32" t="s">
        <v>134</v>
      </c>
      <c r="R225" s="34">
        <v>500</v>
      </c>
      <c r="S225" s="34">
        <v>193</v>
      </c>
      <c r="T225" s="35">
        <v>0</v>
      </c>
      <c r="U225" s="36">
        <f>T225*1.12</f>
        <v>0</v>
      </c>
      <c r="V225" s="37" t="s">
        <v>48</v>
      </c>
      <c r="W225" s="32">
        <v>2016</v>
      </c>
      <c r="X225" s="38">
        <v>11</v>
      </c>
    </row>
    <row r="226" spans="1:24" ht="50.1" customHeight="1">
      <c r="A226" s="41" t="s">
        <v>649</v>
      </c>
      <c r="B226" s="30" t="s">
        <v>35</v>
      </c>
      <c r="C226" s="42" t="s">
        <v>647</v>
      </c>
      <c r="D226" s="88" t="s">
        <v>638</v>
      </c>
      <c r="E226" s="42" t="s">
        <v>648</v>
      </c>
      <c r="F226" s="31"/>
      <c r="G226" s="32" t="s">
        <v>40</v>
      </c>
      <c r="H226" s="30">
        <v>0</v>
      </c>
      <c r="I226" s="67">
        <v>590000000</v>
      </c>
      <c r="J226" s="32" t="s">
        <v>41</v>
      </c>
      <c r="K226" s="32" t="s">
        <v>165</v>
      </c>
      <c r="L226" s="32" t="s">
        <v>43</v>
      </c>
      <c r="M226" s="32" t="s">
        <v>84</v>
      </c>
      <c r="N226" s="54" t="s">
        <v>154</v>
      </c>
      <c r="O226" s="32" t="s">
        <v>483</v>
      </c>
      <c r="P226" s="93">
        <v>166</v>
      </c>
      <c r="Q226" s="93" t="s">
        <v>134</v>
      </c>
      <c r="R226" s="55">
        <v>500</v>
      </c>
      <c r="S226" s="55">
        <v>193</v>
      </c>
      <c r="T226" s="44">
        <f>R226*S226</f>
        <v>96500</v>
      </c>
      <c r="U226" s="44">
        <v>108080.00000000001</v>
      </c>
      <c r="V226" s="32"/>
      <c r="W226" s="32">
        <v>2016</v>
      </c>
      <c r="X226" s="32"/>
    </row>
    <row r="227" spans="1:24" ht="50.1" customHeight="1">
      <c r="A227" s="29" t="s">
        <v>650</v>
      </c>
      <c r="B227" s="30" t="s">
        <v>35</v>
      </c>
      <c r="C227" s="31" t="s">
        <v>651</v>
      </c>
      <c r="D227" s="31" t="s">
        <v>638</v>
      </c>
      <c r="E227" s="31" t="s">
        <v>652</v>
      </c>
      <c r="F227" s="31" t="s">
        <v>48</v>
      </c>
      <c r="G227" s="32" t="s">
        <v>40</v>
      </c>
      <c r="H227" s="33">
        <v>0</v>
      </c>
      <c r="I227" s="67">
        <v>590000000</v>
      </c>
      <c r="J227" s="32" t="s">
        <v>41</v>
      </c>
      <c r="K227" s="32" t="s">
        <v>153</v>
      </c>
      <c r="L227" s="32" t="s">
        <v>43</v>
      </c>
      <c r="M227" s="32" t="s">
        <v>84</v>
      </c>
      <c r="N227" s="32" t="s">
        <v>154</v>
      </c>
      <c r="O227" s="32" t="s">
        <v>640</v>
      </c>
      <c r="P227" s="32" t="s">
        <v>133</v>
      </c>
      <c r="Q227" s="32" t="s">
        <v>134</v>
      </c>
      <c r="R227" s="34">
        <v>500</v>
      </c>
      <c r="S227" s="34">
        <v>193</v>
      </c>
      <c r="T227" s="35">
        <v>0</v>
      </c>
      <c r="U227" s="36">
        <f>T227*1.12</f>
        <v>0</v>
      </c>
      <c r="V227" s="37" t="s">
        <v>48</v>
      </c>
      <c r="W227" s="32">
        <v>2016</v>
      </c>
      <c r="X227" s="38">
        <v>11</v>
      </c>
    </row>
    <row r="228" spans="1:24" ht="50.1" customHeight="1">
      <c r="A228" s="41" t="s">
        <v>653</v>
      </c>
      <c r="B228" s="30" t="s">
        <v>35</v>
      </c>
      <c r="C228" s="88" t="s">
        <v>651</v>
      </c>
      <c r="D228" s="88" t="s">
        <v>638</v>
      </c>
      <c r="E228" s="88" t="s">
        <v>652</v>
      </c>
      <c r="F228" s="92"/>
      <c r="G228" s="77" t="s">
        <v>40</v>
      </c>
      <c r="H228" s="30">
        <v>0</v>
      </c>
      <c r="I228" s="67">
        <v>590000000</v>
      </c>
      <c r="J228" s="32" t="s">
        <v>41</v>
      </c>
      <c r="K228" s="32" t="s">
        <v>165</v>
      </c>
      <c r="L228" s="32" t="s">
        <v>43</v>
      </c>
      <c r="M228" s="32" t="s">
        <v>84</v>
      </c>
      <c r="N228" s="89" t="s">
        <v>154</v>
      </c>
      <c r="O228" s="32" t="s">
        <v>483</v>
      </c>
      <c r="P228" s="90">
        <v>166</v>
      </c>
      <c r="Q228" s="90" t="s">
        <v>134</v>
      </c>
      <c r="R228" s="94">
        <v>500</v>
      </c>
      <c r="S228" s="94">
        <v>193</v>
      </c>
      <c r="T228" s="44">
        <f>R228*S228</f>
        <v>96500</v>
      </c>
      <c r="U228" s="44">
        <v>108080.00000000001</v>
      </c>
      <c r="V228" s="95"/>
      <c r="W228" s="32">
        <v>2016</v>
      </c>
      <c r="X228" s="32"/>
    </row>
    <row r="229" spans="1:24" ht="50.1" customHeight="1">
      <c r="A229" s="29" t="s">
        <v>654</v>
      </c>
      <c r="B229" s="30" t="s">
        <v>35</v>
      </c>
      <c r="C229" s="31" t="s">
        <v>655</v>
      </c>
      <c r="D229" s="31" t="s">
        <v>638</v>
      </c>
      <c r="E229" s="31" t="s">
        <v>656</v>
      </c>
      <c r="F229" s="31" t="s">
        <v>48</v>
      </c>
      <c r="G229" s="32" t="s">
        <v>40</v>
      </c>
      <c r="H229" s="33">
        <v>0</v>
      </c>
      <c r="I229" s="67">
        <v>590000000</v>
      </c>
      <c r="J229" s="32" t="s">
        <v>41</v>
      </c>
      <c r="K229" s="32" t="s">
        <v>153</v>
      </c>
      <c r="L229" s="32" t="s">
        <v>43</v>
      </c>
      <c r="M229" s="32" t="s">
        <v>84</v>
      </c>
      <c r="N229" s="32" t="s">
        <v>154</v>
      </c>
      <c r="O229" s="32" t="s">
        <v>640</v>
      </c>
      <c r="P229" s="32" t="s">
        <v>133</v>
      </c>
      <c r="Q229" s="32" t="s">
        <v>134</v>
      </c>
      <c r="R229" s="34">
        <v>500</v>
      </c>
      <c r="S229" s="34">
        <v>193</v>
      </c>
      <c r="T229" s="35">
        <v>0</v>
      </c>
      <c r="U229" s="36">
        <f>T229*1.12</f>
        <v>0</v>
      </c>
      <c r="V229" s="37" t="s">
        <v>48</v>
      </c>
      <c r="W229" s="32">
        <v>2016</v>
      </c>
      <c r="X229" s="38">
        <v>11</v>
      </c>
    </row>
    <row r="230" spans="1:24" ht="50.1" customHeight="1">
      <c r="A230" s="41" t="s">
        <v>657</v>
      </c>
      <c r="B230" s="30" t="s">
        <v>35</v>
      </c>
      <c r="C230" s="88" t="s">
        <v>655</v>
      </c>
      <c r="D230" s="88" t="s">
        <v>638</v>
      </c>
      <c r="E230" s="88" t="s">
        <v>656</v>
      </c>
      <c r="F230" s="92"/>
      <c r="G230" s="32" t="s">
        <v>40</v>
      </c>
      <c r="H230" s="30">
        <v>0</v>
      </c>
      <c r="I230" s="67">
        <v>590000000</v>
      </c>
      <c r="J230" s="32" t="s">
        <v>41</v>
      </c>
      <c r="K230" s="32" t="s">
        <v>165</v>
      </c>
      <c r="L230" s="32" t="s">
        <v>43</v>
      </c>
      <c r="M230" s="32" t="s">
        <v>84</v>
      </c>
      <c r="N230" s="54" t="s">
        <v>154</v>
      </c>
      <c r="O230" s="32" t="s">
        <v>483</v>
      </c>
      <c r="P230" s="93">
        <v>166</v>
      </c>
      <c r="Q230" s="93" t="s">
        <v>134</v>
      </c>
      <c r="R230" s="55">
        <v>500</v>
      </c>
      <c r="S230" s="55">
        <v>193</v>
      </c>
      <c r="T230" s="44">
        <f>R230*S230</f>
        <v>96500</v>
      </c>
      <c r="U230" s="44">
        <v>108080.00000000001</v>
      </c>
      <c r="V230" s="32"/>
      <c r="W230" s="32">
        <v>2016</v>
      </c>
      <c r="X230" s="32"/>
    </row>
    <row r="231" spans="1:24" ht="50.1" customHeight="1">
      <c r="A231" s="29" t="s">
        <v>658</v>
      </c>
      <c r="B231" s="30" t="s">
        <v>35</v>
      </c>
      <c r="C231" s="31" t="s">
        <v>659</v>
      </c>
      <c r="D231" s="31" t="s">
        <v>638</v>
      </c>
      <c r="E231" s="31" t="s">
        <v>660</v>
      </c>
      <c r="F231" s="31" t="s">
        <v>48</v>
      </c>
      <c r="G231" s="32" t="s">
        <v>40</v>
      </c>
      <c r="H231" s="33">
        <v>0</v>
      </c>
      <c r="I231" s="67">
        <v>590000000</v>
      </c>
      <c r="J231" s="32" t="s">
        <v>41</v>
      </c>
      <c r="K231" s="32" t="s">
        <v>153</v>
      </c>
      <c r="L231" s="32" t="s">
        <v>43</v>
      </c>
      <c r="M231" s="32" t="s">
        <v>84</v>
      </c>
      <c r="N231" s="32" t="s">
        <v>154</v>
      </c>
      <c r="O231" s="32" t="s">
        <v>640</v>
      </c>
      <c r="P231" s="32" t="s">
        <v>133</v>
      </c>
      <c r="Q231" s="32" t="s">
        <v>134</v>
      </c>
      <c r="R231" s="34">
        <v>500</v>
      </c>
      <c r="S231" s="34">
        <v>204.4</v>
      </c>
      <c r="T231" s="35">
        <v>0</v>
      </c>
      <c r="U231" s="36">
        <f>T231*1.12</f>
        <v>0</v>
      </c>
      <c r="V231" s="37" t="s">
        <v>48</v>
      </c>
      <c r="W231" s="32">
        <v>2016</v>
      </c>
      <c r="X231" s="38">
        <v>11</v>
      </c>
    </row>
    <row r="232" spans="1:24" ht="50.1" customHeight="1">
      <c r="A232" s="41" t="s">
        <v>661</v>
      </c>
      <c r="B232" s="30" t="s">
        <v>35</v>
      </c>
      <c r="C232" s="42" t="s">
        <v>659</v>
      </c>
      <c r="D232" s="88" t="s">
        <v>638</v>
      </c>
      <c r="E232" s="42" t="s">
        <v>660</v>
      </c>
      <c r="F232" s="31"/>
      <c r="G232" s="32" t="s">
        <v>40</v>
      </c>
      <c r="H232" s="30">
        <v>0</v>
      </c>
      <c r="I232" s="67">
        <v>590000000</v>
      </c>
      <c r="J232" s="32" t="s">
        <v>41</v>
      </c>
      <c r="K232" s="32" t="s">
        <v>165</v>
      </c>
      <c r="L232" s="32" t="s">
        <v>43</v>
      </c>
      <c r="M232" s="32" t="s">
        <v>84</v>
      </c>
      <c r="N232" s="54" t="s">
        <v>154</v>
      </c>
      <c r="O232" s="32" t="s">
        <v>483</v>
      </c>
      <c r="P232" s="93">
        <v>166</v>
      </c>
      <c r="Q232" s="93" t="s">
        <v>134</v>
      </c>
      <c r="R232" s="96">
        <v>500</v>
      </c>
      <c r="S232" s="96">
        <v>204.4</v>
      </c>
      <c r="T232" s="44">
        <f>R232*S232</f>
        <v>102200</v>
      </c>
      <c r="U232" s="44">
        <v>114464.00000000001</v>
      </c>
      <c r="V232" s="97"/>
      <c r="W232" s="32">
        <v>2016</v>
      </c>
      <c r="X232" s="32"/>
    </row>
    <row r="233" spans="1:24" ht="50.1" customHeight="1">
      <c r="A233" s="29" t="s">
        <v>662</v>
      </c>
      <c r="B233" s="70" t="s">
        <v>662</v>
      </c>
      <c r="C233" s="31" t="s">
        <v>663</v>
      </c>
      <c r="D233" s="31" t="s">
        <v>638</v>
      </c>
      <c r="E233" s="31" t="s">
        <v>664</v>
      </c>
      <c r="F233" s="31" t="s">
        <v>48</v>
      </c>
      <c r="G233" s="32" t="s">
        <v>40</v>
      </c>
      <c r="H233" s="33">
        <v>0</v>
      </c>
      <c r="I233" s="67">
        <v>590000000</v>
      </c>
      <c r="J233" s="32" t="s">
        <v>41</v>
      </c>
      <c r="K233" s="32" t="s">
        <v>495</v>
      </c>
      <c r="L233" s="32" t="s">
        <v>41</v>
      </c>
      <c r="M233" s="32" t="s">
        <v>84</v>
      </c>
      <c r="N233" s="32" t="s">
        <v>544</v>
      </c>
      <c r="O233" s="32" t="s">
        <v>146</v>
      </c>
      <c r="P233" s="32" t="s">
        <v>133</v>
      </c>
      <c r="Q233" s="32" t="s">
        <v>134</v>
      </c>
      <c r="R233" s="34">
        <v>50</v>
      </c>
      <c r="S233" s="34">
        <v>197</v>
      </c>
      <c r="T233" s="35">
        <f>R233*S233</f>
        <v>9850</v>
      </c>
      <c r="U233" s="36">
        <f>T233*1.12</f>
        <v>11032.000000000002</v>
      </c>
      <c r="V233" s="37" t="s">
        <v>48</v>
      </c>
      <c r="W233" s="32">
        <v>2016</v>
      </c>
      <c r="X233" s="38" t="s">
        <v>48</v>
      </c>
    </row>
    <row r="234" spans="1:24" ht="50.1" customHeight="1">
      <c r="A234" s="29" t="s">
        <v>665</v>
      </c>
      <c r="B234" s="70" t="s">
        <v>665</v>
      </c>
      <c r="C234" s="31" t="s">
        <v>666</v>
      </c>
      <c r="D234" s="31" t="s">
        <v>638</v>
      </c>
      <c r="E234" s="31" t="s">
        <v>667</v>
      </c>
      <c r="F234" s="31" t="s">
        <v>48</v>
      </c>
      <c r="G234" s="32" t="s">
        <v>40</v>
      </c>
      <c r="H234" s="33">
        <v>0</v>
      </c>
      <c r="I234" s="67">
        <v>590000000</v>
      </c>
      <c r="J234" s="32" t="s">
        <v>41</v>
      </c>
      <c r="K234" s="32" t="s">
        <v>495</v>
      </c>
      <c r="L234" s="32" t="s">
        <v>41</v>
      </c>
      <c r="M234" s="32" t="s">
        <v>84</v>
      </c>
      <c r="N234" s="32" t="s">
        <v>544</v>
      </c>
      <c r="O234" s="32" t="s">
        <v>146</v>
      </c>
      <c r="P234" s="32" t="s">
        <v>133</v>
      </c>
      <c r="Q234" s="32" t="s">
        <v>134</v>
      </c>
      <c r="R234" s="34">
        <v>200</v>
      </c>
      <c r="S234" s="34">
        <v>197</v>
      </c>
      <c r="T234" s="35">
        <f>R234*S234</f>
        <v>39400</v>
      </c>
      <c r="U234" s="36">
        <f>T234*1.12</f>
        <v>44128.000000000007</v>
      </c>
      <c r="V234" s="37" t="s">
        <v>48</v>
      </c>
      <c r="W234" s="32">
        <v>2016</v>
      </c>
      <c r="X234" s="38" t="s">
        <v>48</v>
      </c>
    </row>
    <row r="235" spans="1:24" ht="50.1" customHeight="1">
      <c r="A235" s="29" t="s">
        <v>668</v>
      </c>
      <c r="B235" s="70" t="s">
        <v>668</v>
      </c>
      <c r="C235" s="31" t="s">
        <v>669</v>
      </c>
      <c r="D235" s="31" t="s">
        <v>638</v>
      </c>
      <c r="E235" s="31" t="s">
        <v>670</v>
      </c>
      <c r="F235" s="31" t="s">
        <v>48</v>
      </c>
      <c r="G235" s="32" t="s">
        <v>40</v>
      </c>
      <c r="H235" s="33">
        <v>0</v>
      </c>
      <c r="I235" s="67">
        <v>590000000</v>
      </c>
      <c r="J235" s="32" t="s">
        <v>41</v>
      </c>
      <c r="K235" s="32" t="s">
        <v>495</v>
      </c>
      <c r="L235" s="32" t="s">
        <v>41</v>
      </c>
      <c r="M235" s="32" t="s">
        <v>84</v>
      </c>
      <c r="N235" s="32" t="s">
        <v>544</v>
      </c>
      <c r="O235" s="32" t="s">
        <v>146</v>
      </c>
      <c r="P235" s="32" t="s">
        <v>133</v>
      </c>
      <c r="Q235" s="32" t="s">
        <v>134</v>
      </c>
      <c r="R235" s="34">
        <v>200</v>
      </c>
      <c r="S235" s="34">
        <v>197</v>
      </c>
      <c r="T235" s="35">
        <f>R235*S235</f>
        <v>39400</v>
      </c>
      <c r="U235" s="36">
        <f>T235*1.12</f>
        <v>44128.000000000007</v>
      </c>
      <c r="V235" s="37" t="s">
        <v>48</v>
      </c>
      <c r="W235" s="32">
        <v>2016</v>
      </c>
      <c r="X235" s="38" t="s">
        <v>48</v>
      </c>
    </row>
    <row r="236" spans="1:24" ht="50.1" customHeight="1">
      <c r="A236" s="29" t="s">
        <v>671</v>
      </c>
      <c r="B236" s="30" t="s">
        <v>35</v>
      </c>
      <c r="C236" s="31" t="s">
        <v>672</v>
      </c>
      <c r="D236" s="31" t="s">
        <v>673</v>
      </c>
      <c r="E236" s="31" t="s">
        <v>674</v>
      </c>
      <c r="F236" s="31" t="s">
        <v>675</v>
      </c>
      <c r="G236" s="32" t="s">
        <v>40</v>
      </c>
      <c r="H236" s="33">
        <v>0</v>
      </c>
      <c r="I236" s="67">
        <v>590000000</v>
      </c>
      <c r="J236" s="32" t="s">
        <v>41</v>
      </c>
      <c r="K236" s="32" t="s">
        <v>495</v>
      </c>
      <c r="L236" s="32" t="s">
        <v>41</v>
      </c>
      <c r="M236" s="32" t="s">
        <v>44</v>
      </c>
      <c r="N236" s="32" t="s">
        <v>676</v>
      </c>
      <c r="O236" s="32" t="s">
        <v>56</v>
      </c>
      <c r="P236" s="32">
        <v>796</v>
      </c>
      <c r="Q236" s="32" t="s">
        <v>47</v>
      </c>
      <c r="R236" s="34">
        <v>30</v>
      </c>
      <c r="S236" s="34">
        <v>906</v>
      </c>
      <c r="T236" s="35">
        <v>0</v>
      </c>
      <c r="U236" s="36">
        <f>T236*1.12</f>
        <v>0</v>
      </c>
      <c r="V236" s="37" t="s">
        <v>48</v>
      </c>
      <c r="W236" s="32">
        <v>2016</v>
      </c>
      <c r="X236" s="38">
        <v>11</v>
      </c>
    </row>
    <row r="237" spans="1:24" ht="50.1" customHeight="1">
      <c r="A237" s="41" t="s">
        <v>677</v>
      </c>
      <c r="B237" s="30" t="s">
        <v>35</v>
      </c>
      <c r="C237" s="42" t="s">
        <v>672</v>
      </c>
      <c r="D237" s="59" t="s">
        <v>678</v>
      </c>
      <c r="E237" s="42" t="s">
        <v>674</v>
      </c>
      <c r="F237" s="66" t="s">
        <v>675</v>
      </c>
      <c r="G237" s="98" t="s">
        <v>40</v>
      </c>
      <c r="H237" s="30">
        <v>0</v>
      </c>
      <c r="I237" s="67">
        <v>590000000</v>
      </c>
      <c r="J237" s="32" t="s">
        <v>41</v>
      </c>
      <c r="K237" s="48" t="s">
        <v>482</v>
      </c>
      <c r="L237" s="32" t="s">
        <v>41</v>
      </c>
      <c r="M237" s="30" t="s">
        <v>44</v>
      </c>
      <c r="N237" s="30" t="s">
        <v>676</v>
      </c>
      <c r="O237" s="32" t="s">
        <v>483</v>
      </c>
      <c r="P237" s="32">
        <v>796</v>
      </c>
      <c r="Q237" s="30" t="s">
        <v>484</v>
      </c>
      <c r="R237" s="99">
        <v>30</v>
      </c>
      <c r="S237" s="100">
        <v>906</v>
      </c>
      <c r="T237" s="44">
        <f>R237*S237</f>
        <v>27180</v>
      </c>
      <c r="U237" s="44">
        <v>30441.600000000002</v>
      </c>
      <c r="V237" s="61"/>
      <c r="W237" s="32">
        <v>2016</v>
      </c>
      <c r="X237" s="30"/>
    </row>
    <row r="238" spans="1:24" ht="50.1" customHeight="1">
      <c r="A238" s="29" t="s">
        <v>679</v>
      </c>
      <c r="B238" s="30" t="s">
        <v>35</v>
      </c>
      <c r="C238" s="31" t="s">
        <v>680</v>
      </c>
      <c r="D238" s="31" t="s">
        <v>681</v>
      </c>
      <c r="E238" s="31" t="s">
        <v>682</v>
      </c>
      <c r="F238" s="31" t="s">
        <v>683</v>
      </c>
      <c r="G238" s="32" t="s">
        <v>40</v>
      </c>
      <c r="H238" s="33">
        <v>0</v>
      </c>
      <c r="I238" s="67">
        <v>590000000</v>
      </c>
      <c r="J238" s="32" t="s">
        <v>41</v>
      </c>
      <c r="K238" s="32" t="s">
        <v>495</v>
      </c>
      <c r="L238" s="32" t="s">
        <v>41</v>
      </c>
      <c r="M238" s="32" t="s">
        <v>44</v>
      </c>
      <c r="N238" s="32" t="s">
        <v>55</v>
      </c>
      <c r="O238" s="32" t="s">
        <v>56</v>
      </c>
      <c r="P238" s="32" t="s">
        <v>684</v>
      </c>
      <c r="Q238" s="32" t="s">
        <v>685</v>
      </c>
      <c r="R238" s="34">
        <v>200</v>
      </c>
      <c r="S238" s="34">
        <v>432</v>
      </c>
      <c r="T238" s="35">
        <v>0</v>
      </c>
      <c r="U238" s="36">
        <f>T238*1.12</f>
        <v>0</v>
      </c>
      <c r="V238" s="37" t="s">
        <v>48</v>
      </c>
      <c r="W238" s="32">
        <v>2016</v>
      </c>
      <c r="X238" s="38">
        <v>11</v>
      </c>
    </row>
    <row r="239" spans="1:24" ht="50.1" customHeight="1">
      <c r="A239" s="41" t="s">
        <v>686</v>
      </c>
      <c r="B239" s="30" t="s">
        <v>35</v>
      </c>
      <c r="C239" s="42" t="s">
        <v>680</v>
      </c>
      <c r="D239" s="42" t="s">
        <v>681</v>
      </c>
      <c r="E239" s="42" t="s">
        <v>682</v>
      </c>
      <c r="F239" s="42" t="s">
        <v>683</v>
      </c>
      <c r="G239" s="30" t="s">
        <v>40</v>
      </c>
      <c r="H239" s="30">
        <v>0</v>
      </c>
      <c r="I239" s="67">
        <v>590000000</v>
      </c>
      <c r="J239" s="32" t="s">
        <v>41</v>
      </c>
      <c r="K239" s="48" t="s">
        <v>482</v>
      </c>
      <c r="L239" s="32" t="s">
        <v>41</v>
      </c>
      <c r="M239" s="30" t="s">
        <v>44</v>
      </c>
      <c r="N239" s="30" t="s">
        <v>55</v>
      </c>
      <c r="O239" s="32" t="s">
        <v>483</v>
      </c>
      <c r="P239" s="30">
        <v>778</v>
      </c>
      <c r="Q239" s="30" t="s">
        <v>687</v>
      </c>
      <c r="R239" s="49">
        <v>200</v>
      </c>
      <c r="S239" s="60">
        <v>432</v>
      </c>
      <c r="T239" s="44">
        <f>R239*S239</f>
        <v>86400</v>
      </c>
      <c r="U239" s="44">
        <v>96768.000000000015</v>
      </c>
      <c r="V239" s="98"/>
      <c r="W239" s="32">
        <v>2016</v>
      </c>
      <c r="X239" s="30"/>
    </row>
    <row r="240" spans="1:24" ht="50.1" customHeight="1">
      <c r="A240" s="29" t="s">
        <v>688</v>
      </c>
      <c r="B240" s="30" t="s">
        <v>35</v>
      </c>
      <c r="C240" s="31" t="s">
        <v>689</v>
      </c>
      <c r="D240" s="31" t="s">
        <v>690</v>
      </c>
      <c r="E240" s="31" t="s">
        <v>691</v>
      </c>
      <c r="F240" s="31" t="s">
        <v>692</v>
      </c>
      <c r="G240" s="32" t="s">
        <v>40</v>
      </c>
      <c r="H240" s="33">
        <v>0</v>
      </c>
      <c r="I240" s="67">
        <v>590000000</v>
      </c>
      <c r="J240" s="32" t="s">
        <v>41</v>
      </c>
      <c r="K240" s="32" t="s">
        <v>275</v>
      </c>
      <c r="L240" s="32" t="s">
        <v>43</v>
      </c>
      <c r="M240" s="32" t="s">
        <v>44</v>
      </c>
      <c r="N240" s="32" t="s">
        <v>296</v>
      </c>
      <c r="O240" s="32" t="s">
        <v>111</v>
      </c>
      <c r="P240" s="32">
        <v>796</v>
      </c>
      <c r="Q240" s="32" t="s">
        <v>47</v>
      </c>
      <c r="R240" s="34">
        <v>200</v>
      </c>
      <c r="S240" s="34">
        <v>378</v>
      </c>
      <c r="T240" s="35">
        <v>0</v>
      </c>
      <c r="U240" s="36">
        <f>T240*1.12</f>
        <v>0</v>
      </c>
      <c r="V240" s="37" t="s">
        <v>48</v>
      </c>
      <c r="W240" s="32">
        <v>2016</v>
      </c>
      <c r="X240" s="38">
        <v>11</v>
      </c>
    </row>
    <row r="241" spans="1:24" ht="50.1" customHeight="1">
      <c r="A241" s="41" t="s">
        <v>693</v>
      </c>
      <c r="B241" s="30" t="s">
        <v>35</v>
      </c>
      <c r="C241" s="42" t="s">
        <v>689</v>
      </c>
      <c r="D241" s="42" t="s">
        <v>690</v>
      </c>
      <c r="E241" s="42" t="s">
        <v>691</v>
      </c>
      <c r="F241" s="42" t="s">
        <v>692</v>
      </c>
      <c r="G241" s="30" t="s">
        <v>40</v>
      </c>
      <c r="H241" s="30">
        <v>0</v>
      </c>
      <c r="I241" s="67">
        <v>590000000</v>
      </c>
      <c r="J241" s="32" t="s">
        <v>41</v>
      </c>
      <c r="K241" s="30" t="s">
        <v>204</v>
      </c>
      <c r="L241" s="32" t="s">
        <v>43</v>
      </c>
      <c r="M241" s="30" t="s">
        <v>44</v>
      </c>
      <c r="N241" s="30" t="s">
        <v>296</v>
      </c>
      <c r="O241" s="32" t="s">
        <v>115</v>
      </c>
      <c r="P241" s="32">
        <v>796</v>
      </c>
      <c r="Q241" s="30" t="s">
        <v>47</v>
      </c>
      <c r="R241" s="43">
        <v>200</v>
      </c>
      <c r="S241" s="43">
        <v>378</v>
      </c>
      <c r="T241" s="44">
        <f>R241*S241</f>
        <v>75600</v>
      </c>
      <c r="U241" s="44">
        <v>84672.000000000015</v>
      </c>
      <c r="V241" s="64"/>
      <c r="W241" s="32">
        <v>2016</v>
      </c>
      <c r="X241" s="30"/>
    </row>
    <row r="242" spans="1:24" ht="50.1" customHeight="1">
      <c r="A242" s="29" t="s">
        <v>694</v>
      </c>
      <c r="B242" s="30" t="s">
        <v>35</v>
      </c>
      <c r="C242" s="31" t="s">
        <v>689</v>
      </c>
      <c r="D242" s="31" t="s">
        <v>690</v>
      </c>
      <c r="E242" s="31" t="s">
        <v>691</v>
      </c>
      <c r="F242" s="31" t="s">
        <v>695</v>
      </c>
      <c r="G242" s="32" t="s">
        <v>40</v>
      </c>
      <c r="H242" s="33">
        <v>0</v>
      </c>
      <c r="I242" s="67">
        <v>590000000</v>
      </c>
      <c r="J242" s="32" t="s">
        <v>41</v>
      </c>
      <c r="K242" s="32" t="s">
        <v>275</v>
      </c>
      <c r="L242" s="32" t="s">
        <v>43</v>
      </c>
      <c r="M242" s="32" t="s">
        <v>44</v>
      </c>
      <c r="N242" s="32" t="s">
        <v>296</v>
      </c>
      <c r="O242" s="32" t="s">
        <v>111</v>
      </c>
      <c r="P242" s="32">
        <v>796</v>
      </c>
      <c r="Q242" s="32" t="s">
        <v>47</v>
      </c>
      <c r="R242" s="34">
        <v>30</v>
      </c>
      <c r="S242" s="34">
        <v>754</v>
      </c>
      <c r="T242" s="35">
        <v>0</v>
      </c>
      <c r="U242" s="36">
        <f>T242*1.12</f>
        <v>0</v>
      </c>
      <c r="V242" s="37" t="s">
        <v>48</v>
      </c>
      <c r="W242" s="32">
        <v>2016</v>
      </c>
      <c r="X242" s="38">
        <v>11</v>
      </c>
    </row>
    <row r="243" spans="1:24" ht="50.1" customHeight="1">
      <c r="A243" s="41" t="s">
        <v>696</v>
      </c>
      <c r="B243" s="30" t="s">
        <v>35</v>
      </c>
      <c r="C243" s="42" t="s">
        <v>689</v>
      </c>
      <c r="D243" s="42" t="s">
        <v>690</v>
      </c>
      <c r="E243" s="42" t="s">
        <v>691</v>
      </c>
      <c r="F243" s="42" t="s">
        <v>695</v>
      </c>
      <c r="G243" s="30" t="s">
        <v>40</v>
      </c>
      <c r="H243" s="30">
        <v>0</v>
      </c>
      <c r="I243" s="67">
        <v>590000000</v>
      </c>
      <c r="J243" s="32" t="s">
        <v>41</v>
      </c>
      <c r="K243" s="30" t="s">
        <v>204</v>
      </c>
      <c r="L243" s="32" t="s">
        <v>43</v>
      </c>
      <c r="M243" s="30" t="s">
        <v>44</v>
      </c>
      <c r="N243" s="30" t="s">
        <v>296</v>
      </c>
      <c r="O243" s="32" t="s">
        <v>115</v>
      </c>
      <c r="P243" s="32">
        <v>796</v>
      </c>
      <c r="Q243" s="30" t="s">
        <v>47</v>
      </c>
      <c r="R243" s="43">
        <v>30</v>
      </c>
      <c r="S243" s="43">
        <v>754</v>
      </c>
      <c r="T243" s="44">
        <f>R243*S243</f>
        <v>22620</v>
      </c>
      <c r="U243" s="44">
        <v>25334.400000000001</v>
      </c>
      <c r="V243" s="64"/>
      <c r="W243" s="32">
        <v>2016</v>
      </c>
      <c r="X243" s="30"/>
    </row>
    <row r="244" spans="1:24" ht="50.1" customHeight="1">
      <c r="A244" s="29" t="s">
        <v>697</v>
      </c>
      <c r="B244" s="30" t="s">
        <v>35</v>
      </c>
      <c r="C244" s="31" t="s">
        <v>689</v>
      </c>
      <c r="D244" s="31" t="s">
        <v>690</v>
      </c>
      <c r="E244" s="31" t="s">
        <v>691</v>
      </c>
      <c r="F244" s="31" t="s">
        <v>690</v>
      </c>
      <c r="G244" s="32" t="s">
        <v>103</v>
      </c>
      <c r="H244" s="33">
        <v>10</v>
      </c>
      <c r="I244" s="67">
        <v>590000000</v>
      </c>
      <c r="J244" s="32" t="s">
        <v>41</v>
      </c>
      <c r="K244" s="32" t="s">
        <v>200</v>
      </c>
      <c r="L244" s="32" t="s">
        <v>43</v>
      </c>
      <c r="M244" s="32" t="s">
        <v>84</v>
      </c>
      <c r="N244" s="32" t="s">
        <v>201</v>
      </c>
      <c r="O244" s="32" t="s">
        <v>202</v>
      </c>
      <c r="P244" s="32">
        <v>796</v>
      </c>
      <c r="Q244" s="32" t="s">
        <v>47</v>
      </c>
      <c r="R244" s="34">
        <v>650</v>
      </c>
      <c r="S244" s="34">
        <v>569.4</v>
      </c>
      <c r="T244" s="35">
        <v>0</v>
      </c>
      <c r="U244" s="36">
        <f>T244*1.12</f>
        <v>0</v>
      </c>
      <c r="V244" s="37"/>
      <c r="W244" s="32">
        <v>2016</v>
      </c>
      <c r="X244" s="38">
        <v>11</v>
      </c>
    </row>
    <row r="245" spans="1:24" ht="50.1" customHeight="1">
      <c r="A245" s="41" t="s">
        <v>698</v>
      </c>
      <c r="B245" s="30" t="s">
        <v>35</v>
      </c>
      <c r="C245" s="42" t="s">
        <v>689</v>
      </c>
      <c r="D245" s="42" t="s">
        <v>690</v>
      </c>
      <c r="E245" s="42" t="s">
        <v>691</v>
      </c>
      <c r="F245" s="42" t="s">
        <v>690</v>
      </c>
      <c r="G245" s="30" t="s">
        <v>103</v>
      </c>
      <c r="H245" s="30">
        <v>10</v>
      </c>
      <c r="I245" s="67">
        <v>590000000</v>
      </c>
      <c r="J245" s="32" t="s">
        <v>41</v>
      </c>
      <c r="K245" s="30" t="s">
        <v>204</v>
      </c>
      <c r="L245" s="32" t="s">
        <v>43</v>
      </c>
      <c r="M245" s="30" t="s">
        <v>84</v>
      </c>
      <c r="N245" s="30" t="s">
        <v>45</v>
      </c>
      <c r="O245" s="54" t="s">
        <v>166</v>
      </c>
      <c r="P245" s="32">
        <v>796</v>
      </c>
      <c r="Q245" s="30" t="s">
        <v>47</v>
      </c>
      <c r="R245" s="43">
        <v>650</v>
      </c>
      <c r="S245" s="43">
        <v>569.4</v>
      </c>
      <c r="T245" s="44">
        <f>R245*S245</f>
        <v>370110</v>
      </c>
      <c r="U245" s="44">
        <v>414523.2</v>
      </c>
      <c r="V245" s="64"/>
      <c r="W245" s="32">
        <v>2016</v>
      </c>
      <c r="X245" s="30"/>
    </row>
    <row r="246" spans="1:24" ht="50.1" customHeight="1">
      <c r="A246" s="29" t="s">
        <v>699</v>
      </c>
      <c r="B246" s="30" t="s">
        <v>35</v>
      </c>
      <c r="C246" s="31" t="s">
        <v>700</v>
      </c>
      <c r="D246" s="31" t="s">
        <v>701</v>
      </c>
      <c r="E246" s="31" t="s">
        <v>702</v>
      </c>
      <c r="F246" s="31" t="s">
        <v>703</v>
      </c>
      <c r="G246" s="32" t="s">
        <v>40</v>
      </c>
      <c r="H246" s="33">
        <v>0</v>
      </c>
      <c r="I246" s="67">
        <v>590000000</v>
      </c>
      <c r="J246" s="32" t="s">
        <v>41</v>
      </c>
      <c r="K246" s="32" t="s">
        <v>42</v>
      </c>
      <c r="L246" s="32" t="s">
        <v>43</v>
      </c>
      <c r="M246" s="32" t="s">
        <v>44</v>
      </c>
      <c r="N246" s="32" t="s">
        <v>45</v>
      </c>
      <c r="O246" s="32" t="s">
        <v>111</v>
      </c>
      <c r="P246" s="32" t="s">
        <v>133</v>
      </c>
      <c r="Q246" s="32" t="s">
        <v>134</v>
      </c>
      <c r="R246" s="34">
        <v>50</v>
      </c>
      <c r="S246" s="34">
        <v>1104</v>
      </c>
      <c r="T246" s="35">
        <v>0</v>
      </c>
      <c r="U246" s="36">
        <f>T246*1.12</f>
        <v>0</v>
      </c>
      <c r="V246" s="37" t="s">
        <v>48</v>
      </c>
      <c r="W246" s="32">
        <v>2016</v>
      </c>
      <c r="X246" s="38">
        <v>11</v>
      </c>
    </row>
    <row r="247" spans="1:24" s="40" customFormat="1" ht="50.1" customHeight="1">
      <c r="A247" s="70" t="s">
        <v>704</v>
      </c>
      <c r="B247" s="30" t="s">
        <v>35</v>
      </c>
      <c r="C247" s="42" t="s">
        <v>700</v>
      </c>
      <c r="D247" s="42" t="s">
        <v>701</v>
      </c>
      <c r="E247" s="42" t="s">
        <v>702</v>
      </c>
      <c r="F247" s="42" t="s">
        <v>703</v>
      </c>
      <c r="G247" s="30" t="s">
        <v>40</v>
      </c>
      <c r="H247" s="30">
        <v>0</v>
      </c>
      <c r="I247" s="67">
        <v>590000000</v>
      </c>
      <c r="J247" s="32" t="s">
        <v>41</v>
      </c>
      <c r="K247" s="30" t="s">
        <v>174</v>
      </c>
      <c r="L247" s="32" t="s">
        <v>43</v>
      </c>
      <c r="M247" s="30" t="s">
        <v>44</v>
      </c>
      <c r="N247" s="30" t="s">
        <v>45</v>
      </c>
      <c r="O247" s="32" t="s">
        <v>115</v>
      </c>
      <c r="P247" s="32">
        <v>166</v>
      </c>
      <c r="Q247" s="30" t="s">
        <v>134</v>
      </c>
      <c r="R247" s="58">
        <v>50</v>
      </c>
      <c r="S247" s="58">
        <v>1104</v>
      </c>
      <c r="T247" s="44">
        <v>0</v>
      </c>
      <c r="U247" s="36">
        <f>T247*1.12</f>
        <v>0</v>
      </c>
      <c r="V247" s="314"/>
      <c r="W247" s="32">
        <v>2016</v>
      </c>
      <c r="X247" s="30" t="s">
        <v>705</v>
      </c>
    </row>
    <row r="248" spans="1:24" s="40" customFormat="1" ht="50.1" customHeight="1">
      <c r="A248" s="30" t="s">
        <v>706</v>
      </c>
      <c r="B248" s="30" t="s">
        <v>35</v>
      </c>
      <c r="C248" s="42" t="s">
        <v>700</v>
      </c>
      <c r="D248" s="42" t="s">
        <v>701</v>
      </c>
      <c r="E248" s="42" t="s">
        <v>702</v>
      </c>
      <c r="F248" s="42" t="s">
        <v>703</v>
      </c>
      <c r="G248" s="30" t="s">
        <v>40</v>
      </c>
      <c r="H248" s="30">
        <v>0</v>
      </c>
      <c r="I248" s="67">
        <v>590000000</v>
      </c>
      <c r="J248" s="32" t="s">
        <v>41</v>
      </c>
      <c r="K248" s="30" t="s">
        <v>707</v>
      </c>
      <c r="L248" s="32" t="s">
        <v>43</v>
      </c>
      <c r="M248" s="30" t="s">
        <v>44</v>
      </c>
      <c r="N248" s="30" t="s">
        <v>45</v>
      </c>
      <c r="O248" s="30" t="s">
        <v>62</v>
      </c>
      <c r="P248" s="32">
        <v>166</v>
      </c>
      <c r="Q248" s="30" t="s">
        <v>134</v>
      </c>
      <c r="R248" s="58">
        <v>50</v>
      </c>
      <c r="S248" s="58">
        <v>1340</v>
      </c>
      <c r="T248" s="44">
        <f>R248*S248</f>
        <v>67000</v>
      </c>
      <c r="U248" s="44">
        <f>T248*1.12</f>
        <v>75040</v>
      </c>
      <c r="V248" s="314"/>
      <c r="W248" s="32">
        <v>2016</v>
      </c>
      <c r="X248" s="30"/>
    </row>
    <row r="249" spans="1:24" ht="50.1" customHeight="1">
      <c r="A249" s="29" t="s">
        <v>708</v>
      </c>
      <c r="B249" s="30" t="s">
        <v>35</v>
      </c>
      <c r="C249" s="31" t="s">
        <v>700</v>
      </c>
      <c r="D249" s="31" t="s">
        <v>701</v>
      </c>
      <c r="E249" s="31" t="s">
        <v>702</v>
      </c>
      <c r="F249" s="31" t="s">
        <v>709</v>
      </c>
      <c r="G249" s="32" t="s">
        <v>40</v>
      </c>
      <c r="H249" s="33">
        <v>0</v>
      </c>
      <c r="I249" s="67">
        <v>590000000</v>
      </c>
      <c r="J249" s="32" t="s">
        <v>41</v>
      </c>
      <c r="K249" s="32" t="s">
        <v>42</v>
      </c>
      <c r="L249" s="32" t="s">
        <v>43</v>
      </c>
      <c r="M249" s="32" t="s">
        <v>44</v>
      </c>
      <c r="N249" s="32" t="s">
        <v>45</v>
      </c>
      <c r="O249" s="32" t="s">
        <v>111</v>
      </c>
      <c r="P249" s="32" t="s">
        <v>133</v>
      </c>
      <c r="Q249" s="32" t="s">
        <v>134</v>
      </c>
      <c r="R249" s="34">
        <v>50</v>
      </c>
      <c r="S249" s="34">
        <v>1304</v>
      </c>
      <c r="T249" s="35">
        <v>0</v>
      </c>
      <c r="U249" s="36">
        <f>T249*1.12</f>
        <v>0</v>
      </c>
      <c r="V249" s="37" t="s">
        <v>48</v>
      </c>
      <c r="W249" s="32">
        <v>2016</v>
      </c>
      <c r="X249" s="38">
        <v>11</v>
      </c>
    </row>
    <row r="250" spans="1:24" ht="50.1" customHeight="1">
      <c r="A250" s="41" t="s">
        <v>710</v>
      </c>
      <c r="B250" s="30" t="s">
        <v>35</v>
      </c>
      <c r="C250" s="42" t="s">
        <v>700</v>
      </c>
      <c r="D250" s="42" t="s">
        <v>701</v>
      </c>
      <c r="E250" s="42" t="s">
        <v>702</v>
      </c>
      <c r="F250" s="75" t="s">
        <v>709</v>
      </c>
      <c r="G250" s="76" t="s">
        <v>40</v>
      </c>
      <c r="H250" s="30">
        <v>0</v>
      </c>
      <c r="I250" s="67">
        <v>590000000</v>
      </c>
      <c r="J250" s="32" t="s">
        <v>41</v>
      </c>
      <c r="K250" s="30" t="s">
        <v>174</v>
      </c>
      <c r="L250" s="32" t="s">
        <v>43</v>
      </c>
      <c r="M250" s="30" t="s">
        <v>44</v>
      </c>
      <c r="N250" s="76" t="s">
        <v>45</v>
      </c>
      <c r="O250" s="32" t="s">
        <v>115</v>
      </c>
      <c r="P250" s="77">
        <v>166</v>
      </c>
      <c r="Q250" s="76" t="s">
        <v>134</v>
      </c>
      <c r="R250" s="78">
        <v>50</v>
      </c>
      <c r="S250" s="78">
        <v>1304</v>
      </c>
      <c r="T250" s="44">
        <f>R250*S250</f>
        <v>65200</v>
      </c>
      <c r="U250" s="44">
        <v>73024</v>
      </c>
      <c r="V250" s="79"/>
      <c r="W250" s="32">
        <v>2016</v>
      </c>
      <c r="X250" s="30"/>
    </row>
    <row r="251" spans="1:24" ht="50.1" customHeight="1">
      <c r="A251" s="29" t="s">
        <v>711</v>
      </c>
      <c r="B251" s="30" t="s">
        <v>35</v>
      </c>
      <c r="C251" s="31" t="s">
        <v>700</v>
      </c>
      <c r="D251" s="31" t="s">
        <v>701</v>
      </c>
      <c r="E251" s="31" t="s">
        <v>702</v>
      </c>
      <c r="F251" s="31" t="s">
        <v>712</v>
      </c>
      <c r="G251" s="32" t="s">
        <v>40</v>
      </c>
      <c r="H251" s="33">
        <v>0</v>
      </c>
      <c r="I251" s="67">
        <v>590000000</v>
      </c>
      <c r="J251" s="32" t="s">
        <v>41</v>
      </c>
      <c r="K251" s="32" t="s">
        <v>132</v>
      </c>
      <c r="L251" s="32" t="s">
        <v>41</v>
      </c>
      <c r="M251" s="32" t="s">
        <v>44</v>
      </c>
      <c r="N251" s="32" t="s">
        <v>676</v>
      </c>
      <c r="O251" s="32" t="s">
        <v>56</v>
      </c>
      <c r="P251" s="32" t="s">
        <v>133</v>
      </c>
      <c r="Q251" s="32" t="s">
        <v>134</v>
      </c>
      <c r="R251" s="34">
        <v>50</v>
      </c>
      <c r="S251" s="34">
        <v>1104</v>
      </c>
      <c r="T251" s="35">
        <v>0</v>
      </c>
      <c r="U251" s="36">
        <f>T251*1.12</f>
        <v>0</v>
      </c>
      <c r="V251" s="37" t="s">
        <v>48</v>
      </c>
      <c r="W251" s="32">
        <v>2016</v>
      </c>
      <c r="X251" s="38">
        <v>11</v>
      </c>
    </row>
    <row r="252" spans="1:24" ht="50.1" customHeight="1">
      <c r="A252" s="41" t="s">
        <v>713</v>
      </c>
      <c r="B252" s="30" t="s">
        <v>35</v>
      </c>
      <c r="C252" s="42" t="s">
        <v>700</v>
      </c>
      <c r="D252" s="42" t="s">
        <v>701</v>
      </c>
      <c r="E252" s="42" t="s">
        <v>702</v>
      </c>
      <c r="F252" s="75" t="s">
        <v>714</v>
      </c>
      <c r="G252" s="76" t="s">
        <v>40</v>
      </c>
      <c r="H252" s="30">
        <v>0</v>
      </c>
      <c r="I252" s="67">
        <v>590000000</v>
      </c>
      <c r="J252" s="32" t="s">
        <v>41</v>
      </c>
      <c r="K252" s="48" t="s">
        <v>212</v>
      </c>
      <c r="L252" s="32" t="s">
        <v>41</v>
      </c>
      <c r="M252" s="30" t="s">
        <v>44</v>
      </c>
      <c r="N252" s="76" t="s">
        <v>676</v>
      </c>
      <c r="O252" s="67" t="s">
        <v>483</v>
      </c>
      <c r="P252" s="76">
        <v>166</v>
      </c>
      <c r="Q252" s="76" t="s">
        <v>137</v>
      </c>
      <c r="R252" s="49">
        <v>50</v>
      </c>
      <c r="S252" s="60">
        <v>1104</v>
      </c>
      <c r="T252" s="44">
        <f>R252*S252</f>
        <v>55200</v>
      </c>
      <c r="U252" s="44">
        <v>61824.000000000007</v>
      </c>
      <c r="V252" s="101"/>
      <c r="W252" s="32">
        <v>2016</v>
      </c>
      <c r="X252" s="30"/>
    </row>
    <row r="253" spans="1:24" ht="50.1" customHeight="1">
      <c r="A253" s="29" t="s">
        <v>715</v>
      </c>
      <c r="B253" s="30" t="s">
        <v>35</v>
      </c>
      <c r="C253" s="31" t="s">
        <v>716</v>
      </c>
      <c r="D253" s="31" t="s">
        <v>717</v>
      </c>
      <c r="E253" s="31" t="s">
        <v>718</v>
      </c>
      <c r="F253" s="31" t="s">
        <v>719</v>
      </c>
      <c r="G253" s="32" t="s">
        <v>40</v>
      </c>
      <c r="H253" s="33">
        <v>0</v>
      </c>
      <c r="I253" s="67">
        <v>590000000</v>
      </c>
      <c r="J253" s="32" t="s">
        <v>41</v>
      </c>
      <c r="K253" s="32" t="s">
        <v>132</v>
      </c>
      <c r="L253" s="32" t="s">
        <v>41</v>
      </c>
      <c r="M253" s="32" t="s">
        <v>84</v>
      </c>
      <c r="N253" s="32" t="s">
        <v>55</v>
      </c>
      <c r="O253" s="32" t="s">
        <v>56</v>
      </c>
      <c r="P253" s="32">
        <v>166</v>
      </c>
      <c r="Q253" s="32" t="s">
        <v>134</v>
      </c>
      <c r="R253" s="102">
        <v>900</v>
      </c>
      <c r="S253" s="102">
        <v>214</v>
      </c>
      <c r="T253" s="35">
        <v>0</v>
      </c>
      <c r="U253" s="36">
        <f t="shared" ref="U253:U259" si="22">T253*1.12</f>
        <v>0</v>
      </c>
      <c r="V253" s="37" t="s">
        <v>48</v>
      </c>
      <c r="W253" s="32">
        <v>2016</v>
      </c>
      <c r="X253" s="38">
        <v>11</v>
      </c>
    </row>
    <row r="254" spans="1:24" ht="50.1" customHeight="1">
      <c r="A254" s="70" t="s">
        <v>720</v>
      </c>
      <c r="B254" s="30" t="s">
        <v>35</v>
      </c>
      <c r="C254" s="42" t="s">
        <v>716</v>
      </c>
      <c r="D254" s="59" t="s">
        <v>717</v>
      </c>
      <c r="E254" s="42" t="s">
        <v>718</v>
      </c>
      <c r="F254" s="42" t="s">
        <v>719</v>
      </c>
      <c r="G254" s="30" t="s">
        <v>40</v>
      </c>
      <c r="H254" s="30">
        <v>0</v>
      </c>
      <c r="I254" s="67">
        <v>590000000</v>
      </c>
      <c r="J254" s="32" t="s">
        <v>41</v>
      </c>
      <c r="K254" s="48" t="s">
        <v>508</v>
      </c>
      <c r="L254" s="32" t="s">
        <v>41</v>
      </c>
      <c r="M254" s="30" t="s">
        <v>84</v>
      </c>
      <c r="N254" s="30" t="s">
        <v>55</v>
      </c>
      <c r="O254" s="67" t="s">
        <v>483</v>
      </c>
      <c r="P254" s="30">
        <v>166</v>
      </c>
      <c r="Q254" s="32" t="s">
        <v>134</v>
      </c>
      <c r="R254" s="58">
        <v>900</v>
      </c>
      <c r="S254" s="71">
        <v>214</v>
      </c>
      <c r="T254" s="44">
        <v>0</v>
      </c>
      <c r="U254" s="36">
        <f t="shared" si="22"/>
        <v>0</v>
      </c>
      <c r="V254" s="101"/>
      <c r="W254" s="32">
        <v>2016</v>
      </c>
      <c r="X254" s="30" t="s">
        <v>721</v>
      </c>
    </row>
    <row r="255" spans="1:24" ht="50.1" customHeight="1">
      <c r="A255" s="70" t="s">
        <v>722</v>
      </c>
      <c r="B255" s="30" t="s">
        <v>35</v>
      </c>
      <c r="C255" s="42" t="s">
        <v>716</v>
      </c>
      <c r="D255" s="59" t="s">
        <v>717</v>
      </c>
      <c r="E255" s="42" t="s">
        <v>718</v>
      </c>
      <c r="F255" s="42" t="s">
        <v>719</v>
      </c>
      <c r="G255" s="30" t="s">
        <v>40</v>
      </c>
      <c r="H255" s="30">
        <v>0</v>
      </c>
      <c r="I255" s="67">
        <v>590000000</v>
      </c>
      <c r="J255" s="32" t="s">
        <v>41</v>
      </c>
      <c r="K255" s="48" t="s">
        <v>511</v>
      </c>
      <c r="L255" s="32" t="s">
        <v>41</v>
      </c>
      <c r="M255" s="30" t="s">
        <v>512</v>
      </c>
      <c r="N255" s="30" t="s">
        <v>55</v>
      </c>
      <c r="O255" s="67" t="s">
        <v>398</v>
      </c>
      <c r="P255" s="30">
        <v>166</v>
      </c>
      <c r="Q255" s="32" t="s">
        <v>134</v>
      </c>
      <c r="R255" s="58">
        <v>900</v>
      </c>
      <c r="S255" s="71">
        <v>250</v>
      </c>
      <c r="T255" s="44">
        <f>R255*S255</f>
        <v>225000</v>
      </c>
      <c r="U255" s="44">
        <f t="shared" si="22"/>
        <v>252000.00000000003</v>
      </c>
      <c r="V255" s="101"/>
      <c r="W255" s="32">
        <v>2016</v>
      </c>
      <c r="X255" s="30"/>
    </row>
    <row r="256" spans="1:24" ht="50.1" customHeight="1">
      <c r="A256" s="29" t="s">
        <v>723</v>
      </c>
      <c r="B256" s="30" t="s">
        <v>35</v>
      </c>
      <c r="C256" s="31" t="s">
        <v>724</v>
      </c>
      <c r="D256" s="31" t="s">
        <v>725</v>
      </c>
      <c r="E256" s="31" t="s">
        <v>726</v>
      </c>
      <c r="F256" s="31" t="s">
        <v>727</v>
      </c>
      <c r="G256" s="32" t="s">
        <v>103</v>
      </c>
      <c r="H256" s="33">
        <v>50</v>
      </c>
      <c r="I256" s="67">
        <v>590000000</v>
      </c>
      <c r="J256" s="32" t="s">
        <v>41</v>
      </c>
      <c r="K256" s="32" t="s">
        <v>381</v>
      </c>
      <c r="L256" s="32" t="s">
        <v>302</v>
      </c>
      <c r="M256" s="32" t="s">
        <v>69</v>
      </c>
      <c r="N256" s="32" t="s">
        <v>303</v>
      </c>
      <c r="O256" s="32" t="s">
        <v>71</v>
      </c>
      <c r="P256" s="32">
        <v>796</v>
      </c>
      <c r="Q256" s="32" t="s">
        <v>47</v>
      </c>
      <c r="R256" s="34">
        <v>19</v>
      </c>
      <c r="S256" s="34">
        <v>172000</v>
      </c>
      <c r="T256" s="35">
        <v>0</v>
      </c>
      <c r="U256" s="36">
        <f t="shared" si="22"/>
        <v>0</v>
      </c>
      <c r="V256" s="103"/>
      <c r="W256" s="32">
        <v>2016</v>
      </c>
      <c r="X256" s="38">
        <v>11</v>
      </c>
    </row>
    <row r="257" spans="1:58" s="40" customFormat="1" ht="50.1" customHeight="1">
      <c r="A257" s="70" t="s">
        <v>728</v>
      </c>
      <c r="B257" s="30" t="s">
        <v>35</v>
      </c>
      <c r="C257" s="73" t="s">
        <v>724</v>
      </c>
      <c r="D257" s="42" t="s">
        <v>725</v>
      </c>
      <c r="E257" s="42" t="s">
        <v>726</v>
      </c>
      <c r="F257" s="42" t="s">
        <v>727</v>
      </c>
      <c r="G257" s="32" t="s">
        <v>103</v>
      </c>
      <c r="H257" s="33">
        <v>50</v>
      </c>
      <c r="I257" s="67">
        <v>590000000</v>
      </c>
      <c r="J257" s="32" t="s">
        <v>41</v>
      </c>
      <c r="K257" s="32" t="s">
        <v>383</v>
      </c>
      <c r="L257" s="32" t="s">
        <v>302</v>
      </c>
      <c r="M257" s="32" t="s">
        <v>69</v>
      </c>
      <c r="N257" s="32" t="s">
        <v>303</v>
      </c>
      <c r="O257" s="32" t="s">
        <v>115</v>
      </c>
      <c r="P257" s="32">
        <v>796</v>
      </c>
      <c r="Q257" s="32" t="s">
        <v>47</v>
      </c>
      <c r="R257" s="58">
        <v>19</v>
      </c>
      <c r="S257" s="58">
        <v>172000</v>
      </c>
      <c r="T257" s="44">
        <v>0</v>
      </c>
      <c r="U257" s="36">
        <f t="shared" si="22"/>
        <v>0</v>
      </c>
      <c r="V257" s="51"/>
      <c r="W257" s="32">
        <v>2016</v>
      </c>
      <c r="X257" s="30" t="s">
        <v>729</v>
      </c>
    </row>
    <row r="258" spans="1:58" s="40" customFormat="1" ht="50.1" customHeight="1">
      <c r="A258" s="68" t="s">
        <v>730</v>
      </c>
      <c r="B258" s="54" t="s">
        <v>35</v>
      </c>
      <c r="C258" s="73" t="s">
        <v>724</v>
      </c>
      <c r="D258" s="42" t="s">
        <v>725</v>
      </c>
      <c r="E258" s="42" t="s">
        <v>726</v>
      </c>
      <c r="F258" s="42" t="s">
        <v>727</v>
      </c>
      <c r="G258" s="30" t="s">
        <v>40</v>
      </c>
      <c r="H258" s="239">
        <v>10</v>
      </c>
      <c r="I258" s="67">
        <v>590000000</v>
      </c>
      <c r="J258" s="68" t="s">
        <v>394</v>
      </c>
      <c r="K258" s="30" t="s">
        <v>707</v>
      </c>
      <c r="L258" s="30" t="s">
        <v>83</v>
      </c>
      <c r="M258" s="30" t="s">
        <v>69</v>
      </c>
      <c r="N258" s="30" t="s">
        <v>397</v>
      </c>
      <c r="O258" s="30" t="s">
        <v>731</v>
      </c>
      <c r="P258" s="32">
        <v>796</v>
      </c>
      <c r="Q258" s="30" t="s">
        <v>47</v>
      </c>
      <c r="R258" s="58">
        <v>10</v>
      </c>
      <c r="S258" s="58">
        <v>185000</v>
      </c>
      <c r="T258" s="207">
        <f>R258*S258</f>
        <v>1850000</v>
      </c>
      <c r="U258" s="207">
        <f t="shared" si="22"/>
        <v>2072000.0000000002</v>
      </c>
      <c r="V258" s="30"/>
      <c r="W258" s="68">
        <v>2016</v>
      </c>
      <c r="X258" s="30"/>
    </row>
    <row r="259" spans="1:58" ht="50.1" customHeight="1">
      <c r="A259" s="29" t="s">
        <v>732</v>
      </c>
      <c r="B259" s="30" t="s">
        <v>35</v>
      </c>
      <c r="C259" s="31" t="s">
        <v>733</v>
      </c>
      <c r="D259" s="31" t="s">
        <v>734</v>
      </c>
      <c r="E259" s="31" t="s">
        <v>488</v>
      </c>
      <c r="F259" s="31" t="s">
        <v>735</v>
      </c>
      <c r="G259" s="32" t="s">
        <v>103</v>
      </c>
      <c r="H259" s="33">
        <v>0</v>
      </c>
      <c r="I259" s="67">
        <v>590000000</v>
      </c>
      <c r="J259" s="32" t="s">
        <v>41</v>
      </c>
      <c r="K259" s="32" t="s">
        <v>381</v>
      </c>
      <c r="L259" s="32" t="s">
        <v>302</v>
      </c>
      <c r="M259" s="32" t="s">
        <v>69</v>
      </c>
      <c r="N259" s="32" t="s">
        <v>303</v>
      </c>
      <c r="O259" s="32" t="s">
        <v>71</v>
      </c>
      <c r="P259" s="32">
        <v>796</v>
      </c>
      <c r="Q259" s="32" t="s">
        <v>47</v>
      </c>
      <c r="R259" s="34">
        <v>7</v>
      </c>
      <c r="S259" s="34">
        <v>281611</v>
      </c>
      <c r="T259" s="35">
        <v>0</v>
      </c>
      <c r="U259" s="36">
        <f t="shared" si="22"/>
        <v>0</v>
      </c>
      <c r="V259" s="37" t="s">
        <v>48</v>
      </c>
      <c r="W259" s="32">
        <v>2016</v>
      </c>
      <c r="X259" s="38">
        <v>11</v>
      </c>
    </row>
    <row r="260" spans="1:58" s="40" customFormat="1" ht="50.1" customHeight="1">
      <c r="A260" s="70" t="s">
        <v>736</v>
      </c>
      <c r="B260" s="30" t="s">
        <v>35</v>
      </c>
      <c r="C260" s="42" t="s">
        <v>733</v>
      </c>
      <c r="D260" s="42" t="s">
        <v>734</v>
      </c>
      <c r="E260" s="42" t="s">
        <v>488</v>
      </c>
      <c r="F260" s="42" t="s">
        <v>735</v>
      </c>
      <c r="G260" s="32" t="s">
        <v>103</v>
      </c>
      <c r="H260" s="30">
        <v>0</v>
      </c>
      <c r="I260" s="67">
        <v>590000000</v>
      </c>
      <c r="J260" s="32" t="s">
        <v>41</v>
      </c>
      <c r="K260" s="32" t="s">
        <v>383</v>
      </c>
      <c r="L260" s="32" t="s">
        <v>302</v>
      </c>
      <c r="M260" s="32" t="s">
        <v>69</v>
      </c>
      <c r="N260" s="32" t="s">
        <v>303</v>
      </c>
      <c r="O260" s="32" t="s">
        <v>115</v>
      </c>
      <c r="P260" s="32">
        <v>796</v>
      </c>
      <c r="Q260" s="32" t="s">
        <v>47</v>
      </c>
      <c r="R260" s="58">
        <v>7</v>
      </c>
      <c r="S260" s="58">
        <v>281611</v>
      </c>
      <c r="T260" s="58">
        <v>0</v>
      </c>
      <c r="U260" s="102">
        <f t="shared" ref="U260:U265" si="23">T260*1.12</f>
        <v>0</v>
      </c>
      <c r="V260" s="65"/>
      <c r="W260" s="32">
        <v>2016</v>
      </c>
      <c r="X260" s="70" t="s">
        <v>13199</v>
      </c>
      <c r="Y260" s="364"/>
      <c r="Z260" s="364"/>
      <c r="AA260" s="364"/>
      <c r="AB260" s="364"/>
      <c r="AC260" s="364"/>
      <c r="AD260" s="364"/>
      <c r="AE260" s="364"/>
      <c r="AF260" s="364"/>
      <c r="AG260" s="364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</row>
    <row r="261" spans="1:58" s="40" customFormat="1" ht="50.1" customHeight="1">
      <c r="A261" s="30" t="s">
        <v>13200</v>
      </c>
      <c r="B261" s="54" t="s">
        <v>35</v>
      </c>
      <c r="C261" s="42" t="s">
        <v>733</v>
      </c>
      <c r="D261" s="42" t="s">
        <v>734</v>
      </c>
      <c r="E261" s="42" t="s">
        <v>488</v>
      </c>
      <c r="F261" s="42" t="s">
        <v>735</v>
      </c>
      <c r="G261" s="30" t="s">
        <v>40</v>
      </c>
      <c r="H261" s="239">
        <v>0</v>
      </c>
      <c r="I261" s="313">
        <v>590000000</v>
      </c>
      <c r="J261" s="68" t="s">
        <v>394</v>
      </c>
      <c r="K261" s="30" t="s">
        <v>13201</v>
      </c>
      <c r="L261" s="30" t="s">
        <v>396</v>
      </c>
      <c r="M261" s="30" t="s">
        <v>69</v>
      </c>
      <c r="N261" s="30" t="s">
        <v>303</v>
      </c>
      <c r="O261" s="32" t="s">
        <v>115</v>
      </c>
      <c r="P261" s="70">
        <v>796</v>
      </c>
      <c r="Q261" s="30" t="s">
        <v>47</v>
      </c>
      <c r="R261" s="318">
        <v>2</v>
      </c>
      <c r="S261" s="318">
        <v>281611</v>
      </c>
      <c r="T261" s="318">
        <f>R261*S261</f>
        <v>563222</v>
      </c>
      <c r="U261" s="318">
        <f t="shared" si="23"/>
        <v>630808.64</v>
      </c>
      <c r="V261" s="70"/>
      <c r="W261" s="68">
        <v>2016</v>
      </c>
      <c r="X261" s="123"/>
      <c r="Y261" s="364"/>
      <c r="Z261" s="364"/>
      <c r="AA261" s="364"/>
      <c r="AB261" s="364"/>
      <c r="AC261" s="364"/>
      <c r="AD261" s="364"/>
      <c r="AE261" s="364"/>
      <c r="AF261" s="364"/>
      <c r="AG261" s="364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</row>
    <row r="262" spans="1:58" ht="50.1" customHeight="1">
      <c r="A262" s="29" t="s">
        <v>737</v>
      </c>
      <c r="B262" s="30" t="s">
        <v>35</v>
      </c>
      <c r="C262" s="31" t="s">
        <v>733</v>
      </c>
      <c r="D262" s="31" t="s">
        <v>734</v>
      </c>
      <c r="E262" s="31" t="s">
        <v>488</v>
      </c>
      <c r="F262" s="31" t="s">
        <v>738</v>
      </c>
      <c r="G262" s="32" t="s">
        <v>103</v>
      </c>
      <c r="H262" s="33">
        <v>0</v>
      </c>
      <c r="I262" s="67">
        <v>590000000</v>
      </c>
      <c r="J262" s="32" t="s">
        <v>41</v>
      </c>
      <c r="K262" s="32" t="s">
        <v>381</v>
      </c>
      <c r="L262" s="32" t="s">
        <v>302</v>
      </c>
      <c r="M262" s="32" t="s">
        <v>69</v>
      </c>
      <c r="N262" s="32" t="s">
        <v>303</v>
      </c>
      <c r="O262" s="32" t="s">
        <v>71</v>
      </c>
      <c r="P262" s="32">
        <v>796</v>
      </c>
      <c r="Q262" s="32" t="s">
        <v>47</v>
      </c>
      <c r="R262" s="34">
        <v>12</v>
      </c>
      <c r="S262" s="34">
        <v>64200</v>
      </c>
      <c r="T262" s="35">
        <v>0</v>
      </c>
      <c r="U262" s="36">
        <f t="shared" si="23"/>
        <v>0</v>
      </c>
      <c r="V262" s="37" t="s">
        <v>48</v>
      </c>
      <c r="W262" s="32">
        <v>2016</v>
      </c>
      <c r="X262" s="38">
        <v>11</v>
      </c>
    </row>
    <row r="263" spans="1:58" s="40" customFormat="1" ht="50.1" customHeight="1">
      <c r="A263" s="70" t="s">
        <v>739</v>
      </c>
      <c r="B263" s="30" t="s">
        <v>35</v>
      </c>
      <c r="C263" s="42" t="s">
        <v>733</v>
      </c>
      <c r="D263" s="42" t="s">
        <v>734</v>
      </c>
      <c r="E263" s="42" t="s">
        <v>488</v>
      </c>
      <c r="F263" s="42" t="s">
        <v>738</v>
      </c>
      <c r="G263" s="32" t="s">
        <v>103</v>
      </c>
      <c r="H263" s="30">
        <v>0</v>
      </c>
      <c r="I263" s="67">
        <v>590000000</v>
      </c>
      <c r="J263" s="32" t="s">
        <v>41</v>
      </c>
      <c r="K263" s="32" t="s">
        <v>383</v>
      </c>
      <c r="L263" s="32" t="s">
        <v>302</v>
      </c>
      <c r="M263" s="32" t="s">
        <v>69</v>
      </c>
      <c r="N263" s="32" t="s">
        <v>303</v>
      </c>
      <c r="O263" s="32" t="s">
        <v>115</v>
      </c>
      <c r="P263" s="32">
        <v>796</v>
      </c>
      <c r="Q263" s="32" t="s">
        <v>47</v>
      </c>
      <c r="R263" s="58">
        <v>12</v>
      </c>
      <c r="S263" s="58">
        <v>64200</v>
      </c>
      <c r="T263" s="58">
        <v>0</v>
      </c>
      <c r="U263" s="102">
        <f t="shared" si="23"/>
        <v>0</v>
      </c>
      <c r="V263" s="65"/>
      <c r="W263" s="32">
        <v>2016</v>
      </c>
      <c r="X263" s="30" t="s">
        <v>13202</v>
      </c>
      <c r="Y263" s="364"/>
      <c r="Z263" s="364"/>
      <c r="AA263" s="364"/>
      <c r="AB263" s="364"/>
      <c r="AC263" s="364"/>
      <c r="AD263" s="364"/>
      <c r="AE263" s="364"/>
      <c r="AF263" s="364"/>
      <c r="AG263" s="364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</row>
    <row r="264" spans="1:58" s="40" customFormat="1" ht="50.1" customHeight="1">
      <c r="A264" s="30" t="s">
        <v>13203</v>
      </c>
      <c r="B264" s="54" t="s">
        <v>35</v>
      </c>
      <c r="C264" s="42" t="s">
        <v>733</v>
      </c>
      <c r="D264" s="42" t="s">
        <v>734</v>
      </c>
      <c r="E264" s="42" t="s">
        <v>488</v>
      </c>
      <c r="F264" s="42" t="s">
        <v>13204</v>
      </c>
      <c r="G264" s="30" t="s">
        <v>40</v>
      </c>
      <c r="H264" s="239">
        <v>0</v>
      </c>
      <c r="I264" s="313">
        <v>590000000</v>
      </c>
      <c r="J264" s="68" t="s">
        <v>394</v>
      </c>
      <c r="K264" s="30" t="s">
        <v>13205</v>
      </c>
      <c r="L264" s="30" t="s">
        <v>396</v>
      </c>
      <c r="M264" s="30" t="s">
        <v>69</v>
      </c>
      <c r="N264" s="30" t="s">
        <v>303</v>
      </c>
      <c r="O264" s="30" t="s">
        <v>13206</v>
      </c>
      <c r="P264" s="70">
        <v>796</v>
      </c>
      <c r="Q264" s="30" t="s">
        <v>47</v>
      </c>
      <c r="R264" s="318">
        <v>4</v>
      </c>
      <c r="S264" s="318">
        <v>64200</v>
      </c>
      <c r="T264" s="318">
        <f>R264*S264</f>
        <v>256800</v>
      </c>
      <c r="U264" s="102">
        <f t="shared" si="23"/>
        <v>287616</v>
      </c>
      <c r="V264" s="70"/>
      <c r="W264" s="68">
        <v>2016</v>
      </c>
      <c r="X264" s="123"/>
      <c r="Y264" s="364"/>
      <c r="Z264" s="364"/>
      <c r="AA264" s="364"/>
      <c r="AB264" s="364"/>
      <c r="AC264" s="364"/>
      <c r="AD264" s="364"/>
      <c r="AE264" s="364"/>
      <c r="AF264" s="364"/>
      <c r="AG264" s="364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</row>
    <row r="265" spans="1:58" ht="50.1" customHeight="1">
      <c r="A265" s="29" t="s">
        <v>740</v>
      </c>
      <c r="B265" s="30" t="s">
        <v>35</v>
      </c>
      <c r="C265" s="31" t="s">
        <v>733</v>
      </c>
      <c r="D265" s="31" t="s">
        <v>734</v>
      </c>
      <c r="E265" s="31" t="s">
        <v>488</v>
      </c>
      <c r="F265" s="31" t="s">
        <v>741</v>
      </c>
      <c r="G265" s="32" t="s">
        <v>103</v>
      </c>
      <c r="H265" s="33">
        <v>0</v>
      </c>
      <c r="I265" s="67">
        <v>590000000</v>
      </c>
      <c r="J265" s="32" t="s">
        <v>41</v>
      </c>
      <c r="K265" s="32" t="s">
        <v>381</v>
      </c>
      <c r="L265" s="32" t="s">
        <v>302</v>
      </c>
      <c r="M265" s="32" t="s">
        <v>69</v>
      </c>
      <c r="N265" s="32" t="s">
        <v>303</v>
      </c>
      <c r="O265" s="32" t="s">
        <v>71</v>
      </c>
      <c r="P265" s="32">
        <v>796</v>
      </c>
      <c r="Q265" s="32" t="s">
        <v>47</v>
      </c>
      <c r="R265" s="34">
        <v>3</v>
      </c>
      <c r="S265" s="34">
        <v>60000</v>
      </c>
      <c r="T265" s="35">
        <v>0</v>
      </c>
      <c r="U265" s="36">
        <f t="shared" si="23"/>
        <v>0</v>
      </c>
      <c r="V265" s="37" t="s">
        <v>48</v>
      </c>
      <c r="W265" s="32">
        <v>2016</v>
      </c>
      <c r="X265" s="38">
        <v>11</v>
      </c>
    </row>
    <row r="266" spans="1:58" ht="50.1" customHeight="1">
      <c r="A266" s="41" t="s">
        <v>742</v>
      </c>
      <c r="B266" s="30" t="s">
        <v>35</v>
      </c>
      <c r="C266" s="42" t="s">
        <v>733</v>
      </c>
      <c r="D266" s="42" t="s">
        <v>734</v>
      </c>
      <c r="E266" s="42" t="s">
        <v>488</v>
      </c>
      <c r="F266" s="75" t="s">
        <v>741</v>
      </c>
      <c r="G266" s="32" t="s">
        <v>103</v>
      </c>
      <c r="H266" s="30">
        <v>0</v>
      </c>
      <c r="I266" s="67">
        <v>590000000</v>
      </c>
      <c r="J266" s="32" t="s">
        <v>41</v>
      </c>
      <c r="K266" s="32" t="s">
        <v>383</v>
      </c>
      <c r="L266" s="32" t="s">
        <v>302</v>
      </c>
      <c r="M266" s="32" t="s">
        <v>69</v>
      </c>
      <c r="N266" s="32" t="s">
        <v>303</v>
      </c>
      <c r="O266" s="32" t="s">
        <v>115</v>
      </c>
      <c r="P266" s="32">
        <v>796</v>
      </c>
      <c r="Q266" s="32" t="s">
        <v>47</v>
      </c>
      <c r="R266" s="62">
        <v>3</v>
      </c>
      <c r="S266" s="53">
        <v>60000</v>
      </c>
      <c r="T266" s="44">
        <f>R266*S266</f>
        <v>180000</v>
      </c>
      <c r="U266" s="44">
        <v>201600.00000000003</v>
      </c>
      <c r="V266" s="32"/>
      <c r="W266" s="32">
        <v>2016</v>
      </c>
      <c r="X266" s="32"/>
    </row>
    <row r="267" spans="1:58" ht="50.1" customHeight="1">
      <c r="A267" s="29" t="s">
        <v>743</v>
      </c>
      <c r="B267" s="30" t="s">
        <v>35</v>
      </c>
      <c r="C267" s="31" t="s">
        <v>733</v>
      </c>
      <c r="D267" s="31" t="s">
        <v>734</v>
      </c>
      <c r="E267" s="31" t="s">
        <v>488</v>
      </c>
      <c r="F267" s="31" t="s">
        <v>744</v>
      </c>
      <c r="G267" s="32" t="s">
        <v>103</v>
      </c>
      <c r="H267" s="33">
        <v>0</v>
      </c>
      <c r="I267" s="67">
        <v>590000000</v>
      </c>
      <c r="J267" s="32" t="s">
        <v>41</v>
      </c>
      <c r="K267" s="32" t="s">
        <v>381</v>
      </c>
      <c r="L267" s="32" t="s">
        <v>302</v>
      </c>
      <c r="M267" s="32" t="s">
        <v>69</v>
      </c>
      <c r="N267" s="32" t="s">
        <v>303</v>
      </c>
      <c r="O267" s="32" t="s">
        <v>71</v>
      </c>
      <c r="P267" s="32">
        <v>796</v>
      </c>
      <c r="Q267" s="32" t="s">
        <v>47</v>
      </c>
      <c r="R267" s="34">
        <v>2</v>
      </c>
      <c r="S267" s="34">
        <v>70000</v>
      </c>
      <c r="T267" s="35">
        <v>0</v>
      </c>
      <c r="U267" s="36">
        <f>T267*1.12</f>
        <v>0</v>
      </c>
      <c r="V267" s="37" t="s">
        <v>48</v>
      </c>
      <c r="W267" s="32">
        <v>2016</v>
      </c>
      <c r="X267" s="38">
        <v>11</v>
      </c>
    </row>
    <row r="268" spans="1:58" ht="50.1" customHeight="1">
      <c r="A268" s="41" t="s">
        <v>745</v>
      </c>
      <c r="B268" s="30" t="s">
        <v>35</v>
      </c>
      <c r="C268" s="42" t="s">
        <v>733</v>
      </c>
      <c r="D268" s="42" t="s">
        <v>734</v>
      </c>
      <c r="E268" s="42" t="s">
        <v>488</v>
      </c>
      <c r="F268" s="75" t="s">
        <v>744</v>
      </c>
      <c r="G268" s="32" t="s">
        <v>103</v>
      </c>
      <c r="H268" s="30">
        <v>0</v>
      </c>
      <c r="I268" s="67">
        <v>590000000</v>
      </c>
      <c r="J268" s="32" t="s">
        <v>41</v>
      </c>
      <c r="K268" s="32" t="s">
        <v>383</v>
      </c>
      <c r="L268" s="32" t="s">
        <v>302</v>
      </c>
      <c r="M268" s="32" t="s">
        <v>69</v>
      </c>
      <c r="N268" s="32" t="s">
        <v>303</v>
      </c>
      <c r="O268" s="32" t="s">
        <v>115</v>
      </c>
      <c r="P268" s="32">
        <v>796</v>
      </c>
      <c r="Q268" s="32" t="s">
        <v>47</v>
      </c>
      <c r="R268" s="62">
        <v>2</v>
      </c>
      <c r="S268" s="53">
        <v>70000</v>
      </c>
      <c r="T268" s="44">
        <f>R268*S268</f>
        <v>140000</v>
      </c>
      <c r="U268" s="44">
        <v>156800.00000000003</v>
      </c>
      <c r="V268" s="32"/>
      <c r="W268" s="32">
        <v>2016</v>
      </c>
      <c r="X268" s="32"/>
    </row>
    <row r="269" spans="1:58" ht="50.1" customHeight="1">
      <c r="A269" s="29" t="s">
        <v>746</v>
      </c>
      <c r="B269" s="30" t="s">
        <v>35</v>
      </c>
      <c r="C269" s="31" t="s">
        <v>733</v>
      </c>
      <c r="D269" s="31" t="s">
        <v>734</v>
      </c>
      <c r="E269" s="31" t="s">
        <v>488</v>
      </c>
      <c r="F269" s="31" t="s">
        <v>747</v>
      </c>
      <c r="G269" s="32" t="s">
        <v>103</v>
      </c>
      <c r="H269" s="33">
        <v>0</v>
      </c>
      <c r="I269" s="67">
        <v>590000000</v>
      </c>
      <c r="J269" s="32" t="s">
        <v>41</v>
      </c>
      <c r="K269" s="32" t="s">
        <v>381</v>
      </c>
      <c r="L269" s="32" t="s">
        <v>302</v>
      </c>
      <c r="M269" s="32" t="s">
        <v>69</v>
      </c>
      <c r="N269" s="32" t="s">
        <v>303</v>
      </c>
      <c r="O269" s="32" t="s">
        <v>71</v>
      </c>
      <c r="P269" s="32">
        <v>796</v>
      </c>
      <c r="Q269" s="32" t="s">
        <v>47</v>
      </c>
      <c r="R269" s="34">
        <v>7</v>
      </c>
      <c r="S269" s="34">
        <v>412875</v>
      </c>
      <c r="T269" s="35">
        <v>0</v>
      </c>
      <c r="U269" s="36">
        <f>T269*1.12</f>
        <v>0</v>
      </c>
      <c r="V269" s="37" t="s">
        <v>48</v>
      </c>
      <c r="W269" s="32">
        <v>2016</v>
      </c>
      <c r="X269" s="38">
        <v>11</v>
      </c>
    </row>
    <row r="270" spans="1:58" s="40" customFormat="1" ht="50.1" customHeight="1">
      <c r="A270" s="70" t="s">
        <v>748</v>
      </c>
      <c r="B270" s="30" t="s">
        <v>35</v>
      </c>
      <c r="C270" s="42" t="s">
        <v>733</v>
      </c>
      <c r="D270" s="42" t="s">
        <v>734</v>
      </c>
      <c r="E270" s="42" t="s">
        <v>488</v>
      </c>
      <c r="F270" s="42" t="s">
        <v>747</v>
      </c>
      <c r="G270" s="32" t="s">
        <v>103</v>
      </c>
      <c r="H270" s="30">
        <v>0</v>
      </c>
      <c r="I270" s="67">
        <v>590000000</v>
      </c>
      <c r="J270" s="32" t="s">
        <v>41</v>
      </c>
      <c r="K270" s="32" t="s">
        <v>383</v>
      </c>
      <c r="L270" s="32" t="s">
        <v>302</v>
      </c>
      <c r="M270" s="32" t="s">
        <v>69</v>
      </c>
      <c r="N270" s="32" t="s">
        <v>303</v>
      </c>
      <c r="O270" s="32" t="s">
        <v>115</v>
      </c>
      <c r="P270" s="32">
        <v>796</v>
      </c>
      <c r="Q270" s="32" t="s">
        <v>47</v>
      </c>
      <c r="R270" s="58">
        <v>7</v>
      </c>
      <c r="S270" s="58">
        <v>412875</v>
      </c>
      <c r="T270" s="58">
        <v>0</v>
      </c>
      <c r="U270" s="102">
        <f>T270*1.12</f>
        <v>0</v>
      </c>
      <c r="V270" s="65"/>
      <c r="W270" s="32">
        <v>2016</v>
      </c>
      <c r="X270" s="70" t="s">
        <v>13199</v>
      </c>
      <c r="Y270" s="364"/>
      <c r="Z270" s="364"/>
      <c r="AA270" s="364"/>
      <c r="AB270" s="364"/>
      <c r="AC270" s="364"/>
      <c r="AD270" s="364"/>
      <c r="AE270" s="364"/>
      <c r="AF270" s="364"/>
      <c r="AG270" s="364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</row>
    <row r="271" spans="1:58" s="40" customFormat="1" ht="50.1" customHeight="1">
      <c r="A271" s="30" t="s">
        <v>13207</v>
      </c>
      <c r="B271" s="54" t="s">
        <v>35</v>
      </c>
      <c r="C271" s="42" t="s">
        <v>733</v>
      </c>
      <c r="D271" s="42" t="s">
        <v>734</v>
      </c>
      <c r="E271" s="42" t="s">
        <v>488</v>
      </c>
      <c r="F271" s="42" t="s">
        <v>747</v>
      </c>
      <c r="G271" s="30" t="s">
        <v>40</v>
      </c>
      <c r="H271" s="239">
        <v>0</v>
      </c>
      <c r="I271" s="313">
        <v>590000000</v>
      </c>
      <c r="J271" s="68" t="s">
        <v>394</v>
      </c>
      <c r="K271" s="30" t="s">
        <v>13201</v>
      </c>
      <c r="L271" s="30" t="s">
        <v>396</v>
      </c>
      <c r="M271" s="30" t="s">
        <v>69</v>
      </c>
      <c r="N271" s="30" t="s">
        <v>303</v>
      </c>
      <c r="O271" s="32" t="s">
        <v>115</v>
      </c>
      <c r="P271" s="70">
        <v>796</v>
      </c>
      <c r="Q271" s="30" t="s">
        <v>47</v>
      </c>
      <c r="R271" s="318">
        <v>1</v>
      </c>
      <c r="S271" s="318">
        <v>412875</v>
      </c>
      <c r="T271" s="318">
        <f>R271*S271</f>
        <v>412875</v>
      </c>
      <c r="U271" s="102">
        <f>T271*1.12</f>
        <v>462420.00000000006</v>
      </c>
      <c r="V271" s="70"/>
      <c r="W271" s="68">
        <v>2016</v>
      </c>
      <c r="X271" s="123"/>
      <c r="Y271" s="364"/>
      <c r="Z271" s="364"/>
      <c r="AA271" s="364"/>
      <c r="AB271" s="364"/>
      <c r="AC271" s="364"/>
      <c r="AD271" s="364"/>
      <c r="AE271" s="364"/>
      <c r="AF271" s="364"/>
      <c r="AG271" s="364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</row>
    <row r="272" spans="1:58" ht="50.1" customHeight="1">
      <c r="A272" s="29" t="s">
        <v>749</v>
      </c>
      <c r="B272" s="30" t="s">
        <v>35</v>
      </c>
      <c r="C272" s="31" t="s">
        <v>750</v>
      </c>
      <c r="D272" s="31" t="s">
        <v>751</v>
      </c>
      <c r="E272" s="31" t="s">
        <v>752</v>
      </c>
      <c r="F272" s="31" t="s">
        <v>753</v>
      </c>
      <c r="G272" s="32" t="s">
        <v>103</v>
      </c>
      <c r="H272" s="33">
        <v>10</v>
      </c>
      <c r="I272" s="67">
        <v>590000000</v>
      </c>
      <c r="J272" s="32" t="s">
        <v>41</v>
      </c>
      <c r="K272" s="32" t="s">
        <v>200</v>
      </c>
      <c r="L272" s="32" t="s">
        <v>43</v>
      </c>
      <c r="M272" s="32" t="s">
        <v>84</v>
      </c>
      <c r="N272" s="32" t="s">
        <v>201</v>
      </c>
      <c r="O272" s="32" t="s">
        <v>202</v>
      </c>
      <c r="P272" s="32" t="s">
        <v>346</v>
      </c>
      <c r="Q272" s="32" t="s">
        <v>347</v>
      </c>
      <c r="R272" s="34">
        <v>850</v>
      </c>
      <c r="S272" s="34">
        <v>3081</v>
      </c>
      <c r="T272" s="35">
        <v>0</v>
      </c>
      <c r="U272" s="36">
        <v>0</v>
      </c>
      <c r="V272" s="37" t="s">
        <v>126</v>
      </c>
      <c r="W272" s="32">
        <v>2016</v>
      </c>
      <c r="X272" s="33" t="s">
        <v>12650</v>
      </c>
    </row>
    <row r="273" spans="1:24" ht="50.1" customHeight="1">
      <c r="A273" s="29" t="s">
        <v>754</v>
      </c>
      <c r="B273" s="30" t="s">
        <v>35</v>
      </c>
      <c r="C273" s="31" t="s">
        <v>750</v>
      </c>
      <c r="D273" s="31" t="s">
        <v>751</v>
      </c>
      <c r="E273" s="31" t="s">
        <v>752</v>
      </c>
      <c r="F273" s="31" t="s">
        <v>753</v>
      </c>
      <c r="G273" s="32" t="s">
        <v>103</v>
      </c>
      <c r="H273" s="33">
        <v>10</v>
      </c>
      <c r="I273" s="67">
        <v>590000000</v>
      </c>
      <c r="J273" s="32" t="s">
        <v>41</v>
      </c>
      <c r="K273" s="32" t="s">
        <v>61</v>
      </c>
      <c r="L273" s="32" t="s">
        <v>43</v>
      </c>
      <c r="M273" s="32" t="s">
        <v>84</v>
      </c>
      <c r="N273" s="32" t="s">
        <v>45</v>
      </c>
      <c r="O273" s="32" t="s">
        <v>202</v>
      </c>
      <c r="P273" s="32" t="s">
        <v>346</v>
      </c>
      <c r="Q273" s="32" t="s">
        <v>347</v>
      </c>
      <c r="R273" s="34">
        <v>850</v>
      </c>
      <c r="S273" s="34">
        <v>5800</v>
      </c>
      <c r="T273" s="35">
        <f>R273*S273</f>
        <v>4930000</v>
      </c>
      <c r="U273" s="36">
        <f>T273*1.12</f>
        <v>5521600.0000000009</v>
      </c>
      <c r="V273" s="37" t="s">
        <v>48</v>
      </c>
      <c r="W273" s="32">
        <v>2016</v>
      </c>
      <c r="X273" s="38" t="s">
        <v>48</v>
      </c>
    </row>
    <row r="274" spans="1:24" ht="50.1" customHeight="1">
      <c r="A274" s="29" t="s">
        <v>755</v>
      </c>
      <c r="B274" s="30" t="s">
        <v>35</v>
      </c>
      <c r="C274" s="31" t="s">
        <v>756</v>
      </c>
      <c r="D274" s="31" t="s">
        <v>751</v>
      </c>
      <c r="E274" s="31" t="s">
        <v>757</v>
      </c>
      <c r="F274" s="31" t="s">
        <v>758</v>
      </c>
      <c r="G274" s="32" t="s">
        <v>103</v>
      </c>
      <c r="H274" s="33">
        <v>10</v>
      </c>
      <c r="I274" s="67">
        <v>590000000</v>
      </c>
      <c r="J274" s="32" t="s">
        <v>41</v>
      </c>
      <c r="K274" s="32" t="s">
        <v>200</v>
      </c>
      <c r="L274" s="32" t="s">
        <v>43</v>
      </c>
      <c r="M274" s="32" t="s">
        <v>84</v>
      </c>
      <c r="N274" s="32" t="s">
        <v>201</v>
      </c>
      <c r="O274" s="32" t="s">
        <v>202</v>
      </c>
      <c r="P274" s="32" t="s">
        <v>346</v>
      </c>
      <c r="Q274" s="32" t="s">
        <v>347</v>
      </c>
      <c r="R274" s="34">
        <v>450</v>
      </c>
      <c r="S274" s="34">
        <v>3750</v>
      </c>
      <c r="T274" s="35">
        <v>0</v>
      </c>
      <c r="U274" s="36">
        <v>0</v>
      </c>
      <c r="V274" s="37" t="s">
        <v>126</v>
      </c>
      <c r="W274" s="32">
        <v>2016</v>
      </c>
      <c r="X274" s="33" t="s">
        <v>12650</v>
      </c>
    </row>
    <row r="275" spans="1:24" ht="50.1" customHeight="1">
      <c r="A275" s="29" t="s">
        <v>759</v>
      </c>
      <c r="B275" s="30" t="s">
        <v>35</v>
      </c>
      <c r="C275" s="31" t="s">
        <v>756</v>
      </c>
      <c r="D275" s="31" t="s">
        <v>751</v>
      </c>
      <c r="E275" s="31" t="s">
        <v>757</v>
      </c>
      <c r="F275" s="31" t="s">
        <v>758</v>
      </c>
      <c r="G275" s="32" t="s">
        <v>103</v>
      </c>
      <c r="H275" s="33">
        <v>10</v>
      </c>
      <c r="I275" s="67">
        <v>590000000</v>
      </c>
      <c r="J275" s="32" t="s">
        <v>41</v>
      </c>
      <c r="K275" s="32" t="s">
        <v>61</v>
      </c>
      <c r="L275" s="32" t="s">
        <v>43</v>
      </c>
      <c r="M275" s="32" t="s">
        <v>84</v>
      </c>
      <c r="N275" s="32" t="s">
        <v>45</v>
      </c>
      <c r="O275" s="32" t="s">
        <v>202</v>
      </c>
      <c r="P275" s="32" t="s">
        <v>346</v>
      </c>
      <c r="Q275" s="32" t="s">
        <v>347</v>
      </c>
      <c r="R275" s="34">
        <v>450</v>
      </c>
      <c r="S275" s="34">
        <v>5065</v>
      </c>
      <c r="T275" s="35">
        <f t="shared" ref="T275:T282" si="24">R275*S275</f>
        <v>2279250</v>
      </c>
      <c r="U275" s="36">
        <f t="shared" ref="U275:U281" si="25">T275*1.12</f>
        <v>2552760.0000000005</v>
      </c>
      <c r="V275" s="37" t="s">
        <v>48</v>
      </c>
      <c r="W275" s="32">
        <v>2016</v>
      </c>
      <c r="X275" s="38" t="s">
        <v>48</v>
      </c>
    </row>
    <row r="276" spans="1:24" ht="50.1" customHeight="1">
      <c r="A276" s="29" t="s">
        <v>760</v>
      </c>
      <c r="B276" s="30" t="s">
        <v>35</v>
      </c>
      <c r="C276" s="31" t="s">
        <v>761</v>
      </c>
      <c r="D276" s="31" t="s">
        <v>762</v>
      </c>
      <c r="E276" s="31" t="s">
        <v>763</v>
      </c>
      <c r="F276" s="31" t="s">
        <v>131</v>
      </c>
      <c r="G276" s="32" t="s">
        <v>40</v>
      </c>
      <c r="H276" s="33">
        <v>0</v>
      </c>
      <c r="I276" s="67">
        <v>590000000</v>
      </c>
      <c r="J276" s="32" t="s">
        <v>41</v>
      </c>
      <c r="K276" s="32" t="s">
        <v>132</v>
      </c>
      <c r="L276" s="32" t="s">
        <v>41</v>
      </c>
      <c r="M276" s="32" t="s">
        <v>84</v>
      </c>
      <c r="N276" s="32" t="s">
        <v>55</v>
      </c>
      <c r="O276" s="32" t="s">
        <v>111</v>
      </c>
      <c r="P276" s="32" t="s">
        <v>133</v>
      </c>
      <c r="Q276" s="32" t="s">
        <v>134</v>
      </c>
      <c r="R276" s="34">
        <v>5</v>
      </c>
      <c r="S276" s="34">
        <v>1510</v>
      </c>
      <c r="T276" s="35">
        <f t="shared" si="24"/>
        <v>7550</v>
      </c>
      <c r="U276" s="36">
        <f t="shared" si="25"/>
        <v>8456</v>
      </c>
      <c r="V276" s="37" t="s">
        <v>48</v>
      </c>
      <c r="W276" s="32">
        <v>2016</v>
      </c>
      <c r="X276" s="38" t="s">
        <v>48</v>
      </c>
    </row>
    <row r="277" spans="1:24" ht="50.1" customHeight="1">
      <c r="A277" s="29" t="s">
        <v>764</v>
      </c>
      <c r="B277" s="30" t="s">
        <v>35</v>
      </c>
      <c r="C277" s="31" t="s">
        <v>765</v>
      </c>
      <c r="D277" s="31" t="s">
        <v>766</v>
      </c>
      <c r="E277" s="31" t="s">
        <v>767</v>
      </c>
      <c r="F277" s="31" t="s">
        <v>768</v>
      </c>
      <c r="G277" s="32" t="s">
        <v>40</v>
      </c>
      <c r="H277" s="33">
        <v>0</v>
      </c>
      <c r="I277" s="67">
        <v>590000000</v>
      </c>
      <c r="J277" s="32" t="s">
        <v>41</v>
      </c>
      <c r="K277" s="32" t="s">
        <v>68</v>
      </c>
      <c r="L277" s="32" t="s">
        <v>302</v>
      </c>
      <c r="M277" s="32" t="s">
        <v>69</v>
      </c>
      <c r="N277" s="32" t="s">
        <v>303</v>
      </c>
      <c r="O277" s="32" t="s">
        <v>71</v>
      </c>
      <c r="P277" s="32">
        <v>796</v>
      </c>
      <c r="Q277" s="32" t="s">
        <v>47</v>
      </c>
      <c r="R277" s="34">
        <v>837</v>
      </c>
      <c r="S277" s="34">
        <v>57</v>
      </c>
      <c r="T277" s="35">
        <v>0</v>
      </c>
      <c r="U277" s="36">
        <f t="shared" si="25"/>
        <v>0</v>
      </c>
      <c r="V277" s="37" t="s">
        <v>48</v>
      </c>
      <c r="W277" s="32">
        <v>2016</v>
      </c>
      <c r="X277" s="38">
        <v>11</v>
      </c>
    </row>
    <row r="278" spans="1:24" ht="50.1" customHeight="1">
      <c r="A278" s="41" t="s">
        <v>769</v>
      </c>
      <c r="B278" s="30" t="s">
        <v>35</v>
      </c>
      <c r="C278" s="42" t="s">
        <v>765</v>
      </c>
      <c r="D278" s="42" t="s">
        <v>766</v>
      </c>
      <c r="E278" s="42" t="s">
        <v>767</v>
      </c>
      <c r="F278" s="42" t="s">
        <v>768</v>
      </c>
      <c r="G278" s="32" t="s">
        <v>40</v>
      </c>
      <c r="H278" s="30">
        <v>0</v>
      </c>
      <c r="I278" s="67">
        <v>590000000</v>
      </c>
      <c r="J278" s="32" t="s">
        <v>41</v>
      </c>
      <c r="K278" s="32" t="s">
        <v>182</v>
      </c>
      <c r="L278" s="32" t="s">
        <v>302</v>
      </c>
      <c r="M278" s="32" t="s">
        <v>69</v>
      </c>
      <c r="N278" s="32" t="s">
        <v>303</v>
      </c>
      <c r="O278" s="32" t="s">
        <v>115</v>
      </c>
      <c r="P278" s="32">
        <v>796</v>
      </c>
      <c r="Q278" s="32" t="s">
        <v>47</v>
      </c>
      <c r="R278" s="62">
        <v>837</v>
      </c>
      <c r="S278" s="53">
        <v>57</v>
      </c>
      <c r="T278" s="44">
        <f t="shared" si="24"/>
        <v>47709</v>
      </c>
      <c r="U278" s="44">
        <v>53434.080000000002</v>
      </c>
      <c r="V278" s="65"/>
      <c r="W278" s="32">
        <v>2016</v>
      </c>
      <c r="X278" s="87"/>
    </row>
    <row r="279" spans="1:24" ht="50.1" customHeight="1">
      <c r="A279" s="29" t="s">
        <v>770</v>
      </c>
      <c r="B279" s="30" t="s">
        <v>35</v>
      </c>
      <c r="C279" s="31" t="s">
        <v>771</v>
      </c>
      <c r="D279" s="31" t="s">
        <v>772</v>
      </c>
      <c r="E279" s="31" t="s">
        <v>773</v>
      </c>
      <c r="F279" s="31" t="s">
        <v>774</v>
      </c>
      <c r="G279" s="32" t="s">
        <v>40</v>
      </c>
      <c r="H279" s="33">
        <v>0</v>
      </c>
      <c r="I279" s="67">
        <v>590000000</v>
      </c>
      <c r="J279" s="32" t="s">
        <v>41</v>
      </c>
      <c r="K279" s="32" t="s">
        <v>775</v>
      </c>
      <c r="L279" s="32" t="s">
        <v>43</v>
      </c>
      <c r="M279" s="32" t="s">
        <v>69</v>
      </c>
      <c r="N279" s="32" t="s">
        <v>70</v>
      </c>
      <c r="O279" s="32" t="s">
        <v>71</v>
      </c>
      <c r="P279" s="32">
        <v>796</v>
      </c>
      <c r="Q279" s="32" t="s">
        <v>47</v>
      </c>
      <c r="R279" s="34">
        <v>10</v>
      </c>
      <c r="S279" s="34">
        <v>12500</v>
      </c>
      <c r="T279" s="35">
        <v>0</v>
      </c>
      <c r="U279" s="36">
        <f t="shared" si="25"/>
        <v>0</v>
      </c>
      <c r="V279" s="37" t="s">
        <v>48</v>
      </c>
      <c r="W279" s="32">
        <v>2016</v>
      </c>
      <c r="X279" s="38">
        <v>11</v>
      </c>
    </row>
    <row r="280" spans="1:24" ht="50.1" customHeight="1">
      <c r="A280" s="41" t="s">
        <v>776</v>
      </c>
      <c r="B280" s="30" t="s">
        <v>35</v>
      </c>
      <c r="C280" s="42" t="s">
        <v>771</v>
      </c>
      <c r="D280" s="42" t="s">
        <v>772</v>
      </c>
      <c r="E280" s="42" t="s">
        <v>773</v>
      </c>
      <c r="F280" s="31" t="s">
        <v>774</v>
      </c>
      <c r="G280" s="32" t="s">
        <v>40</v>
      </c>
      <c r="H280" s="30">
        <v>0</v>
      </c>
      <c r="I280" s="67">
        <v>590000000</v>
      </c>
      <c r="J280" s="32" t="s">
        <v>41</v>
      </c>
      <c r="K280" s="32" t="s">
        <v>182</v>
      </c>
      <c r="L280" s="32" t="s">
        <v>43</v>
      </c>
      <c r="M280" s="68" t="s">
        <v>69</v>
      </c>
      <c r="N280" s="32" t="s">
        <v>70</v>
      </c>
      <c r="O280" s="32" t="s">
        <v>115</v>
      </c>
      <c r="P280" s="32">
        <v>796</v>
      </c>
      <c r="Q280" s="32" t="s">
        <v>47</v>
      </c>
      <c r="R280" s="104">
        <v>10</v>
      </c>
      <c r="S280" s="104">
        <v>12500</v>
      </c>
      <c r="T280" s="44">
        <f t="shared" si="24"/>
        <v>125000</v>
      </c>
      <c r="U280" s="44">
        <v>140000</v>
      </c>
      <c r="V280" s="30"/>
      <c r="W280" s="32">
        <v>2016</v>
      </c>
      <c r="X280" s="30"/>
    </row>
    <row r="281" spans="1:24" ht="50.1" customHeight="1">
      <c r="A281" s="29" t="s">
        <v>777</v>
      </c>
      <c r="B281" s="30" t="s">
        <v>35</v>
      </c>
      <c r="C281" s="31" t="s">
        <v>778</v>
      </c>
      <c r="D281" s="31" t="s">
        <v>772</v>
      </c>
      <c r="E281" s="31" t="s">
        <v>779</v>
      </c>
      <c r="F281" s="31" t="s">
        <v>780</v>
      </c>
      <c r="G281" s="32" t="s">
        <v>40</v>
      </c>
      <c r="H281" s="33">
        <v>0</v>
      </c>
      <c r="I281" s="67">
        <v>590000000</v>
      </c>
      <c r="J281" s="32" t="s">
        <v>41</v>
      </c>
      <c r="K281" s="32" t="s">
        <v>275</v>
      </c>
      <c r="L281" s="32" t="s">
        <v>41</v>
      </c>
      <c r="M281" s="32" t="s">
        <v>84</v>
      </c>
      <c r="N281" s="32" t="s">
        <v>544</v>
      </c>
      <c r="O281" s="32" t="s">
        <v>111</v>
      </c>
      <c r="P281" s="32">
        <v>796</v>
      </c>
      <c r="Q281" s="32" t="s">
        <v>47</v>
      </c>
      <c r="R281" s="34">
        <v>1</v>
      </c>
      <c r="S281" s="34">
        <v>50000</v>
      </c>
      <c r="T281" s="35">
        <v>0</v>
      </c>
      <c r="U281" s="36">
        <f t="shared" si="25"/>
        <v>0</v>
      </c>
      <c r="V281" s="37" t="s">
        <v>48</v>
      </c>
      <c r="W281" s="32">
        <v>2016</v>
      </c>
      <c r="X281" s="38">
        <v>11</v>
      </c>
    </row>
    <row r="282" spans="1:24" ht="50.1" customHeight="1">
      <c r="A282" s="41" t="s">
        <v>781</v>
      </c>
      <c r="B282" s="30" t="s">
        <v>35</v>
      </c>
      <c r="C282" s="42" t="s">
        <v>778</v>
      </c>
      <c r="D282" s="42" t="s">
        <v>772</v>
      </c>
      <c r="E282" s="42" t="s">
        <v>779</v>
      </c>
      <c r="F282" s="105" t="s">
        <v>780</v>
      </c>
      <c r="G282" s="30" t="s">
        <v>40</v>
      </c>
      <c r="H282" s="30">
        <v>0</v>
      </c>
      <c r="I282" s="67">
        <v>590000000</v>
      </c>
      <c r="J282" s="32" t="s">
        <v>41</v>
      </c>
      <c r="K282" s="30" t="s">
        <v>204</v>
      </c>
      <c r="L282" s="30" t="s">
        <v>41</v>
      </c>
      <c r="M282" s="30" t="s">
        <v>84</v>
      </c>
      <c r="N282" s="30" t="s">
        <v>544</v>
      </c>
      <c r="O282" s="32" t="s">
        <v>115</v>
      </c>
      <c r="P282" s="32">
        <v>796</v>
      </c>
      <c r="Q282" s="30" t="s">
        <v>47</v>
      </c>
      <c r="R282" s="43">
        <v>1</v>
      </c>
      <c r="S282" s="43">
        <v>50000</v>
      </c>
      <c r="T282" s="44">
        <f t="shared" si="24"/>
        <v>50000</v>
      </c>
      <c r="U282" s="44">
        <v>56000.000000000007</v>
      </c>
      <c r="V282" s="64"/>
      <c r="W282" s="32">
        <v>2016</v>
      </c>
      <c r="X282" s="30"/>
    </row>
    <row r="283" spans="1:24" ht="50.1" customHeight="1">
      <c r="A283" s="29" t="s">
        <v>782</v>
      </c>
      <c r="B283" s="30" t="s">
        <v>35</v>
      </c>
      <c r="C283" s="31" t="s">
        <v>778</v>
      </c>
      <c r="D283" s="31" t="s">
        <v>772</v>
      </c>
      <c r="E283" s="31" t="s">
        <v>779</v>
      </c>
      <c r="F283" s="31" t="s">
        <v>783</v>
      </c>
      <c r="G283" s="32" t="s">
        <v>40</v>
      </c>
      <c r="H283" s="33">
        <v>0</v>
      </c>
      <c r="I283" s="67">
        <v>590000000</v>
      </c>
      <c r="J283" s="32" t="s">
        <v>41</v>
      </c>
      <c r="K283" s="32" t="s">
        <v>275</v>
      </c>
      <c r="L283" s="32" t="s">
        <v>41</v>
      </c>
      <c r="M283" s="32" t="s">
        <v>84</v>
      </c>
      <c r="N283" s="32" t="s">
        <v>784</v>
      </c>
      <c r="O283" s="32" t="s">
        <v>111</v>
      </c>
      <c r="P283" s="32">
        <v>796</v>
      </c>
      <c r="Q283" s="32" t="s">
        <v>47</v>
      </c>
      <c r="R283" s="34">
        <v>5</v>
      </c>
      <c r="S283" s="34">
        <v>10752.5</v>
      </c>
      <c r="T283" s="35">
        <v>0</v>
      </c>
      <c r="U283" s="36">
        <v>0</v>
      </c>
      <c r="V283" s="37" t="s">
        <v>48</v>
      </c>
      <c r="W283" s="32">
        <v>2016</v>
      </c>
      <c r="X283" s="38" t="s">
        <v>785</v>
      </c>
    </row>
    <row r="284" spans="1:24" ht="50.1" customHeight="1">
      <c r="A284" s="29" t="s">
        <v>786</v>
      </c>
      <c r="B284" s="30" t="s">
        <v>35</v>
      </c>
      <c r="C284" s="31" t="s">
        <v>778</v>
      </c>
      <c r="D284" s="31" t="s">
        <v>772</v>
      </c>
      <c r="E284" s="31" t="s">
        <v>779</v>
      </c>
      <c r="F284" s="31" t="s">
        <v>783</v>
      </c>
      <c r="G284" s="32" t="s">
        <v>40</v>
      </c>
      <c r="H284" s="33">
        <v>0</v>
      </c>
      <c r="I284" s="67">
        <v>590000000</v>
      </c>
      <c r="J284" s="32" t="s">
        <v>41</v>
      </c>
      <c r="K284" s="32" t="s">
        <v>275</v>
      </c>
      <c r="L284" s="32" t="s">
        <v>41</v>
      </c>
      <c r="M284" s="32" t="s">
        <v>84</v>
      </c>
      <c r="N284" s="32" t="s">
        <v>544</v>
      </c>
      <c r="O284" s="32" t="s">
        <v>111</v>
      </c>
      <c r="P284" s="32">
        <v>796</v>
      </c>
      <c r="Q284" s="32" t="s">
        <v>47</v>
      </c>
      <c r="R284" s="34">
        <v>10</v>
      </c>
      <c r="S284" s="34">
        <v>13650</v>
      </c>
      <c r="T284" s="35">
        <f>R284*S284</f>
        <v>136500</v>
      </c>
      <c r="U284" s="36">
        <f>T284*1.12</f>
        <v>152880</v>
      </c>
      <c r="V284" s="37" t="s">
        <v>48</v>
      </c>
      <c r="W284" s="32">
        <v>2016</v>
      </c>
      <c r="X284" s="38" t="s">
        <v>48</v>
      </c>
    </row>
    <row r="285" spans="1:24" ht="50.1" customHeight="1">
      <c r="A285" s="29" t="s">
        <v>787</v>
      </c>
      <c r="B285" s="30" t="s">
        <v>35</v>
      </c>
      <c r="C285" s="31" t="s">
        <v>788</v>
      </c>
      <c r="D285" s="31" t="s">
        <v>772</v>
      </c>
      <c r="E285" s="31" t="s">
        <v>789</v>
      </c>
      <c r="F285" s="31" t="s">
        <v>790</v>
      </c>
      <c r="G285" s="32" t="s">
        <v>40</v>
      </c>
      <c r="H285" s="33">
        <v>0</v>
      </c>
      <c r="I285" s="67">
        <v>590000000</v>
      </c>
      <c r="J285" s="32" t="s">
        <v>41</v>
      </c>
      <c r="K285" s="32" t="s">
        <v>143</v>
      </c>
      <c r="L285" s="32" t="s">
        <v>144</v>
      </c>
      <c r="M285" s="32" t="s">
        <v>84</v>
      </c>
      <c r="N285" s="32" t="s">
        <v>145</v>
      </c>
      <c r="O285" s="32" t="s">
        <v>146</v>
      </c>
      <c r="P285" s="32">
        <v>796</v>
      </c>
      <c r="Q285" s="32" t="s">
        <v>47</v>
      </c>
      <c r="R285" s="34">
        <v>1</v>
      </c>
      <c r="S285" s="34">
        <v>1125000</v>
      </c>
      <c r="T285" s="35">
        <v>0</v>
      </c>
      <c r="U285" s="36">
        <f>T285*1.12</f>
        <v>0</v>
      </c>
      <c r="V285" s="37" t="s">
        <v>48</v>
      </c>
      <c r="W285" s="32">
        <v>2016</v>
      </c>
      <c r="X285" s="38">
        <v>11</v>
      </c>
    </row>
    <row r="286" spans="1:24" ht="50.1" customHeight="1">
      <c r="A286" s="41" t="s">
        <v>791</v>
      </c>
      <c r="B286" s="30" t="s">
        <v>35</v>
      </c>
      <c r="C286" s="42" t="s">
        <v>788</v>
      </c>
      <c r="D286" s="42" t="s">
        <v>772</v>
      </c>
      <c r="E286" s="42" t="s">
        <v>789</v>
      </c>
      <c r="F286" s="42" t="s">
        <v>790</v>
      </c>
      <c r="G286" s="30" t="s">
        <v>40</v>
      </c>
      <c r="H286" s="30">
        <v>0</v>
      </c>
      <c r="I286" s="67">
        <v>590000000</v>
      </c>
      <c r="J286" s="32" t="s">
        <v>41</v>
      </c>
      <c r="K286" s="30" t="s">
        <v>148</v>
      </c>
      <c r="L286" s="30" t="s">
        <v>144</v>
      </c>
      <c r="M286" s="30" t="s">
        <v>84</v>
      </c>
      <c r="N286" s="30" t="s">
        <v>145</v>
      </c>
      <c r="O286" s="32" t="s">
        <v>115</v>
      </c>
      <c r="P286" s="32">
        <v>796</v>
      </c>
      <c r="Q286" s="30" t="s">
        <v>47</v>
      </c>
      <c r="R286" s="43">
        <v>1</v>
      </c>
      <c r="S286" s="43">
        <v>1125000</v>
      </c>
      <c r="T286" s="44">
        <f>R286*S286</f>
        <v>1125000</v>
      </c>
      <c r="U286" s="44">
        <v>1260000.0000000002</v>
      </c>
      <c r="V286" s="64"/>
      <c r="W286" s="32">
        <v>2016</v>
      </c>
      <c r="X286" s="30"/>
    </row>
    <row r="287" spans="1:24" ht="50.1" customHeight="1">
      <c r="A287" s="29" t="s">
        <v>792</v>
      </c>
      <c r="B287" s="30" t="s">
        <v>35</v>
      </c>
      <c r="C287" s="31" t="s">
        <v>793</v>
      </c>
      <c r="D287" s="31" t="s">
        <v>794</v>
      </c>
      <c r="E287" s="31" t="s">
        <v>795</v>
      </c>
      <c r="F287" s="31" t="s">
        <v>796</v>
      </c>
      <c r="G287" s="32" t="s">
        <v>40</v>
      </c>
      <c r="H287" s="33">
        <v>0</v>
      </c>
      <c r="I287" s="67">
        <v>590000000</v>
      </c>
      <c r="J287" s="32" t="s">
        <v>41</v>
      </c>
      <c r="K287" s="32" t="s">
        <v>275</v>
      </c>
      <c r="L287" s="32" t="s">
        <v>41</v>
      </c>
      <c r="M287" s="32" t="s">
        <v>84</v>
      </c>
      <c r="N287" s="32" t="s">
        <v>797</v>
      </c>
      <c r="O287" s="32" t="s">
        <v>111</v>
      </c>
      <c r="P287" s="32">
        <v>796</v>
      </c>
      <c r="Q287" s="32" t="s">
        <v>47</v>
      </c>
      <c r="R287" s="34">
        <v>2</v>
      </c>
      <c r="S287" s="34">
        <v>85000</v>
      </c>
      <c r="T287" s="35">
        <v>0</v>
      </c>
      <c r="U287" s="36">
        <v>0</v>
      </c>
      <c r="V287" s="37" t="s">
        <v>48</v>
      </c>
      <c r="W287" s="32">
        <v>2016</v>
      </c>
      <c r="X287" s="38" t="s">
        <v>798</v>
      </c>
    </row>
    <row r="288" spans="1:24" ht="50.1" customHeight="1">
      <c r="A288" s="29" t="s">
        <v>799</v>
      </c>
      <c r="B288" s="30" t="s">
        <v>35</v>
      </c>
      <c r="C288" s="31" t="s">
        <v>793</v>
      </c>
      <c r="D288" s="31" t="s">
        <v>794</v>
      </c>
      <c r="E288" s="31" t="s">
        <v>795</v>
      </c>
      <c r="F288" s="31" t="s">
        <v>800</v>
      </c>
      <c r="G288" s="32" t="s">
        <v>40</v>
      </c>
      <c r="H288" s="33">
        <v>0</v>
      </c>
      <c r="I288" s="67">
        <v>590000000</v>
      </c>
      <c r="J288" s="32" t="s">
        <v>41</v>
      </c>
      <c r="K288" s="32" t="s">
        <v>275</v>
      </c>
      <c r="L288" s="32" t="s">
        <v>41</v>
      </c>
      <c r="M288" s="32" t="s">
        <v>84</v>
      </c>
      <c r="N288" s="32" t="s">
        <v>797</v>
      </c>
      <c r="O288" s="32" t="s">
        <v>111</v>
      </c>
      <c r="P288" s="32">
        <v>796</v>
      </c>
      <c r="Q288" s="32" t="s">
        <v>47</v>
      </c>
      <c r="R288" s="34">
        <v>7</v>
      </c>
      <c r="S288" s="34">
        <v>128000</v>
      </c>
      <c r="T288" s="35">
        <f>R288*S288</f>
        <v>896000</v>
      </c>
      <c r="U288" s="36">
        <f>T288*1.12</f>
        <v>1003520.0000000001</v>
      </c>
      <c r="V288" s="37" t="s">
        <v>48</v>
      </c>
      <c r="W288" s="32">
        <v>2016</v>
      </c>
      <c r="X288" s="38" t="s">
        <v>48</v>
      </c>
    </row>
    <row r="289" spans="1:24" ht="50.1" customHeight="1">
      <c r="A289" s="29" t="s">
        <v>801</v>
      </c>
      <c r="B289" s="30" t="s">
        <v>35</v>
      </c>
      <c r="C289" s="31" t="s">
        <v>793</v>
      </c>
      <c r="D289" s="31" t="s">
        <v>794</v>
      </c>
      <c r="E289" s="31" t="s">
        <v>795</v>
      </c>
      <c r="F289" s="31" t="s">
        <v>802</v>
      </c>
      <c r="G289" s="32" t="s">
        <v>40</v>
      </c>
      <c r="H289" s="33">
        <v>0</v>
      </c>
      <c r="I289" s="67">
        <v>590000000</v>
      </c>
      <c r="J289" s="32" t="s">
        <v>41</v>
      </c>
      <c r="K289" s="32" t="s">
        <v>275</v>
      </c>
      <c r="L289" s="32" t="s">
        <v>41</v>
      </c>
      <c r="M289" s="32" t="s">
        <v>84</v>
      </c>
      <c r="N289" s="32" t="s">
        <v>797</v>
      </c>
      <c r="O289" s="32" t="s">
        <v>111</v>
      </c>
      <c r="P289" s="32">
        <v>796</v>
      </c>
      <c r="Q289" s="32" t="s">
        <v>47</v>
      </c>
      <c r="R289" s="34">
        <v>2</v>
      </c>
      <c r="S289" s="34">
        <v>95000</v>
      </c>
      <c r="T289" s="35">
        <v>0</v>
      </c>
      <c r="U289" s="36">
        <v>0</v>
      </c>
      <c r="V289" s="37" t="s">
        <v>48</v>
      </c>
      <c r="W289" s="32">
        <v>2016</v>
      </c>
      <c r="X289" s="38" t="s">
        <v>803</v>
      </c>
    </row>
    <row r="290" spans="1:24" ht="50.1" customHeight="1">
      <c r="A290" s="29" t="s">
        <v>804</v>
      </c>
      <c r="B290" s="30" t="s">
        <v>35</v>
      </c>
      <c r="C290" s="31" t="s">
        <v>793</v>
      </c>
      <c r="D290" s="31" t="s">
        <v>794</v>
      </c>
      <c r="E290" s="31" t="s">
        <v>795</v>
      </c>
      <c r="F290" s="31" t="s">
        <v>805</v>
      </c>
      <c r="G290" s="32" t="s">
        <v>40</v>
      </c>
      <c r="H290" s="33">
        <v>0</v>
      </c>
      <c r="I290" s="67">
        <v>590000000</v>
      </c>
      <c r="J290" s="32" t="s">
        <v>41</v>
      </c>
      <c r="K290" s="32" t="s">
        <v>275</v>
      </c>
      <c r="L290" s="32" t="s">
        <v>41</v>
      </c>
      <c r="M290" s="32" t="s">
        <v>84</v>
      </c>
      <c r="N290" s="32" t="s">
        <v>806</v>
      </c>
      <c r="O290" s="32" t="s">
        <v>111</v>
      </c>
      <c r="P290" s="32">
        <v>796</v>
      </c>
      <c r="Q290" s="32" t="s">
        <v>47</v>
      </c>
      <c r="R290" s="34">
        <v>2</v>
      </c>
      <c r="S290" s="34">
        <v>105000</v>
      </c>
      <c r="T290" s="35">
        <v>0</v>
      </c>
      <c r="U290" s="36">
        <v>0</v>
      </c>
      <c r="V290" s="37" t="s">
        <v>48</v>
      </c>
      <c r="W290" s="32">
        <v>2016</v>
      </c>
      <c r="X290" s="38" t="s">
        <v>785</v>
      </c>
    </row>
    <row r="291" spans="1:24" ht="50.1" customHeight="1">
      <c r="A291" s="29" t="s">
        <v>807</v>
      </c>
      <c r="B291" s="30" t="s">
        <v>35</v>
      </c>
      <c r="C291" s="31" t="s">
        <v>793</v>
      </c>
      <c r="D291" s="31" t="s">
        <v>794</v>
      </c>
      <c r="E291" s="31" t="s">
        <v>795</v>
      </c>
      <c r="F291" s="31" t="s">
        <v>805</v>
      </c>
      <c r="G291" s="32" t="s">
        <v>40</v>
      </c>
      <c r="H291" s="33">
        <v>0</v>
      </c>
      <c r="I291" s="67">
        <v>590000000</v>
      </c>
      <c r="J291" s="32" t="s">
        <v>41</v>
      </c>
      <c r="K291" s="32" t="s">
        <v>275</v>
      </c>
      <c r="L291" s="32" t="s">
        <v>41</v>
      </c>
      <c r="M291" s="32" t="s">
        <v>84</v>
      </c>
      <c r="N291" s="32" t="s">
        <v>797</v>
      </c>
      <c r="O291" s="32" t="s">
        <v>111</v>
      </c>
      <c r="P291" s="32">
        <v>796</v>
      </c>
      <c r="Q291" s="32" t="s">
        <v>47</v>
      </c>
      <c r="R291" s="34">
        <v>8</v>
      </c>
      <c r="S291" s="34">
        <v>106000</v>
      </c>
      <c r="T291" s="35">
        <f t="shared" ref="T291:T295" si="26">R291*S291</f>
        <v>848000</v>
      </c>
      <c r="U291" s="36">
        <f t="shared" ref="U291:U296" si="27">T291*1.12</f>
        <v>949760.00000000012</v>
      </c>
      <c r="V291" s="37" t="s">
        <v>48</v>
      </c>
      <c r="W291" s="32">
        <v>2016</v>
      </c>
      <c r="X291" s="38" t="s">
        <v>48</v>
      </c>
    </row>
    <row r="292" spans="1:24" ht="50.1" customHeight="1">
      <c r="A292" s="29" t="s">
        <v>808</v>
      </c>
      <c r="B292" s="30" t="s">
        <v>35</v>
      </c>
      <c r="C292" s="31" t="s">
        <v>793</v>
      </c>
      <c r="D292" s="31" t="s">
        <v>794</v>
      </c>
      <c r="E292" s="31" t="s">
        <v>795</v>
      </c>
      <c r="F292" s="31" t="s">
        <v>809</v>
      </c>
      <c r="G292" s="32" t="s">
        <v>40</v>
      </c>
      <c r="H292" s="33">
        <v>0</v>
      </c>
      <c r="I292" s="67">
        <v>590000000</v>
      </c>
      <c r="J292" s="32" t="s">
        <v>41</v>
      </c>
      <c r="K292" s="32" t="s">
        <v>275</v>
      </c>
      <c r="L292" s="32" t="s">
        <v>41</v>
      </c>
      <c r="M292" s="32" t="s">
        <v>84</v>
      </c>
      <c r="N292" s="32" t="s">
        <v>810</v>
      </c>
      <c r="O292" s="32" t="s">
        <v>111</v>
      </c>
      <c r="P292" s="32">
        <v>796</v>
      </c>
      <c r="Q292" s="32" t="s">
        <v>47</v>
      </c>
      <c r="R292" s="34">
        <v>1</v>
      </c>
      <c r="S292" s="34">
        <v>140000</v>
      </c>
      <c r="T292" s="35">
        <v>0</v>
      </c>
      <c r="U292" s="36">
        <f t="shared" si="27"/>
        <v>0</v>
      </c>
      <c r="V292" s="37" t="s">
        <v>48</v>
      </c>
      <c r="W292" s="32">
        <v>2016</v>
      </c>
      <c r="X292" s="38">
        <v>11</v>
      </c>
    </row>
    <row r="293" spans="1:24" ht="50.1" customHeight="1">
      <c r="A293" s="41" t="s">
        <v>811</v>
      </c>
      <c r="B293" s="30" t="s">
        <v>35</v>
      </c>
      <c r="C293" s="42" t="s">
        <v>793</v>
      </c>
      <c r="D293" s="42" t="s">
        <v>794</v>
      </c>
      <c r="E293" s="42" t="s">
        <v>795</v>
      </c>
      <c r="F293" s="42" t="s">
        <v>812</v>
      </c>
      <c r="G293" s="30" t="s">
        <v>40</v>
      </c>
      <c r="H293" s="30">
        <v>0</v>
      </c>
      <c r="I293" s="67">
        <v>590000000</v>
      </c>
      <c r="J293" s="32" t="s">
        <v>41</v>
      </c>
      <c r="K293" s="30" t="s">
        <v>204</v>
      </c>
      <c r="L293" s="30" t="s">
        <v>41</v>
      </c>
      <c r="M293" s="30" t="s">
        <v>84</v>
      </c>
      <c r="N293" s="30" t="s">
        <v>810</v>
      </c>
      <c r="O293" s="32" t="s">
        <v>115</v>
      </c>
      <c r="P293" s="32">
        <v>796</v>
      </c>
      <c r="Q293" s="30" t="s">
        <v>47</v>
      </c>
      <c r="R293" s="43">
        <v>1</v>
      </c>
      <c r="S293" s="43">
        <v>140000</v>
      </c>
      <c r="T293" s="44">
        <f t="shared" si="26"/>
        <v>140000</v>
      </c>
      <c r="U293" s="44">
        <v>156800.00000000003</v>
      </c>
      <c r="V293" s="64"/>
      <c r="W293" s="32">
        <v>2016</v>
      </c>
      <c r="X293" s="30"/>
    </row>
    <row r="294" spans="1:24" ht="50.1" customHeight="1">
      <c r="A294" s="29" t="s">
        <v>813</v>
      </c>
      <c r="B294" s="30" t="s">
        <v>35</v>
      </c>
      <c r="C294" s="31" t="s">
        <v>814</v>
      </c>
      <c r="D294" s="31" t="s">
        <v>815</v>
      </c>
      <c r="E294" s="31" t="s">
        <v>816</v>
      </c>
      <c r="F294" s="31" t="s">
        <v>817</v>
      </c>
      <c r="G294" s="32" t="s">
        <v>40</v>
      </c>
      <c r="H294" s="33">
        <v>0</v>
      </c>
      <c r="I294" s="67">
        <v>590000000</v>
      </c>
      <c r="J294" s="32" t="s">
        <v>41</v>
      </c>
      <c r="K294" s="32" t="s">
        <v>818</v>
      </c>
      <c r="L294" s="32" t="s">
        <v>83</v>
      </c>
      <c r="M294" s="32" t="s">
        <v>84</v>
      </c>
      <c r="N294" s="32" t="s">
        <v>819</v>
      </c>
      <c r="O294" s="32" t="s">
        <v>820</v>
      </c>
      <c r="P294" s="32" t="s">
        <v>267</v>
      </c>
      <c r="Q294" s="32" t="s">
        <v>268</v>
      </c>
      <c r="R294" s="34">
        <v>1</v>
      </c>
      <c r="S294" s="34">
        <v>1230000</v>
      </c>
      <c r="T294" s="35">
        <v>0</v>
      </c>
      <c r="U294" s="36">
        <f t="shared" si="27"/>
        <v>0</v>
      </c>
      <c r="V294" s="37" t="s">
        <v>48</v>
      </c>
      <c r="W294" s="32">
        <v>2016</v>
      </c>
      <c r="X294" s="38">
        <v>11</v>
      </c>
    </row>
    <row r="295" spans="1:24" ht="50.1" customHeight="1">
      <c r="A295" s="41" t="s">
        <v>821</v>
      </c>
      <c r="B295" s="30" t="s">
        <v>35</v>
      </c>
      <c r="C295" s="106" t="s">
        <v>814</v>
      </c>
      <c r="D295" s="42" t="s">
        <v>815</v>
      </c>
      <c r="E295" s="107" t="s">
        <v>816</v>
      </c>
      <c r="F295" s="42" t="s">
        <v>822</v>
      </c>
      <c r="G295" s="108" t="s">
        <v>40</v>
      </c>
      <c r="H295" s="108" t="s">
        <v>823</v>
      </c>
      <c r="I295" s="67">
        <v>590000000</v>
      </c>
      <c r="J295" s="68" t="s">
        <v>41</v>
      </c>
      <c r="K295" s="98" t="s">
        <v>824</v>
      </c>
      <c r="L295" s="68" t="s">
        <v>83</v>
      </c>
      <c r="M295" s="108" t="s">
        <v>84</v>
      </c>
      <c r="N295" s="30" t="s">
        <v>819</v>
      </c>
      <c r="O295" s="32" t="s">
        <v>175</v>
      </c>
      <c r="P295" s="108" t="s">
        <v>267</v>
      </c>
      <c r="Q295" s="108" t="s">
        <v>268</v>
      </c>
      <c r="R295" s="109" t="s">
        <v>825</v>
      </c>
      <c r="S295" s="110" t="s">
        <v>826</v>
      </c>
      <c r="T295" s="44">
        <f t="shared" si="26"/>
        <v>1230000</v>
      </c>
      <c r="U295" s="44">
        <v>1377600.0000000002</v>
      </c>
      <c r="V295" s="111"/>
      <c r="W295" s="32">
        <v>2016</v>
      </c>
      <c r="X295" s="112"/>
    </row>
    <row r="296" spans="1:24" ht="50.1" customHeight="1">
      <c r="A296" s="29" t="s">
        <v>827</v>
      </c>
      <c r="B296" s="30" t="s">
        <v>35</v>
      </c>
      <c r="C296" s="31" t="s">
        <v>828</v>
      </c>
      <c r="D296" s="31" t="s">
        <v>829</v>
      </c>
      <c r="E296" s="31" t="s">
        <v>830</v>
      </c>
      <c r="F296" s="31" t="s">
        <v>829</v>
      </c>
      <c r="G296" s="32" t="s">
        <v>103</v>
      </c>
      <c r="H296" s="33">
        <v>10</v>
      </c>
      <c r="I296" s="67">
        <v>590000000</v>
      </c>
      <c r="J296" s="32" t="s">
        <v>41</v>
      </c>
      <c r="K296" s="32" t="s">
        <v>200</v>
      </c>
      <c r="L296" s="32" t="s">
        <v>43</v>
      </c>
      <c r="M296" s="32" t="s">
        <v>84</v>
      </c>
      <c r="N296" s="32" t="s">
        <v>201</v>
      </c>
      <c r="O296" s="32" t="s">
        <v>202</v>
      </c>
      <c r="P296" s="32" t="s">
        <v>133</v>
      </c>
      <c r="Q296" s="32" t="s">
        <v>134</v>
      </c>
      <c r="R296" s="34">
        <v>50</v>
      </c>
      <c r="S296" s="34">
        <v>1100</v>
      </c>
      <c r="T296" s="35">
        <v>0</v>
      </c>
      <c r="U296" s="36">
        <f t="shared" si="27"/>
        <v>0</v>
      </c>
      <c r="V296" s="37"/>
      <c r="W296" s="32">
        <v>2016</v>
      </c>
      <c r="X296" s="38">
        <v>11</v>
      </c>
    </row>
    <row r="297" spans="1:24" s="40" customFormat="1" ht="50.1" customHeight="1">
      <c r="A297" s="70" t="s">
        <v>831</v>
      </c>
      <c r="B297" s="30" t="s">
        <v>35</v>
      </c>
      <c r="C297" s="42" t="s">
        <v>828</v>
      </c>
      <c r="D297" s="42" t="s">
        <v>829</v>
      </c>
      <c r="E297" s="42" t="s">
        <v>830</v>
      </c>
      <c r="F297" s="42" t="s">
        <v>829</v>
      </c>
      <c r="G297" s="30" t="s">
        <v>103</v>
      </c>
      <c r="H297" s="30">
        <v>10</v>
      </c>
      <c r="I297" s="67">
        <v>590000000</v>
      </c>
      <c r="J297" s="32" t="s">
        <v>41</v>
      </c>
      <c r="K297" s="30" t="s">
        <v>204</v>
      </c>
      <c r="L297" s="32" t="s">
        <v>43</v>
      </c>
      <c r="M297" s="30" t="s">
        <v>84</v>
      </c>
      <c r="N297" s="30" t="s">
        <v>45</v>
      </c>
      <c r="O297" s="54" t="s">
        <v>166</v>
      </c>
      <c r="P297" s="32">
        <v>166</v>
      </c>
      <c r="Q297" s="30" t="s">
        <v>134</v>
      </c>
      <c r="R297" s="43">
        <v>50</v>
      </c>
      <c r="S297" s="43">
        <v>1100</v>
      </c>
      <c r="T297" s="44">
        <v>0</v>
      </c>
      <c r="U297" s="35">
        <f>T297*1.12</f>
        <v>0</v>
      </c>
      <c r="V297" s="61"/>
      <c r="W297" s="32">
        <v>2016</v>
      </c>
      <c r="X297" s="30" t="s">
        <v>832</v>
      </c>
    </row>
    <row r="298" spans="1:24" s="40" customFormat="1" ht="50.1" customHeight="1">
      <c r="A298" s="70" t="s">
        <v>833</v>
      </c>
      <c r="B298" s="30" t="s">
        <v>35</v>
      </c>
      <c r="C298" s="42" t="s">
        <v>828</v>
      </c>
      <c r="D298" s="42" t="s">
        <v>829</v>
      </c>
      <c r="E298" s="42" t="s">
        <v>830</v>
      </c>
      <c r="F298" s="42" t="s">
        <v>834</v>
      </c>
      <c r="G298" s="30" t="s">
        <v>40</v>
      </c>
      <c r="H298" s="30">
        <v>0</v>
      </c>
      <c r="I298" s="67">
        <v>590000000</v>
      </c>
      <c r="J298" s="32" t="s">
        <v>41</v>
      </c>
      <c r="K298" s="30" t="s">
        <v>835</v>
      </c>
      <c r="L298" s="32" t="s">
        <v>43</v>
      </c>
      <c r="M298" s="30" t="s">
        <v>84</v>
      </c>
      <c r="N298" s="32" t="s">
        <v>836</v>
      </c>
      <c r="O298" s="54" t="s">
        <v>837</v>
      </c>
      <c r="P298" s="32">
        <v>166</v>
      </c>
      <c r="Q298" s="30" t="s">
        <v>134</v>
      </c>
      <c r="R298" s="43">
        <v>350</v>
      </c>
      <c r="S298" s="43">
        <v>930</v>
      </c>
      <c r="T298" s="44">
        <f t="shared" ref="T298" si="28">R298*S298</f>
        <v>325500</v>
      </c>
      <c r="U298" s="35">
        <f>T298*1.12</f>
        <v>364560.00000000006</v>
      </c>
      <c r="V298" s="61"/>
      <c r="W298" s="32">
        <v>2016</v>
      </c>
      <c r="X298" s="30"/>
    </row>
    <row r="299" spans="1:24" ht="50.1" customHeight="1">
      <c r="A299" s="29" t="s">
        <v>838</v>
      </c>
      <c r="B299" s="30" t="s">
        <v>35</v>
      </c>
      <c r="C299" s="31" t="s">
        <v>828</v>
      </c>
      <c r="D299" s="31" t="s">
        <v>829</v>
      </c>
      <c r="E299" s="31" t="s">
        <v>830</v>
      </c>
      <c r="F299" s="31" t="s">
        <v>839</v>
      </c>
      <c r="G299" s="32" t="s">
        <v>103</v>
      </c>
      <c r="H299" s="33">
        <v>80</v>
      </c>
      <c r="I299" s="67">
        <v>590000000</v>
      </c>
      <c r="J299" s="32" t="s">
        <v>41</v>
      </c>
      <c r="K299" s="32" t="s">
        <v>495</v>
      </c>
      <c r="L299" s="32" t="s">
        <v>43</v>
      </c>
      <c r="M299" s="32" t="s">
        <v>84</v>
      </c>
      <c r="N299" s="32" t="s">
        <v>225</v>
      </c>
      <c r="O299" s="32" t="s">
        <v>56</v>
      </c>
      <c r="P299" s="32" t="s">
        <v>133</v>
      </c>
      <c r="Q299" s="32" t="s">
        <v>134</v>
      </c>
      <c r="R299" s="34">
        <v>7100</v>
      </c>
      <c r="S299" s="34">
        <v>248</v>
      </c>
      <c r="T299" s="35">
        <v>0</v>
      </c>
      <c r="U299" s="36">
        <v>0</v>
      </c>
      <c r="V299" s="37" t="s">
        <v>126</v>
      </c>
      <c r="W299" s="32">
        <v>2016</v>
      </c>
      <c r="X299" s="38" t="s">
        <v>156</v>
      </c>
    </row>
    <row r="300" spans="1:24" ht="50.1" customHeight="1">
      <c r="A300" s="29" t="s">
        <v>840</v>
      </c>
      <c r="B300" s="30" t="s">
        <v>35</v>
      </c>
      <c r="C300" s="31" t="s">
        <v>828</v>
      </c>
      <c r="D300" s="31" t="s">
        <v>829</v>
      </c>
      <c r="E300" s="31" t="s">
        <v>830</v>
      </c>
      <c r="F300" s="31" t="s">
        <v>839</v>
      </c>
      <c r="G300" s="32" t="s">
        <v>103</v>
      </c>
      <c r="H300" s="33">
        <v>80</v>
      </c>
      <c r="I300" s="67">
        <v>590000000</v>
      </c>
      <c r="J300" s="32" t="s">
        <v>41</v>
      </c>
      <c r="K300" s="32" t="s">
        <v>495</v>
      </c>
      <c r="L300" s="32" t="s">
        <v>43</v>
      </c>
      <c r="M300" s="32" t="s">
        <v>84</v>
      </c>
      <c r="N300" s="32" t="s">
        <v>225</v>
      </c>
      <c r="O300" s="32" t="s">
        <v>56</v>
      </c>
      <c r="P300" s="32" t="s">
        <v>133</v>
      </c>
      <c r="Q300" s="32" t="s">
        <v>134</v>
      </c>
      <c r="R300" s="34">
        <v>7100</v>
      </c>
      <c r="S300" s="34">
        <v>281.25</v>
      </c>
      <c r="T300" s="35">
        <f t="shared" ref="T300:T325" si="29">R300*S300</f>
        <v>1996875</v>
      </c>
      <c r="U300" s="36">
        <f t="shared" ref="U300:U324" si="30">T300*1.12</f>
        <v>2236500</v>
      </c>
      <c r="V300" s="37" t="s">
        <v>126</v>
      </c>
      <c r="W300" s="32">
        <v>2016</v>
      </c>
      <c r="X300" s="38" t="s">
        <v>48</v>
      </c>
    </row>
    <row r="301" spans="1:24" ht="50.1" customHeight="1">
      <c r="A301" s="29" t="s">
        <v>841</v>
      </c>
      <c r="B301" s="30" t="s">
        <v>35</v>
      </c>
      <c r="C301" s="31" t="s">
        <v>842</v>
      </c>
      <c r="D301" s="31" t="s">
        <v>843</v>
      </c>
      <c r="E301" s="31" t="s">
        <v>844</v>
      </c>
      <c r="F301" s="31" t="s">
        <v>845</v>
      </c>
      <c r="G301" s="32" t="s">
        <v>40</v>
      </c>
      <c r="H301" s="33">
        <v>0</v>
      </c>
      <c r="I301" s="67">
        <v>590000000</v>
      </c>
      <c r="J301" s="32" t="s">
        <v>41</v>
      </c>
      <c r="K301" s="32" t="s">
        <v>68</v>
      </c>
      <c r="L301" s="32" t="s">
        <v>302</v>
      </c>
      <c r="M301" s="32" t="s">
        <v>69</v>
      </c>
      <c r="N301" s="32" t="s">
        <v>303</v>
      </c>
      <c r="O301" s="32" t="s">
        <v>71</v>
      </c>
      <c r="P301" s="32">
        <v>796</v>
      </c>
      <c r="Q301" s="32" t="s">
        <v>47</v>
      </c>
      <c r="R301" s="34">
        <v>2</v>
      </c>
      <c r="S301" s="34">
        <v>550</v>
      </c>
      <c r="T301" s="35">
        <v>0</v>
      </c>
      <c r="U301" s="36">
        <f t="shared" si="30"/>
        <v>0</v>
      </c>
      <c r="V301" s="37" t="s">
        <v>48</v>
      </c>
      <c r="W301" s="32">
        <v>2016</v>
      </c>
      <c r="X301" s="38">
        <v>11</v>
      </c>
    </row>
    <row r="302" spans="1:24" s="40" customFormat="1" ht="50.1" customHeight="1">
      <c r="A302" s="70" t="s">
        <v>846</v>
      </c>
      <c r="B302" s="30" t="s">
        <v>35</v>
      </c>
      <c r="C302" s="42" t="s">
        <v>842</v>
      </c>
      <c r="D302" s="42" t="s">
        <v>843</v>
      </c>
      <c r="E302" s="42" t="s">
        <v>844</v>
      </c>
      <c r="F302" s="42" t="s">
        <v>845</v>
      </c>
      <c r="G302" s="32" t="s">
        <v>40</v>
      </c>
      <c r="H302" s="30">
        <v>0</v>
      </c>
      <c r="I302" s="67">
        <v>590000000</v>
      </c>
      <c r="J302" s="32" t="s">
        <v>41</v>
      </c>
      <c r="K302" s="32" t="s">
        <v>182</v>
      </c>
      <c r="L302" s="32" t="s">
        <v>302</v>
      </c>
      <c r="M302" s="32" t="s">
        <v>69</v>
      </c>
      <c r="N302" s="32" t="s">
        <v>303</v>
      </c>
      <c r="O302" s="32" t="s">
        <v>115</v>
      </c>
      <c r="P302" s="32">
        <v>796</v>
      </c>
      <c r="Q302" s="32" t="s">
        <v>47</v>
      </c>
      <c r="R302" s="43">
        <v>2</v>
      </c>
      <c r="S302" s="43">
        <v>550</v>
      </c>
      <c r="T302" s="44">
        <v>0</v>
      </c>
      <c r="U302" s="36">
        <f>T302*1.12</f>
        <v>0</v>
      </c>
      <c r="V302" s="65"/>
      <c r="W302" s="32">
        <v>2016</v>
      </c>
      <c r="X302" s="87" t="s">
        <v>847</v>
      </c>
    </row>
    <row r="303" spans="1:24" s="40" customFormat="1" ht="50.1" customHeight="1">
      <c r="A303" s="70" t="s">
        <v>848</v>
      </c>
      <c r="B303" s="54" t="s">
        <v>35</v>
      </c>
      <c r="C303" s="42" t="s">
        <v>842</v>
      </c>
      <c r="D303" s="42" t="s">
        <v>843</v>
      </c>
      <c r="E303" s="42" t="s">
        <v>844</v>
      </c>
      <c r="F303" s="42" t="s">
        <v>849</v>
      </c>
      <c r="G303" s="32" t="s">
        <v>40</v>
      </c>
      <c r="H303" s="239">
        <v>0</v>
      </c>
      <c r="I303" s="67">
        <v>590000000</v>
      </c>
      <c r="J303" s="68" t="s">
        <v>394</v>
      </c>
      <c r="K303" s="253" t="s">
        <v>835</v>
      </c>
      <c r="L303" s="30" t="s">
        <v>396</v>
      </c>
      <c r="M303" s="30" t="s">
        <v>69</v>
      </c>
      <c r="N303" s="30" t="s">
        <v>397</v>
      </c>
      <c r="O303" s="30" t="s">
        <v>398</v>
      </c>
      <c r="P303" s="32">
        <v>796</v>
      </c>
      <c r="Q303" s="30" t="s">
        <v>47</v>
      </c>
      <c r="R303" s="43">
        <v>2</v>
      </c>
      <c r="S303" s="170">
        <v>1610</v>
      </c>
      <c r="T303" s="44">
        <f>S303*R303</f>
        <v>3220</v>
      </c>
      <c r="U303" s="207">
        <f>T303*1.12</f>
        <v>3606.4000000000005</v>
      </c>
      <c r="V303" s="30"/>
      <c r="W303" s="68">
        <v>2016</v>
      </c>
      <c r="X303" s="30"/>
    </row>
    <row r="304" spans="1:24" ht="50.1" customHeight="1">
      <c r="A304" s="29" t="s">
        <v>850</v>
      </c>
      <c r="B304" s="30" t="s">
        <v>35</v>
      </c>
      <c r="C304" s="31" t="s">
        <v>851</v>
      </c>
      <c r="D304" s="31" t="s">
        <v>852</v>
      </c>
      <c r="E304" s="31" t="s">
        <v>853</v>
      </c>
      <c r="F304" s="31" t="s">
        <v>854</v>
      </c>
      <c r="G304" s="32" t="s">
        <v>40</v>
      </c>
      <c r="H304" s="33" t="s">
        <v>48</v>
      </c>
      <c r="I304" s="67">
        <v>590000000</v>
      </c>
      <c r="J304" s="32" t="s">
        <v>41</v>
      </c>
      <c r="K304" s="32" t="s">
        <v>68</v>
      </c>
      <c r="L304" s="32" t="s">
        <v>302</v>
      </c>
      <c r="M304" s="32" t="s">
        <v>69</v>
      </c>
      <c r="N304" s="32" t="s">
        <v>303</v>
      </c>
      <c r="O304" s="32" t="s">
        <v>71</v>
      </c>
      <c r="P304" s="32">
        <v>796</v>
      </c>
      <c r="Q304" s="32" t="s">
        <v>47</v>
      </c>
      <c r="R304" s="34">
        <v>4</v>
      </c>
      <c r="S304" s="34">
        <v>2570</v>
      </c>
      <c r="T304" s="35">
        <v>0</v>
      </c>
      <c r="U304" s="36">
        <f t="shared" si="30"/>
        <v>0</v>
      </c>
      <c r="V304" s="37" t="s">
        <v>48</v>
      </c>
      <c r="W304" s="32">
        <v>2016</v>
      </c>
      <c r="X304" s="38">
        <v>11</v>
      </c>
    </row>
    <row r="305" spans="1:58" ht="50.1" customHeight="1">
      <c r="A305" s="41" t="s">
        <v>855</v>
      </c>
      <c r="B305" s="30" t="s">
        <v>35</v>
      </c>
      <c r="C305" s="42" t="s">
        <v>851</v>
      </c>
      <c r="D305" s="42" t="s">
        <v>852</v>
      </c>
      <c r="E305" s="42" t="s">
        <v>853</v>
      </c>
      <c r="F305" s="42" t="s">
        <v>854</v>
      </c>
      <c r="G305" s="32" t="s">
        <v>40</v>
      </c>
      <c r="H305" s="33"/>
      <c r="I305" s="67">
        <v>590000000</v>
      </c>
      <c r="J305" s="32" t="s">
        <v>41</v>
      </c>
      <c r="K305" s="32" t="s">
        <v>182</v>
      </c>
      <c r="L305" s="32" t="s">
        <v>302</v>
      </c>
      <c r="M305" s="32" t="s">
        <v>69</v>
      </c>
      <c r="N305" s="32" t="s">
        <v>303</v>
      </c>
      <c r="O305" s="32" t="s">
        <v>115</v>
      </c>
      <c r="P305" s="32">
        <v>796</v>
      </c>
      <c r="Q305" s="32" t="s">
        <v>47</v>
      </c>
      <c r="R305" s="62">
        <v>4</v>
      </c>
      <c r="S305" s="53">
        <v>2570</v>
      </c>
      <c r="T305" s="44">
        <f t="shared" si="29"/>
        <v>10280</v>
      </c>
      <c r="U305" s="44">
        <v>11513.6</v>
      </c>
      <c r="V305" s="32"/>
      <c r="W305" s="32">
        <v>2016</v>
      </c>
      <c r="X305" s="32"/>
    </row>
    <row r="306" spans="1:58" ht="50.1" customHeight="1">
      <c r="A306" s="29" t="s">
        <v>856</v>
      </c>
      <c r="B306" s="30" t="s">
        <v>35</v>
      </c>
      <c r="C306" s="31" t="s">
        <v>857</v>
      </c>
      <c r="D306" s="31" t="s">
        <v>858</v>
      </c>
      <c r="E306" s="31" t="s">
        <v>859</v>
      </c>
      <c r="F306" s="31" t="s">
        <v>860</v>
      </c>
      <c r="G306" s="32" t="s">
        <v>40</v>
      </c>
      <c r="H306" s="33">
        <v>0</v>
      </c>
      <c r="I306" s="67">
        <v>590000000</v>
      </c>
      <c r="J306" s="32" t="s">
        <v>41</v>
      </c>
      <c r="K306" s="32" t="s">
        <v>68</v>
      </c>
      <c r="L306" s="32" t="s">
        <v>302</v>
      </c>
      <c r="M306" s="32" t="s">
        <v>69</v>
      </c>
      <c r="N306" s="32" t="s">
        <v>303</v>
      </c>
      <c r="O306" s="32" t="s">
        <v>71</v>
      </c>
      <c r="P306" s="32">
        <v>796</v>
      </c>
      <c r="Q306" s="32" t="s">
        <v>47</v>
      </c>
      <c r="R306" s="34">
        <v>7</v>
      </c>
      <c r="S306" s="34">
        <v>1900</v>
      </c>
      <c r="T306" s="35">
        <v>0</v>
      </c>
      <c r="U306" s="36">
        <f t="shared" si="30"/>
        <v>0</v>
      </c>
      <c r="V306" s="37" t="s">
        <v>48</v>
      </c>
      <c r="W306" s="32">
        <v>2016</v>
      </c>
      <c r="X306" s="38">
        <v>11</v>
      </c>
    </row>
    <row r="307" spans="1:58" ht="50.1" customHeight="1">
      <c r="A307" s="41" t="s">
        <v>861</v>
      </c>
      <c r="B307" s="30" t="s">
        <v>35</v>
      </c>
      <c r="C307" s="42" t="s">
        <v>857</v>
      </c>
      <c r="D307" s="42" t="s">
        <v>858</v>
      </c>
      <c r="E307" s="42" t="s">
        <v>859</v>
      </c>
      <c r="F307" s="42" t="s">
        <v>860</v>
      </c>
      <c r="G307" s="32" t="s">
        <v>40</v>
      </c>
      <c r="H307" s="30">
        <v>0</v>
      </c>
      <c r="I307" s="67">
        <v>590000000</v>
      </c>
      <c r="J307" s="32" t="s">
        <v>41</v>
      </c>
      <c r="K307" s="32" t="s">
        <v>182</v>
      </c>
      <c r="L307" s="32" t="s">
        <v>302</v>
      </c>
      <c r="M307" s="32" t="s">
        <v>69</v>
      </c>
      <c r="N307" s="32" t="s">
        <v>303</v>
      </c>
      <c r="O307" s="32" t="s">
        <v>115</v>
      </c>
      <c r="P307" s="32">
        <v>796</v>
      </c>
      <c r="Q307" s="32" t="s">
        <v>47</v>
      </c>
      <c r="R307" s="62">
        <v>7</v>
      </c>
      <c r="S307" s="53">
        <v>1900</v>
      </c>
      <c r="T307" s="44">
        <f t="shared" si="29"/>
        <v>13300</v>
      </c>
      <c r="U307" s="44">
        <v>14896.000000000002</v>
      </c>
      <c r="V307" s="65"/>
      <c r="W307" s="32">
        <v>2016</v>
      </c>
      <c r="X307" s="87"/>
    </row>
    <row r="308" spans="1:58" ht="50.1" customHeight="1">
      <c r="A308" s="29" t="s">
        <v>862</v>
      </c>
      <c r="B308" s="30" t="s">
        <v>35</v>
      </c>
      <c r="C308" s="31" t="s">
        <v>857</v>
      </c>
      <c r="D308" s="31" t="s">
        <v>858</v>
      </c>
      <c r="E308" s="31" t="s">
        <v>859</v>
      </c>
      <c r="F308" s="31" t="s">
        <v>863</v>
      </c>
      <c r="G308" s="32" t="s">
        <v>40</v>
      </c>
      <c r="H308" s="33">
        <v>0</v>
      </c>
      <c r="I308" s="67">
        <v>590000000</v>
      </c>
      <c r="J308" s="32" t="s">
        <v>41</v>
      </c>
      <c r="K308" s="32" t="s">
        <v>68</v>
      </c>
      <c r="L308" s="32" t="s">
        <v>302</v>
      </c>
      <c r="M308" s="32" t="s">
        <v>69</v>
      </c>
      <c r="N308" s="32" t="s">
        <v>303</v>
      </c>
      <c r="O308" s="32" t="s">
        <v>71</v>
      </c>
      <c r="P308" s="32">
        <v>796</v>
      </c>
      <c r="Q308" s="32" t="s">
        <v>47</v>
      </c>
      <c r="R308" s="34">
        <v>4</v>
      </c>
      <c r="S308" s="34">
        <v>620</v>
      </c>
      <c r="T308" s="35">
        <v>0</v>
      </c>
      <c r="U308" s="36">
        <f t="shared" si="30"/>
        <v>0</v>
      </c>
      <c r="V308" s="37" t="s">
        <v>48</v>
      </c>
      <c r="W308" s="32">
        <v>2016</v>
      </c>
      <c r="X308" s="38">
        <v>11</v>
      </c>
    </row>
    <row r="309" spans="1:58" s="40" customFormat="1" ht="50.1" customHeight="1">
      <c r="A309" s="70" t="s">
        <v>864</v>
      </c>
      <c r="B309" s="30" t="s">
        <v>35</v>
      </c>
      <c r="C309" s="42" t="s">
        <v>857</v>
      </c>
      <c r="D309" s="42" t="s">
        <v>858</v>
      </c>
      <c r="E309" s="42" t="s">
        <v>859</v>
      </c>
      <c r="F309" s="42" t="s">
        <v>863</v>
      </c>
      <c r="G309" s="32" t="s">
        <v>40</v>
      </c>
      <c r="H309" s="30">
        <v>0</v>
      </c>
      <c r="I309" s="351">
        <v>590000000</v>
      </c>
      <c r="J309" s="32" t="s">
        <v>41</v>
      </c>
      <c r="K309" s="32" t="s">
        <v>182</v>
      </c>
      <c r="L309" s="32" t="s">
        <v>302</v>
      </c>
      <c r="M309" s="32" t="s">
        <v>69</v>
      </c>
      <c r="N309" s="32" t="s">
        <v>303</v>
      </c>
      <c r="O309" s="32" t="s">
        <v>115</v>
      </c>
      <c r="P309" s="32">
        <v>796</v>
      </c>
      <c r="Q309" s="32" t="s">
        <v>47</v>
      </c>
      <c r="R309" s="58">
        <v>4</v>
      </c>
      <c r="S309" s="58">
        <v>620</v>
      </c>
      <c r="T309" s="58">
        <v>0</v>
      </c>
      <c r="U309" s="316">
        <f>T309*1.12</f>
        <v>0</v>
      </c>
      <c r="V309" s="32"/>
      <c r="W309" s="32">
        <v>2016</v>
      </c>
      <c r="X309" s="32" t="s">
        <v>13391</v>
      </c>
      <c r="Y309" s="364"/>
      <c r="Z309" s="364"/>
      <c r="AA309" s="364"/>
      <c r="AB309" s="364"/>
      <c r="AC309" s="364"/>
      <c r="AD309" s="364"/>
      <c r="AE309" s="364"/>
      <c r="AF309" s="364"/>
      <c r="AG309" s="364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</row>
    <row r="310" spans="1:58" s="40" customFormat="1" ht="50.1" customHeight="1">
      <c r="A310" s="30" t="s">
        <v>13687</v>
      </c>
      <c r="B310" s="54" t="s">
        <v>35</v>
      </c>
      <c r="C310" s="42" t="s">
        <v>857</v>
      </c>
      <c r="D310" s="42" t="s">
        <v>858</v>
      </c>
      <c r="E310" s="42" t="s">
        <v>859</v>
      </c>
      <c r="F310" s="42" t="s">
        <v>13686</v>
      </c>
      <c r="G310" s="30" t="s">
        <v>40</v>
      </c>
      <c r="H310" s="239">
        <v>0</v>
      </c>
      <c r="I310" s="313">
        <v>590000000</v>
      </c>
      <c r="J310" s="68" t="s">
        <v>394</v>
      </c>
      <c r="K310" s="30" t="s">
        <v>13393</v>
      </c>
      <c r="L310" s="30" t="s">
        <v>396</v>
      </c>
      <c r="M310" s="30" t="s">
        <v>69</v>
      </c>
      <c r="N310" s="30" t="s">
        <v>13394</v>
      </c>
      <c r="O310" s="30" t="s">
        <v>13395</v>
      </c>
      <c r="P310" s="32">
        <v>796</v>
      </c>
      <c r="Q310" s="32" t="s">
        <v>47</v>
      </c>
      <c r="R310" s="58">
        <v>5</v>
      </c>
      <c r="S310" s="58">
        <v>1350</v>
      </c>
      <c r="T310" s="58">
        <f>R310*S310</f>
        <v>6750</v>
      </c>
      <c r="U310" s="58">
        <f>T310*1.12</f>
        <v>7560.0000000000009</v>
      </c>
      <c r="V310" s="98"/>
      <c r="W310" s="68">
        <v>2016</v>
      </c>
      <c r="X310" s="123"/>
      <c r="Y310" s="364"/>
      <c r="Z310" s="364"/>
      <c r="AA310" s="364"/>
      <c r="AB310" s="364"/>
      <c r="AC310" s="364"/>
      <c r="AD310" s="364"/>
      <c r="AE310" s="364"/>
      <c r="AF310" s="364"/>
      <c r="AG310" s="364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</row>
    <row r="311" spans="1:58" ht="12.75" customHeight="1">
      <c r="A311" s="411" t="s">
        <v>14105</v>
      </c>
      <c r="B311" s="283" t="s">
        <v>14106</v>
      </c>
      <c r="C311" s="283" t="s">
        <v>865</v>
      </c>
      <c r="D311" s="283" t="s">
        <v>866</v>
      </c>
      <c r="E311" s="283" t="s">
        <v>867</v>
      </c>
      <c r="F311" s="283" t="s">
        <v>14107</v>
      </c>
      <c r="G311" s="65" t="s">
        <v>103</v>
      </c>
      <c r="H311" s="412">
        <v>10</v>
      </c>
      <c r="I311" s="283" t="s">
        <v>14108</v>
      </c>
      <c r="J311" s="283" t="s">
        <v>41</v>
      </c>
      <c r="K311" s="283" t="s">
        <v>200</v>
      </c>
      <c r="L311" s="283" t="s">
        <v>43</v>
      </c>
      <c r="M311" s="283" t="s">
        <v>84</v>
      </c>
      <c r="N311" s="283" t="s">
        <v>201</v>
      </c>
      <c r="O311" s="283" t="s">
        <v>202</v>
      </c>
      <c r="P311" s="65" t="s">
        <v>14109</v>
      </c>
      <c r="Q311" s="65" t="s">
        <v>47</v>
      </c>
      <c r="R311" s="283">
        <v>10</v>
      </c>
      <c r="S311" s="283">
        <v>6500</v>
      </c>
      <c r="T311" s="283">
        <v>0</v>
      </c>
      <c r="U311" s="37">
        <v>0</v>
      </c>
      <c r="V311" s="37" t="s">
        <v>48</v>
      </c>
      <c r="W311" s="68">
        <v>2016</v>
      </c>
      <c r="X311" s="413" t="s">
        <v>1042</v>
      </c>
      <c r="Y311" s="391"/>
      <c r="Z311" s="391"/>
      <c r="AA311" s="391"/>
      <c r="AB311" s="391"/>
      <c r="AC311" s="391"/>
      <c r="AD311" s="391"/>
    </row>
    <row r="312" spans="1:58" ht="50.1" customHeight="1">
      <c r="A312" s="41" t="s">
        <v>868</v>
      </c>
      <c r="B312" s="30" t="s">
        <v>35</v>
      </c>
      <c r="C312" s="42" t="s">
        <v>865</v>
      </c>
      <c r="D312" s="42" t="s">
        <v>866</v>
      </c>
      <c r="E312" s="42" t="s">
        <v>867</v>
      </c>
      <c r="F312" s="42" t="s">
        <v>869</v>
      </c>
      <c r="G312" s="30" t="s">
        <v>103</v>
      </c>
      <c r="H312" s="30">
        <v>10</v>
      </c>
      <c r="I312" s="67">
        <v>590000000</v>
      </c>
      <c r="J312" s="32" t="s">
        <v>41</v>
      </c>
      <c r="K312" s="30" t="s">
        <v>204</v>
      </c>
      <c r="L312" s="32" t="s">
        <v>43</v>
      </c>
      <c r="M312" s="30" t="s">
        <v>84</v>
      </c>
      <c r="N312" s="30" t="s">
        <v>45</v>
      </c>
      <c r="O312" s="54" t="s">
        <v>166</v>
      </c>
      <c r="P312" s="32">
        <v>796</v>
      </c>
      <c r="Q312" s="30" t="s">
        <v>47</v>
      </c>
      <c r="R312" s="43">
        <v>10</v>
      </c>
      <c r="S312" s="43">
        <v>6500</v>
      </c>
      <c r="T312" s="44">
        <f t="shared" si="29"/>
        <v>65000</v>
      </c>
      <c r="U312" s="44">
        <v>72800</v>
      </c>
      <c r="V312" s="51"/>
      <c r="W312" s="32">
        <v>2016</v>
      </c>
      <c r="X312" s="30"/>
    </row>
    <row r="313" spans="1:58" ht="50.1" customHeight="1">
      <c r="A313" s="29" t="s">
        <v>870</v>
      </c>
      <c r="B313" s="30" t="s">
        <v>35</v>
      </c>
      <c r="C313" s="31" t="s">
        <v>871</v>
      </c>
      <c r="D313" s="31" t="s">
        <v>872</v>
      </c>
      <c r="E313" s="31" t="s">
        <v>873</v>
      </c>
      <c r="F313" s="31" t="s">
        <v>874</v>
      </c>
      <c r="G313" s="32" t="s">
        <v>40</v>
      </c>
      <c r="H313" s="33">
        <v>0</v>
      </c>
      <c r="I313" s="67">
        <v>590000000</v>
      </c>
      <c r="J313" s="32" t="s">
        <v>41</v>
      </c>
      <c r="K313" s="32" t="s">
        <v>381</v>
      </c>
      <c r="L313" s="32" t="s">
        <v>302</v>
      </c>
      <c r="M313" s="32" t="s">
        <v>69</v>
      </c>
      <c r="N313" s="32" t="s">
        <v>303</v>
      </c>
      <c r="O313" s="32" t="s">
        <v>71</v>
      </c>
      <c r="P313" s="32">
        <v>796</v>
      </c>
      <c r="Q313" s="32" t="s">
        <v>47</v>
      </c>
      <c r="R313" s="34">
        <v>3</v>
      </c>
      <c r="S313" s="34">
        <v>630000</v>
      </c>
      <c r="T313" s="35">
        <f t="shared" si="29"/>
        <v>1890000</v>
      </c>
      <c r="U313" s="36">
        <f t="shared" si="30"/>
        <v>2116800</v>
      </c>
      <c r="V313" s="63" t="s">
        <v>48</v>
      </c>
      <c r="W313" s="32">
        <v>2016</v>
      </c>
      <c r="X313" s="38" t="s">
        <v>48</v>
      </c>
    </row>
    <row r="314" spans="1:58" ht="50.1" customHeight="1">
      <c r="A314" s="29" t="s">
        <v>875</v>
      </c>
      <c r="B314" s="30" t="s">
        <v>35</v>
      </c>
      <c r="C314" s="31" t="s">
        <v>876</v>
      </c>
      <c r="D314" s="31" t="s">
        <v>877</v>
      </c>
      <c r="E314" s="31" t="s">
        <v>878</v>
      </c>
      <c r="F314" s="31" t="s">
        <v>879</v>
      </c>
      <c r="G314" s="32" t="s">
        <v>103</v>
      </c>
      <c r="H314" s="33">
        <v>10</v>
      </c>
      <c r="I314" s="67">
        <v>590000000</v>
      </c>
      <c r="J314" s="32" t="s">
        <v>41</v>
      </c>
      <c r="K314" s="32" t="s">
        <v>42</v>
      </c>
      <c r="L314" s="32" t="s">
        <v>43</v>
      </c>
      <c r="M314" s="32" t="s">
        <v>84</v>
      </c>
      <c r="N314" s="32" t="s">
        <v>880</v>
      </c>
      <c r="O314" s="32" t="s">
        <v>111</v>
      </c>
      <c r="P314" s="32">
        <v>796</v>
      </c>
      <c r="Q314" s="32" t="s">
        <v>47</v>
      </c>
      <c r="R314" s="34">
        <v>100</v>
      </c>
      <c r="S314" s="34">
        <v>85</v>
      </c>
      <c r="T314" s="35">
        <v>0</v>
      </c>
      <c r="U314" s="36">
        <f t="shared" si="30"/>
        <v>0</v>
      </c>
      <c r="V314" s="63"/>
      <c r="W314" s="32">
        <v>2016</v>
      </c>
      <c r="X314" s="38">
        <v>11</v>
      </c>
    </row>
    <row r="315" spans="1:58" ht="50.1" customHeight="1">
      <c r="A315" s="41" t="s">
        <v>881</v>
      </c>
      <c r="B315" s="30" t="s">
        <v>35</v>
      </c>
      <c r="C315" s="42" t="s">
        <v>876</v>
      </c>
      <c r="D315" s="42" t="s">
        <v>877</v>
      </c>
      <c r="E315" s="42" t="s">
        <v>878</v>
      </c>
      <c r="F315" s="42" t="s">
        <v>879</v>
      </c>
      <c r="G315" s="30" t="s">
        <v>103</v>
      </c>
      <c r="H315" s="30">
        <v>10</v>
      </c>
      <c r="I315" s="67">
        <v>590000000</v>
      </c>
      <c r="J315" s="32" t="s">
        <v>41</v>
      </c>
      <c r="K315" s="30" t="s">
        <v>174</v>
      </c>
      <c r="L315" s="32" t="s">
        <v>43</v>
      </c>
      <c r="M315" s="30" t="s">
        <v>84</v>
      </c>
      <c r="N315" s="30" t="s">
        <v>882</v>
      </c>
      <c r="O315" s="32" t="s">
        <v>115</v>
      </c>
      <c r="P315" s="32">
        <v>796</v>
      </c>
      <c r="Q315" s="30" t="s">
        <v>47</v>
      </c>
      <c r="R315" s="43">
        <v>100</v>
      </c>
      <c r="S315" s="43">
        <v>85</v>
      </c>
      <c r="T315" s="44">
        <f t="shared" si="29"/>
        <v>8500</v>
      </c>
      <c r="U315" s="44">
        <v>9520</v>
      </c>
      <c r="V315" s="64"/>
      <c r="W315" s="32">
        <v>2016</v>
      </c>
      <c r="X315" s="30"/>
    </row>
    <row r="316" spans="1:58" ht="50.1" customHeight="1">
      <c r="A316" s="29" t="s">
        <v>883</v>
      </c>
      <c r="B316" s="30" t="s">
        <v>35</v>
      </c>
      <c r="C316" s="31" t="s">
        <v>884</v>
      </c>
      <c r="D316" s="31" t="s">
        <v>877</v>
      </c>
      <c r="E316" s="31" t="s">
        <v>885</v>
      </c>
      <c r="F316" s="31" t="s">
        <v>886</v>
      </c>
      <c r="G316" s="32" t="s">
        <v>103</v>
      </c>
      <c r="H316" s="33">
        <v>10</v>
      </c>
      <c r="I316" s="67">
        <v>590000000</v>
      </c>
      <c r="J316" s="32" t="s">
        <v>41</v>
      </c>
      <c r="K316" s="32" t="s">
        <v>42</v>
      </c>
      <c r="L316" s="32" t="s">
        <v>43</v>
      </c>
      <c r="M316" s="32" t="s">
        <v>84</v>
      </c>
      <c r="N316" s="32" t="s">
        <v>880</v>
      </c>
      <c r="O316" s="32" t="s">
        <v>111</v>
      </c>
      <c r="P316" s="32">
        <v>796</v>
      </c>
      <c r="Q316" s="32" t="s">
        <v>47</v>
      </c>
      <c r="R316" s="34">
        <v>100</v>
      </c>
      <c r="S316" s="34">
        <v>43</v>
      </c>
      <c r="T316" s="35">
        <v>0</v>
      </c>
      <c r="U316" s="36">
        <f t="shared" si="30"/>
        <v>0</v>
      </c>
      <c r="V316" s="63"/>
      <c r="W316" s="32">
        <v>2016</v>
      </c>
      <c r="X316" s="38">
        <v>11</v>
      </c>
    </row>
    <row r="317" spans="1:58" ht="50.1" customHeight="1">
      <c r="A317" s="41" t="s">
        <v>887</v>
      </c>
      <c r="B317" s="30" t="s">
        <v>35</v>
      </c>
      <c r="C317" s="42" t="s">
        <v>884</v>
      </c>
      <c r="D317" s="42" t="s">
        <v>877</v>
      </c>
      <c r="E317" s="42" t="s">
        <v>885</v>
      </c>
      <c r="F317" s="42" t="s">
        <v>886</v>
      </c>
      <c r="G317" s="30" t="s">
        <v>103</v>
      </c>
      <c r="H317" s="30">
        <v>10</v>
      </c>
      <c r="I317" s="67">
        <v>590000000</v>
      </c>
      <c r="J317" s="32" t="s">
        <v>41</v>
      </c>
      <c r="K317" s="30" t="s">
        <v>174</v>
      </c>
      <c r="L317" s="32" t="s">
        <v>43</v>
      </c>
      <c r="M317" s="30" t="s">
        <v>84</v>
      </c>
      <c r="N317" s="30" t="s">
        <v>882</v>
      </c>
      <c r="O317" s="32" t="s">
        <v>115</v>
      </c>
      <c r="P317" s="32">
        <v>796</v>
      </c>
      <c r="Q317" s="30" t="s">
        <v>47</v>
      </c>
      <c r="R317" s="43">
        <v>100</v>
      </c>
      <c r="S317" s="43">
        <v>43</v>
      </c>
      <c r="T317" s="44">
        <f t="shared" si="29"/>
        <v>4300</v>
      </c>
      <c r="U317" s="44">
        <v>4816.0000000000009</v>
      </c>
      <c r="V317" s="64"/>
      <c r="W317" s="32">
        <v>2016</v>
      </c>
      <c r="X317" s="30"/>
    </row>
    <row r="318" spans="1:58" ht="50.1" customHeight="1">
      <c r="A318" s="29" t="s">
        <v>888</v>
      </c>
      <c r="B318" s="30" t="s">
        <v>35</v>
      </c>
      <c r="C318" s="31" t="s">
        <v>889</v>
      </c>
      <c r="D318" s="31" t="s">
        <v>877</v>
      </c>
      <c r="E318" s="31" t="s">
        <v>890</v>
      </c>
      <c r="F318" s="31" t="s">
        <v>891</v>
      </c>
      <c r="G318" s="32" t="s">
        <v>103</v>
      </c>
      <c r="H318" s="33">
        <v>10</v>
      </c>
      <c r="I318" s="67">
        <v>590000000</v>
      </c>
      <c r="J318" s="32" t="s">
        <v>41</v>
      </c>
      <c r="K318" s="32" t="s">
        <v>42</v>
      </c>
      <c r="L318" s="32" t="s">
        <v>43</v>
      </c>
      <c r="M318" s="32" t="s">
        <v>84</v>
      </c>
      <c r="N318" s="32" t="s">
        <v>880</v>
      </c>
      <c r="O318" s="32" t="s">
        <v>111</v>
      </c>
      <c r="P318" s="32">
        <v>796</v>
      </c>
      <c r="Q318" s="32" t="s">
        <v>47</v>
      </c>
      <c r="R318" s="34">
        <v>100</v>
      </c>
      <c r="S318" s="34">
        <v>27</v>
      </c>
      <c r="T318" s="35">
        <v>0</v>
      </c>
      <c r="U318" s="36">
        <f t="shared" si="30"/>
        <v>0</v>
      </c>
      <c r="V318" s="63"/>
      <c r="W318" s="32">
        <v>2016</v>
      </c>
      <c r="X318" s="38">
        <v>11</v>
      </c>
    </row>
    <row r="319" spans="1:58" ht="50.1" customHeight="1">
      <c r="A319" s="41" t="s">
        <v>892</v>
      </c>
      <c r="B319" s="30" t="s">
        <v>35</v>
      </c>
      <c r="C319" s="42" t="s">
        <v>889</v>
      </c>
      <c r="D319" s="42" t="s">
        <v>877</v>
      </c>
      <c r="E319" s="42" t="s">
        <v>890</v>
      </c>
      <c r="F319" s="42" t="s">
        <v>891</v>
      </c>
      <c r="G319" s="30" t="s">
        <v>103</v>
      </c>
      <c r="H319" s="30">
        <v>10</v>
      </c>
      <c r="I319" s="67">
        <v>590000000</v>
      </c>
      <c r="J319" s="32" t="s">
        <v>41</v>
      </c>
      <c r="K319" s="30" t="s">
        <v>174</v>
      </c>
      <c r="L319" s="32" t="s">
        <v>43</v>
      </c>
      <c r="M319" s="30" t="s">
        <v>84</v>
      </c>
      <c r="N319" s="30" t="s">
        <v>882</v>
      </c>
      <c r="O319" s="32" t="s">
        <v>115</v>
      </c>
      <c r="P319" s="32">
        <v>796</v>
      </c>
      <c r="Q319" s="30" t="s">
        <v>47</v>
      </c>
      <c r="R319" s="43">
        <v>100</v>
      </c>
      <c r="S319" s="43">
        <v>27</v>
      </c>
      <c r="T319" s="44">
        <f t="shared" si="29"/>
        <v>2700</v>
      </c>
      <c r="U319" s="44">
        <v>3024.0000000000005</v>
      </c>
      <c r="V319" s="64"/>
      <c r="W319" s="32">
        <v>2016</v>
      </c>
      <c r="X319" s="30"/>
    </row>
    <row r="320" spans="1:58" ht="50.1" customHeight="1">
      <c r="A320" s="29" t="s">
        <v>893</v>
      </c>
      <c r="B320" s="30" t="s">
        <v>35</v>
      </c>
      <c r="C320" s="31" t="s">
        <v>894</v>
      </c>
      <c r="D320" s="31" t="s">
        <v>877</v>
      </c>
      <c r="E320" s="31" t="s">
        <v>895</v>
      </c>
      <c r="F320" s="31" t="s">
        <v>896</v>
      </c>
      <c r="G320" s="32" t="s">
        <v>103</v>
      </c>
      <c r="H320" s="33">
        <v>10</v>
      </c>
      <c r="I320" s="67">
        <v>590000000</v>
      </c>
      <c r="J320" s="32" t="s">
        <v>41</v>
      </c>
      <c r="K320" s="32" t="s">
        <v>42</v>
      </c>
      <c r="L320" s="32" t="s">
        <v>43</v>
      </c>
      <c r="M320" s="32" t="s">
        <v>84</v>
      </c>
      <c r="N320" s="32" t="s">
        <v>880</v>
      </c>
      <c r="O320" s="32" t="s">
        <v>111</v>
      </c>
      <c r="P320" s="32">
        <v>796</v>
      </c>
      <c r="Q320" s="32" t="s">
        <v>47</v>
      </c>
      <c r="R320" s="34">
        <v>100</v>
      </c>
      <c r="S320" s="34">
        <v>22</v>
      </c>
      <c r="T320" s="35">
        <v>0</v>
      </c>
      <c r="U320" s="36">
        <f t="shared" si="30"/>
        <v>0</v>
      </c>
      <c r="V320" s="63"/>
      <c r="W320" s="32">
        <v>2016</v>
      </c>
      <c r="X320" s="38">
        <v>11</v>
      </c>
    </row>
    <row r="321" spans="1:58" ht="50.1" customHeight="1">
      <c r="A321" s="41" t="s">
        <v>897</v>
      </c>
      <c r="B321" s="30" t="s">
        <v>35</v>
      </c>
      <c r="C321" s="42" t="s">
        <v>894</v>
      </c>
      <c r="D321" s="42" t="s">
        <v>877</v>
      </c>
      <c r="E321" s="42" t="s">
        <v>895</v>
      </c>
      <c r="F321" s="42" t="s">
        <v>896</v>
      </c>
      <c r="G321" s="30" t="s">
        <v>103</v>
      </c>
      <c r="H321" s="30">
        <v>10</v>
      </c>
      <c r="I321" s="67">
        <v>590000000</v>
      </c>
      <c r="J321" s="32" t="s">
        <v>41</v>
      </c>
      <c r="K321" s="30" t="s">
        <v>174</v>
      </c>
      <c r="L321" s="32" t="s">
        <v>43</v>
      </c>
      <c r="M321" s="30" t="s">
        <v>84</v>
      </c>
      <c r="N321" s="30" t="s">
        <v>882</v>
      </c>
      <c r="O321" s="32" t="s">
        <v>115</v>
      </c>
      <c r="P321" s="32">
        <v>796</v>
      </c>
      <c r="Q321" s="30" t="s">
        <v>47</v>
      </c>
      <c r="R321" s="43">
        <v>100</v>
      </c>
      <c r="S321" s="43">
        <v>22</v>
      </c>
      <c r="T321" s="44">
        <f t="shared" si="29"/>
        <v>2200</v>
      </c>
      <c r="U321" s="44">
        <v>2464.0000000000005</v>
      </c>
      <c r="V321" s="64"/>
      <c r="W321" s="32">
        <v>2016</v>
      </c>
      <c r="X321" s="30"/>
    </row>
    <row r="322" spans="1:58" ht="50.1" customHeight="1">
      <c r="A322" s="29" t="s">
        <v>898</v>
      </c>
      <c r="B322" s="30" t="s">
        <v>35</v>
      </c>
      <c r="C322" s="31" t="s">
        <v>899</v>
      </c>
      <c r="D322" s="31" t="s">
        <v>877</v>
      </c>
      <c r="E322" s="31" t="s">
        <v>900</v>
      </c>
      <c r="F322" s="31" t="s">
        <v>901</v>
      </c>
      <c r="G322" s="32" t="s">
        <v>103</v>
      </c>
      <c r="H322" s="33">
        <v>10</v>
      </c>
      <c r="I322" s="67">
        <v>590000000</v>
      </c>
      <c r="J322" s="32" t="s">
        <v>41</v>
      </c>
      <c r="K322" s="32" t="s">
        <v>42</v>
      </c>
      <c r="L322" s="32" t="s">
        <v>43</v>
      </c>
      <c r="M322" s="32" t="s">
        <v>84</v>
      </c>
      <c r="N322" s="32" t="s">
        <v>880</v>
      </c>
      <c r="O322" s="32" t="s">
        <v>111</v>
      </c>
      <c r="P322" s="32">
        <v>796</v>
      </c>
      <c r="Q322" s="32" t="s">
        <v>47</v>
      </c>
      <c r="R322" s="34">
        <v>100</v>
      </c>
      <c r="S322" s="34">
        <v>16</v>
      </c>
      <c r="T322" s="35">
        <v>0</v>
      </c>
      <c r="U322" s="36">
        <f t="shared" si="30"/>
        <v>0</v>
      </c>
      <c r="V322" s="63"/>
      <c r="W322" s="32">
        <v>2016</v>
      </c>
      <c r="X322" s="38">
        <v>11</v>
      </c>
    </row>
    <row r="323" spans="1:58" ht="50.1" customHeight="1">
      <c r="A323" s="41" t="s">
        <v>902</v>
      </c>
      <c r="B323" s="30" t="s">
        <v>35</v>
      </c>
      <c r="C323" s="42" t="s">
        <v>899</v>
      </c>
      <c r="D323" s="42" t="s">
        <v>877</v>
      </c>
      <c r="E323" s="42" t="s">
        <v>900</v>
      </c>
      <c r="F323" s="42" t="s">
        <v>901</v>
      </c>
      <c r="G323" s="30" t="s">
        <v>103</v>
      </c>
      <c r="H323" s="30">
        <v>10</v>
      </c>
      <c r="I323" s="67">
        <v>590000000</v>
      </c>
      <c r="J323" s="32" t="s">
        <v>41</v>
      </c>
      <c r="K323" s="30" t="s">
        <v>174</v>
      </c>
      <c r="L323" s="32" t="s">
        <v>43</v>
      </c>
      <c r="M323" s="30" t="s">
        <v>84</v>
      </c>
      <c r="N323" s="30" t="s">
        <v>882</v>
      </c>
      <c r="O323" s="32" t="s">
        <v>115</v>
      </c>
      <c r="P323" s="32">
        <v>796</v>
      </c>
      <c r="Q323" s="30" t="s">
        <v>47</v>
      </c>
      <c r="R323" s="43">
        <v>100</v>
      </c>
      <c r="S323" s="43">
        <v>16</v>
      </c>
      <c r="T323" s="44">
        <f t="shared" si="29"/>
        <v>1600</v>
      </c>
      <c r="U323" s="44">
        <v>1792.0000000000002</v>
      </c>
      <c r="V323" s="64"/>
      <c r="W323" s="32">
        <v>2016</v>
      </c>
      <c r="X323" s="30"/>
    </row>
    <row r="324" spans="1:58" ht="50.1" customHeight="1">
      <c r="A324" s="29" t="s">
        <v>903</v>
      </c>
      <c r="B324" s="30" t="s">
        <v>35</v>
      </c>
      <c r="C324" s="31" t="s">
        <v>876</v>
      </c>
      <c r="D324" s="31" t="s">
        <v>877</v>
      </c>
      <c r="E324" s="31" t="s">
        <v>878</v>
      </c>
      <c r="F324" s="31" t="s">
        <v>879</v>
      </c>
      <c r="G324" s="32" t="s">
        <v>103</v>
      </c>
      <c r="H324" s="33">
        <v>10</v>
      </c>
      <c r="I324" s="67">
        <v>590000000</v>
      </c>
      <c r="J324" s="32" t="s">
        <v>41</v>
      </c>
      <c r="K324" s="32" t="s">
        <v>42</v>
      </c>
      <c r="L324" s="32" t="s">
        <v>43</v>
      </c>
      <c r="M324" s="32" t="s">
        <v>84</v>
      </c>
      <c r="N324" s="32" t="s">
        <v>904</v>
      </c>
      <c r="O324" s="32" t="s">
        <v>111</v>
      </c>
      <c r="P324" s="32">
        <v>796</v>
      </c>
      <c r="Q324" s="32" t="s">
        <v>47</v>
      </c>
      <c r="R324" s="34">
        <v>100</v>
      </c>
      <c r="S324" s="34">
        <v>110</v>
      </c>
      <c r="T324" s="35">
        <v>0</v>
      </c>
      <c r="U324" s="36">
        <f t="shared" si="30"/>
        <v>0</v>
      </c>
      <c r="V324" s="63"/>
      <c r="W324" s="32">
        <v>2016</v>
      </c>
      <c r="X324" s="38">
        <v>11</v>
      </c>
    </row>
    <row r="325" spans="1:58" ht="50.1" customHeight="1">
      <c r="A325" s="41" t="s">
        <v>905</v>
      </c>
      <c r="B325" s="30" t="s">
        <v>35</v>
      </c>
      <c r="C325" s="42" t="s">
        <v>876</v>
      </c>
      <c r="D325" s="42" t="s">
        <v>877</v>
      </c>
      <c r="E325" s="42" t="s">
        <v>878</v>
      </c>
      <c r="F325" s="42" t="s">
        <v>879</v>
      </c>
      <c r="G325" s="30" t="s">
        <v>103</v>
      </c>
      <c r="H325" s="30">
        <v>10</v>
      </c>
      <c r="I325" s="67">
        <v>590000000</v>
      </c>
      <c r="J325" s="32" t="s">
        <v>41</v>
      </c>
      <c r="K325" s="30" t="s">
        <v>174</v>
      </c>
      <c r="L325" s="32" t="s">
        <v>43</v>
      </c>
      <c r="M325" s="30" t="s">
        <v>84</v>
      </c>
      <c r="N325" s="30" t="s">
        <v>45</v>
      </c>
      <c r="O325" s="32" t="s">
        <v>115</v>
      </c>
      <c r="P325" s="32">
        <v>796</v>
      </c>
      <c r="Q325" s="30" t="s">
        <v>47</v>
      </c>
      <c r="R325" s="43">
        <v>100</v>
      </c>
      <c r="S325" s="43">
        <v>110</v>
      </c>
      <c r="T325" s="44">
        <f t="shared" si="29"/>
        <v>11000</v>
      </c>
      <c r="U325" s="44">
        <v>12320.000000000002</v>
      </c>
      <c r="V325" s="64"/>
      <c r="W325" s="32">
        <v>2016</v>
      </c>
      <c r="X325" s="30"/>
    </row>
    <row r="326" spans="1:58" ht="50.1" customHeight="1">
      <c r="A326" s="29" t="s">
        <v>906</v>
      </c>
      <c r="B326" s="30" t="s">
        <v>35</v>
      </c>
      <c r="C326" s="31" t="s">
        <v>907</v>
      </c>
      <c r="D326" s="31" t="s">
        <v>908</v>
      </c>
      <c r="E326" s="31" t="s">
        <v>909</v>
      </c>
      <c r="F326" s="31" t="s">
        <v>910</v>
      </c>
      <c r="G326" s="32" t="s">
        <v>40</v>
      </c>
      <c r="H326" s="33">
        <v>0</v>
      </c>
      <c r="I326" s="67">
        <v>590000000</v>
      </c>
      <c r="J326" s="32" t="s">
        <v>41</v>
      </c>
      <c r="K326" s="32" t="s">
        <v>275</v>
      </c>
      <c r="L326" s="32" t="s">
        <v>41</v>
      </c>
      <c r="M326" s="32" t="s">
        <v>84</v>
      </c>
      <c r="N326" s="32" t="s">
        <v>784</v>
      </c>
      <c r="O326" s="32" t="s">
        <v>111</v>
      </c>
      <c r="P326" s="32">
        <v>796</v>
      </c>
      <c r="Q326" s="32" t="s">
        <v>47</v>
      </c>
      <c r="R326" s="34">
        <v>20</v>
      </c>
      <c r="S326" s="34">
        <v>517.5</v>
      </c>
      <c r="T326" s="35">
        <v>0</v>
      </c>
      <c r="U326" s="36">
        <v>0</v>
      </c>
      <c r="V326" s="37" t="s">
        <v>48</v>
      </c>
      <c r="W326" s="32">
        <v>2016</v>
      </c>
      <c r="X326" s="38" t="s">
        <v>911</v>
      </c>
    </row>
    <row r="327" spans="1:58" ht="50.1" customHeight="1">
      <c r="A327" s="29" t="s">
        <v>912</v>
      </c>
      <c r="B327" s="30" t="s">
        <v>35</v>
      </c>
      <c r="C327" s="31" t="s">
        <v>907</v>
      </c>
      <c r="D327" s="31" t="s">
        <v>908</v>
      </c>
      <c r="E327" s="31" t="s">
        <v>909</v>
      </c>
      <c r="F327" s="31" t="s">
        <v>910</v>
      </c>
      <c r="G327" s="32" t="s">
        <v>40</v>
      </c>
      <c r="H327" s="33">
        <v>0</v>
      </c>
      <c r="I327" s="67">
        <v>590000000</v>
      </c>
      <c r="J327" s="32" t="s">
        <v>41</v>
      </c>
      <c r="K327" s="32" t="s">
        <v>275</v>
      </c>
      <c r="L327" s="32" t="s">
        <v>41</v>
      </c>
      <c r="M327" s="32" t="s">
        <v>84</v>
      </c>
      <c r="N327" s="32" t="s">
        <v>544</v>
      </c>
      <c r="O327" s="32" t="s">
        <v>111</v>
      </c>
      <c r="P327" s="32">
        <v>796</v>
      </c>
      <c r="Q327" s="32" t="s">
        <v>47</v>
      </c>
      <c r="R327" s="34">
        <v>20</v>
      </c>
      <c r="S327" s="34">
        <v>640</v>
      </c>
      <c r="T327" s="35">
        <f t="shared" ref="T327:T341" si="31">R327*S327</f>
        <v>12800</v>
      </c>
      <c r="U327" s="36">
        <f t="shared" ref="U327:U341" si="32">T327*1.12</f>
        <v>14336.000000000002</v>
      </c>
      <c r="V327" s="37" t="s">
        <v>48</v>
      </c>
      <c r="W327" s="32">
        <v>2016</v>
      </c>
      <c r="X327" s="38" t="s">
        <v>48</v>
      </c>
    </row>
    <row r="328" spans="1:58" ht="50.1" customHeight="1">
      <c r="A328" s="29" t="s">
        <v>913</v>
      </c>
      <c r="B328" s="30" t="s">
        <v>35</v>
      </c>
      <c r="C328" s="31" t="s">
        <v>907</v>
      </c>
      <c r="D328" s="31" t="s">
        <v>908</v>
      </c>
      <c r="E328" s="31" t="s">
        <v>909</v>
      </c>
      <c r="F328" s="31" t="s">
        <v>914</v>
      </c>
      <c r="G328" s="32" t="s">
        <v>40</v>
      </c>
      <c r="H328" s="33">
        <v>0</v>
      </c>
      <c r="I328" s="67">
        <v>590000000</v>
      </c>
      <c r="J328" s="32" t="s">
        <v>41</v>
      </c>
      <c r="K328" s="32" t="s">
        <v>275</v>
      </c>
      <c r="L328" s="32" t="s">
        <v>41</v>
      </c>
      <c r="M328" s="32" t="s">
        <v>84</v>
      </c>
      <c r="N328" s="32" t="s">
        <v>784</v>
      </c>
      <c r="O328" s="32" t="s">
        <v>111</v>
      </c>
      <c r="P328" s="32">
        <v>796</v>
      </c>
      <c r="Q328" s="32" t="s">
        <v>47</v>
      </c>
      <c r="R328" s="34">
        <v>20</v>
      </c>
      <c r="S328" s="34">
        <v>828</v>
      </c>
      <c r="T328" s="35">
        <v>0</v>
      </c>
      <c r="U328" s="36">
        <f t="shared" si="32"/>
        <v>0</v>
      </c>
      <c r="V328" s="37" t="s">
        <v>48</v>
      </c>
      <c r="W328" s="32">
        <v>2016</v>
      </c>
      <c r="X328" s="38">
        <v>11</v>
      </c>
    </row>
    <row r="329" spans="1:58" ht="50.1" customHeight="1">
      <c r="A329" s="41" t="s">
        <v>915</v>
      </c>
      <c r="B329" s="30" t="s">
        <v>35</v>
      </c>
      <c r="C329" s="42" t="s">
        <v>907</v>
      </c>
      <c r="D329" s="42" t="s">
        <v>908</v>
      </c>
      <c r="E329" s="42" t="s">
        <v>909</v>
      </c>
      <c r="F329" s="42" t="s">
        <v>914</v>
      </c>
      <c r="G329" s="30" t="s">
        <v>40</v>
      </c>
      <c r="H329" s="30">
        <v>0</v>
      </c>
      <c r="I329" s="67">
        <v>590000000</v>
      </c>
      <c r="J329" s="32" t="s">
        <v>41</v>
      </c>
      <c r="K329" s="30" t="s">
        <v>204</v>
      </c>
      <c r="L329" s="30" t="s">
        <v>41</v>
      </c>
      <c r="M329" s="30" t="s">
        <v>84</v>
      </c>
      <c r="N329" s="30" t="s">
        <v>784</v>
      </c>
      <c r="O329" s="32" t="s">
        <v>115</v>
      </c>
      <c r="P329" s="32">
        <v>796</v>
      </c>
      <c r="Q329" s="30" t="s">
        <v>47</v>
      </c>
      <c r="R329" s="43">
        <v>20</v>
      </c>
      <c r="S329" s="43">
        <v>827.99999999999989</v>
      </c>
      <c r="T329" s="44">
        <f t="shared" si="31"/>
        <v>16559.999999999996</v>
      </c>
      <c r="U329" s="44">
        <v>18547.199999999997</v>
      </c>
      <c r="V329" s="64"/>
      <c r="W329" s="32">
        <v>2016</v>
      </c>
      <c r="X329" s="30"/>
    </row>
    <row r="330" spans="1:58" ht="50.1" customHeight="1">
      <c r="A330" s="29" t="s">
        <v>916</v>
      </c>
      <c r="B330" s="30" t="s">
        <v>35</v>
      </c>
      <c r="C330" s="31" t="s">
        <v>917</v>
      </c>
      <c r="D330" s="31" t="s">
        <v>918</v>
      </c>
      <c r="E330" s="31" t="s">
        <v>919</v>
      </c>
      <c r="F330" s="31" t="s">
        <v>918</v>
      </c>
      <c r="G330" s="32" t="s">
        <v>103</v>
      </c>
      <c r="H330" s="33">
        <v>0</v>
      </c>
      <c r="I330" s="67">
        <v>590000000</v>
      </c>
      <c r="J330" s="32" t="s">
        <v>41</v>
      </c>
      <c r="K330" s="32" t="s">
        <v>68</v>
      </c>
      <c r="L330" s="32" t="s">
        <v>302</v>
      </c>
      <c r="M330" s="32" t="s">
        <v>69</v>
      </c>
      <c r="N330" s="32" t="s">
        <v>303</v>
      </c>
      <c r="O330" s="32" t="s">
        <v>71</v>
      </c>
      <c r="P330" s="32" t="s">
        <v>267</v>
      </c>
      <c r="Q330" s="32" t="s">
        <v>268</v>
      </c>
      <c r="R330" s="34">
        <v>5</v>
      </c>
      <c r="S330" s="34">
        <v>1504000</v>
      </c>
      <c r="T330" s="35">
        <f t="shared" si="31"/>
        <v>7520000</v>
      </c>
      <c r="U330" s="36">
        <f t="shared" si="32"/>
        <v>8422400</v>
      </c>
      <c r="V330" s="37" t="s">
        <v>48</v>
      </c>
      <c r="W330" s="32">
        <v>2016</v>
      </c>
      <c r="X330" s="38" t="s">
        <v>48</v>
      </c>
    </row>
    <row r="331" spans="1:58" ht="50.1" customHeight="1">
      <c r="A331" s="29" t="s">
        <v>920</v>
      </c>
      <c r="B331" s="30" t="s">
        <v>35</v>
      </c>
      <c r="C331" s="31" t="s">
        <v>921</v>
      </c>
      <c r="D331" s="31" t="s">
        <v>922</v>
      </c>
      <c r="E331" s="31" t="s">
        <v>923</v>
      </c>
      <c r="F331" s="31" t="s">
        <v>924</v>
      </c>
      <c r="G331" s="32" t="s">
        <v>40</v>
      </c>
      <c r="H331" s="33">
        <v>0</v>
      </c>
      <c r="I331" s="67">
        <v>590000000</v>
      </c>
      <c r="J331" s="32" t="s">
        <v>41</v>
      </c>
      <c r="K331" s="32" t="s">
        <v>68</v>
      </c>
      <c r="L331" s="32" t="s">
        <v>302</v>
      </c>
      <c r="M331" s="32" t="s">
        <v>69</v>
      </c>
      <c r="N331" s="32" t="s">
        <v>303</v>
      </c>
      <c r="O331" s="32" t="s">
        <v>71</v>
      </c>
      <c r="P331" s="32">
        <v>796</v>
      </c>
      <c r="Q331" s="32" t="s">
        <v>47</v>
      </c>
      <c r="R331" s="34">
        <v>4</v>
      </c>
      <c r="S331" s="34">
        <v>410</v>
      </c>
      <c r="T331" s="35">
        <v>0</v>
      </c>
      <c r="U331" s="36">
        <f t="shared" si="32"/>
        <v>0</v>
      </c>
      <c r="V331" s="37" t="s">
        <v>48</v>
      </c>
      <c r="W331" s="32">
        <v>2016</v>
      </c>
      <c r="X331" s="38">
        <v>11</v>
      </c>
    </row>
    <row r="332" spans="1:58" s="40" customFormat="1" ht="50.1" customHeight="1">
      <c r="A332" s="70" t="s">
        <v>925</v>
      </c>
      <c r="B332" s="30" t="s">
        <v>35</v>
      </c>
      <c r="C332" s="42" t="s">
        <v>921</v>
      </c>
      <c r="D332" s="42" t="s">
        <v>922</v>
      </c>
      <c r="E332" s="42" t="s">
        <v>923</v>
      </c>
      <c r="F332" s="42" t="s">
        <v>924</v>
      </c>
      <c r="G332" s="32" t="s">
        <v>40</v>
      </c>
      <c r="H332" s="30">
        <v>0</v>
      </c>
      <c r="I332" s="351">
        <v>590000000</v>
      </c>
      <c r="J332" s="32" t="s">
        <v>41</v>
      </c>
      <c r="K332" s="32" t="s">
        <v>182</v>
      </c>
      <c r="L332" s="32" t="s">
        <v>302</v>
      </c>
      <c r="M332" s="32" t="s">
        <v>69</v>
      </c>
      <c r="N332" s="32" t="s">
        <v>303</v>
      </c>
      <c r="O332" s="32" t="s">
        <v>115</v>
      </c>
      <c r="P332" s="32">
        <v>796</v>
      </c>
      <c r="Q332" s="32" t="s">
        <v>47</v>
      </c>
      <c r="R332" s="58">
        <v>4</v>
      </c>
      <c r="S332" s="58">
        <v>410</v>
      </c>
      <c r="T332" s="58">
        <v>0</v>
      </c>
      <c r="U332" s="316">
        <f>T332*1.12</f>
        <v>0</v>
      </c>
      <c r="V332" s="65"/>
      <c r="W332" s="32">
        <v>2016</v>
      </c>
      <c r="X332" s="87">
        <v>11.19</v>
      </c>
      <c r="Y332" s="364"/>
      <c r="Z332" s="364"/>
      <c r="AA332" s="364"/>
      <c r="AB332" s="364"/>
      <c r="AC332" s="364"/>
      <c r="AD332" s="364"/>
      <c r="AE332" s="364"/>
      <c r="AF332" s="364"/>
      <c r="AG332" s="364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</row>
    <row r="333" spans="1:58" s="40" customFormat="1" ht="50.1" customHeight="1">
      <c r="A333" s="68" t="s">
        <v>13302</v>
      </c>
      <c r="B333" s="54" t="s">
        <v>35</v>
      </c>
      <c r="C333" s="42" t="s">
        <v>921</v>
      </c>
      <c r="D333" s="42" t="s">
        <v>922</v>
      </c>
      <c r="E333" s="42" t="s">
        <v>923</v>
      </c>
      <c r="F333" s="42" t="s">
        <v>924</v>
      </c>
      <c r="G333" s="30" t="s">
        <v>40</v>
      </c>
      <c r="H333" s="239">
        <v>0</v>
      </c>
      <c r="I333" s="313">
        <v>590000000</v>
      </c>
      <c r="J333" s="68" t="s">
        <v>394</v>
      </c>
      <c r="K333" s="30" t="s">
        <v>13201</v>
      </c>
      <c r="L333" s="30" t="s">
        <v>396</v>
      </c>
      <c r="M333" s="32" t="s">
        <v>69</v>
      </c>
      <c r="N333" s="32" t="s">
        <v>303</v>
      </c>
      <c r="O333" s="30" t="s">
        <v>398</v>
      </c>
      <c r="P333" s="70">
        <v>796</v>
      </c>
      <c r="Q333" s="30" t="s">
        <v>47</v>
      </c>
      <c r="R333" s="58">
        <v>4</v>
      </c>
      <c r="S333" s="58">
        <v>670</v>
      </c>
      <c r="T333" s="58">
        <f>S333*R333</f>
        <v>2680</v>
      </c>
      <c r="U333" s="323">
        <f>T333*1.12</f>
        <v>3001.6000000000004</v>
      </c>
      <c r="V333" s="30"/>
      <c r="W333" s="68">
        <v>2016</v>
      </c>
      <c r="X333" s="32"/>
      <c r="Y333" s="364"/>
      <c r="Z333" s="364"/>
      <c r="AA333" s="364"/>
      <c r="AB333" s="364"/>
      <c r="AC333" s="364"/>
      <c r="AD333" s="364"/>
      <c r="AE333" s="364"/>
      <c r="AF333" s="364"/>
      <c r="AG333" s="364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</row>
    <row r="334" spans="1:58" ht="50.1" customHeight="1">
      <c r="A334" s="29" t="s">
        <v>926</v>
      </c>
      <c r="B334" s="30" t="s">
        <v>35</v>
      </c>
      <c r="C334" s="31" t="s">
        <v>921</v>
      </c>
      <c r="D334" s="31" t="s">
        <v>922</v>
      </c>
      <c r="E334" s="31" t="s">
        <v>923</v>
      </c>
      <c r="F334" s="31" t="s">
        <v>927</v>
      </c>
      <c r="G334" s="32" t="s">
        <v>40</v>
      </c>
      <c r="H334" s="33">
        <v>0</v>
      </c>
      <c r="I334" s="67">
        <v>590000000</v>
      </c>
      <c r="J334" s="32" t="s">
        <v>41</v>
      </c>
      <c r="K334" s="32" t="s">
        <v>68</v>
      </c>
      <c r="L334" s="32" t="s">
        <v>302</v>
      </c>
      <c r="M334" s="32" t="s">
        <v>69</v>
      </c>
      <c r="N334" s="32" t="s">
        <v>303</v>
      </c>
      <c r="O334" s="32" t="s">
        <v>71</v>
      </c>
      <c r="P334" s="32">
        <v>796</v>
      </c>
      <c r="Q334" s="32" t="s">
        <v>47</v>
      </c>
      <c r="R334" s="34">
        <v>12</v>
      </c>
      <c r="S334" s="34">
        <v>410</v>
      </c>
      <c r="T334" s="35">
        <v>0</v>
      </c>
      <c r="U334" s="36">
        <f t="shared" si="32"/>
        <v>0</v>
      </c>
      <c r="V334" s="37" t="s">
        <v>48</v>
      </c>
      <c r="W334" s="32">
        <v>2016</v>
      </c>
      <c r="X334" s="38">
        <v>11</v>
      </c>
    </row>
    <row r="335" spans="1:58" s="40" customFormat="1" ht="50.1" customHeight="1">
      <c r="A335" s="70" t="s">
        <v>928</v>
      </c>
      <c r="B335" s="30" t="s">
        <v>35</v>
      </c>
      <c r="C335" s="42" t="s">
        <v>921</v>
      </c>
      <c r="D335" s="42" t="s">
        <v>922</v>
      </c>
      <c r="E335" s="42" t="s">
        <v>923</v>
      </c>
      <c r="F335" s="42" t="s">
        <v>927</v>
      </c>
      <c r="G335" s="32" t="s">
        <v>40</v>
      </c>
      <c r="H335" s="30">
        <v>0</v>
      </c>
      <c r="I335" s="351">
        <v>590000000</v>
      </c>
      <c r="J335" s="32" t="s">
        <v>41</v>
      </c>
      <c r="K335" s="32" t="s">
        <v>182</v>
      </c>
      <c r="L335" s="32" t="s">
        <v>302</v>
      </c>
      <c r="M335" s="32" t="s">
        <v>69</v>
      </c>
      <c r="N335" s="32" t="s">
        <v>303</v>
      </c>
      <c r="O335" s="32" t="s">
        <v>115</v>
      </c>
      <c r="P335" s="32">
        <v>796</v>
      </c>
      <c r="Q335" s="32" t="s">
        <v>47</v>
      </c>
      <c r="R335" s="58">
        <v>12</v>
      </c>
      <c r="S335" s="58">
        <v>410</v>
      </c>
      <c r="T335" s="58">
        <v>0</v>
      </c>
      <c r="U335" s="316">
        <f>T335*1.12</f>
        <v>0</v>
      </c>
      <c r="V335" s="65"/>
      <c r="W335" s="32">
        <v>2016</v>
      </c>
      <c r="X335" s="87">
        <v>11.19</v>
      </c>
      <c r="Y335" s="364"/>
      <c r="Z335" s="364"/>
      <c r="AA335" s="364"/>
      <c r="AB335" s="364"/>
      <c r="AC335" s="364"/>
      <c r="AD335" s="364"/>
      <c r="AE335" s="364"/>
      <c r="AF335" s="364"/>
      <c r="AG335" s="364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</row>
    <row r="336" spans="1:58" s="40" customFormat="1" ht="50.1" customHeight="1">
      <c r="A336" s="68" t="s">
        <v>13315</v>
      </c>
      <c r="B336" s="54" t="s">
        <v>35</v>
      </c>
      <c r="C336" s="42" t="s">
        <v>921</v>
      </c>
      <c r="D336" s="42" t="s">
        <v>922</v>
      </c>
      <c r="E336" s="42" t="s">
        <v>923</v>
      </c>
      <c r="F336" s="42" t="s">
        <v>927</v>
      </c>
      <c r="G336" s="30" t="s">
        <v>40</v>
      </c>
      <c r="H336" s="239">
        <v>0</v>
      </c>
      <c r="I336" s="313">
        <v>590000000</v>
      </c>
      <c r="J336" s="68" t="s">
        <v>394</v>
      </c>
      <c r="K336" s="30" t="s">
        <v>13201</v>
      </c>
      <c r="L336" s="30" t="s">
        <v>396</v>
      </c>
      <c r="M336" s="32" t="s">
        <v>69</v>
      </c>
      <c r="N336" s="32" t="s">
        <v>303</v>
      </c>
      <c r="O336" s="30" t="s">
        <v>398</v>
      </c>
      <c r="P336" s="70">
        <v>796</v>
      </c>
      <c r="Q336" s="30" t="s">
        <v>47</v>
      </c>
      <c r="R336" s="58">
        <v>12</v>
      </c>
      <c r="S336" s="58">
        <v>760</v>
      </c>
      <c r="T336" s="58">
        <f>S336*R336</f>
        <v>9120</v>
      </c>
      <c r="U336" s="323">
        <f>T336*1.12</f>
        <v>10214.400000000001</v>
      </c>
      <c r="V336" s="30"/>
      <c r="W336" s="68">
        <v>2016</v>
      </c>
      <c r="X336" s="32"/>
      <c r="Y336" s="364"/>
      <c r="Z336" s="364"/>
      <c r="AA336" s="364"/>
      <c r="AB336" s="364"/>
      <c r="AC336" s="364"/>
      <c r="AD336" s="364"/>
      <c r="AE336" s="364"/>
      <c r="AF336" s="364"/>
      <c r="AG336" s="364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</row>
    <row r="337" spans="1:58" ht="50.1" customHeight="1">
      <c r="A337" s="29" t="s">
        <v>929</v>
      </c>
      <c r="B337" s="30" t="s">
        <v>35</v>
      </c>
      <c r="C337" s="31" t="s">
        <v>930</v>
      </c>
      <c r="D337" s="31" t="s">
        <v>931</v>
      </c>
      <c r="E337" s="31" t="s">
        <v>932</v>
      </c>
      <c r="F337" s="31" t="s">
        <v>933</v>
      </c>
      <c r="G337" s="32" t="s">
        <v>40</v>
      </c>
      <c r="H337" s="33">
        <v>100</v>
      </c>
      <c r="I337" s="67">
        <v>590000000</v>
      </c>
      <c r="J337" s="32" t="s">
        <v>41</v>
      </c>
      <c r="K337" s="32" t="s">
        <v>132</v>
      </c>
      <c r="L337" s="32" t="s">
        <v>41</v>
      </c>
      <c r="M337" s="32" t="s">
        <v>84</v>
      </c>
      <c r="N337" s="32" t="s">
        <v>123</v>
      </c>
      <c r="O337" s="32" t="s">
        <v>640</v>
      </c>
      <c r="P337" s="32" t="s">
        <v>133</v>
      </c>
      <c r="Q337" s="32" t="s">
        <v>134</v>
      </c>
      <c r="R337" s="34">
        <v>22000</v>
      </c>
      <c r="S337" s="34">
        <v>49.11</v>
      </c>
      <c r="T337" s="35">
        <f t="shared" si="31"/>
        <v>1080420</v>
      </c>
      <c r="U337" s="36">
        <f t="shared" si="32"/>
        <v>1210070.4000000001</v>
      </c>
      <c r="V337" s="37" t="s">
        <v>48</v>
      </c>
      <c r="W337" s="32">
        <v>2016</v>
      </c>
      <c r="X337" s="38" t="s">
        <v>48</v>
      </c>
    </row>
    <row r="338" spans="1:58" ht="50.1" customHeight="1">
      <c r="A338" s="29" t="s">
        <v>934</v>
      </c>
      <c r="B338" s="30" t="s">
        <v>35</v>
      </c>
      <c r="C338" s="31" t="s">
        <v>935</v>
      </c>
      <c r="D338" s="31" t="s">
        <v>936</v>
      </c>
      <c r="E338" s="31" t="s">
        <v>937</v>
      </c>
      <c r="F338" s="31" t="s">
        <v>938</v>
      </c>
      <c r="G338" s="32" t="s">
        <v>40</v>
      </c>
      <c r="H338" s="33">
        <v>0</v>
      </c>
      <c r="I338" s="67">
        <v>590000000</v>
      </c>
      <c r="J338" s="32" t="s">
        <v>41</v>
      </c>
      <c r="K338" s="32" t="s">
        <v>939</v>
      </c>
      <c r="L338" s="32" t="s">
        <v>83</v>
      </c>
      <c r="M338" s="32" t="s">
        <v>84</v>
      </c>
      <c r="N338" s="32" t="s">
        <v>85</v>
      </c>
      <c r="O338" s="32" t="s">
        <v>95</v>
      </c>
      <c r="P338" s="32">
        <v>796</v>
      </c>
      <c r="Q338" s="32" t="s">
        <v>47</v>
      </c>
      <c r="R338" s="34">
        <v>7</v>
      </c>
      <c r="S338" s="34">
        <v>5000</v>
      </c>
      <c r="T338" s="35">
        <f t="shared" si="31"/>
        <v>35000</v>
      </c>
      <c r="U338" s="36">
        <f t="shared" si="32"/>
        <v>39200.000000000007</v>
      </c>
      <c r="V338" s="37" t="s">
        <v>48</v>
      </c>
      <c r="W338" s="32">
        <v>2016</v>
      </c>
      <c r="X338" s="38" t="s">
        <v>48</v>
      </c>
    </row>
    <row r="339" spans="1:58" s="40" customFormat="1" ht="50.1" customHeight="1">
      <c r="A339" s="29" t="s">
        <v>940</v>
      </c>
      <c r="B339" s="30" t="s">
        <v>35</v>
      </c>
      <c r="C339" s="31" t="s">
        <v>941</v>
      </c>
      <c r="D339" s="31" t="s">
        <v>936</v>
      </c>
      <c r="E339" s="31" t="s">
        <v>942</v>
      </c>
      <c r="F339" s="31" t="s">
        <v>93</v>
      </c>
      <c r="G339" s="32" t="s">
        <v>40</v>
      </c>
      <c r="H339" s="33">
        <v>0</v>
      </c>
      <c r="I339" s="67">
        <v>590000000</v>
      </c>
      <c r="J339" s="32" t="s">
        <v>41</v>
      </c>
      <c r="K339" s="32" t="s">
        <v>943</v>
      </c>
      <c r="L339" s="32" t="s">
        <v>83</v>
      </c>
      <c r="M339" s="32" t="s">
        <v>84</v>
      </c>
      <c r="N339" s="32" t="s">
        <v>85</v>
      </c>
      <c r="O339" s="32">
        <v>100</v>
      </c>
      <c r="P339" s="32">
        <v>796</v>
      </c>
      <c r="Q339" s="32" t="s">
        <v>47</v>
      </c>
      <c r="R339" s="170">
        <v>5</v>
      </c>
      <c r="S339" s="102">
        <v>11000</v>
      </c>
      <c r="T339" s="44">
        <v>0</v>
      </c>
      <c r="U339" s="36">
        <f>T339*1.12</f>
        <v>0</v>
      </c>
      <c r="V339" s="322"/>
      <c r="W339" s="32">
        <v>2016</v>
      </c>
      <c r="X339" s="70">
        <v>11.19</v>
      </c>
    </row>
    <row r="340" spans="1:58" s="40" customFormat="1" ht="50.1" customHeight="1">
      <c r="A340" s="124" t="s">
        <v>944</v>
      </c>
      <c r="B340" s="54" t="s">
        <v>35</v>
      </c>
      <c r="C340" s="319" t="s">
        <v>941</v>
      </c>
      <c r="D340" s="324" t="s">
        <v>936</v>
      </c>
      <c r="E340" s="319" t="s">
        <v>942</v>
      </c>
      <c r="F340" s="319" t="s">
        <v>945</v>
      </c>
      <c r="G340" s="57" t="s">
        <v>40</v>
      </c>
      <c r="H340" s="32">
        <v>0</v>
      </c>
      <c r="I340" s="67">
        <v>590000000</v>
      </c>
      <c r="J340" s="57" t="s">
        <v>41</v>
      </c>
      <c r="K340" s="48" t="s">
        <v>946</v>
      </c>
      <c r="L340" s="68" t="s">
        <v>83</v>
      </c>
      <c r="M340" s="57" t="s">
        <v>84</v>
      </c>
      <c r="N340" s="57" t="s">
        <v>88</v>
      </c>
      <c r="O340" s="248" t="s">
        <v>62</v>
      </c>
      <c r="P340" s="32">
        <v>796</v>
      </c>
      <c r="Q340" s="54" t="s">
        <v>47</v>
      </c>
      <c r="R340" s="218">
        <v>5</v>
      </c>
      <c r="S340" s="218">
        <v>12800</v>
      </c>
      <c r="T340" s="207">
        <f>R340*S340</f>
        <v>64000</v>
      </c>
      <c r="U340" s="325">
        <f>T340*1.12</f>
        <v>71680</v>
      </c>
      <c r="V340" s="204"/>
      <c r="W340" s="204">
        <v>2016</v>
      </c>
      <c r="X340" s="217"/>
    </row>
    <row r="341" spans="1:58" ht="50.1" customHeight="1">
      <c r="A341" s="29" t="s">
        <v>947</v>
      </c>
      <c r="B341" s="30" t="s">
        <v>35</v>
      </c>
      <c r="C341" s="31" t="s">
        <v>948</v>
      </c>
      <c r="D341" s="31" t="s">
        <v>949</v>
      </c>
      <c r="E341" s="31" t="s">
        <v>950</v>
      </c>
      <c r="F341" s="31" t="s">
        <v>951</v>
      </c>
      <c r="G341" s="32" t="s">
        <v>40</v>
      </c>
      <c r="H341" s="33">
        <v>0</v>
      </c>
      <c r="I341" s="67">
        <v>590000000</v>
      </c>
      <c r="J341" s="32" t="s">
        <v>41</v>
      </c>
      <c r="K341" s="32" t="s">
        <v>54</v>
      </c>
      <c r="L341" s="32" t="s">
        <v>43</v>
      </c>
      <c r="M341" s="32" t="s">
        <v>69</v>
      </c>
      <c r="N341" s="32" t="s">
        <v>284</v>
      </c>
      <c r="O341" s="32" t="s">
        <v>71</v>
      </c>
      <c r="P341" s="32">
        <v>796</v>
      </c>
      <c r="Q341" s="32" t="s">
        <v>47</v>
      </c>
      <c r="R341" s="34">
        <v>400</v>
      </c>
      <c r="S341" s="34">
        <v>130</v>
      </c>
      <c r="T341" s="35">
        <f t="shared" si="31"/>
        <v>52000</v>
      </c>
      <c r="U341" s="36">
        <f t="shared" si="32"/>
        <v>58240.000000000007</v>
      </c>
      <c r="V341" s="37" t="s">
        <v>48</v>
      </c>
      <c r="W341" s="32">
        <v>2016</v>
      </c>
      <c r="X341" s="38" t="s">
        <v>48</v>
      </c>
    </row>
    <row r="342" spans="1:58" ht="50.1" customHeight="1">
      <c r="A342" s="29" t="s">
        <v>952</v>
      </c>
      <c r="B342" s="30" t="s">
        <v>35</v>
      </c>
      <c r="C342" s="31" t="s">
        <v>953</v>
      </c>
      <c r="D342" s="31" t="s">
        <v>954</v>
      </c>
      <c r="E342" s="31" t="s">
        <v>950</v>
      </c>
      <c r="F342" s="31" t="s">
        <v>955</v>
      </c>
      <c r="G342" s="32" t="s">
        <v>40</v>
      </c>
      <c r="H342" s="33">
        <v>0</v>
      </c>
      <c r="I342" s="67">
        <v>590000000</v>
      </c>
      <c r="J342" s="32" t="s">
        <v>41</v>
      </c>
      <c r="K342" s="32" t="s">
        <v>54</v>
      </c>
      <c r="L342" s="32" t="s">
        <v>43</v>
      </c>
      <c r="M342" s="32" t="s">
        <v>69</v>
      </c>
      <c r="N342" s="32" t="s">
        <v>284</v>
      </c>
      <c r="O342" s="32" t="s">
        <v>111</v>
      </c>
      <c r="P342" s="32">
        <v>796</v>
      </c>
      <c r="Q342" s="32" t="s">
        <v>47</v>
      </c>
      <c r="R342" s="34">
        <v>400</v>
      </c>
      <c r="S342" s="34">
        <v>160</v>
      </c>
      <c r="T342" s="35">
        <v>0</v>
      </c>
      <c r="U342" s="36">
        <v>0</v>
      </c>
      <c r="V342" s="37" t="s">
        <v>48</v>
      </c>
      <c r="W342" s="32">
        <v>2016</v>
      </c>
      <c r="X342" s="38">
        <v>11.19</v>
      </c>
    </row>
    <row r="343" spans="1:58" ht="50.1" customHeight="1">
      <c r="A343" s="29" t="s">
        <v>956</v>
      </c>
      <c r="B343" s="30" t="s">
        <v>35</v>
      </c>
      <c r="C343" s="31" t="s">
        <v>953</v>
      </c>
      <c r="D343" s="31" t="s">
        <v>954</v>
      </c>
      <c r="E343" s="31" t="s">
        <v>950</v>
      </c>
      <c r="F343" s="31" t="s">
        <v>955</v>
      </c>
      <c r="G343" s="32" t="s">
        <v>40</v>
      </c>
      <c r="H343" s="33">
        <v>0</v>
      </c>
      <c r="I343" s="67">
        <v>590000000</v>
      </c>
      <c r="J343" s="32" t="s">
        <v>41</v>
      </c>
      <c r="K343" s="32" t="s">
        <v>957</v>
      </c>
      <c r="L343" s="32" t="s">
        <v>43</v>
      </c>
      <c r="M343" s="32" t="s">
        <v>69</v>
      </c>
      <c r="N343" s="32" t="s">
        <v>284</v>
      </c>
      <c r="O343" s="32" t="s">
        <v>398</v>
      </c>
      <c r="P343" s="32">
        <v>796</v>
      </c>
      <c r="Q343" s="32" t="s">
        <v>47</v>
      </c>
      <c r="R343" s="34">
        <v>400</v>
      </c>
      <c r="S343" s="34">
        <v>183.04</v>
      </c>
      <c r="T343" s="35">
        <f t="shared" ref="T343:T365" si="33">R343*S343</f>
        <v>73216</v>
      </c>
      <c r="U343" s="36">
        <f t="shared" ref="U343:U364" si="34">T343*1.12</f>
        <v>82001.920000000013</v>
      </c>
      <c r="V343" s="37" t="s">
        <v>48</v>
      </c>
      <c r="W343" s="32">
        <v>2016</v>
      </c>
      <c r="X343" s="38" t="s">
        <v>48</v>
      </c>
    </row>
    <row r="344" spans="1:58" ht="50.1" customHeight="1">
      <c r="A344" s="29" t="s">
        <v>958</v>
      </c>
      <c r="B344" s="30" t="s">
        <v>35</v>
      </c>
      <c r="C344" s="31" t="s">
        <v>959</v>
      </c>
      <c r="D344" s="31" t="s">
        <v>960</v>
      </c>
      <c r="E344" s="31" t="s">
        <v>961</v>
      </c>
      <c r="F344" s="31" t="s">
        <v>48</v>
      </c>
      <c r="G344" s="32" t="s">
        <v>40</v>
      </c>
      <c r="H344" s="33">
        <v>0</v>
      </c>
      <c r="I344" s="67">
        <v>590000000</v>
      </c>
      <c r="J344" s="32" t="s">
        <v>41</v>
      </c>
      <c r="K344" s="32" t="s">
        <v>68</v>
      </c>
      <c r="L344" s="32" t="s">
        <v>43</v>
      </c>
      <c r="M344" s="32" t="s">
        <v>69</v>
      </c>
      <c r="N344" s="32" t="s">
        <v>70</v>
      </c>
      <c r="O344" s="32" t="s">
        <v>71</v>
      </c>
      <c r="P344" s="32">
        <v>796</v>
      </c>
      <c r="Q344" s="32" t="s">
        <v>47</v>
      </c>
      <c r="R344" s="34">
        <v>18</v>
      </c>
      <c r="S344" s="34">
        <v>15000</v>
      </c>
      <c r="T344" s="35">
        <v>0</v>
      </c>
      <c r="U344" s="36">
        <f t="shared" si="34"/>
        <v>0</v>
      </c>
      <c r="V344" s="37" t="s">
        <v>48</v>
      </c>
      <c r="W344" s="32">
        <v>2016</v>
      </c>
      <c r="X344" s="38">
        <v>11</v>
      </c>
    </row>
    <row r="345" spans="1:58" s="387" customFormat="1" ht="50.1" customHeight="1">
      <c r="A345" s="70" t="s">
        <v>962</v>
      </c>
      <c r="B345" s="30" t="s">
        <v>35</v>
      </c>
      <c r="C345" s="42" t="s">
        <v>959</v>
      </c>
      <c r="D345" s="42" t="s">
        <v>960</v>
      </c>
      <c r="E345" s="42" t="s">
        <v>961</v>
      </c>
      <c r="F345" s="31"/>
      <c r="G345" s="32" t="s">
        <v>40</v>
      </c>
      <c r="H345" s="30">
        <v>0</v>
      </c>
      <c r="I345" s="67">
        <v>590000000</v>
      </c>
      <c r="J345" s="32" t="s">
        <v>41</v>
      </c>
      <c r="K345" s="32" t="s">
        <v>182</v>
      </c>
      <c r="L345" s="32" t="s">
        <v>43</v>
      </c>
      <c r="M345" s="68" t="s">
        <v>69</v>
      </c>
      <c r="N345" s="32" t="s">
        <v>70</v>
      </c>
      <c r="O345" s="32" t="s">
        <v>115</v>
      </c>
      <c r="P345" s="32">
        <v>796</v>
      </c>
      <c r="Q345" s="32" t="s">
        <v>47</v>
      </c>
      <c r="R345" s="58">
        <v>18</v>
      </c>
      <c r="S345" s="58">
        <v>15000</v>
      </c>
      <c r="T345" s="58">
        <v>0</v>
      </c>
      <c r="U345" s="316">
        <f t="shared" ref="U345" si="35">T345*1.12</f>
        <v>0</v>
      </c>
      <c r="V345" s="32"/>
      <c r="W345" s="32">
        <v>2016</v>
      </c>
      <c r="X345" s="30" t="s">
        <v>13403</v>
      </c>
      <c r="Y345" s="386"/>
      <c r="Z345" s="386"/>
      <c r="AA345" s="386"/>
      <c r="AB345" s="386"/>
      <c r="AC345" s="386"/>
      <c r="AD345" s="386"/>
      <c r="AE345" s="386"/>
      <c r="AF345" s="386"/>
      <c r="AG345" s="386"/>
      <c r="AH345" s="388"/>
      <c r="AI345" s="388"/>
      <c r="AJ345" s="388"/>
      <c r="AK345" s="388"/>
      <c r="AL345" s="388"/>
      <c r="AM345" s="388"/>
      <c r="AN345" s="388"/>
      <c r="AO345" s="388"/>
      <c r="AP345" s="388"/>
      <c r="AQ345" s="388"/>
      <c r="AR345" s="388"/>
      <c r="AS345" s="388"/>
      <c r="AT345" s="388"/>
      <c r="AU345" s="388"/>
      <c r="AV345" s="388"/>
      <c r="AW345" s="388"/>
      <c r="AX345" s="388"/>
      <c r="AY345" s="388"/>
      <c r="AZ345" s="388"/>
      <c r="BA345" s="388"/>
      <c r="BB345" s="388"/>
      <c r="BC345" s="388"/>
      <c r="BD345" s="388"/>
      <c r="BE345" s="388"/>
      <c r="BF345" s="388"/>
    </row>
    <row r="346" spans="1:58" s="389" customFormat="1" ht="50.1" customHeight="1">
      <c r="A346" s="70" t="s">
        <v>13846</v>
      </c>
      <c r="B346" s="30" t="s">
        <v>35</v>
      </c>
      <c r="C346" s="42" t="s">
        <v>13847</v>
      </c>
      <c r="D346" s="42" t="s">
        <v>960</v>
      </c>
      <c r="E346" s="42" t="s">
        <v>13848</v>
      </c>
      <c r="F346" s="31"/>
      <c r="G346" s="32" t="s">
        <v>40</v>
      </c>
      <c r="H346" s="30">
        <v>0</v>
      </c>
      <c r="I346" s="67">
        <v>590000000</v>
      </c>
      <c r="J346" s="32" t="s">
        <v>41</v>
      </c>
      <c r="K346" s="32" t="s">
        <v>13201</v>
      </c>
      <c r="L346" s="32" t="s">
        <v>43</v>
      </c>
      <c r="M346" s="68" t="s">
        <v>69</v>
      </c>
      <c r="N346" s="32" t="s">
        <v>70</v>
      </c>
      <c r="O346" s="32" t="s">
        <v>115</v>
      </c>
      <c r="P346" s="32">
        <v>796</v>
      </c>
      <c r="Q346" s="32" t="s">
        <v>47</v>
      </c>
      <c r="R346" s="58">
        <v>5</v>
      </c>
      <c r="S346" s="58">
        <v>24110</v>
      </c>
      <c r="T346" s="58">
        <f t="shared" ref="T346" si="36">R346*S346</f>
        <v>120550</v>
      </c>
      <c r="U346" s="58">
        <f>T346*1.12</f>
        <v>135016</v>
      </c>
      <c r="V346" s="32"/>
      <c r="W346" s="32">
        <v>2016</v>
      </c>
      <c r="X346" s="30"/>
      <c r="Y346" s="368"/>
      <c r="Z346" s="368"/>
      <c r="AA346" s="368"/>
      <c r="AB346" s="368"/>
      <c r="AC346" s="368"/>
      <c r="AD346" s="368"/>
      <c r="AE346" s="368"/>
      <c r="AF346" s="368"/>
      <c r="AG346" s="368"/>
      <c r="AH346" s="390"/>
      <c r="AI346" s="390"/>
      <c r="AJ346" s="390"/>
      <c r="AK346" s="390"/>
      <c r="AL346" s="390"/>
      <c r="AM346" s="390"/>
      <c r="AN346" s="390"/>
      <c r="AO346" s="390"/>
      <c r="AP346" s="390"/>
      <c r="AQ346" s="390"/>
      <c r="AR346" s="390"/>
      <c r="AS346" s="390"/>
      <c r="AT346" s="390"/>
      <c r="AU346" s="390"/>
      <c r="AV346" s="390"/>
      <c r="AW346" s="390"/>
      <c r="AX346" s="390"/>
      <c r="AY346" s="390"/>
      <c r="AZ346" s="390"/>
      <c r="BA346" s="390"/>
      <c r="BB346" s="390"/>
      <c r="BC346" s="390"/>
      <c r="BD346" s="390"/>
      <c r="BE346" s="390"/>
      <c r="BF346" s="390"/>
    </row>
    <row r="347" spans="1:58" ht="50.1" customHeight="1">
      <c r="A347" s="29" t="s">
        <v>963</v>
      </c>
      <c r="B347" s="30" t="s">
        <v>35</v>
      </c>
      <c r="C347" s="31" t="s">
        <v>964</v>
      </c>
      <c r="D347" s="31" t="s">
        <v>960</v>
      </c>
      <c r="E347" s="31" t="s">
        <v>965</v>
      </c>
      <c r="F347" s="31" t="s">
        <v>48</v>
      </c>
      <c r="G347" s="32" t="s">
        <v>40</v>
      </c>
      <c r="H347" s="33">
        <v>0</v>
      </c>
      <c r="I347" s="67">
        <v>590000000</v>
      </c>
      <c r="J347" s="32" t="s">
        <v>41</v>
      </c>
      <c r="K347" s="32" t="s">
        <v>966</v>
      </c>
      <c r="L347" s="32" t="s">
        <v>43</v>
      </c>
      <c r="M347" s="32" t="s">
        <v>69</v>
      </c>
      <c r="N347" s="32" t="s">
        <v>70</v>
      </c>
      <c r="O347" s="32" t="s">
        <v>71</v>
      </c>
      <c r="P347" s="32">
        <v>796</v>
      </c>
      <c r="Q347" s="32" t="s">
        <v>47</v>
      </c>
      <c r="R347" s="34">
        <v>9</v>
      </c>
      <c r="S347" s="34">
        <v>20000</v>
      </c>
      <c r="T347" s="35">
        <f t="shared" si="33"/>
        <v>180000</v>
      </c>
      <c r="U347" s="36">
        <f t="shared" si="34"/>
        <v>201600.00000000003</v>
      </c>
      <c r="V347" s="37" t="s">
        <v>48</v>
      </c>
      <c r="W347" s="32">
        <v>2016</v>
      </c>
      <c r="X347" s="38" t="s">
        <v>48</v>
      </c>
    </row>
    <row r="348" spans="1:58" ht="50.1" customHeight="1">
      <c r="A348" s="29" t="s">
        <v>967</v>
      </c>
      <c r="B348" s="30" t="s">
        <v>35</v>
      </c>
      <c r="C348" s="31" t="s">
        <v>968</v>
      </c>
      <c r="D348" s="31" t="s">
        <v>969</v>
      </c>
      <c r="E348" s="31" t="s">
        <v>970</v>
      </c>
      <c r="F348" s="31" t="s">
        <v>971</v>
      </c>
      <c r="G348" s="32" t="s">
        <v>40</v>
      </c>
      <c r="H348" s="33">
        <v>0</v>
      </c>
      <c r="I348" s="67">
        <v>590000000</v>
      </c>
      <c r="J348" s="32" t="s">
        <v>41</v>
      </c>
      <c r="K348" s="32" t="s">
        <v>132</v>
      </c>
      <c r="L348" s="32" t="s">
        <v>41</v>
      </c>
      <c r="M348" s="32" t="s">
        <v>84</v>
      </c>
      <c r="N348" s="32" t="s">
        <v>55</v>
      </c>
      <c r="O348" s="32" t="s">
        <v>56</v>
      </c>
      <c r="P348" s="32" t="s">
        <v>133</v>
      </c>
      <c r="Q348" s="32" t="s">
        <v>134</v>
      </c>
      <c r="R348" s="34">
        <v>150</v>
      </c>
      <c r="S348" s="34">
        <v>2845</v>
      </c>
      <c r="T348" s="35">
        <v>0</v>
      </c>
      <c r="U348" s="36">
        <f t="shared" si="34"/>
        <v>0</v>
      </c>
      <c r="V348" s="37" t="s">
        <v>48</v>
      </c>
      <c r="W348" s="32">
        <v>2016</v>
      </c>
      <c r="X348" s="38">
        <v>11</v>
      </c>
    </row>
    <row r="349" spans="1:58" ht="50.1" customHeight="1">
      <c r="A349" s="70" t="s">
        <v>972</v>
      </c>
      <c r="B349" s="30" t="s">
        <v>35</v>
      </c>
      <c r="C349" s="42" t="s">
        <v>968</v>
      </c>
      <c r="D349" s="42" t="s">
        <v>969</v>
      </c>
      <c r="E349" s="42" t="s">
        <v>970</v>
      </c>
      <c r="F349" s="42" t="s">
        <v>971</v>
      </c>
      <c r="G349" s="30" t="s">
        <v>40</v>
      </c>
      <c r="H349" s="30">
        <v>0</v>
      </c>
      <c r="I349" s="67">
        <v>590000000</v>
      </c>
      <c r="J349" s="32" t="s">
        <v>41</v>
      </c>
      <c r="K349" s="48" t="s">
        <v>212</v>
      </c>
      <c r="L349" s="32" t="s">
        <v>41</v>
      </c>
      <c r="M349" s="30" t="s">
        <v>84</v>
      </c>
      <c r="N349" s="30" t="s">
        <v>55</v>
      </c>
      <c r="O349" s="67" t="s">
        <v>974</v>
      </c>
      <c r="P349" s="30">
        <v>166</v>
      </c>
      <c r="Q349" s="32" t="s">
        <v>134</v>
      </c>
      <c r="R349" s="58">
        <v>150</v>
      </c>
      <c r="S349" s="71">
        <v>2845</v>
      </c>
      <c r="T349" s="58">
        <v>0</v>
      </c>
      <c r="U349" s="316">
        <f t="shared" ref="U349:U350" si="37">T349*1.12</f>
        <v>0</v>
      </c>
      <c r="V349" s="120"/>
      <c r="W349" s="32">
        <v>2016</v>
      </c>
      <c r="X349" s="33" t="s">
        <v>14351</v>
      </c>
    </row>
    <row r="350" spans="1:58" ht="50.1" customHeight="1">
      <c r="A350" s="70" t="s">
        <v>14352</v>
      </c>
      <c r="B350" s="30" t="s">
        <v>35</v>
      </c>
      <c r="C350" s="42" t="s">
        <v>14353</v>
      </c>
      <c r="D350" s="42" t="s">
        <v>2567</v>
      </c>
      <c r="E350" s="42" t="s">
        <v>14354</v>
      </c>
      <c r="F350" s="42" t="s">
        <v>14355</v>
      </c>
      <c r="G350" s="70" t="s">
        <v>103</v>
      </c>
      <c r="H350" s="70">
        <v>0</v>
      </c>
      <c r="I350" s="67">
        <v>590000000</v>
      </c>
      <c r="J350" s="32" t="s">
        <v>41</v>
      </c>
      <c r="K350" s="444" t="s">
        <v>14136</v>
      </c>
      <c r="L350" s="32" t="s">
        <v>41</v>
      </c>
      <c r="M350" s="30" t="s">
        <v>84</v>
      </c>
      <c r="N350" s="30" t="s">
        <v>5908</v>
      </c>
      <c r="O350" s="67" t="s">
        <v>398</v>
      </c>
      <c r="P350" s="32">
        <v>166</v>
      </c>
      <c r="Q350" s="32" t="s">
        <v>134</v>
      </c>
      <c r="R350" s="414">
        <v>50</v>
      </c>
      <c r="S350" s="414">
        <v>880</v>
      </c>
      <c r="T350" s="119">
        <f>R350*S350</f>
        <v>44000</v>
      </c>
      <c r="U350" s="119">
        <f t="shared" si="37"/>
        <v>49280.000000000007</v>
      </c>
      <c r="V350" s="445"/>
      <c r="W350" s="32">
        <v>2016</v>
      </c>
      <c r="X350" s="314" t="s">
        <v>13857</v>
      </c>
    </row>
    <row r="351" spans="1:58" ht="50.1" customHeight="1">
      <c r="A351" s="29" t="s">
        <v>975</v>
      </c>
      <c r="B351" s="30" t="s">
        <v>35</v>
      </c>
      <c r="C351" s="31" t="s">
        <v>976</v>
      </c>
      <c r="D351" s="31" t="s">
        <v>969</v>
      </c>
      <c r="E351" s="31" t="s">
        <v>977</v>
      </c>
      <c r="F351" s="31" t="s">
        <v>978</v>
      </c>
      <c r="G351" s="32" t="s">
        <v>40</v>
      </c>
      <c r="H351" s="33">
        <v>0</v>
      </c>
      <c r="I351" s="67">
        <v>590000000</v>
      </c>
      <c r="J351" s="32" t="s">
        <v>41</v>
      </c>
      <c r="K351" s="32" t="s">
        <v>132</v>
      </c>
      <c r="L351" s="32" t="s">
        <v>41</v>
      </c>
      <c r="M351" s="32" t="s">
        <v>84</v>
      </c>
      <c r="N351" s="32" t="s">
        <v>55</v>
      </c>
      <c r="O351" s="32" t="s">
        <v>56</v>
      </c>
      <c r="P351" s="32" t="s">
        <v>133</v>
      </c>
      <c r="Q351" s="32" t="s">
        <v>134</v>
      </c>
      <c r="R351" s="34">
        <v>200</v>
      </c>
      <c r="S351" s="34">
        <v>2411</v>
      </c>
      <c r="T351" s="35">
        <v>0</v>
      </c>
      <c r="U351" s="36">
        <f t="shared" si="34"/>
        <v>0</v>
      </c>
      <c r="V351" s="37" t="s">
        <v>48</v>
      </c>
      <c r="W351" s="32">
        <v>2016</v>
      </c>
      <c r="X351" s="38">
        <v>11</v>
      </c>
    </row>
    <row r="352" spans="1:58" ht="50.1" customHeight="1">
      <c r="A352" s="41" t="s">
        <v>979</v>
      </c>
      <c r="B352" s="30" t="s">
        <v>35</v>
      </c>
      <c r="C352" s="42" t="s">
        <v>976</v>
      </c>
      <c r="D352" s="42" t="s">
        <v>973</v>
      </c>
      <c r="E352" s="42" t="s">
        <v>977</v>
      </c>
      <c r="F352" s="42" t="s">
        <v>978</v>
      </c>
      <c r="G352" s="30" t="s">
        <v>40</v>
      </c>
      <c r="H352" s="30">
        <v>0</v>
      </c>
      <c r="I352" s="67">
        <v>590000000</v>
      </c>
      <c r="J352" s="32" t="s">
        <v>41</v>
      </c>
      <c r="K352" s="48" t="s">
        <v>212</v>
      </c>
      <c r="L352" s="32" t="s">
        <v>41</v>
      </c>
      <c r="M352" s="30" t="s">
        <v>84</v>
      </c>
      <c r="N352" s="30" t="s">
        <v>55</v>
      </c>
      <c r="O352" s="67" t="s">
        <v>974</v>
      </c>
      <c r="P352" s="30">
        <v>166</v>
      </c>
      <c r="Q352" s="30" t="s">
        <v>137</v>
      </c>
      <c r="R352" s="49">
        <v>200</v>
      </c>
      <c r="S352" s="60">
        <v>2411</v>
      </c>
      <c r="T352" s="44">
        <f t="shared" si="33"/>
        <v>482200</v>
      </c>
      <c r="U352" s="44">
        <v>540064</v>
      </c>
      <c r="V352" s="61"/>
      <c r="W352" s="32">
        <v>2016</v>
      </c>
      <c r="X352" s="30"/>
    </row>
    <row r="353" spans="1:58" ht="50.1" customHeight="1">
      <c r="A353" s="29" t="s">
        <v>980</v>
      </c>
      <c r="B353" s="30" t="s">
        <v>35</v>
      </c>
      <c r="C353" s="31" t="s">
        <v>981</v>
      </c>
      <c r="D353" s="31" t="s">
        <v>969</v>
      </c>
      <c r="E353" s="31" t="s">
        <v>982</v>
      </c>
      <c r="F353" s="31" t="s">
        <v>983</v>
      </c>
      <c r="G353" s="32" t="s">
        <v>40</v>
      </c>
      <c r="H353" s="33">
        <v>0</v>
      </c>
      <c r="I353" s="67">
        <v>590000000</v>
      </c>
      <c r="J353" s="32" t="s">
        <v>41</v>
      </c>
      <c r="K353" s="32" t="s">
        <v>132</v>
      </c>
      <c r="L353" s="32" t="s">
        <v>41</v>
      </c>
      <c r="M353" s="32" t="s">
        <v>84</v>
      </c>
      <c r="N353" s="32" t="s">
        <v>55</v>
      </c>
      <c r="O353" s="32" t="s">
        <v>56</v>
      </c>
      <c r="P353" s="32" t="s">
        <v>133</v>
      </c>
      <c r="Q353" s="32" t="s">
        <v>134</v>
      </c>
      <c r="R353" s="34">
        <v>200</v>
      </c>
      <c r="S353" s="34">
        <v>2322</v>
      </c>
      <c r="T353" s="35">
        <v>0</v>
      </c>
      <c r="U353" s="36">
        <f t="shared" si="34"/>
        <v>0</v>
      </c>
      <c r="V353" s="37" t="s">
        <v>48</v>
      </c>
      <c r="W353" s="32">
        <v>2016</v>
      </c>
      <c r="X353" s="38">
        <v>11</v>
      </c>
    </row>
    <row r="354" spans="1:58" ht="50.1" customHeight="1">
      <c r="A354" s="41" t="s">
        <v>984</v>
      </c>
      <c r="B354" s="30" t="s">
        <v>35</v>
      </c>
      <c r="C354" s="42" t="s">
        <v>981</v>
      </c>
      <c r="D354" s="42" t="s">
        <v>973</v>
      </c>
      <c r="E354" s="42" t="s">
        <v>985</v>
      </c>
      <c r="F354" s="42" t="s">
        <v>983</v>
      </c>
      <c r="G354" s="30" t="s">
        <v>40</v>
      </c>
      <c r="H354" s="30">
        <v>0</v>
      </c>
      <c r="I354" s="67">
        <v>590000000</v>
      </c>
      <c r="J354" s="32" t="s">
        <v>41</v>
      </c>
      <c r="K354" s="48" t="s">
        <v>212</v>
      </c>
      <c r="L354" s="32" t="s">
        <v>41</v>
      </c>
      <c r="M354" s="30" t="s">
        <v>84</v>
      </c>
      <c r="N354" s="30" t="s">
        <v>55</v>
      </c>
      <c r="O354" s="67" t="s">
        <v>974</v>
      </c>
      <c r="P354" s="30">
        <v>166</v>
      </c>
      <c r="Q354" s="30" t="s">
        <v>137</v>
      </c>
      <c r="R354" s="49">
        <v>200</v>
      </c>
      <c r="S354" s="60">
        <v>2322</v>
      </c>
      <c r="T354" s="44">
        <f t="shared" si="33"/>
        <v>464400</v>
      </c>
      <c r="U354" s="44">
        <v>520128.00000000006</v>
      </c>
      <c r="V354" s="61"/>
      <c r="W354" s="32">
        <v>2016</v>
      </c>
      <c r="X354" s="30"/>
    </row>
    <row r="355" spans="1:58" ht="50.1" customHeight="1">
      <c r="A355" s="29" t="s">
        <v>986</v>
      </c>
      <c r="B355" s="30" t="s">
        <v>35</v>
      </c>
      <c r="C355" s="31" t="s">
        <v>987</v>
      </c>
      <c r="D355" s="31" t="s">
        <v>988</v>
      </c>
      <c r="E355" s="31" t="s">
        <v>989</v>
      </c>
      <c r="F355" s="31" t="s">
        <v>990</v>
      </c>
      <c r="G355" s="32" t="s">
        <v>40</v>
      </c>
      <c r="H355" s="33">
        <v>0</v>
      </c>
      <c r="I355" s="67">
        <v>590000000</v>
      </c>
      <c r="J355" s="32" t="s">
        <v>41</v>
      </c>
      <c r="K355" s="32" t="s">
        <v>437</v>
      </c>
      <c r="L355" s="32" t="s">
        <v>41</v>
      </c>
      <c r="M355" s="32" t="s">
        <v>44</v>
      </c>
      <c r="N355" s="32" t="s">
        <v>55</v>
      </c>
      <c r="O355" s="32" t="s">
        <v>56</v>
      </c>
      <c r="P355" s="32" t="s">
        <v>133</v>
      </c>
      <c r="Q355" s="32" t="s">
        <v>134</v>
      </c>
      <c r="R355" s="34">
        <v>300</v>
      </c>
      <c r="S355" s="34">
        <v>896</v>
      </c>
      <c r="T355" s="35">
        <v>0</v>
      </c>
      <c r="U355" s="36">
        <f t="shared" si="34"/>
        <v>0</v>
      </c>
      <c r="V355" s="37" t="s">
        <v>48</v>
      </c>
      <c r="W355" s="32">
        <v>2016</v>
      </c>
      <c r="X355" s="38">
        <v>11</v>
      </c>
    </row>
    <row r="356" spans="1:58" s="40" customFormat="1" ht="50.1" customHeight="1">
      <c r="A356" s="70" t="s">
        <v>991</v>
      </c>
      <c r="B356" s="30" t="s">
        <v>35</v>
      </c>
      <c r="C356" s="42" t="s">
        <v>987</v>
      </c>
      <c r="D356" s="113" t="s">
        <v>992</v>
      </c>
      <c r="E356" s="113" t="s">
        <v>993</v>
      </c>
      <c r="F356" s="42" t="s">
        <v>990</v>
      </c>
      <c r="G356" s="30" t="s">
        <v>40</v>
      </c>
      <c r="H356" s="30">
        <v>0</v>
      </c>
      <c r="I356" s="67">
        <v>590000000</v>
      </c>
      <c r="J356" s="32" t="s">
        <v>41</v>
      </c>
      <c r="K356" s="30" t="s">
        <v>519</v>
      </c>
      <c r="L356" s="32" t="s">
        <v>41</v>
      </c>
      <c r="M356" s="30" t="s">
        <v>44</v>
      </c>
      <c r="N356" s="30" t="s">
        <v>55</v>
      </c>
      <c r="O356" s="67" t="s">
        <v>974</v>
      </c>
      <c r="P356" s="32">
        <v>166</v>
      </c>
      <c r="Q356" s="114" t="s">
        <v>137</v>
      </c>
      <c r="R356" s="58">
        <v>300</v>
      </c>
      <c r="S356" s="58">
        <v>896</v>
      </c>
      <c r="T356" s="58">
        <v>0</v>
      </c>
      <c r="U356" s="316">
        <f>T356*1.12</f>
        <v>0</v>
      </c>
      <c r="V356" s="115"/>
      <c r="W356" s="32">
        <v>2016</v>
      </c>
      <c r="X356" s="30">
        <v>11.19</v>
      </c>
      <c r="Y356" s="364"/>
      <c r="Z356" s="364"/>
      <c r="AA356" s="364"/>
      <c r="AB356" s="364"/>
      <c r="AC356" s="364"/>
      <c r="AD356" s="364"/>
      <c r="AE356" s="364"/>
      <c r="AF356" s="364"/>
      <c r="AG356" s="364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</row>
    <row r="357" spans="1:58" s="40" customFormat="1" ht="50.1" customHeight="1">
      <c r="A357" s="30" t="s">
        <v>13241</v>
      </c>
      <c r="B357" s="30" t="s">
        <v>35</v>
      </c>
      <c r="C357" s="42" t="s">
        <v>987</v>
      </c>
      <c r="D357" s="113" t="s">
        <v>992</v>
      </c>
      <c r="E357" s="113" t="s">
        <v>989</v>
      </c>
      <c r="F357" s="42" t="s">
        <v>990</v>
      </c>
      <c r="G357" s="30" t="s">
        <v>40</v>
      </c>
      <c r="H357" s="30">
        <v>0</v>
      </c>
      <c r="I357" s="67">
        <v>590000000</v>
      </c>
      <c r="J357" s="32" t="s">
        <v>41</v>
      </c>
      <c r="K357" s="30" t="s">
        <v>13201</v>
      </c>
      <c r="L357" s="32" t="s">
        <v>41</v>
      </c>
      <c r="M357" s="30" t="s">
        <v>44</v>
      </c>
      <c r="N357" s="30" t="s">
        <v>55</v>
      </c>
      <c r="O357" s="67" t="s">
        <v>974</v>
      </c>
      <c r="P357" s="32">
        <v>166</v>
      </c>
      <c r="Q357" s="114" t="s">
        <v>134</v>
      </c>
      <c r="R357" s="58">
        <v>300</v>
      </c>
      <c r="S357" s="58">
        <v>957</v>
      </c>
      <c r="T357" s="58">
        <f>R357*S357</f>
        <v>287100</v>
      </c>
      <c r="U357" s="316">
        <f>T357*1.12</f>
        <v>321552.00000000006</v>
      </c>
      <c r="V357" s="115"/>
      <c r="W357" s="32">
        <v>2016</v>
      </c>
      <c r="X357" s="30"/>
      <c r="Y357" s="364"/>
      <c r="Z357" s="364"/>
      <c r="AA357" s="364"/>
      <c r="AB357" s="364"/>
      <c r="AC357" s="364"/>
      <c r="AD357" s="364"/>
      <c r="AE357" s="364"/>
      <c r="AF357" s="364"/>
      <c r="AG357" s="364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</row>
    <row r="358" spans="1:58" ht="50.1" customHeight="1">
      <c r="A358" s="29" t="s">
        <v>995</v>
      </c>
      <c r="B358" s="30" t="s">
        <v>35</v>
      </c>
      <c r="C358" s="31" t="s">
        <v>996</v>
      </c>
      <c r="D358" s="31" t="s">
        <v>997</v>
      </c>
      <c r="E358" s="31" t="s">
        <v>998</v>
      </c>
      <c r="F358" s="31" t="s">
        <v>48</v>
      </c>
      <c r="G358" s="32" t="s">
        <v>40</v>
      </c>
      <c r="H358" s="33">
        <v>0</v>
      </c>
      <c r="I358" s="67">
        <v>590000000</v>
      </c>
      <c r="J358" s="32" t="s">
        <v>41</v>
      </c>
      <c r="K358" s="32" t="s">
        <v>153</v>
      </c>
      <c r="L358" s="32" t="s">
        <v>43</v>
      </c>
      <c r="M358" s="32" t="s">
        <v>84</v>
      </c>
      <c r="N358" s="32" t="s">
        <v>154</v>
      </c>
      <c r="O358" s="32" t="s">
        <v>640</v>
      </c>
      <c r="P358" s="32" t="s">
        <v>133</v>
      </c>
      <c r="Q358" s="32" t="s">
        <v>134</v>
      </c>
      <c r="R358" s="34">
        <v>10000</v>
      </c>
      <c r="S358" s="34">
        <v>160</v>
      </c>
      <c r="T358" s="35">
        <v>0</v>
      </c>
      <c r="U358" s="36">
        <f t="shared" si="34"/>
        <v>0</v>
      </c>
      <c r="V358" s="37" t="s">
        <v>48</v>
      </c>
      <c r="W358" s="32">
        <v>2016</v>
      </c>
      <c r="X358" s="38">
        <v>11</v>
      </c>
    </row>
    <row r="359" spans="1:58" s="40" customFormat="1" ht="50.1" customHeight="1">
      <c r="A359" s="70" t="s">
        <v>999</v>
      </c>
      <c r="B359" s="30" t="s">
        <v>35</v>
      </c>
      <c r="C359" s="42" t="s">
        <v>996</v>
      </c>
      <c r="D359" s="42" t="s">
        <v>997</v>
      </c>
      <c r="E359" s="42" t="s">
        <v>998</v>
      </c>
      <c r="F359" s="42"/>
      <c r="G359" s="32" t="s">
        <v>40</v>
      </c>
      <c r="H359" s="30">
        <v>0</v>
      </c>
      <c r="I359" s="67">
        <v>590000000</v>
      </c>
      <c r="J359" s="32" t="s">
        <v>41</v>
      </c>
      <c r="K359" s="32" t="s">
        <v>165</v>
      </c>
      <c r="L359" s="32" t="s">
        <v>43</v>
      </c>
      <c r="M359" s="32" t="s">
        <v>84</v>
      </c>
      <c r="N359" s="54" t="s">
        <v>154</v>
      </c>
      <c r="O359" s="67" t="s">
        <v>974</v>
      </c>
      <c r="P359" s="30">
        <v>166</v>
      </c>
      <c r="Q359" s="30" t="s">
        <v>134</v>
      </c>
      <c r="R359" s="58">
        <v>10000</v>
      </c>
      <c r="S359" s="58">
        <v>160</v>
      </c>
      <c r="T359" s="58">
        <v>0</v>
      </c>
      <c r="U359" s="316">
        <f t="shared" ref="U359:U360" si="38">T359*1.12</f>
        <v>0</v>
      </c>
      <c r="V359" s="32"/>
      <c r="W359" s="32">
        <v>2016</v>
      </c>
      <c r="X359" s="32" t="s">
        <v>13860</v>
      </c>
      <c r="Y359" s="364"/>
      <c r="Z359" s="364"/>
      <c r="AA359" s="364"/>
      <c r="AB359" s="364"/>
      <c r="AC359" s="364"/>
      <c r="AD359" s="364"/>
      <c r="AE359" s="364"/>
      <c r="AF359" s="364"/>
      <c r="AG359" s="364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</row>
    <row r="360" spans="1:58" s="40" customFormat="1" ht="50.1" customHeight="1">
      <c r="A360" s="70" t="s">
        <v>13861</v>
      </c>
      <c r="B360" s="30" t="s">
        <v>35</v>
      </c>
      <c r="C360" s="42" t="s">
        <v>13862</v>
      </c>
      <c r="D360" s="42" t="s">
        <v>997</v>
      </c>
      <c r="E360" s="42" t="s">
        <v>10982</v>
      </c>
      <c r="F360" s="42" t="s">
        <v>13863</v>
      </c>
      <c r="G360" s="32" t="s">
        <v>40</v>
      </c>
      <c r="H360" s="30">
        <v>0</v>
      </c>
      <c r="I360" s="67">
        <v>590000000</v>
      </c>
      <c r="J360" s="32" t="s">
        <v>41</v>
      </c>
      <c r="K360" s="32" t="s">
        <v>13233</v>
      </c>
      <c r="L360" s="32" t="s">
        <v>43</v>
      </c>
      <c r="M360" s="32" t="s">
        <v>69</v>
      </c>
      <c r="N360" s="54" t="s">
        <v>154</v>
      </c>
      <c r="O360" s="67" t="s">
        <v>62</v>
      </c>
      <c r="P360" s="30">
        <v>166</v>
      </c>
      <c r="Q360" s="30" t="s">
        <v>134</v>
      </c>
      <c r="R360" s="58">
        <v>5000</v>
      </c>
      <c r="S360" s="58">
        <v>245</v>
      </c>
      <c r="T360" s="58">
        <f t="shared" ref="T360" si="39">R360*S360</f>
        <v>1225000</v>
      </c>
      <c r="U360" s="316">
        <f t="shared" si="38"/>
        <v>1372000.0000000002</v>
      </c>
      <c r="V360" s="32"/>
      <c r="W360" s="32">
        <v>2016</v>
      </c>
      <c r="X360" s="32"/>
      <c r="Y360" s="364"/>
      <c r="Z360" s="364"/>
      <c r="AA360" s="364"/>
      <c r="AB360" s="364"/>
      <c r="AC360" s="364"/>
      <c r="AD360" s="364"/>
      <c r="AE360" s="364"/>
      <c r="AF360" s="364"/>
      <c r="AG360" s="364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</row>
    <row r="361" spans="1:58" ht="50.1" customHeight="1">
      <c r="A361" s="29" t="s">
        <v>1000</v>
      </c>
      <c r="B361" s="30" t="s">
        <v>35</v>
      </c>
      <c r="C361" s="31" t="s">
        <v>1001</v>
      </c>
      <c r="D361" s="31" t="s">
        <v>1002</v>
      </c>
      <c r="E361" s="31" t="s">
        <v>1003</v>
      </c>
      <c r="F361" s="31" t="s">
        <v>1004</v>
      </c>
      <c r="G361" s="32" t="s">
        <v>40</v>
      </c>
      <c r="H361" s="33">
        <v>0</v>
      </c>
      <c r="I361" s="67">
        <v>590000000</v>
      </c>
      <c r="J361" s="32" t="s">
        <v>41</v>
      </c>
      <c r="K361" s="32" t="s">
        <v>42</v>
      </c>
      <c r="L361" s="32" t="s">
        <v>43</v>
      </c>
      <c r="M361" s="32" t="s">
        <v>44</v>
      </c>
      <c r="N361" s="32" t="s">
        <v>45</v>
      </c>
      <c r="O361" s="32" t="s">
        <v>111</v>
      </c>
      <c r="P361" s="32">
        <v>796</v>
      </c>
      <c r="Q361" s="32" t="s">
        <v>47</v>
      </c>
      <c r="R361" s="34">
        <v>50</v>
      </c>
      <c r="S361" s="34">
        <v>2500</v>
      </c>
      <c r="T361" s="35">
        <f t="shared" si="33"/>
        <v>125000</v>
      </c>
      <c r="U361" s="36">
        <f t="shared" si="34"/>
        <v>140000</v>
      </c>
      <c r="V361" s="37" t="s">
        <v>48</v>
      </c>
      <c r="W361" s="32">
        <v>2016</v>
      </c>
      <c r="X361" s="38" t="s">
        <v>48</v>
      </c>
    </row>
    <row r="362" spans="1:58" ht="50.1" customHeight="1">
      <c r="A362" s="29" t="s">
        <v>1005</v>
      </c>
      <c r="B362" s="30" t="s">
        <v>35</v>
      </c>
      <c r="C362" s="31" t="s">
        <v>1001</v>
      </c>
      <c r="D362" s="31" t="s">
        <v>1002</v>
      </c>
      <c r="E362" s="31" t="s">
        <v>1003</v>
      </c>
      <c r="F362" s="31" t="s">
        <v>1006</v>
      </c>
      <c r="G362" s="32" t="s">
        <v>40</v>
      </c>
      <c r="H362" s="33">
        <v>0</v>
      </c>
      <c r="I362" s="67">
        <v>590000000</v>
      </c>
      <c r="J362" s="32" t="s">
        <v>41</v>
      </c>
      <c r="K362" s="32" t="s">
        <v>42</v>
      </c>
      <c r="L362" s="32" t="s">
        <v>43</v>
      </c>
      <c r="M362" s="32" t="s">
        <v>44</v>
      </c>
      <c r="N362" s="32" t="s">
        <v>45</v>
      </c>
      <c r="O362" s="32" t="s">
        <v>111</v>
      </c>
      <c r="P362" s="32">
        <v>796</v>
      </c>
      <c r="Q362" s="32" t="s">
        <v>47</v>
      </c>
      <c r="R362" s="34">
        <v>50</v>
      </c>
      <c r="S362" s="34">
        <v>3000</v>
      </c>
      <c r="T362" s="35">
        <f t="shared" si="33"/>
        <v>150000</v>
      </c>
      <c r="U362" s="36">
        <f t="shared" si="34"/>
        <v>168000.00000000003</v>
      </c>
      <c r="V362" s="37" t="s">
        <v>48</v>
      </c>
      <c r="W362" s="32">
        <v>2016</v>
      </c>
      <c r="X362" s="38" t="s">
        <v>48</v>
      </c>
    </row>
    <row r="363" spans="1:58" ht="50.1" customHeight="1">
      <c r="A363" s="29" t="s">
        <v>1007</v>
      </c>
      <c r="B363" s="30" t="s">
        <v>35</v>
      </c>
      <c r="C363" s="31" t="s">
        <v>1001</v>
      </c>
      <c r="D363" s="31" t="s">
        <v>1002</v>
      </c>
      <c r="E363" s="31" t="s">
        <v>1003</v>
      </c>
      <c r="F363" s="31" t="s">
        <v>1008</v>
      </c>
      <c r="G363" s="32" t="s">
        <v>40</v>
      </c>
      <c r="H363" s="33">
        <v>0</v>
      </c>
      <c r="I363" s="67">
        <v>590000000</v>
      </c>
      <c r="J363" s="32" t="s">
        <v>41</v>
      </c>
      <c r="K363" s="32" t="s">
        <v>42</v>
      </c>
      <c r="L363" s="32" t="s">
        <v>43</v>
      </c>
      <c r="M363" s="32" t="s">
        <v>44</v>
      </c>
      <c r="N363" s="32" t="s">
        <v>45</v>
      </c>
      <c r="O363" s="32" t="s">
        <v>111</v>
      </c>
      <c r="P363" s="32">
        <v>796</v>
      </c>
      <c r="Q363" s="32" t="s">
        <v>47</v>
      </c>
      <c r="R363" s="34">
        <v>50</v>
      </c>
      <c r="S363" s="34">
        <v>5000</v>
      </c>
      <c r="T363" s="35">
        <f t="shared" si="33"/>
        <v>250000</v>
      </c>
      <c r="U363" s="36">
        <f t="shared" si="34"/>
        <v>280000</v>
      </c>
      <c r="V363" s="37" t="s">
        <v>48</v>
      </c>
      <c r="W363" s="32">
        <v>2016</v>
      </c>
      <c r="X363" s="38" t="s">
        <v>48</v>
      </c>
    </row>
    <row r="364" spans="1:58" ht="50.1" customHeight="1">
      <c r="A364" s="29" t="s">
        <v>1009</v>
      </c>
      <c r="B364" s="30" t="s">
        <v>35</v>
      </c>
      <c r="C364" s="31" t="s">
        <v>1010</v>
      </c>
      <c r="D364" s="31" t="s">
        <v>1011</v>
      </c>
      <c r="E364" s="31" t="s">
        <v>1012</v>
      </c>
      <c r="F364" s="31" t="s">
        <v>1013</v>
      </c>
      <c r="G364" s="32" t="s">
        <v>40</v>
      </c>
      <c r="H364" s="33">
        <v>0</v>
      </c>
      <c r="I364" s="67">
        <v>590000000</v>
      </c>
      <c r="J364" s="32" t="s">
        <v>41</v>
      </c>
      <c r="K364" s="32" t="s">
        <v>1014</v>
      </c>
      <c r="L364" s="32" t="s">
        <v>43</v>
      </c>
      <c r="M364" s="32" t="s">
        <v>69</v>
      </c>
      <c r="N364" s="32" t="s">
        <v>284</v>
      </c>
      <c r="O364" s="32" t="s">
        <v>71</v>
      </c>
      <c r="P364" s="32">
        <v>796</v>
      </c>
      <c r="Q364" s="32" t="s">
        <v>47</v>
      </c>
      <c r="R364" s="34">
        <v>4</v>
      </c>
      <c r="S364" s="34">
        <v>325</v>
      </c>
      <c r="T364" s="35">
        <v>0</v>
      </c>
      <c r="U364" s="36">
        <f t="shared" si="34"/>
        <v>0</v>
      </c>
      <c r="V364" s="37" t="s">
        <v>48</v>
      </c>
      <c r="W364" s="32">
        <v>2016</v>
      </c>
      <c r="X364" s="38">
        <v>11</v>
      </c>
    </row>
    <row r="365" spans="1:58" ht="50.1" customHeight="1">
      <c r="A365" s="41" t="s">
        <v>1015</v>
      </c>
      <c r="B365" s="30" t="s">
        <v>35</v>
      </c>
      <c r="C365" s="42" t="s">
        <v>1010</v>
      </c>
      <c r="D365" s="42" t="s">
        <v>1011</v>
      </c>
      <c r="E365" s="42" t="s">
        <v>1012</v>
      </c>
      <c r="F365" s="42" t="s">
        <v>1013</v>
      </c>
      <c r="G365" s="30" t="s">
        <v>40</v>
      </c>
      <c r="H365" s="30">
        <v>0</v>
      </c>
      <c r="I365" s="67">
        <v>590000000</v>
      </c>
      <c r="J365" s="32" t="s">
        <v>41</v>
      </c>
      <c r="K365" s="68" t="s">
        <v>1016</v>
      </c>
      <c r="L365" s="32" t="s">
        <v>43</v>
      </c>
      <c r="M365" s="68" t="s">
        <v>69</v>
      </c>
      <c r="N365" s="68" t="s">
        <v>1017</v>
      </c>
      <c r="O365" s="32" t="s">
        <v>115</v>
      </c>
      <c r="P365" s="32">
        <v>796</v>
      </c>
      <c r="Q365" s="30" t="s">
        <v>47</v>
      </c>
      <c r="R365" s="58">
        <v>4</v>
      </c>
      <c r="S365" s="58">
        <v>325</v>
      </c>
      <c r="T365" s="44">
        <f t="shared" si="33"/>
        <v>1300</v>
      </c>
      <c r="U365" s="44">
        <v>1456.0000000000002</v>
      </c>
      <c r="V365" s="30"/>
      <c r="W365" s="32">
        <v>2016</v>
      </c>
      <c r="X365" s="30"/>
    </row>
    <row r="366" spans="1:58" ht="50.1" customHeight="1">
      <c r="A366" s="29" t="s">
        <v>1018</v>
      </c>
      <c r="B366" s="30" t="s">
        <v>35</v>
      </c>
      <c r="C366" s="31" t="s">
        <v>1010</v>
      </c>
      <c r="D366" s="31" t="s">
        <v>1011</v>
      </c>
      <c r="E366" s="31" t="s">
        <v>1012</v>
      </c>
      <c r="F366" s="31" t="s">
        <v>1019</v>
      </c>
      <c r="G366" s="32" t="s">
        <v>40</v>
      </c>
      <c r="H366" s="33">
        <v>0</v>
      </c>
      <c r="I366" s="67">
        <v>590000000</v>
      </c>
      <c r="J366" s="32" t="s">
        <v>41</v>
      </c>
      <c r="K366" s="32" t="s">
        <v>1014</v>
      </c>
      <c r="L366" s="32" t="s">
        <v>43</v>
      </c>
      <c r="M366" s="32" t="s">
        <v>69</v>
      </c>
      <c r="N366" s="32" t="s">
        <v>284</v>
      </c>
      <c r="O366" s="32" t="s">
        <v>71</v>
      </c>
      <c r="P366" s="32">
        <v>796</v>
      </c>
      <c r="Q366" s="32" t="s">
        <v>47</v>
      </c>
      <c r="R366" s="34">
        <v>4</v>
      </c>
      <c r="S366" s="34">
        <v>736</v>
      </c>
      <c r="T366" s="35">
        <v>0</v>
      </c>
      <c r="U366" s="36">
        <v>0</v>
      </c>
      <c r="V366" s="37" t="s">
        <v>48</v>
      </c>
      <c r="W366" s="32">
        <v>2016</v>
      </c>
      <c r="X366" s="38">
        <v>11</v>
      </c>
    </row>
    <row r="367" spans="1:58" ht="50.1" customHeight="1">
      <c r="A367" s="29" t="s">
        <v>1020</v>
      </c>
      <c r="B367" s="30" t="s">
        <v>35</v>
      </c>
      <c r="C367" s="31" t="s">
        <v>1010</v>
      </c>
      <c r="D367" s="31" t="s">
        <v>1011</v>
      </c>
      <c r="E367" s="31" t="s">
        <v>1012</v>
      </c>
      <c r="F367" s="31" t="s">
        <v>1019</v>
      </c>
      <c r="G367" s="32" t="s">
        <v>40</v>
      </c>
      <c r="H367" s="33">
        <v>0</v>
      </c>
      <c r="I367" s="67">
        <v>590000000</v>
      </c>
      <c r="J367" s="32" t="s">
        <v>41</v>
      </c>
      <c r="K367" s="32" t="s">
        <v>290</v>
      </c>
      <c r="L367" s="32" t="s">
        <v>43</v>
      </c>
      <c r="M367" s="32" t="s">
        <v>69</v>
      </c>
      <c r="N367" s="32" t="s">
        <v>284</v>
      </c>
      <c r="O367" s="32" t="s">
        <v>77</v>
      </c>
      <c r="P367" s="32">
        <v>796</v>
      </c>
      <c r="Q367" s="32" t="s">
        <v>47</v>
      </c>
      <c r="R367" s="34">
        <v>4</v>
      </c>
      <c r="S367" s="34">
        <v>736</v>
      </c>
      <c r="T367" s="35">
        <f>R367*S367</f>
        <v>2944</v>
      </c>
      <c r="U367" s="36">
        <f>T367*1.12</f>
        <v>3297.28</v>
      </c>
      <c r="V367" s="37" t="s">
        <v>48</v>
      </c>
      <c r="W367" s="32">
        <v>2016</v>
      </c>
      <c r="X367" s="38"/>
    </row>
    <row r="368" spans="1:58" ht="50.1" customHeight="1">
      <c r="A368" s="29" t="s">
        <v>1021</v>
      </c>
      <c r="B368" s="30" t="s">
        <v>35</v>
      </c>
      <c r="C368" s="31" t="s">
        <v>1022</v>
      </c>
      <c r="D368" s="31" t="s">
        <v>1023</v>
      </c>
      <c r="E368" s="31" t="s">
        <v>1024</v>
      </c>
      <c r="F368" s="31" t="s">
        <v>1025</v>
      </c>
      <c r="G368" s="32" t="s">
        <v>40</v>
      </c>
      <c r="H368" s="33">
        <v>0</v>
      </c>
      <c r="I368" s="67">
        <v>590000000</v>
      </c>
      <c r="J368" s="32" t="s">
        <v>41</v>
      </c>
      <c r="K368" s="32" t="s">
        <v>275</v>
      </c>
      <c r="L368" s="32" t="s">
        <v>43</v>
      </c>
      <c r="M368" s="32" t="s">
        <v>44</v>
      </c>
      <c r="N368" s="32" t="s">
        <v>296</v>
      </c>
      <c r="O368" s="32" t="s">
        <v>111</v>
      </c>
      <c r="P368" s="32">
        <v>796</v>
      </c>
      <c r="Q368" s="32" t="s">
        <v>47</v>
      </c>
      <c r="R368" s="34">
        <v>600</v>
      </c>
      <c r="S368" s="34">
        <v>9</v>
      </c>
      <c r="T368" s="35">
        <v>0</v>
      </c>
      <c r="U368" s="36">
        <v>0</v>
      </c>
      <c r="V368" s="37" t="s">
        <v>48</v>
      </c>
      <c r="W368" s="32">
        <v>2016</v>
      </c>
      <c r="X368" s="38">
        <v>11</v>
      </c>
    </row>
    <row r="369" spans="1:66" ht="50.1" customHeight="1">
      <c r="A369" s="29" t="s">
        <v>1026</v>
      </c>
      <c r="B369" s="30" t="s">
        <v>35</v>
      </c>
      <c r="C369" s="31" t="s">
        <v>1022</v>
      </c>
      <c r="D369" s="31" t="s">
        <v>1023</v>
      </c>
      <c r="E369" s="31" t="s">
        <v>1024</v>
      </c>
      <c r="F369" s="31" t="s">
        <v>1025</v>
      </c>
      <c r="G369" s="32" t="s">
        <v>40</v>
      </c>
      <c r="H369" s="33">
        <v>0</v>
      </c>
      <c r="I369" s="67">
        <v>590000000</v>
      </c>
      <c r="J369" s="32" t="s">
        <v>41</v>
      </c>
      <c r="K369" s="32" t="s">
        <v>61</v>
      </c>
      <c r="L369" s="32" t="s">
        <v>43</v>
      </c>
      <c r="M369" s="32" t="s">
        <v>44</v>
      </c>
      <c r="N369" s="32" t="s">
        <v>45</v>
      </c>
      <c r="O369" s="32" t="s">
        <v>62</v>
      </c>
      <c r="P369" s="32">
        <v>796</v>
      </c>
      <c r="Q369" s="32" t="s">
        <v>47</v>
      </c>
      <c r="R369" s="34">
        <v>20</v>
      </c>
      <c r="S369" s="34">
        <v>9</v>
      </c>
      <c r="T369" s="35">
        <f>R369*S369</f>
        <v>180</v>
      </c>
      <c r="U369" s="36">
        <f>T369*1.12</f>
        <v>201.60000000000002</v>
      </c>
      <c r="V369" s="37" t="s">
        <v>48</v>
      </c>
      <c r="W369" s="32">
        <v>2016</v>
      </c>
      <c r="X369" s="38" t="s">
        <v>48</v>
      </c>
    </row>
    <row r="370" spans="1:66" ht="50.1" customHeight="1">
      <c r="A370" s="29" t="s">
        <v>1027</v>
      </c>
      <c r="B370" s="30" t="s">
        <v>35</v>
      </c>
      <c r="C370" s="31" t="s">
        <v>1022</v>
      </c>
      <c r="D370" s="31" t="s">
        <v>1023</v>
      </c>
      <c r="E370" s="31" t="s">
        <v>1024</v>
      </c>
      <c r="F370" s="31" t="s">
        <v>1028</v>
      </c>
      <c r="G370" s="32" t="s">
        <v>103</v>
      </c>
      <c r="H370" s="33">
        <v>10</v>
      </c>
      <c r="I370" s="67">
        <v>590000000</v>
      </c>
      <c r="J370" s="32" t="s">
        <v>41</v>
      </c>
      <c r="K370" s="32" t="s">
        <v>200</v>
      </c>
      <c r="L370" s="32" t="s">
        <v>43</v>
      </c>
      <c r="M370" s="32" t="s">
        <v>84</v>
      </c>
      <c r="N370" s="32" t="s">
        <v>201</v>
      </c>
      <c r="O370" s="32" t="s">
        <v>202</v>
      </c>
      <c r="P370" s="32">
        <v>796</v>
      </c>
      <c r="Q370" s="32" t="s">
        <v>47</v>
      </c>
      <c r="R370" s="34">
        <v>2000</v>
      </c>
      <c r="S370" s="34">
        <v>5.5</v>
      </c>
      <c r="T370" s="35">
        <v>0</v>
      </c>
      <c r="U370" s="36">
        <f>T370*1.12</f>
        <v>0</v>
      </c>
      <c r="V370" s="37"/>
      <c r="W370" s="32">
        <v>2016</v>
      </c>
      <c r="X370" s="38">
        <v>11</v>
      </c>
    </row>
    <row r="371" spans="1:66" ht="50.1" customHeight="1">
      <c r="A371" s="41" t="s">
        <v>1029</v>
      </c>
      <c r="B371" s="30" t="s">
        <v>35</v>
      </c>
      <c r="C371" s="42" t="s">
        <v>1022</v>
      </c>
      <c r="D371" s="42" t="s">
        <v>1023</v>
      </c>
      <c r="E371" s="42" t="s">
        <v>1024</v>
      </c>
      <c r="F371" s="42" t="s">
        <v>1028</v>
      </c>
      <c r="G371" s="30" t="s">
        <v>103</v>
      </c>
      <c r="H371" s="30">
        <v>10</v>
      </c>
      <c r="I371" s="67">
        <v>590000000</v>
      </c>
      <c r="J371" s="32" t="s">
        <v>41</v>
      </c>
      <c r="K371" s="30" t="s">
        <v>204</v>
      </c>
      <c r="L371" s="32" t="s">
        <v>43</v>
      </c>
      <c r="M371" s="30" t="s">
        <v>84</v>
      </c>
      <c r="N371" s="30" t="s">
        <v>45</v>
      </c>
      <c r="O371" s="54" t="s">
        <v>166</v>
      </c>
      <c r="P371" s="32">
        <v>796</v>
      </c>
      <c r="Q371" s="30" t="s">
        <v>47</v>
      </c>
      <c r="R371" s="43">
        <v>2000</v>
      </c>
      <c r="S371" s="43">
        <v>5.5</v>
      </c>
      <c r="T371" s="44">
        <f>R371*S371</f>
        <v>11000</v>
      </c>
      <c r="U371" s="44">
        <v>12320.000000000002</v>
      </c>
      <c r="V371" s="64"/>
      <c r="W371" s="32">
        <v>2016</v>
      </c>
      <c r="X371" s="30"/>
    </row>
    <row r="372" spans="1:66" ht="50.1" customHeight="1">
      <c r="A372" s="29" t="s">
        <v>1030</v>
      </c>
      <c r="B372" s="30" t="s">
        <v>35</v>
      </c>
      <c r="C372" s="31" t="s">
        <v>1031</v>
      </c>
      <c r="D372" s="31" t="s">
        <v>1032</v>
      </c>
      <c r="E372" s="31" t="s">
        <v>1033</v>
      </c>
      <c r="F372" s="31" t="s">
        <v>1034</v>
      </c>
      <c r="G372" s="32" t="s">
        <v>40</v>
      </c>
      <c r="H372" s="33">
        <v>0</v>
      </c>
      <c r="I372" s="67">
        <v>590000000</v>
      </c>
      <c r="J372" s="32" t="s">
        <v>41</v>
      </c>
      <c r="K372" s="32" t="s">
        <v>1035</v>
      </c>
      <c r="L372" s="32" t="s">
        <v>43</v>
      </c>
      <c r="M372" s="32" t="s">
        <v>69</v>
      </c>
      <c r="N372" s="32" t="s">
        <v>284</v>
      </c>
      <c r="O372" s="32" t="s">
        <v>111</v>
      </c>
      <c r="P372" s="32">
        <v>796</v>
      </c>
      <c r="Q372" s="32" t="s">
        <v>47</v>
      </c>
      <c r="R372" s="34">
        <v>60</v>
      </c>
      <c r="S372" s="34">
        <v>2600</v>
      </c>
      <c r="T372" s="35">
        <f>R372*S372</f>
        <v>156000</v>
      </c>
      <c r="U372" s="36">
        <f>T372*1.12</f>
        <v>174720.00000000003</v>
      </c>
      <c r="V372" s="37" t="s">
        <v>48</v>
      </c>
      <c r="W372" s="32">
        <v>2016</v>
      </c>
      <c r="X372" s="38" t="s">
        <v>48</v>
      </c>
    </row>
    <row r="373" spans="1:66" ht="50.1" customHeight="1">
      <c r="A373" s="29" t="s">
        <v>1036</v>
      </c>
      <c r="B373" s="30" t="s">
        <v>35</v>
      </c>
      <c r="C373" s="31" t="s">
        <v>1037</v>
      </c>
      <c r="D373" s="31" t="s">
        <v>1038</v>
      </c>
      <c r="E373" s="31" t="s">
        <v>1039</v>
      </c>
      <c r="F373" s="31" t="s">
        <v>1040</v>
      </c>
      <c r="G373" s="32" t="s">
        <v>40</v>
      </c>
      <c r="H373" s="33">
        <v>0</v>
      </c>
      <c r="I373" s="67">
        <v>590000000</v>
      </c>
      <c r="J373" s="32" t="s">
        <v>41</v>
      </c>
      <c r="K373" s="32" t="s">
        <v>1041</v>
      </c>
      <c r="L373" s="32" t="s">
        <v>83</v>
      </c>
      <c r="M373" s="32" t="s">
        <v>84</v>
      </c>
      <c r="N373" s="32" t="s">
        <v>85</v>
      </c>
      <c r="O373" s="32" t="s">
        <v>100</v>
      </c>
      <c r="P373" s="32" t="s">
        <v>189</v>
      </c>
      <c r="Q373" s="32" t="s">
        <v>190</v>
      </c>
      <c r="R373" s="34">
        <v>30</v>
      </c>
      <c r="S373" s="34">
        <v>2000</v>
      </c>
      <c r="T373" s="35">
        <v>0</v>
      </c>
      <c r="U373" s="36">
        <v>0</v>
      </c>
      <c r="V373" s="37" t="s">
        <v>48</v>
      </c>
      <c r="W373" s="32">
        <v>2016</v>
      </c>
      <c r="X373" s="38" t="s">
        <v>1042</v>
      </c>
    </row>
    <row r="374" spans="1:66" ht="50.1" customHeight="1">
      <c r="A374" s="29" t="s">
        <v>1043</v>
      </c>
      <c r="B374" s="30" t="s">
        <v>35</v>
      </c>
      <c r="C374" s="31" t="s">
        <v>1037</v>
      </c>
      <c r="D374" s="31" t="s">
        <v>1038</v>
      </c>
      <c r="E374" s="31" t="s">
        <v>1039</v>
      </c>
      <c r="F374" s="31" t="s">
        <v>1040</v>
      </c>
      <c r="G374" s="32" t="s">
        <v>40</v>
      </c>
      <c r="H374" s="33">
        <v>0</v>
      </c>
      <c r="I374" s="67">
        <v>590000000</v>
      </c>
      <c r="J374" s="32" t="s">
        <v>41</v>
      </c>
      <c r="K374" s="32" t="s">
        <v>1044</v>
      </c>
      <c r="L374" s="32" t="s">
        <v>83</v>
      </c>
      <c r="M374" s="32" t="s">
        <v>84</v>
      </c>
      <c r="N374" s="32" t="s">
        <v>85</v>
      </c>
      <c r="O374" s="32" t="s">
        <v>100</v>
      </c>
      <c r="P374" s="32" t="s">
        <v>189</v>
      </c>
      <c r="Q374" s="32" t="s">
        <v>190</v>
      </c>
      <c r="R374" s="34">
        <v>30</v>
      </c>
      <c r="S374" s="34">
        <v>2000</v>
      </c>
      <c r="T374" s="35">
        <f>R374*S374</f>
        <v>60000</v>
      </c>
      <c r="U374" s="36">
        <f>T374*1.12</f>
        <v>67200</v>
      </c>
      <c r="V374" s="37" t="s">
        <v>48</v>
      </c>
      <c r="W374" s="32">
        <v>2016</v>
      </c>
      <c r="X374" s="38" t="s">
        <v>48</v>
      </c>
    </row>
    <row r="375" spans="1:66" ht="50.1" customHeight="1">
      <c r="A375" s="29" t="s">
        <v>1045</v>
      </c>
      <c r="B375" s="30" t="s">
        <v>35</v>
      </c>
      <c r="C375" s="31" t="s">
        <v>1046</v>
      </c>
      <c r="D375" s="31" t="s">
        <v>1047</v>
      </c>
      <c r="E375" s="31" t="s">
        <v>1048</v>
      </c>
      <c r="F375" s="31" t="s">
        <v>81</v>
      </c>
      <c r="G375" s="32" t="s">
        <v>40</v>
      </c>
      <c r="H375" s="33">
        <v>0</v>
      </c>
      <c r="I375" s="67">
        <v>590000000</v>
      </c>
      <c r="J375" s="32" t="s">
        <v>41</v>
      </c>
      <c r="K375" s="32" t="s">
        <v>1049</v>
      </c>
      <c r="L375" s="32" t="s">
        <v>83</v>
      </c>
      <c r="M375" s="32" t="s">
        <v>84</v>
      </c>
      <c r="N375" s="32" t="s">
        <v>85</v>
      </c>
      <c r="O375" s="32" t="s">
        <v>95</v>
      </c>
      <c r="P375" s="32" t="s">
        <v>189</v>
      </c>
      <c r="Q375" s="32" t="s">
        <v>190</v>
      </c>
      <c r="R375" s="34">
        <v>50</v>
      </c>
      <c r="S375" s="34">
        <v>300</v>
      </c>
      <c r="T375" s="44">
        <f>R375*S375</f>
        <v>15000</v>
      </c>
      <c r="U375" s="36">
        <f>T375*1.12</f>
        <v>16800</v>
      </c>
      <c r="V375" s="37" t="s">
        <v>48</v>
      </c>
      <c r="W375" s="32">
        <v>2016</v>
      </c>
      <c r="X375" s="38"/>
    </row>
    <row r="376" spans="1:66" ht="50.1" customHeight="1">
      <c r="A376" s="29" t="s">
        <v>1050</v>
      </c>
      <c r="B376" s="30" t="s">
        <v>35</v>
      </c>
      <c r="C376" s="31" t="s">
        <v>1051</v>
      </c>
      <c r="D376" s="31" t="s">
        <v>1052</v>
      </c>
      <c r="E376" s="31" t="s">
        <v>1053</v>
      </c>
      <c r="F376" s="31" t="s">
        <v>1054</v>
      </c>
      <c r="G376" s="32" t="s">
        <v>40</v>
      </c>
      <c r="H376" s="33">
        <v>0</v>
      </c>
      <c r="I376" s="67">
        <v>590000000</v>
      </c>
      <c r="J376" s="32" t="s">
        <v>41</v>
      </c>
      <c r="K376" s="32" t="s">
        <v>437</v>
      </c>
      <c r="L376" s="32" t="s">
        <v>43</v>
      </c>
      <c r="M376" s="32" t="s">
        <v>84</v>
      </c>
      <c r="N376" s="32" t="s">
        <v>345</v>
      </c>
      <c r="O376" s="32" t="s">
        <v>56</v>
      </c>
      <c r="P376" s="32" t="s">
        <v>189</v>
      </c>
      <c r="Q376" s="32" t="s">
        <v>190</v>
      </c>
      <c r="R376" s="34">
        <v>900</v>
      </c>
      <c r="S376" s="34">
        <v>162</v>
      </c>
      <c r="T376" s="35">
        <v>0</v>
      </c>
      <c r="U376" s="36">
        <v>0</v>
      </c>
      <c r="V376" s="37" t="s">
        <v>48</v>
      </c>
      <c r="W376" s="32">
        <v>2016</v>
      </c>
      <c r="X376" s="38" t="s">
        <v>705</v>
      </c>
    </row>
    <row r="377" spans="1:66" s="40" customFormat="1" ht="50.1" customHeight="1">
      <c r="A377" s="29" t="s">
        <v>1055</v>
      </c>
      <c r="B377" s="30" t="s">
        <v>35</v>
      </c>
      <c r="C377" s="31" t="s">
        <v>1051</v>
      </c>
      <c r="D377" s="31" t="s">
        <v>1052</v>
      </c>
      <c r="E377" s="31" t="s">
        <v>1053</v>
      </c>
      <c r="F377" s="31" t="s">
        <v>1054</v>
      </c>
      <c r="G377" s="32" t="s">
        <v>40</v>
      </c>
      <c r="H377" s="33">
        <v>0</v>
      </c>
      <c r="I377" s="67">
        <v>590000000</v>
      </c>
      <c r="J377" s="32" t="s">
        <v>41</v>
      </c>
      <c r="K377" s="32" t="s">
        <v>1056</v>
      </c>
      <c r="L377" s="32" t="s">
        <v>41</v>
      </c>
      <c r="M377" s="32" t="s">
        <v>84</v>
      </c>
      <c r="N377" s="32" t="s">
        <v>353</v>
      </c>
      <c r="O377" s="32" t="s">
        <v>837</v>
      </c>
      <c r="P377" s="32">
        <v>112</v>
      </c>
      <c r="Q377" s="32" t="s">
        <v>190</v>
      </c>
      <c r="R377" s="102">
        <v>900</v>
      </c>
      <c r="S377" s="102">
        <v>270</v>
      </c>
      <c r="T377" s="102">
        <v>0</v>
      </c>
      <c r="U377" s="316">
        <f>T377*1.12</f>
        <v>0</v>
      </c>
      <c r="V377" s="37" t="s">
        <v>48</v>
      </c>
      <c r="W377" s="32">
        <v>2016</v>
      </c>
      <c r="X377" s="30" t="s">
        <v>5470</v>
      </c>
      <c r="Y377" s="408"/>
      <c r="Z377" s="363"/>
      <c r="AA377" s="407"/>
      <c r="AB377" s="363"/>
      <c r="AC377" s="364"/>
      <c r="AD377" s="364"/>
      <c r="AE377" s="364"/>
      <c r="AF377" s="364"/>
      <c r="AG377" s="364"/>
      <c r="AH377" s="364"/>
      <c r="AI377" s="364"/>
      <c r="AJ377" s="364"/>
      <c r="AK377" s="364"/>
      <c r="AL377" s="364"/>
      <c r="AM377" s="364"/>
      <c r="AN377" s="364"/>
      <c r="AO377" s="364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  <c r="BN377" s="39"/>
    </row>
    <row r="378" spans="1:66" s="40" customFormat="1" ht="50.1" customHeight="1">
      <c r="A378" s="70" t="s">
        <v>14395</v>
      </c>
      <c r="B378" s="68" t="s">
        <v>35</v>
      </c>
      <c r="C378" s="42" t="s">
        <v>1051</v>
      </c>
      <c r="D378" s="42" t="s">
        <v>1052</v>
      </c>
      <c r="E378" s="42" t="s">
        <v>1053</v>
      </c>
      <c r="F378" s="42" t="s">
        <v>14396</v>
      </c>
      <c r="G378" s="68" t="s">
        <v>40</v>
      </c>
      <c r="H378" s="30">
        <v>0</v>
      </c>
      <c r="I378" s="32">
        <v>590000000</v>
      </c>
      <c r="J378" s="32" t="s">
        <v>41</v>
      </c>
      <c r="K378" s="30" t="s">
        <v>14326</v>
      </c>
      <c r="L378" s="32" t="s">
        <v>41</v>
      </c>
      <c r="M378" s="30" t="s">
        <v>84</v>
      </c>
      <c r="N378" s="30" t="s">
        <v>1099</v>
      </c>
      <c r="O378" s="32" t="s">
        <v>62</v>
      </c>
      <c r="P378" s="32">
        <v>112</v>
      </c>
      <c r="Q378" s="30" t="s">
        <v>190</v>
      </c>
      <c r="R378" s="58">
        <v>24</v>
      </c>
      <c r="S378" s="58">
        <v>4550</v>
      </c>
      <c r="T378" s="58">
        <f>S378*R378</f>
        <v>109200</v>
      </c>
      <c r="U378" s="58">
        <f>T378*1.12</f>
        <v>122304.00000000001</v>
      </c>
      <c r="V378" s="314"/>
      <c r="W378" s="32">
        <v>2016</v>
      </c>
      <c r="X378" s="314" t="s">
        <v>13857</v>
      </c>
      <c r="Y378" s="408"/>
      <c r="Z378" s="363"/>
      <c r="AA378" s="407"/>
      <c r="AB378" s="363"/>
      <c r="AC378" s="364"/>
      <c r="AD378" s="364"/>
      <c r="AE378" s="364"/>
      <c r="AF378" s="364"/>
      <c r="AG378" s="364"/>
      <c r="AH378" s="364"/>
      <c r="AI378" s="364"/>
      <c r="AJ378" s="364"/>
      <c r="AK378" s="364"/>
      <c r="AL378" s="364"/>
      <c r="AM378" s="364"/>
      <c r="AN378" s="364"/>
      <c r="AO378" s="364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  <c r="BN378" s="39"/>
    </row>
    <row r="379" spans="1:66" ht="50.1" customHeight="1">
      <c r="A379" s="29" t="s">
        <v>1057</v>
      </c>
      <c r="B379" s="30" t="s">
        <v>35</v>
      </c>
      <c r="C379" s="31" t="s">
        <v>1051</v>
      </c>
      <c r="D379" s="31" t="s">
        <v>1052</v>
      </c>
      <c r="E379" s="31" t="s">
        <v>1053</v>
      </c>
      <c r="F379" s="31" t="s">
        <v>1058</v>
      </c>
      <c r="G379" s="32" t="s">
        <v>40</v>
      </c>
      <c r="H379" s="33">
        <v>0</v>
      </c>
      <c r="I379" s="67">
        <v>590000000</v>
      </c>
      <c r="J379" s="32" t="s">
        <v>41</v>
      </c>
      <c r="K379" s="32" t="s">
        <v>437</v>
      </c>
      <c r="L379" s="32" t="s">
        <v>43</v>
      </c>
      <c r="M379" s="32" t="s">
        <v>84</v>
      </c>
      <c r="N379" s="32" t="s">
        <v>345</v>
      </c>
      <c r="O379" s="32" t="s">
        <v>56</v>
      </c>
      <c r="P379" s="32" t="s">
        <v>189</v>
      </c>
      <c r="Q379" s="32" t="s">
        <v>190</v>
      </c>
      <c r="R379" s="34">
        <v>400</v>
      </c>
      <c r="S379" s="34">
        <v>230</v>
      </c>
      <c r="T379" s="35">
        <v>0</v>
      </c>
      <c r="U379" s="36">
        <v>0</v>
      </c>
      <c r="V379" s="37" t="s">
        <v>48</v>
      </c>
      <c r="W379" s="32">
        <v>2016</v>
      </c>
      <c r="X379" s="38" t="s">
        <v>705</v>
      </c>
    </row>
    <row r="380" spans="1:66" ht="50.1" customHeight="1">
      <c r="A380" s="29" t="s">
        <v>1059</v>
      </c>
      <c r="B380" s="30" t="s">
        <v>35</v>
      </c>
      <c r="C380" s="31" t="s">
        <v>1051</v>
      </c>
      <c r="D380" s="31" t="s">
        <v>1052</v>
      </c>
      <c r="E380" s="31" t="s">
        <v>1053</v>
      </c>
      <c r="F380" s="31" t="s">
        <v>1060</v>
      </c>
      <c r="G380" s="32" t="s">
        <v>40</v>
      </c>
      <c r="H380" s="33">
        <v>0</v>
      </c>
      <c r="I380" s="67">
        <v>590000000</v>
      </c>
      <c r="J380" s="32" t="s">
        <v>41</v>
      </c>
      <c r="K380" s="32" t="s">
        <v>1056</v>
      </c>
      <c r="L380" s="32" t="s">
        <v>41</v>
      </c>
      <c r="M380" s="32" t="s">
        <v>84</v>
      </c>
      <c r="N380" s="32" t="s">
        <v>353</v>
      </c>
      <c r="O380" s="32" t="s">
        <v>837</v>
      </c>
      <c r="P380" s="32" t="s">
        <v>189</v>
      </c>
      <c r="Q380" s="32" t="s">
        <v>190</v>
      </c>
      <c r="R380" s="34">
        <v>400</v>
      </c>
      <c r="S380" s="34">
        <v>285.70999999999998</v>
      </c>
      <c r="T380" s="35">
        <f t="shared" ref="T380:T387" si="40">R380*S380</f>
        <v>114283.99999999999</v>
      </c>
      <c r="U380" s="36">
        <f t="shared" ref="U380:U387" si="41">T380*1.12</f>
        <v>127998.08</v>
      </c>
      <c r="V380" s="37" t="s">
        <v>48</v>
      </c>
      <c r="W380" s="32">
        <v>2016</v>
      </c>
      <c r="X380" s="38" t="s">
        <v>48</v>
      </c>
    </row>
    <row r="381" spans="1:66" ht="50.1" customHeight="1">
      <c r="A381" s="29" t="s">
        <v>1061</v>
      </c>
      <c r="B381" s="30" t="s">
        <v>35</v>
      </c>
      <c r="C381" s="31" t="s">
        <v>1051</v>
      </c>
      <c r="D381" s="31" t="s">
        <v>1052</v>
      </c>
      <c r="E381" s="31" t="s">
        <v>1053</v>
      </c>
      <c r="F381" s="31" t="s">
        <v>81</v>
      </c>
      <c r="G381" s="32" t="s">
        <v>40</v>
      </c>
      <c r="H381" s="33">
        <v>0</v>
      </c>
      <c r="I381" s="67">
        <v>590000000</v>
      </c>
      <c r="J381" s="32" t="s">
        <v>41</v>
      </c>
      <c r="K381" s="32" t="s">
        <v>1062</v>
      </c>
      <c r="L381" s="32" t="s">
        <v>83</v>
      </c>
      <c r="M381" s="32" t="s">
        <v>84</v>
      </c>
      <c r="N381" s="32" t="s">
        <v>85</v>
      </c>
      <c r="O381" s="32" t="s">
        <v>95</v>
      </c>
      <c r="P381" s="32" t="s">
        <v>189</v>
      </c>
      <c r="Q381" s="32" t="s">
        <v>190</v>
      </c>
      <c r="R381" s="34">
        <v>100</v>
      </c>
      <c r="S381" s="34">
        <v>450</v>
      </c>
      <c r="T381" s="35">
        <f t="shared" si="40"/>
        <v>45000</v>
      </c>
      <c r="U381" s="36">
        <f t="shared" si="41"/>
        <v>50400.000000000007</v>
      </c>
      <c r="V381" s="37" t="s">
        <v>48</v>
      </c>
      <c r="W381" s="32">
        <v>2016</v>
      </c>
      <c r="X381" s="38" t="s">
        <v>48</v>
      </c>
    </row>
    <row r="382" spans="1:66" ht="50.1" customHeight="1">
      <c r="A382" s="29" t="s">
        <v>1063</v>
      </c>
      <c r="B382" s="30" t="s">
        <v>35</v>
      </c>
      <c r="C382" s="31" t="s">
        <v>1064</v>
      </c>
      <c r="D382" s="31" t="s">
        <v>1065</v>
      </c>
      <c r="E382" s="31" t="s">
        <v>1066</v>
      </c>
      <c r="F382" s="31" t="s">
        <v>1067</v>
      </c>
      <c r="G382" s="32" t="s">
        <v>40</v>
      </c>
      <c r="H382" s="33">
        <v>0</v>
      </c>
      <c r="I382" s="67">
        <v>590000000</v>
      </c>
      <c r="J382" s="32" t="s">
        <v>41</v>
      </c>
      <c r="K382" s="32" t="s">
        <v>275</v>
      </c>
      <c r="L382" s="32" t="s">
        <v>43</v>
      </c>
      <c r="M382" s="32" t="s">
        <v>84</v>
      </c>
      <c r="N382" s="32" t="s">
        <v>366</v>
      </c>
      <c r="O382" s="32" t="s">
        <v>71</v>
      </c>
      <c r="P382" s="32">
        <v>796</v>
      </c>
      <c r="Q382" s="32" t="s">
        <v>47</v>
      </c>
      <c r="R382" s="34">
        <v>7</v>
      </c>
      <c r="S382" s="34">
        <v>17250</v>
      </c>
      <c r="T382" s="35">
        <v>0</v>
      </c>
      <c r="U382" s="36">
        <f t="shared" si="41"/>
        <v>0</v>
      </c>
      <c r="V382" s="37" t="s">
        <v>48</v>
      </c>
      <c r="W382" s="32">
        <v>2016</v>
      </c>
      <c r="X382" s="38">
        <v>11</v>
      </c>
    </row>
    <row r="383" spans="1:66" ht="50.1" customHeight="1">
      <c r="A383" s="70" t="s">
        <v>1068</v>
      </c>
      <c r="B383" s="30" t="s">
        <v>35</v>
      </c>
      <c r="C383" s="42" t="s">
        <v>1064</v>
      </c>
      <c r="D383" s="42" t="s">
        <v>1065</v>
      </c>
      <c r="E383" s="42" t="s">
        <v>1066</v>
      </c>
      <c r="F383" s="42" t="s">
        <v>1067</v>
      </c>
      <c r="G383" s="30" t="s">
        <v>40</v>
      </c>
      <c r="H383" s="30">
        <v>0</v>
      </c>
      <c r="I383" s="67">
        <v>590000000</v>
      </c>
      <c r="J383" s="32" t="s">
        <v>41</v>
      </c>
      <c r="K383" s="30" t="s">
        <v>204</v>
      </c>
      <c r="L383" s="32" t="s">
        <v>43</v>
      </c>
      <c r="M383" s="30" t="s">
        <v>84</v>
      </c>
      <c r="N383" s="30" t="s">
        <v>366</v>
      </c>
      <c r="O383" s="32" t="s">
        <v>115</v>
      </c>
      <c r="P383" s="32">
        <v>796</v>
      </c>
      <c r="Q383" s="30" t="s">
        <v>47</v>
      </c>
      <c r="R383" s="58">
        <v>7</v>
      </c>
      <c r="S383" s="58">
        <v>17250</v>
      </c>
      <c r="T383" s="58">
        <v>0</v>
      </c>
      <c r="U383" s="316">
        <f>T383*1.12</f>
        <v>0</v>
      </c>
      <c r="V383" s="314"/>
      <c r="W383" s="32">
        <v>2016</v>
      </c>
      <c r="X383" s="30" t="s">
        <v>13267</v>
      </c>
    </row>
    <row r="384" spans="1:66" ht="50.1" customHeight="1">
      <c r="A384" s="70" t="s">
        <v>13411</v>
      </c>
      <c r="B384" s="30" t="s">
        <v>35</v>
      </c>
      <c r="C384" s="42" t="s">
        <v>1064</v>
      </c>
      <c r="D384" s="42" t="s">
        <v>1065</v>
      </c>
      <c r="E384" s="42" t="s">
        <v>1066</v>
      </c>
      <c r="F384" s="42" t="s">
        <v>13412</v>
      </c>
      <c r="G384" s="68" t="s">
        <v>40</v>
      </c>
      <c r="H384" s="68">
        <v>0</v>
      </c>
      <c r="I384" s="134">
        <v>590000000</v>
      </c>
      <c r="J384" s="68" t="s">
        <v>41</v>
      </c>
      <c r="K384" s="68" t="s">
        <v>13233</v>
      </c>
      <c r="L384" s="68" t="s">
        <v>41</v>
      </c>
      <c r="M384" s="68" t="s">
        <v>84</v>
      </c>
      <c r="N384" s="68" t="s">
        <v>5908</v>
      </c>
      <c r="O384" s="98" t="s">
        <v>62</v>
      </c>
      <c r="P384" s="32">
        <v>796</v>
      </c>
      <c r="Q384" s="30" t="s">
        <v>47</v>
      </c>
      <c r="R384" s="58">
        <v>3</v>
      </c>
      <c r="S384" s="58">
        <v>2590</v>
      </c>
      <c r="T384" s="58">
        <f>R384*S384</f>
        <v>7770</v>
      </c>
      <c r="U384" s="58">
        <f>T384*1.12</f>
        <v>8702.4000000000015</v>
      </c>
      <c r="V384" s="33"/>
      <c r="W384" s="32">
        <v>2016</v>
      </c>
      <c r="X384" s="226"/>
    </row>
    <row r="385" spans="1:24" ht="50.1" customHeight="1">
      <c r="A385" s="29" t="s">
        <v>1069</v>
      </c>
      <c r="B385" s="30" t="s">
        <v>35</v>
      </c>
      <c r="C385" s="31" t="s">
        <v>1070</v>
      </c>
      <c r="D385" s="31" t="s">
        <v>1071</v>
      </c>
      <c r="E385" s="31" t="s">
        <v>1072</v>
      </c>
      <c r="F385" s="31" t="s">
        <v>1073</v>
      </c>
      <c r="G385" s="32" t="s">
        <v>40</v>
      </c>
      <c r="H385" s="33">
        <v>0</v>
      </c>
      <c r="I385" s="67">
        <v>590000000</v>
      </c>
      <c r="J385" s="32" t="s">
        <v>41</v>
      </c>
      <c r="K385" s="32" t="s">
        <v>437</v>
      </c>
      <c r="L385" s="32" t="s">
        <v>43</v>
      </c>
      <c r="M385" s="32" t="s">
        <v>84</v>
      </c>
      <c r="N385" s="32" t="s">
        <v>345</v>
      </c>
      <c r="O385" s="32" t="s">
        <v>56</v>
      </c>
      <c r="P385" s="32">
        <v>796</v>
      </c>
      <c r="Q385" s="32" t="s">
        <v>47</v>
      </c>
      <c r="R385" s="34">
        <v>41</v>
      </c>
      <c r="S385" s="34">
        <v>138</v>
      </c>
      <c r="T385" s="35">
        <v>0</v>
      </c>
      <c r="U385" s="36">
        <f t="shared" si="41"/>
        <v>0</v>
      </c>
      <c r="V385" s="37" t="s">
        <v>48</v>
      </c>
      <c r="W385" s="32">
        <v>2016</v>
      </c>
      <c r="X385" s="38">
        <v>11</v>
      </c>
    </row>
    <row r="386" spans="1:24" ht="50.1" customHeight="1">
      <c r="A386" s="41" t="s">
        <v>1074</v>
      </c>
      <c r="B386" s="30" t="s">
        <v>35</v>
      </c>
      <c r="C386" s="42" t="s">
        <v>1070</v>
      </c>
      <c r="D386" s="42" t="s">
        <v>1071</v>
      </c>
      <c r="E386" s="42" t="s">
        <v>1072</v>
      </c>
      <c r="F386" s="42" t="s">
        <v>1073</v>
      </c>
      <c r="G386" s="30" t="s">
        <v>40</v>
      </c>
      <c r="H386" s="30">
        <v>0</v>
      </c>
      <c r="I386" s="67">
        <v>590000000</v>
      </c>
      <c r="J386" s="32" t="s">
        <v>41</v>
      </c>
      <c r="K386" s="30" t="s">
        <v>519</v>
      </c>
      <c r="L386" s="32" t="s">
        <v>43</v>
      </c>
      <c r="M386" s="30" t="s">
        <v>84</v>
      </c>
      <c r="N386" s="30" t="s">
        <v>520</v>
      </c>
      <c r="O386" s="30" t="s">
        <v>974</v>
      </c>
      <c r="P386" s="32">
        <v>796</v>
      </c>
      <c r="Q386" s="30" t="s">
        <v>47</v>
      </c>
      <c r="R386" s="43">
        <v>41</v>
      </c>
      <c r="S386" s="43">
        <v>138</v>
      </c>
      <c r="T386" s="44">
        <f t="shared" si="40"/>
        <v>5658</v>
      </c>
      <c r="U386" s="44">
        <v>6336.9600000000009</v>
      </c>
      <c r="V386" s="64"/>
      <c r="W386" s="32">
        <v>2016</v>
      </c>
      <c r="X386" s="30"/>
    </row>
    <row r="387" spans="1:24" ht="50.1" customHeight="1">
      <c r="A387" s="29" t="s">
        <v>1075</v>
      </c>
      <c r="B387" s="30" t="s">
        <v>35</v>
      </c>
      <c r="C387" s="31" t="s">
        <v>1076</v>
      </c>
      <c r="D387" s="31" t="s">
        <v>1071</v>
      </c>
      <c r="E387" s="31" t="s">
        <v>1077</v>
      </c>
      <c r="F387" s="31" t="s">
        <v>1078</v>
      </c>
      <c r="G387" s="32" t="s">
        <v>40</v>
      </c>
      <c r="H387" s="33">
        <v>0</v>
      </c>
      <c r="I387" s="67">
        <v>590000000</v>
      </c>
      <c r="J387" s="32" t="s">
        <v>41</v>
      </c>
      <c r="K387" s="32" t="s">
        <v>1041</v>
      </c>
      <c r="L387" s="32" t="s">
        <v>83</v>
      </c>
      <c r="M387" s="32" t="s">
        <v>84</v>
      </c>
      <c r="N387" s="32" t="s">
        <v>85</v>
      </c>
      <c r="O387" s="32" t="s">
        <v>95</v>
      </c>
      <c r="P387" s="32" t="s">
        <v>496</v>
      </c>
      <c r="Q387" s="32" t="s">
        <v>497</v>
      </c>
      <c r="R387" s="34">
        <v>50</v>
      </c>
      <c r="S387" s="34">
        <v>350</v>
      </c>
      <c r="T387" s="44">
        <f t="shared" si="40"/>
        <v>17500</v>
      </c>
      <c r="U387" s="36">
        <f t="shared" si="41"/>
        <v>19600.000000000004</v>
      </c>
      <c r="V387" s="37" t="s">
        <v>48</v>
      </c>
      <c r="W387" s="32">
        <v>2016</v>
      </c>
      <c r="X387" s="38"/>
    </row>
    <row r="388" spans="1:24" ht="50.1" customHeight="1">
      <c r="A388" s="29" t="s">
        <v>1079</v>
      </c>
      <c r="B388" s="30" t="s">
        <v>35</v>
      </c>
      <c r="C388" s="31" t="s">
        <v>1080</v>
      </c>
      <c r="D388" s="31" t="s">
        <v>1081</v>
      </c>
      <c r="E388" s="31" t="s">
        <v>1082</v>
      </c>
      <c r="F388" s="31" t="s">
        <v>1083</v>
      </c>
      <c r="G388" s="32" t="s">
        <v>40</v>
      </c>
      <c r="H388" s="33">
        <v>10</v>
      </c>
      <c r="I388" s="67">
        <v>590000000</v>
      </c>
      <c r="J388" s="32" t="s">
        <v>41</v>
      </c>
      <c r="K388" s="32" t="s">
        <v>224</v>
      </c>
      <c r="L388" s="32" t="s">
        <v>43</v>
      </c>
      <c r="M388" s="32" t="s">
        <v>84</v>
      </c>
      <c r="N388" s="32" t="s">
        <v>225</v>
      </c>
      <c r="O388" s="32" t="s">
        <v>56</v>
      </c>
      <c r="P388" s="32">
        <v>796</v>
      </c>
      <c r="Q388" s="32" t="s">
        <v>47</v>
      </c>
      <c r="R388" s="34">
        <v>338</v>
      </c>
      <c r="S388" s="34">
        <v>350.2</v>
      </c>
      <c r="T388" s="35">
        <v>0</v>
      </c>
      <c r="U388" s="36">
        <v>0</v>
      </c>
      <c r="V388" s="37" t="s">
        <v>48</v>
      </c>
      <c r="W388" s="32">
        <v>2016</v>
      </c>
      <c r="X388" s="38" t="s">
        <v>156</v>
      </c>
    </row>
    <row r="389" spans="1:24" ht="50.1" customHeight="1">
      <c r="A389" s="29" t="s">
        <v>1084</v>
      </c>
      <c r="B389" s="30" t="s">
        <v>35</v>
      </c>
      <c r="C389" s="31" t="s">
        <v>1080</v>
      </c>
      <c r="D389" s="31" t="s">
        <v>1081</v>
      </c>
      <c r="E389" s="31" t="s">
        <v>1082</v>
      </c>
      <c r="F389" s="31" t="s">
        <v>1083</v>
      </c>
      <c r="G389" s="32" t="s">
        <v>40</v>
      </c>
      <c r="H389" s="33">
        <v>10</v>
      </c>
      <c r="I389" s="67">
        <v>590000000</v>
      </c>
      <c r="J389" s="32" t="s">
        <v>41</v>
      </c>
      <c r="K389" s="32" t="s">
        <v>224</v>
      </c>
      <c r="L389" s="32" t="s">
        <v>43</v>
      </c>
      <c r="M389" s="32" t="s">
        <v>84</v>
      </c>
      <c r="N389" s="32" t="s">
        <v>225</v>
      </c>
      <c r="O389" s="32" t="s">
        <v>56</v>
      </c>
      <c r="P389" s="32">
        <v>796</v>
      </c>
      <c r="Q389" s="32" t="s">
        <v>47</v>
      </c>
      <c r="R389" s="34">
        <v>338</v>
      </c>
      <c r="S389" s="34">
        <v>535.72</v>
      </c>
      <c r="T389" s="35">
        <f>R389*S389</f>
        <v>181073.36000000002</v>
      </c>
      <c r="U389" s="36">
        <f>T389*1.12</f>
        <v>202802.16320000004</v>
      </c>
      <c r="V389" s="37" t="s">
        <v>48</v>
      </c>
      <c r="W389" s="32">
        <v>2016</v>
      </c>
      <c r="X389" s="38" t="s">
        <v>48</v>
      </c>
    </row>
    <row r="390" spans="1:24" ht="50.1" customHeight="1">
      <c r="A390" s="29" t="s">
        <v>1085</v>
      </c>
      <c r="B390" s="30" t="s">
        <v>35</v>
      </c>
      <c r="C390" s="31" t="s">
        <v>1080</v>
      </c>
      <c r="D390" s="31" t="s">
        <v>1081</v>
      </c>
      <c r="E390" s="31" t="s">
        <v>1082</v>
      </c>
      <c r="F390" s="31" t="s">
        <v>1086</v>
      </c>
      <c r="G390" s="32" t="s">
        <v>40</v>
      </c>
      <c r="H390" s="33">
        <v>10</v>
      </c>
      <c r="I390" s="67">
        <v>590000000</v>
      </c>
      <c r="J390" s="32" t="s">
        <v>41</v>
      </c>
      <c r="K390" s="32" t="s">
        <v>224</v>
      </c>
      <c r="L390" s="32" t="s">
        <v>43</v>
      </c>
      <c r="M390" s="32" t="s">
        <v>84</v>
      </c>
      <c r="N390" s="32" t="s">
        <v>225</v>
      </c>
      <c r="O390" s="32" t="s">
        <v>56</v>
      </c>
      <c r="P390" s="32">
        <v>796</v>
      </c>
      <c r="Q390" s="32" t="s">
        <v>47</v>
      </c>
      <c r="R390" s="34">
        <v>251</v>
      </c>
      <c r="S390" s="34">
        <v>175.1</v>
      </c>
      <c r="T390" s="35">
        <v>0</v>
      </c>
      <c r="U390" s="36">
        <v>0</v>
      </c>
      <c r="V390" s="37" t="s">
        <v>48</v>
      </c>
      <c r="W390" s="32">
        <v>2016</v>
      </c>
      <c r="X390" s="38" t="s">
        <v>156</v>
      </c>
    </row>
    <row r="391" spans="1:24" ht="50.1" customHeight="1">
      <c r="A391" s="29" t="s">
        <v>1087</v>
      </c>
      <c r="B391" s="30" t="s">
        <v>35</v>
      </c>
      <c r="C391" s="31" t="s">
        <v>1080</v>
      </c>
      <c r="D391" s="31" t="s">
        <v>1081</v>
      </c>
      <c r="E391" s="31" t="s">
        <v>1082</v>
      </c>
      <c r="F391" s="31" t="s">
        <v>1086</v>
      </c>
      <c r="G391" s="32" t="s">
        <v>40</v>
      </c>
      <c r="H391" s="33">
        <v>10</v>
      </c>
      <c r="I391" s="67">
        <v>590000000</v>
      </c>
      <c r="J391" s="32" t="s">
        <v>41</v>
      </c>
      <c r="K391" s="32" t="s">
        <v>224</v>
      </c>
      <c r="L391" s="32" t="s">
        <v>43</v>
      </c>
      <c r="M391" s="32" t="s">
        <v>84</v>
      </c>
      <c r="N391" s="32" t="s">
        <v>225</v>
      </c>
      <c r="O391" s="32" t="s">
        <v>56</v>
      </c>
      <c r="P391" s="32">
        <v>796</v>
      </c>
      <c r="Q391" s="32" t="s">
        <v>47</v>
      </c>
      <c r="R391" s="34">
        <v>251</v>
      </c>
      <c r="S391" s="34">
        <v>308.04000000000002</v>
      </c>
      <c r="T391" s="35">
        <f>R391*S391</f>
        <v>77318.040000000008</v>
      </c>
      <c r="U391" s="36">
        <f>T391*1.12</f>
        <v>86596.204800000021</v>
      </c>
      <c r="V391" s="37" t="s">
        <v>48</v>
      </c>
      <c r="W391" s="32">
        <v>2016</v>
      </c>
      <c r="X391" s="38" t="s">
        <v>48</v>
      </c>
    </row>
    <row r="392" spans="1:24" ht="50.1" customHeight="1">
      <c r="A392" s="29" t="s">
        <v>1088</v>
      </c>
      <c r="B392" s="30" t="s">
        <v>35</v>
      </c>
      <c r="C392" s="31" t="s">
        <v>1080</v>
      </c>
      <c r="D392" s="31" t="s">
        <v>1081</v>
      </c>
      <c r="E392" s="31" t="s">
        <v>1082</v>
      </c>
      <c r="F392" s="31" t="s">
        <v>1089</v>
      </c>
      <c r="G392" s="32" t="s">
        <v>40</v>
      </c>
      <c r="H392" s="33">
        <v>10</v>
      </c>
      <c r="I392" s="67">
        <v>590000000</v>
      </c>
      <c r="J392" s="32" t="s">
        <v>41</v>
      </c>
      <c r="K392" s="32" t="s">
        <v>224</v>
      </c>
      <c r="L392" s="32" t="s">
        <v>43</v>
      </c>
      <c r="M392" s="32" t="s">
        <v>84</v>
      </c>
      <c r="N392" s="32" t="s">
        <v>225</v>
      </c>
      <c r="O392" s="32" t="s">
        <v>56</v>
      </c>
      <c r="P392" s="32">
        <v>796</v>
      </c>
      <c r="Q392" s="32" t="s">
        <v>47</v>
      </c>
      <c r="R392" s="34">
        <v>38</v>
      </c>
      <c r="S392" s="34">
        <v>593.28</v>
      </c>
      <c r="T392" s="35">
        <v>0</v>
      </c>
      <c r="U392" s="36">
        <v>0</v>
      </c>
      <c r="V392" s="37" t="s">
        <v>48</v>
      </c>
      <c r="W392" s="32">
        <v>2016</v>
      </c>
      <c r="X392" s="38" t="s">
        <v>156</v>
      </c>
    </row>
    <row r="393" spans="1:24" ht="50.1" customHeight="1">
      <c r="A393" s="29" t="s">
        <v>1090</v>
      </c>
      <c r="B393" s="30" t="s">
        <v>35</v>
      </c>
      <c r="C393" s="31" t="s">
        <v>1080</v>
      </c>
      <c r="D393" s="31" t="s">
        <v>1081</v>
      </c>
      <c r="E393" s="31" t="s">
        <v>1082</v>
      </c>
      <c r="F393" s="31" t="s">
        <v>1089</v>
      </c>
      <c r="G393" s="32" t="s">
        <v>40</v>
      </c>
      <c r="H393" s="33">
        <v>10</v>
      </c>
      <c r="I393" s="67">
        <v>590000000</v>
      </c>
      <c r="J393" s="32" t="s">
        <v>41</v>
      </c>
      <c r="K393" s="32" t="s">
        <v>224</v>
      </c>
      <c r="L393" s="32" t="s">
        <v>43</v>
      </c>
      <c r="M393" s="32" t="s">
        <v>84</v>
      </c>
      <c r="N393" s="32" t="s">
        <v>225</v>
      </c>
      <c r="O393" s="32" t="s">
        <v>56</v>
      </c>
      <c r="P393" s="32">
        <v>796</v>
      </c>
      <c r="Q393" s="32" t="s">
        <v>47</v>
      </c>
      <c r="R393" s="34">
        <v>38</v>
      </c>
      <c r="S393" s="34">
        <v>700</v>
      </c>
      <c r="T393" s="35">
        <f>R393*S393</f>
        <v>26600</v>
      </c>
      <c r="U393" s="36">
        <f>T393*1.12</f>
        <v>29792.000000000004</v>
      </c>
      <c r="V393" s="37" t="s">
        <v>48</v>
      </c>
      <c r="W393" s="32">
        <v>2016</v>
      </c>
      <c r="X393" s="38" t="s">
        <v>48</v>
      </c>
    </row>
    <row r="394" spans="1:24" ht="50.1" customHeight="1">
      <c r="A394" s="29" t="s">
        <v>1091</v>
      </c>
      <c r="B394" s="30" t="s">
        <v>35</v>
      </c>
      <c r="C394" s="31" t="s">
        <v>1092</v>
      </c>
      <c r="D394" s="31" t="s">
        <v>1093</v>
      </c>
      <c r="E394" s="31" t="s">
        <v>1094</v>
      </c>
      <c r="F394" s="31" t="s">
        <v>1095</v>
      </c>
      <c r="G394" s="32" t="s">
        <v>40</v>
      </c>
      <c r="H394" s="33">
        <v>0</v>
      </c>
      <c r="I394" s="67">
        <v>590000000</v>
      </c>
      <c r="J394" s="32" t="s">
        <v>41</v>
      </c>
      <c r="K394" s="32" t="s">
        <v>275</v>
      </c>
      <c r="L394" s="32" t="s">
        <v>41</v>
      </c>
      <c r="M394" s="32" t="s">
        <v>84</v>
      </c>
      <c r="N394" s="32" t="s">
        <v>544</v>
      </c>
      <c r="O394" s="32" t="s">
        <v>111</v>
      </c>
      <c r="P394" s="32">
        <v>796</v>
      </c>
      <c r="Q394" s="32" t="s">
        <v>47</v>
      </c>
      <c r="R394" s="34">
        <v>7</v>
      </c>
      <c r="S394" s="34">
        <v>2369</v>
      </c>
      <c r="T394" s="35">
        <v>0</v>
      </c>
      <c r="U394" s="36">
        <f>T394*1.12</f>
        <v>0</v>
      </c>
      <c r="V394" s="37" t="s">
        <v>48</v>
      </c>
      <c r="W394" s="32">
        <v>2016</v>
      </c>
      <c r="X394" s="38">
        <v>11</v>
      </c>
    </row>
    <row r="395" spans="1:24" ht="50.1" customHeight="1">
      <c r="A395" s="41" t="s">
        <v>1096</v>
      </c>
      <c r="B395" s="30" t="s">
        <v>35</v>
      </c>
      <c r="C395" s="42" t="s">
        <v>1092</v>
      </c>
      <c r="D395" s="42" t="s">
        <v>1093</v>
      </c>
      <c r="E395" s="42" t="s">
        <v>1094</v>
      </c>
      <c r="F395" s="42" t="s">
        <v>1095</v>
      </c>
      <c r="G395" s="30" t="s">
        <v>40</v>
      </c>
      <c r="H395" s="30">
        <v>0</v>
      </c>
      <c r="I395" s="67">
        <v>590000000</v>
      </c>
      <c r="J395" s="32" t="s">
        <v>41</v>
      </c>
      <c r="K395" s="30" t="s">
        <v>204</v>
      </c>
      <c r="L395" s="30" t="s">
        <v>41</v>
      </c>
      <c r="M395" s="30" t="s">
        <v>84</v>
      </c>
      <c r="N395" s="30" t="s">
        <v>544</v>
      </c>
      <c r="O395" s="32" t="s">
        <v>115</v>
      </c>
      <c r="P395" s="32">
        <v>796</v>
      </c>
      <c r="Q395" s="30" t="s">
        <v>47</v>
      </c>
      <c r="R395" s="43">
        <v>7</v>
      </c>
      <c r="S395" s="43">
        <v>2369</v>
      </c>
      <c r="T395" s="44">
        <f>R395*S395</f>
        <v>16583</v>
      </c>
      <c r="U395" s="44">
        <v>18572.960000000003</v>
      </c>
      <c r="V395" s="64"/>
      <c r="W395" s="32">
        <v>2016</v>
      </c>
      <c r="X395" s="30"/>
    </row>
    <row r="396" spans="1:24" ht="50.1" customHeight="1">
      <c r="A396" s="29" t="s">
        <v>1097</v>
      </c>
      <c r="B396" s="30" t="s">
        <v>35</v>
      </c>
      <c r="C396" s="31" t="s">
        <v>1092</v>
      </c>
      <c r="D396" s="31" t="s">
        <v>1093</v>
      </c>
      <c r="E396" s="31" t="s">
        <v>1094</v>
      </c>
      <c r="F396" s="31" t="s">
        <v>1098</v>
      </c>
      <c r="G396" s="32" t="s">
        <v>40</v>
      </c>
      <c r="H396" s="33">
        <v>0</v>
      </c>
      <c r="I396" s="67">
        <v>590000000</v>
      </c>
      <c r="J396" s="32" t="s">
        <v>41</v>
      </c>
      <c r="K396" s="32" t="s">
        <v>275</v>
      </c>
      <c r="L396" s="32" t="s">
        <v>41</v>
      </c>
      <c r="M396" s="32" t="s">
        <v>84</v>
      </c>
      <c r="N396" s="32" t="s">
        <v>1099</v>
      </c>
      <c r="O396" s="32" t="s">
        <v>111</v>
      </c>
      <c r="P396" s="32">
        <v>796</v>
      </c>
      <c r="Q396" s="32" t="s">
        <v>47</v>
      </c>
      <c r="R396" s="34">
        <v>8</v>
      </c>
      <c r="S396" s="34">
        <v>5060</v>
      </c>
      <c r="T396" s="35">
        <v>0</v>
      </c>
      <c r="U396" s="36">
        <f>T396*1.12</f>
        <v>0</v>
      </c>
      <c r="V396" s="37" t="s">
        <v>48</v>
      </c>
      <c r="W396" s="32">
        <v>2016</v>
      </c>
      <c r="X396" s="38">
        <v>11</v>
      </c>
    </row>
    <row r="397" spans="1:24" ht="50.1" customHeight="1">
      <c r="A397" s="41" t="s">
        <v>1100</v>
      </c>
      <c r="B397" s="30" t="s">
        <v>35</v>
      </c>
      <c r="C397" s="42" t="s">
        <v>1092</v>
      </c>
      <c r="D397" s="42" t="s">
        <v>1093</v>
      </c>
      <c r="E397" s="42" t="s">
        <v>1094</v>
      </c>
      <c r="F397" s="42" t="s">
        <v>1101</v>
      </c>
      <c r="G397" s="30" t="s">
        <v>40</v>
      </c>
      <c r="H397" s="30">
        <v>0</v>
      </c>
      <c r="I397" s="67">
        <v>590000000</v>
      </c>
      <c r="J397" s="32" t="s">
        <v>41</v>
      </c>
      <c r="K397" s="30" t="s">
        <v>204</v>
      </c>
      <c r="L397" s="30" t="s">
        <v>41</v>
      </c>
      <c r="M397" s="30" t="s">
        <v>84</v>
      </c>
      <c r="N397" s="30" t="s">
        <v>1099</v>
      </c>
      <c r="O397" s="32" t="s">
        <v>115</v>
      </c>
      <c r="P397" s="32">
        <v>796</v>
      </c>
      <c r="Q397" s="30" t="s">
        <v>47</v>
      </c>
      <c r="R397" s="43">
        <v>8</v>
      </c>
      <c r="S397" s="43">
        <v>5060</v>
      </c>
      <c r="T397" s="44">
        <f>R397*S397</f>
        <v>40480</v>
      </c>
      <c r="U397" s="44">
        <v>45337.600000000006</v>
      </c>
      <c r="V397" s="64"/>
      <c r="W397" s="32">
        <v>2016</v>
      </c>
      <c r="X397" s="30"/>
    </row>
    <row r="398" spans="1:24" ht="50.1" customHeight="1">
      <c r="A398" s="41" t="s">
        <v>1102</v>
      </c>
      <c r="B398" s="30" t="s">
        <v>35</v>
      </c>
      <c r="C398" s="42" t="s">
        <v>1092</v>
      </c>
      <c r="D398" s="42" t="s">
        <v>1093</v>
      </c>
      <c r="E398" s="42" t="s">
        <v>1094</v>
      </c>
      <c r="F398" s="42" t="s">
        <v>1103</v>
      </c>
      <c r="G398" s="30" t="s">
        <v>40</v>
      </c>
      <c r="H398" s="30">
        <v>0</v>
      </c>
      <c r="I398" s="67">
        <v>590000000</v>
      </c>
      <c r="J398" s="32" t="s">
        <v>41</v>
      </c>
      <c r="K398" s="30" t="s">
        <v>275</v>
      </c>
      <c r="L398" s="30" t="s">
        <v>41</v>
      </c>
      <c r="M398" s="30" t="s">
        <v>84</v>
      </c>
      <c r="N398" s="30" t="s">
        <v>1099</v>
      </c>
      <c r="O398" s="30" t="s">
        <v>111</v>
      </c>
      <c r="P398" s="32">
        <v>796</v>
      </c>
      <c r="Q398" s="30" t="s">
        <v>47</v>
      </c>
      <c r="R398" s="43">
        <v>10</v>
      </c>
      <c r="S398" s="43">
        <v>5060</v>
      </c>
      <c r="T398" s="44">
        <v>0</v>
      </c>
      <c r="U398" s="44">
        <f>T398*1.12</f>
        <v>0</v>
      </c>
      <c r="V398" s="116"/>
      <c r="W398" s="32">
        <v>2016</v>
      </c>
      <c r="X398" s="30" t="s">
        <v>59</v>
      </c>
    </row>
    <row r="399" spans="1:24" ht="50.1" customHeight="1">
      <c r="A399" s="41" t="s">
        <v>1104</v>
      </c>
      <c r="B399" s="30" t="s">
        <v>35</v>
      </c>
      <c r="C399" s="42" t="s">
        <v>1092</v>
      </c>
      <c r="D399" s="42" t="s">
        <v>1093</v>
      </c>
      <c r="E399" s="42" t="s">
        <v>1094</v>
      </c>
      <c r="F399" s="42" t="s">
        <v>1103</v>
      </c>
      <c r="G399" s="30" t="s">
        <v>40</v>
      </c>
      <c r="H399" s="30">
        <v>0</v>
      </c>
      <c r="I399" s="67">
        <v>590000000</v>
      </c>
      <c r="J399" s="32" t="s">
        <v>41</v>
      </c>
      <c r="K399" s="30" t="s">
        <v>1105</v>
      </c>
      <c r="L399" s="30" t="s">
        <v>41</v>
      </c>
      <c r="M399" s="30" t="s">
        <v>84</v>
      </c>
      <c r="N399" s="30" t="s">
        <v>1099</v>
      </c>
      <c r="O399" s="30" t="s">
        <v>62</v>
      </c>
      <c r="P399" s="32">
        <v>796</v>
      </c>
      <c r="Q399" s="30" t="s">
        <v>47</v>
      </c>
      <c r="R399" s="43">
        <v>5</v>
      </c>
      <c r="S399" s="43">
        <v>6800</v>
      </c>
      <c r="T399" s="44">
        <f>R399*S399</f>
        <v>34000</v>
      </c>
      <c r="U399" s="44">
        <f>T399*1.12</f>
        <v>38080</v>
      </c>
      <c r="V399" s="116"/>
      <c r="W399" s="32">
        <v>2016</v>
      </c>
      <c r="X399" s="30"/>
    </row>
    <row r="400" spans="1:24" ht="50.1" customHeight="1">
      <c r="A400" s="29" t="s">
        <v>1106</v>
      </c>
      <c r="B400" s="30" t="s">
        <v>35</v>
      </c>
      <c r="C400" s="31" t="s">
        <v>1092</v>
      </c>
      <c r="D400" s="31" t="s">
        <v>1093</v>
      </c>
      <c r="E400" s="31" t="s">
        <v>1094</v>
      </c>
      <c r="F400" s="31" t="s">
        <v>1107</v>
      </c>
      <c r="G400" s="32" t="s">
        <v>40</v>
      </c>
      <c r="H400" s="33">
        <v>0</v>
      </c>
      <c r="I400" s="67">
        <v>590000000</v>
      </c>
      <c r="J400" s="32" t="s">
        <v>41</v>
      </c>
      <c r="K400" s="32" t="s">
        <v>275</v>
      </c>
      <c r="L400" s="32" t="s">
        <v>43</v>
      </c>
      <c r="M400" s="32" t="s">
        <v>84</v>
      </c>
      <c r="N400" s="32" t="s">
        <v>1099</v>
      </c>
      <c r="O400" s="32" t="s">
        <v>46</v>
      </c>
      <c r="P400" s="32">
        <v>796</v>
      </c>
      <c r="Q400" s="32" t="s">
        <v>47</v>
      </c>
      <c r="R400" s="34">
        <v>10</v>
      </c>
      <c r="S400" s="34">
        <v>5175</v>
      </c>
      <c r="T400" s="35">
        <v>0</v>
      </c>
      <c r="U400" s="36">
        <v>0</v>
      </c>
      <c r="V400" s="37" t="s">
        <v>48</v>
      </c>
      <c r="W400" s="32">
        <v>2016</v>
      </c>
      <c r="X400" s="38" t="s">
        <v>156</v>
      </c>
    </row>
    <row r="401" spans="1:24" ht="50.1" customHeight="1">
      <c r="A401" s="29" t="s">
        <v>1108</v>
      </c>
      <c r="B401" s="30" t="s">
        <v>35</v>
      </c>
      <c r="C401" s="31" t="s">
        <v>1092</v>
      </c>
      <c r="D401" s="31" t="s">
        <v>1093</v>
      </c>
      <c r="E401" s="31" t="s">
        <v>1094</v>
      </c>
      <c r="F401" s="31" t="s">
        <v>1107</v>
      </c>
      <c r="G401" s="32" t="s">
        <v>40</v>
      </c>
      <c r="H401" s="33">
        <v>0</v>
      </c>
      <c r="I401" s="67">
        <v>590000000</v>
      </c>
      <c r="J401" s="32" t="s">
        <v>41</v>
      </c>
      <c r="K401" s="32" t="s">
        <v>275</v>
      </c>
      <c r="L401" s="32" t="s">
        <v>43</v>
      </c>
      <c r="M401" s="32" t="s">
        <v>84</v>
      </c>
      <c r="N401" s="32" t="s">
        <v>1099</v>
      </c>
      <c r="O401" s="32" t="s">
        <v>46</v>
      </c>
      <c r="P401" s="32">
        <v>796</v>
      </c>
      <c r="Q401" s="32" t="s">
        <v>47</v>
      </c>
      <c r="R401" s="34">
        <v>10</v>
      </c>
      <c r="S401" s="34">
        <v>11900</v>
      </c>
      <c r="T401" s="35">
        <f t="shared" ref="T401:T419" si="42">R401*S401</f>
        <v>119000</v>
      </c>
      <c r="U401" s="36">
        <f t="shared" ref="U401:U418" si="43">T401*1.12</f>
        <v>133280</v>
      </c>
      <c r="V401" s="37" t="s">
        <v>48</v>
      </c>
      <c r="W401" s="32">
        <v>2016</v>
      </c>
      <c r="X401" s="38" t="s">
        <v>48</v>
      </c>
    </row>
    <row r="402" spans="1:24" ht="50.1" customHeight="1">
      <c r="A402" s="29" t="s">
        <v>1109</v>
      </c>
      <c r="B402" s="30" t="s">
        <v>35</v>
      </c>
      <c r="C402" s="31" t="s">
        <v>1092</v>
      </c>
      <c r="D402" s="31" t="s">
        <v>1093</v>
      </c>
      <c r="E402" s="31" t="s">
        <v>1094</v>
      </c>
      <c r="F402" s="31" t="s">
        <v>1110</v>
      </c>
      <c r="G402" s="32" t="s">
        <v>40</v>
      </c>
      <c r="H402" s="33">
        <v>0</v>
      </c>
      <c r="I402" s="67">
        <v>590000000</v>
      </c>
      <c r="J402" s="32" t="s">
        <v>41</v>
      </c>
      <c r="K402" s="32" t="s">
        <v>275</v>
      </c>
      <c r="L402" s="32" t="s">
        <v>43</v>
      </c>
      <c r="M402" s="32" t="s">
        <v>84</v>
      </c>
      <c r="N402" s="32" t="s">
        <v>1099</v>
      </c>
      <c r="O402" s="32" t="s">
        <v>1111</v>
      </c>
      <c r="P402" s="32">
        <v>796</v>
      </c>
      <c r="Q402" s="32" t="s">
        <v>47</v>
      </c>
      <c r="R402" s="34">
        <v>10</v>
      </c>
      <c r="S402" s="34">
        <v>5175</v>
      </c>
      <c r="T402" s="35">
        <v>0</v>
      </c>
      <c r="U402" s="36">
        <f t="shared" si="43"/>
        <v>0</v>
      </c>
      <c r="V402" s="37" t="s">
        <v>48</v>
      </c>
      <c r="W402" s="32">
        <v>2016</v>
      </c>
      <c r="X402" s="38">
        <v>11</v>
      </c>
    </row>
    <row r="403" spans="1:24" ht="50.1" customHeight="1">
      <c r="A403" s="41" t="s">
        <v>1112</v>
      </c>
      <c r="B403" s="30" t="s">
        <v>35</v>
      </c>
      <c r="C403" s="42" t="s">
        <v>1092</v>
      </c>
      <c r="D403" s="42" t="s">
        <v>1093</v>
      </c>
      <c r="E403" s="42" t="s">
        <v>1094</v>
      </c>
      <c r="F403" s="42" t="s">
        <v>1110</v>
      </c>
      <c r="G403" s="30" t="s">
        <v>40</v>
      </c>
      <c r="H403" s="30">
        <v>0</v>
      </c>
      <c r="I403" s="67">
        <v>590000000</v>
      </c>
      <c r="J403" s="32" t="s">
        <v>41</v>
      </c>
      <c r="K403" s="30" t="s">
        <v>204</v>
      </c>
      <c r="L403" s="32" t="s">
        <v>43</v>
      </c>
      <c r="M403" s="30" t="s">
        <v>84</v>
      </c>
      <c r="N403" s="30" t="s">
        <v>1099</v>
      </c>
      <c r="O403" s="32" t="s">
        <v>175</v>
      </c>
      <c r="P403" s="32">
        <v>796</v>
      </c>
      <c r="Q403" s="30" t="s">
        <v>47</v>
      </c>
      <c r="R403" s="43">
        <v>10</v>
      </c>
      <c r="S403" s="43">
        <v>5175</v>
      </c>
      <c r="T403" s="44">
        <f t="shared" si="42"/>
        <v>51750</v>
      </c>
      <c r="U403" s="44">
        <v>57960.000000000007</v>
      </c>
      <c r="V403" s="64"/>
      <c r="W403" s="32">
        <v>2016</v>
      </c>
      <c r="X403" s="30"/>
    </row>
    <row r="404" spans="1:24" ht="50.1" customHeight="1">
      <c r="A404" s="29" t="s">
        <v>1113</v>
      </c>
      <c r="B404" s="30" t="s">
        <v>35</v>
      </c>
      <c r="C404" s="31" t="s">
        <v>1092</v>
      </c>
      <c r="D404" s="31" t="s">
        <v>1093</v>
      </c>
      <c r="E404" s="31" t="s">
        <v>1094</v>
      </c>
      <c r="F404" s="31" t="s">
        <v>1114</v>
      </c>
      <c r="G404" s="32" t="s">
        <v>40</v>
      </c>
      <c r="H404" s="33">
        <v>0</v>
      </c>
      <c r="I404" s="67">
        <v>590000000</v>
      </c>
      <c r="J404" s="32" t="s">
        <v>41</v>
      </c>
      <c r="K404" s="32" t="s">
        <v>275</v>
      </c>
      <c r="L404" s="32" t="s">
        <v>41</v>
      </c>
      <c r="M404" s="32" t="s">
        <v>84</v>
      </c>
      <c r="N404" s="32" t="s">
        <v>810</v>
      </c>
      <c r="O404" s="32" t="s">
        <v>111</v>
      </c>
      <c r="P404" s="32">
        <v>796</v>
      </c>
      <c r="Q404" s="32" t="s">
        <v>47</v>
      </c>
      <c r="R404" s="34">
        <v>7</v>
      </c>
      <c r="S404" s="34">
        <v>683.1</v>
      </c>
      <c r="T404" s="35">
        <v>0</v>
      </c>
      <c r="U404" s="36">
        <f t="shared" si="43"/>
        <v>0</v>
      </c>
      <c r="V404" s="37" t="s">
        <v>48</v>
      </c>
      <c r="W404" s="32">
        <v>2016</v>
      </c>
      <c r="X404" s="38">
        <v>11</v>
      </c>
    </row>
    <row r="405" spans="1:24" ht="50.1" customHeight="1">
      <c r="A405" s="41" t="s">
        <v>1115</v>
      </c>
      <c r="B405" s="30" t="s">
        <v>35</v>
      </c>
      <c r="C405" s="42" t="s">
        <v>1092</v>
      </c>
      <c r="D405" s="42" t="s">
        <v>1093</v>
      </c>
      <c r="E405" s="42" t="s">
        <v>1094</v>
      </c>
      <c r="F405" s="42" t="s">
        <v>1114</v>
      </c>
      <c r="G405" s="30" t="s">
        <v>40</v>
      </c>
      <c r="H405" s="30">
        <v>0</v>
      </c>
      <c r="I405" s="67">
        <v>590000000</v>
      </c>
      <c r="J405" s="32" t="s">
        <v>41</v>
      </c>
      <c r="K405" s="30" t="s">
        <v>204</v>
      </c>
      <c r="L405" s="30" t="s">
        <v>41</v>
      </c>
      <c r="M405" s="30" t="s">
        <v>84</v>
      </c>
      <c r="N405" s="30" t="s">
        <v>810</v>
      </c>
      <c r="O405" s="32" t="s">
        <v>115</v>
      </c>
      <c r="P405" s="32">
        <v>796</v>
      </c>
      <c r="Q405" s="30" t="s">
        <v>47</v>
      </c>
      <c r="R405" s="43">
        <v>7</v>
      </c>
      <c r="S405" s="43">
        <v>683.1</v>
      </c>
      <c r="T405" s="44">
        <f t="shared" si="42"/>
        <v>4781.7</v>
      </c>
      <c r="U405" s="44">
        <v>5355.5039999999999</v>
      </c>
      <c r="V405" s="64"/>
      <c r="W405" s="32">
        <v>2016</v>
      </c>
      <c r="X405" s="30"/>
    </row>
    <row r="406" spans="1:24" ht="50.1" customHeight="1">
      <c r="A406" s="29" t="s">
        <v>1116</v>
      </c>
      <c r="B406" s="30" t="s">
        <v>35</v>
      </c>
      <c r="C406" s="31" t="s">
        <v>1117</v>
      </c>
      <c r="D406" s="31" t="s">
        <v>1118</v>
      </c>
      <c r="E406" s="31" t="s">
        <v>1119</v>
      </c>
      <c r="F406" s="31" t="s">
        <v>1120</v>
      </c>
      <c r="G406" s="32" t="s">
        <v>103</v>
      </c>
      <c r="H406" s="33">
        <v>10</v>
      </c>
      <c r="I406" s="67">
        <v>590000000</v>
      </c>
      <c r="J406" s="32" t="s">
        <v>41</v>
      </c>
      <c r="K406" s="32" t="s">
        <v>42</v>
      </c>
      <c r="L406" s="32" t="s">
        <v>43</v>
      </c>
      <c r="M406" s="32" t="s">
        <v>84</v>
      </c>
      <c r="N406" s="32" t="s">
        <v>904</v>
      </c>
      <c r="O406" s="32" t="s">
        <v>111</v>
      </c>
      <c r="P406" s="32">
        <v>796</v>
      </c>
      <c r="Q406" s="32" t="s">
        <v>47</v>
      </c>
      <c r="R406" s="34">
        <v>50</v>
      </c>
      <c r="S406" s="34">
        <v>110</v>
      </c>
      <c r="T406" s="35">
        <v>0</v>
      </c>
      <c r="U406" s="36">
        <f t="shared" si="43"/>
        <v>0</v>
      </c>
      <c r="V406" s="37"/>
      <c r="W406" s="32">
        <v>2016</v>
      </c>
      <c r="X406" s="38">
        <v>11</v>
      </c>
    </row>
    <row r="407" spans="1:24" ht="50.1" customHeight="1">
      <c r="A407" s="41" t="s">
        <v>1121</v>
      </c>
      <c r="B407" s="30" t="s">
        <v>35</v>
      </c>
      <c r="C407" s="42" t="s">
        <v>1117</v>
      </c>
      <c r="D407" s="42" t="s">
        <v>1118</v>
      </c>
      <c r="E407" s="42" t="s">
        <v>1119</v>
      </c>
      <c r="F407" s="42" t="s">
        <v>1120</v>
      </c>
      <c r="G407" s="30" t="s">
        <v>103</v>
      </c>
      <c r="H407" s="30">
        <v>10</v>
      </c>
      <c r="I407" s="67">
        <v>590000000</v>
      </c>
      <c r="J407" s="32" t="s">
        <v>41</v>
      </c>
      <c r="K407" s="30" t="s">
        <v>174</v>
      </c>
      <c r="L407" s="32" t="s">
        <v>43</v>
      </c>
      <c r="M407" s="30" t="s">
        <v>84</v>
      </c>
      <c r="N407" s="30" t="s">
        <v>45</v>
      </c>
      <c r="O407" s="32" t="s">
        <v>115</v>
      </c>
      <c r="P407" s="32">
        <v>796</v>
      </c>
      <c r="Q407" s="30" t="s">
        <v>47</v>
      </c>
      <c r="R407" s="43">
        <v>50</v>
      </c>
      <c r="S407" s="43">
        <v>110</v>
      </c>
      <c r="T407" s="44">
        <f t="shared" si="42"/>
        <v>5500</v>
      </c>
      <c r="U407" s="44">
        <v>6160.0000000000009</v>
      </c>
      <c r="V407" s="64"/>
      <c r="W407" s="32">
        <v>2016</v>
      </c>
      <c r="X407" s="30"/>
    </row>
    <row r="408" spans="1:24" ht="50.1" customHeight="1">
      <c r="A408" s="29" t="s">
        <v>1122</v>
      </c>
      <c r="B408" s="30" t="s">
        <v>35</v>
      </c>
      <c r="C408" s="31" t="s">
        <v>1123</v>
      </c>
      <c r="D408" s="31" t="s">
        <v>1118</v>
      </c>
      <c r="E408" s="31" t="s">
        <v>1124</v>
      </c>
      <c r="F408" s="31" t="s">
        <v>1125</v>
      </c>
      <c r="G408" s="32" t="s">
        <v>103</v>
      </c>
      <c r="H408" s="33">
        <v>10</v>
      </c>
      <c r="I408" s="67">
        <v>590000000</v>
      </c>
      <c r="J408" s="32" t="s">
        <v>41</v>
      </c>
      <c r="K408" s="32" t="s">
        <v>42</v>
      </c>
      <c r="L408" s="32" t="s">
        <v>43</v>
      </c>
      <c r="M408" s="32" t="s">
        <v>84</v>
      </c>
      <c r="N408" s="32" t="s">
        <v>904</v>
      </c>
      <c r="O408" s="32" t="s">
        <v>111</v>
      </c>
      <c r="P408" s="32">
        <v>796</v>
      </c>
      <c r="Q408" s="32" t="s">
        <v>47</v>
      </c>
      <c r="R408" s="34">
        <v>50</v>
      </c>
      <c r="S408" s="34">
        <v>70</v>
      </c>
      <c r="T408" s="35">
        <v>0</v>
      </c>
      <c r="U408" s="36">
        <f t="shared" si="43"/>
        <v>0</v>
      </c>
      <c r="V408" s="37"/>
      <c r="W408" s="32">
        <v>2016</v>
      </c>
      <c r="X408" s="38">
        <v>11</v>
      </c>
    </row>
    <row r="409" spans="1:24" ht="50.1" customHeight="1">
      <c r="A409" s="41" t="s">
        <v>1126</v>
      </c>
      <c r="B409" s="30" t="s">
        <v>35</v>
      </c>
      <c r="C409" s="42" t="s">
        <v>1123</v>
      </c>
      <c r="D409" s="42" t="s">
        <v>1118</v>
      </c>
      <c r="E409" s="42" t="s">
        <v>1124</v>
      </c>
      <c r="F409" s="42" t="s">
        <v>1125</v>
      </c>
      <c r="G409" s="30" t="s">
        <v>103</v>
      </c>
      <c r="H409" s="30">
        <v>10</v>
      </c>
      <c r="I409" s="67">
        <v>590000000</v>
      </c>
      <c r="J409" s="32" t="s">
        <v>41</v>
      </c>
      <c r="K409" s="30" t="s">
        <v>174</v>
      </c>
      <c r="L409" s="32" t="s">
        <v>43</v>
      </c>
      <c r="M409" s="30" t="s">
        <v>84</v>
      </c>
      <c r="N409" s="30" t="s">
        <v>45</v>
      </c>
      <c r="O409" s="32" t="s">
        <v>115</v>
      </c>
      <c r="P409" s="32">
        <v>796</v>
      </c>
      <c r="Q409" s="30" t="s">
        <v>47</v>
      </c>
      <c r="R409" s="43">
        <v>50</v>
      </c>
      <c r="S409" s="43">
        <v>70</v>
      </c>
      <c r="T409" s="44">
        <f t="shared" si="42"/>
        <v>3500</v>
      </c>
      <c r="U409" s="44">
        <v>3920.0000000000005</v>
      </c>
      <c r="V409" s="64"/>
      <c r="W409" s="32">
        <v>2016</v>
      </c>
      <c r="X409" s="30"/>
    </row>
    <row r="410" spans="1:24" ht="50.1" customHeight="1">
      <c r="A410" s="29" t="s">
        <v>1127</v>
      </c>
      <c r="B410" s="30" t="s">
        <v>35</v>
      </c>
      <c r="C410" s="31" t="s">
        <v>1128</v>
      </c>
      <c r="D410" s="31" t="s">
        <v>1129</v>
      </c>
      <c r="E410" s="31" t="s">
        <v>1130</v>
      </c>
      <c r="F410" s="31" t="s">
        <v>1131</v>
      </c>
      <c r="G410" s="32" t="s">
        <v>103</v>
      </c>
      <c r="H410" s="33">
        <v>10</v>
      </c>
      <c r="I410" s="67">
        <v>590000000</v>
      </c>
      <c r="J410" s="32" t="s">
        <v>41</v>
      </c>
      <c r="K410" s="32" t="s">
        <v>42</v>
      </c>
      <c r="L410" s="32" t="s">
        <v>43</v>
      </c>
      <c r="M410" s="32" t="s">
        <v>84</v>
      </c>
      <c r="N410" s="32" t="s">
        <v>880</v>
      </c>
      <c r="O410" s="32" t="s">
        <v>111</v>
      </c>
      <c r="P410" s="32">
        <v>796</v>
      </c>
      <c r="Q410" s="32" t="s">
        <v>47</v>
      </c>
      <c r="R410" s="34">
        <v>50</v>
      </c>
      <c r="S410" s="34">
        <v>135</v>
      </c>
      <c r="T410" s="35">
        <v>0</v>
      </c>
      <c r="U410" s="36">
        <f t="shared" si="43"/>
        <v>0</v>
      </c>
      <c r="V410" s="37"/>
      <c r="W410" s="32">
        <v>2016</v>
      </c>
      <c r="X410" s="38">
        <v>11</v>
      </c>
    </row>
    <row r="411" spans="1:24" ht="50.1" customHeight="1">
      <c r="A411" s="41" t="s">
        <v>1132</v>
      </c>
      <c r="B411" s="30" t="s">
        <v>35</v>
      </c>
      <c r="C411" s="42" t="s">
        <v>1128</v>
      </c>
      <c r="D411" s="42" t="s">
        <v>1129</v>
      </c>
      <c r="E411" s="42" t="s">
        <v>1130</v>
      </c>
      <c r="F411" s="42" t="s">
        <v>1131</v>
      </c>
      <c r="G411" s="30" t="s">
        <v>103</v>
      </c>
      <c r="H411" s="30">
        <v>10</v>
      </c>
      <c r="I411" s="67">
        <v>590000000</v>
      </c>
      <c r="J411" s="32" t="s">
        <v>41</v>
      </c>
      <c r="K411" s="30" t="s">
        <v>174</v>
      </c>
      <c r="L411" s="32" t="s">
        <v>43</v>
      </c>
      <c r="M411" s="30" t="s">
        <v>84</v>
      </c>
      <c r="N411" s="30" t="s">
        <v>882</v>
      </c>
      <c r="O411" s="32" t="s">
        <v>115</v>
      </c>
      <c r="P411" s="32">
        <v>796</v>
      </c>
      <c r="Q411" s="30" t="s">
        <v>47</v>
      </c>
      <c r="R411" s="43">
        <v>50</v>
      </c>
      <c r="S411" s="43">
        <v>135</v>
      </c>
      <c r="T411" s="44">
        <f t="shared" si="42"/>
        <v>6750</v>
      </c>
      <c r="U411" s="44">
        <v>7560.0000000000009</v>
      </c>
      <c r="V411" s="64"/>
      <c r="W411" s="32">
        <v>2016</v>
      </c>
      <c r="X411" s="30"/>
    </row>
    <row r="412" spans="1:24" ht="50.1" customHeight="1">
      <c r="A412" s="29" t="s">
        <v>1133</v>
      </c>
      <c r="B412" s="30" t="s">
        <v>35</v>
      </c>
      <c r="C412" s="31" t="s">
        <v>1128</v>
      </c>
      <c r="D412" s="31" t="s">
        <v>1129</v>
      </c>
      <c r="E412" s="31" t="s">
        <v>1130</v>
      </c>
      <c r="F412" s="31" t="s">
        <v>1134</v>
      </c>
      <c r="G412" s="32" t="s">
        <v>103</v>
      </c>
      <c r="H412" s="33">
        <v>10</v>
      </c>
      <c r="I412" s="67">
        <v>590000000</v>
      </c>
      <c r="J412" s="32" t="s">
        <v>41</v>
      </c>
      <c r="K412" s="32" t="s">
        <v>42</v>
      </c>
      <c r="L412" s="32" t="s">
        <v>43</v>
      </c>
      <c r="M412" s="32" t="s">
        <v>84</v>
      </c>
      <c r="N412" s="32" t="s">
        <v>880</v>
      </c>
      <c r="O412" s="32" t="s">
        <v>111</v>
      </c>
      <c r="P412" s="32">
        <v>796</v>
      </c>
      <c r="Q412" s="32" t="s">
        <v>47</v>
      </c>
      <c r="R412" s="34">
        <v>50</v>
      </c>
      <c r="S412" s="34">
        <v>81</v>
      </c>
      <c r="T412" s="35">
        <v>0</v>
      </c>
      <c r="U412" s="36">
        <f t="shared" si="43"/>
        <v>0</v>
      </c>
      <c r="V412" s="37"/>
      <c r="W412" s="32">
        <v>2016</v>
      </c>
      <c r="X412" s="38">
        <v>11</v>
      </c>
    </row>
    <row r="413" spans="1:24" ht="50.1" customHeight="1">
      <c r="A413" s="41" t="s">
        <v>1135</v>
      </c>
      <c r="B413" s="30" t="s">
        <v>35</v>
      </c>
      <c r="C413" s="42" t="s">
        <v>1128</v>
      </c>
      <c r="D413" s="42" t="s">
        <v>1129</v>
      </c>
      <c r="E413" s="42" t="s">
        <v>1130</v>
      </c>
      <c r="F413" s="42" t="s">
        <v>1134</v>
      </c>
      <c r="G413" s="30" t="s">
        <v>103</v>
      </c>
      <c r="H413" s="30">
        <v>10</v>
      </c>
      <c r="I413" s="67">
        <v>590000000</v>
      </c>
      <c r="J413" s="32" t="s">
        <v>41</v>
      </c>
      <c r="K413" s="30" t="s">
        <v>174</v>
      </c>
      <c r="L413" s="32" t="s">
        <v>43</v>
      </c>
      <c r="M413" s="30" t="s">
        <v>84</v>
      </c>
      <c r="N413" s="30" t="s">
        <v>882</v>
      </c>
      <c r="O413" s="32" t="s">
        <v>115</v>
      </c>
      <c r="P413" s="32">
        <v>796</v>
      </c>
      <c r="Q413" s="30" t="s">
        <v>47</v>
      </c>
      <c r="R413" s="43">
        <v>50</v>
      </c>
      <c r="S413" s="43">
        <v>81</v>
      </c>
      <c r="T413" s="44">
        <f t="shared" si="42"/>
        <v>4050</v>
      </c>
      <c r="U413" s="44">
        <v>4536</v>
      </c>
      <c r="V413" s="64"/>
      <c r="W413" s="32">
        <v>2016</v>
      </c>
      <c r="X413" s="30"/>
    </row>
    <row r="414" spans="1:24" ht="50.1" customHeight="1">
      <c r="A414" s="29" t="s">
        <v>1136</v>
      </c>
      <c r="B414" s="30" t="s">
        <v>35</v>
      </c>
      <c r="C414" s="31" t="s">
        <v>1137</v>
      </c>
      <c r="D414" s="31" t="s">
        <v>1118</v>
      </c>
      <c r="E414" s="31" t="s">
        <v>1138</v>
      </c>
      <c r="F414" s="31" t="s">
        <v>1139</v>
      </c>
      <c r="G414" s="32" t="s">
        <v>103</v>
      </c>
      <c r="H414" s="33">
        <v>10</v>
      </c>
      <c r="I414" s="67">
        <v>590000000</v>
      </c>
      <c r="J414" s="32" t="s">
        <v>41</v>
      </c>
      <c r="K414" s="32" t="s">
        <v>200</v>
      </c>
      <c r="L414" s="32" t="s">
        <v>43</v>
      </c>
      <c r="M414" s="32" t="s">
        <v>84</v>
      </c>
      <c r="N414" s="32" t="s">
        <v>201</v>
      </c>
      <c r="O414" s="32" t="s">
        <v>202</v>
      </c>
      <c r="P414" s="32">
        <v>796</v>
      </c>
      <c r="Q414" s="32" t="s">
        <v>47</v>
      </c>
      <c r="R414" s="34">
        <v>50</v>
      </c>
      <c r="S414" s="34">
        <v>54.6</v>
      </c>
      <c r="T414" s="35">
        <v>0</v>
      </c>
      <c r="U414" s="36">
        <f t="shared" si="43"/>
        <v>0</v>
      </c>
      <c r="V414" s="37"/>
      <c r="W414" s="32">
        <v>2016</v>
      </c>
      <c r="X414" s="38">
        <v>11</v>
      </c>
    </row>
    <row r="415" spans="1:24" ht="50.1" customHeight="1">
      <c r="A415" s="41" t="s">
        <v>1140</v>
      </c>
      <c r="B415" s="30" t="s">
        <v>35</v>
      </c>
      <c r="C415" s="42" t="s">
        <v>1137</v>
      </c>
      <c r="D415" s="42" t="s">
        <v>1118</v>
      </c>
      <c r="E415" s="42" t="s">
        <v>1138</v>
      </c>
      <c r="F415" s="42" t="s">
        <v>1139</v>
      </c>
      <c r="G415" s="30" t="s">
        <v>103</v>
      </c>
      <c r="H415" s="30">
        <v>10</v>
      </c>
      <c r="I415" s="67">
        <v>590000000</v>
      </c>
      <c r="J415" s="32" t="s">
        <v>41</v>
      </c>
      <c r="K415" s="30" t="s">
        <v>204</v>
      </c>
      <c r="L415" s="32" t="s">
        <v>43</v>
      </c>
      <c r="M415" s="30" t="s">
        <v>84</v>
      </c>
      <c r="N415" s="30" t="s">
        <v>45</v>
      </c>
      <c r="O415" s="54" t="s">
        <v>166</v>
      </c>
      <c r="P415" s="32">
        <v>796</v>
      </c>
      <c r="Q415" s="30" t="s">
        <v>47</v>
      </c>
      <c r="R415" s="43">
        <v>50</v>
      </c>
      <c r="S415" s="43">
        <v>54.6</v>
      </c>
      <c r="T415" s="44">
        <f t="shared" si="42"/>
        <v>2730</v>
      </c>
      <c r="U415" s="44">
        <v>3057.6000000000004</v>
      </c>
      <c r="V415" s="64"/>
      <c r="W415" s="32">
        <v>2016</v>
      </c>
      <c r="X415" s="30"/>
    </row>
    <row r="416" spans="1:24" ht="50.1" customHeight="1">
      <c r="A416" s="29" t="s">
        <v>1141</v>
      </c>
      <c r="B416" s="30" t="s">
        <v>35</v>
      </c>
      <c r="C416" s="31" t="s">
        <v>1142</v>
      </c>
      <c r="D416" s="31" t="s">
        <v>1143</v>
      </c>
      <c r="E416" s="31" t="s">
        <v>1144</v>
      </c>
      <c r="F416" s="31" t="s">
        <v>1145</v>
      </c>
      <c r="G416" s="32" t="s">
        <v>40</v>
      </c>
      <c r="H416" s="33">
        <v>0</v>
      </c>
      <c r="I416" s="67">
        <v>590000000</v>
      </c>
      <c r="J416" s="32" t="s">
        <v>41</v>
      </c>
      <c r="K416" s="32" t="s">
        <v>68</v>
      </c>
      <c r="L416" s="32" t="s">
        <v>302</v>
      </c>
      <c r="M416" s="32" t="s">
        <v>69</v>
      </c>
      <c r="N416" s="32" t="s">
        <v>303</v>
      </c>
      <c r="O416" s="32" t="s">
        <v>71</v>
      </c>
      <c r="P416" s="32">
        <v>796</v>
      </c>
      <c r="Q416" s="32" t="s">
        <v>47</v>
      </c>
      <c r="R416" s="34">
        <v>24</v>
      </c>
      <c r="S416" s="34">
        <v>19260</v>
      </c>
      <c r="T416" s="35">
        <v>0</v>
      </c>
      <c r="U416" s="36">
        <f t="shared" si="43"/>
        <v>0</v>
      </c>
      <c r="V416" s="37" t="s">
        <v>48</v>
      </c>
      <c r="W416" s="32">
        <v>2016</v>
      </c>
      <c r="X416" s="38">
        <v>11</v>
      </c>
    </row>
    <row r="417" spans="1:58" ht="50.1" customHeight="1">
      <c r="A417" s="41" t="s">
        <v>1146</v>
      </c>
      <c r="B417" s="30" t="s">
        <v>35</v>
      </c>
      <c r="C417" s="42" t="s">
        <v>1142</v>
      </c>
      <c r="D417" s="42" t="s">
        <v>1143</v>
      </c>
      <c r="E417" s="42" t="s">
        <v>1144</v>
      </c>
      <c r="F417" s="42" t="s">
        <v>1145</v>
      </c>
      <c r="G417" s="32" t="s">
        <v>40</v>
      </c>
      <c r="H417" s="30">
        <v>0</v>
      </c>
      <c r="I417" s="67">
        <v>590000000</v>
      </c>
      <c r="J417" s="32" t="s">
        <v>41</v>
      </c>
      <c r="K417" s="32" t="s">
        <v>182</v>
      </c>
      <c r="L417" s="32" t="s">
        <v>302</v>
      </c>
      <c r="M417" s="32" t="s">
        <v>69</v>
      </c>
      <c r="N417" s="32" t="s">
        <v>303</v>
      </c>
      <c r="O417" s="32" t="s">
        <v>115</v>
      </c>
      <c r="P417" s="32">
        <v>796</v>
      </c>
      <c r="Q417" s="32" t="s">
        <v>47</v>
      </c>
      <c r="R417" s="62">
        <v>24</v>
      </c>
      <c r="S417" s="53">
        <v>19260</v>
      </c>
      <c r="T417" s="44">
        <f t="shared" si="42"/>
        <v>462240</v>
      </c>
      <c r="U417" s="44">
        <v>517708.80000000005</v>
      </c>
      <c r="V417" s="65"/>
      <c r="W417" s="32">
        <v>2016</v>
      </c>
      <c r="X417" s="87"/>
    </row>
    <row r="418" spans="1:58" ht="50.1" customHeight="1">
      <c r="A418" s="29" t="s">
        <v>1147</v>
      </c>
      <c r="B418" s="30" t="s">
        <v>35</v>
      </c>
      <c r="C418" s="31" t="s">
        <v>1148</v>
      </c>
      <c r="D418" s="31" t="s">
        <v>1149</v>
      </c>
      <c r="E418" s="31" t="s">
        <v>1150</v>
      </c>
      <c r="F418" s="31" t="s">
        <v>1151</v>
      </c>
      <c r="G418" s="32" t="s">
        <v>40</v>
      </c>
      <c r="H418" s="33">
        <v>0</v>
      </c>
      <c r="I418" s="67">
        <v>590000000</v>
      </c>
      <c r="J418" s="32" t="s">
        <v>41</v>
      </c>
      <c r="K418" s="32" t="s">
        <v>68</v>
      </c>
      <c r="L418" s="32" t="s">
        <v>302</v>
      </c>
      <c r="M418" s="32" t="s">
        <v>69</v>
      </c>
      <c r="N418" s="32" t="s">
        <v>303</v>
      </c>
      <c r="O418" s="32" t="s">
        <v>71</v>
      </c>
      <c r="P418" s="32">
        <v>796</v>
      </c>
      <c r="Q418" s="32" t="s">
        <v>47</v>
      </c>
      <c r="R418" s="34">
        <v>142</v>
      </c>
      <c r="S418" s="34">
        <v>4</v>
      </c>
      <c r="T418" s="35">
        <v>0</v>
      </c>
      <c r="U418" s="36">
        <f t="shared" si="43"/>
        <v>0</v>
      </c>
      <c r="V418" s="37" t="s">
        <v>48</v>
      </c>
      <c r="W418" s="32">
        <v>2016</v>
      </c>
      <c r="X418" s="38">
        <v>11</v>
      </c>
    </row>
    <row r="419" spans="1:58" ht="50.1" customHeight="1">
      <c r="A419" s="41" t="s">
        <v>1152</v>
      </c>
      <c r="B419" s="30" t="s">
        <v>35</v>
      </c>
      <c r="C419" s="42" t="s">
        <v>1148</v>
      </c>
      <c r="D419" s="42" t="s">
        <v>1149</v>
      </c>
      <c r="E419" s="42" t="s">
        <v>1150</v>
      </c>
      <c r="F419" s="42" t="s">
        <v>1151</v>
      </c>
      <c r="G419" s="32" t="s">
        <v>40</v>
      </c>
      <c r="H419" s="30">
        <v>0</v>
      </c>
      <c r="I419" s="67">
        <v>590000000</v>
      </c>
      <c r="J419" s="32" t="s">
        <v>41</v>
      </c>
      <c r="K419" s="32" t="s">
        <v>182</v>
      </c>
      <c r="L419" s="32" t="s">
        <v>302</v>
      </c>
      <c r="M419" s="32" t="s">
        <v>69</v>
      </c>
      <c r="N419" s="32" t="s">
        <v>303</v>
      </c>
      <c r="O419" s="32" t="s">
        <v>115</v>
      </c>
      <c r="P419" s="32">
        <v>796</v>
      </c>
      <c r="Q419" s="32" t="s">
        <v>47</v>
      </c>
      <c r="R419" s="62">
        <v>142</v>
      </c>
      <c r="S419" s="53">
        <v>4</v>
      </c>
      <c r="T419" s="44">
        <f t="shared" si="42"/>
        <v>568</v>
      </c>
      <c r="U419" s="44">
        <v>636.16000000000008</v>
      </c>
      <c r="V419" s="65"/>
      <c r="W419" s="32">
        <v>2016</v>
      </c>
      <c r="X419" s="87"/>
    </row>
    <row r="420" spans="1:58" ht="50.1" customHeight="1">
      <c r="A420" s="29" t="s">
        <v>1153</v>
      </c>
      <c r="B420" s="30" t="s">
        <v>35</v>
      </c>
      <c r="C420" s="31" t="s">
        <v>1148</v>
      </c>
      <c r="D420" s="31" t="s">
        <v>1149</v>
      </c>
      <c r="E420" s="31" t="s">
        <v>1150</v>
      </c>
      <c r="F420" s="31" t="s">
        <v>1154</v>
      </c>
      <c r="G420" s="32" t="s">
        <v>40</v>
      </c>
      <c r="H420" s="33">
        <v>0</v>
      </c>
      <c r="I420" s="67">
        <v>590000000</v>
      </c>
      <c r="J420" s="32" t="s">
        <v>41</v>
      </c>
      <c r="K420" s="32" t="s">
        <v>68</v>
      </c>
      <c r="L420" s="32" t="s">
        <v>302</v>
      </c>
      <c r="M420" s="32" t="s">
        <v>69</v>
      </c>
      <c r="N420" s="32" t="s">
        <v>303</v>
      </c>
      <c r="O420" s="32" t="s">
        <v>71</v>
      </c>
      <c r="P420" s="32">
        <v>796</v>
      </c>
      <c r="Q420" s="32" t="s">
        <v>47</v>
      </c>
      <c r="R420" s="34">
        <v>3200</v>
      </c>
      <c r="S420" s="34">
        <v>4</v>
      </c>
      <c r="T420" s="35">
        <v>0</v>
      </c>
      <c r="U420" s="36">
        <v>0</v>
      </c>
      <c r="V420" s="37" t="s">
        <v>48</v>
      </c>
      <c r="W420" s="32">
        <v>2016</v>
      </c>
      <c r="X420" s="38" t="s">
        <v>1155</v>
      </c>
    </row>
    <row r="421" spans="1:58" ht="50.1" customHeight="1">
      <c r="A421" s="29" t="s">
        <v>1156</v>
      </c>
      <c r="B421" s="30" t="s">
        <v>35</v>
      </c>
      <c r="C421" s="31" t="s">
        <v>1148</v>
      </c>
      <c r="D421" s="31" t="s">
        <v>1149</v>
      </c>
      <c r="E421" s="31" t="s">
        <v>1150</v>
      </c>
      <c r="F421" s="31" t="s">
        <v>1154</v>
      </c>
      <c r="G421" s="32" t="s">
        <v>40</v>
      </c>
      <c r="H421" s="33">
        <v>0</v>
      </c>
      <c r="I421" s="67">
        <v>590000000</v>
      </c>
      <c r="J421" s="32" t="s">
        <v>41</v>
      </c>
      <c r="K421" s="32" t="s">
        <v>1157</v>
      </c>
      <c r="L421" s="32" t="s">
        <v>302</v>
      </c>
      <c r="M421" s="32" t="s">
        <v>69</v>
      </c>
      <c r="N421" s="32" t="s">
        <v>1158</v>
      </c>
      <c r="O421" s="32" t="s">
        <v>155</v>
      </c>
      <c r="P421" s="32">
        <v>796</v>
      </c>
      <c r="Q421" s="32" t="s">
        <v>47</v>
      </c>
      <c r="R421" s="34">
        <v>4800</v>
      </c>
      <c r="S421" s="34">
        <v>4</v>
      </c>
      <c r="T421" s="35">
        <f>R421*S421</f>
        <v>19200</v>
      </c>
      <c r="U421" s="36">
        <f>T421*1.12</f>
        <v>21504.000000000004</v>
      </c>
      <c r="V421" s="37" t="s">
        <v>48</v>
      </c>
      <c r="W421" s="32">
        <v>2016</v>
      </c>
      <c r="X421" s="38" t="s">
        <v>48</v>
      </c>
    </row>
    <row r="422" spans="1:58" ht="50.1" customHeight="1">
      <c r="A422" s="29" t="s">
        <v>1159</v>
      </c>
      <c r="B422" s="30" t="s">
        <v>35</v>
      </c>
      <c r="C422" s="31" t="s">
        <v>1148</v>
      </c>
      <c r="D422" s="31" t="s">
        <v>1149</v>
      </c>
      <c r="E422" s="31" t="s">
        <v>1150</v>
      </c>
      <c r="F422" s="31" t="s">
        <v>1160</v>
      </c>
      <c r="G422" s="32" t="s">
        <v>40</v>
      </c>
      <c r="H422" s="33">
        <v>0</v>
      </c>
      <c r="I422" s="67">
        <v>590000000</v>
      </c>
      <c r="J422" s="32" t="s">
        <v>41</v>
      </c>
      <c r="K422" s="32" t="s">
        <v>68</v>
      </c>
      <c r="L422" s="32" t="s">
        <v>302</v>
      </c>
      <c r="M422" s="32" t="s">
        <v>69</v>
      </c>
      <c r="N422" s="32" t="s">
        <v>303</v>
      </c>
      <c r="O422" s="32" t="s">
        <v>71</v>
      </c>
      <c r="P422" s="32">
        <v>796</v>
      </c>
      <c r="Q422" s="32" t="s">
        <v>47</v>
      </c>
      <c r="R422" s="34">
        <v>400</v>
      </c>
      <c r="S422" s="34">
        <v>4</v>
      </c>
      <c r="T422" s="35">
        <v>0</v>
      </c>
      <c r="U422" s="36">
        <f>T422*1.12</f>
        <v>0</v>
      </c>
      <c r="V422" s="37" t="s">
        <v>48</v>
      </c>
      <c r="W422" s="32">
        <v>2016</v>
      </c>
      <c r="X422" s="38">
        <v>11</v>
      </c>
    </row>
    <row r="423" spans="1:58" ht="50.1" customHeight="1">
      <c r="A423" s="41" t="s">
        <v>1161</v>
      </c>
      <c r="B423" s="30" t="s">
        <v>35</v>
      </c>
      <c r="C423" s="42" t="s">
        <v>1148</v>
      </c>
      <c r="D423" s="42" t="s">
        <v>1149</v>
      </c>
      <c r="E423" s="42" t="s">
        <v>1150</v>
      </c>
      <c r="F423" s="42" t="s">
        <v>1160</v>
      </c>
      <c r="G423" s="32" t="s">
        <v>40</v>
      </c>
      <c r="H423" s="30">
        <v>0</v>
      </c>
      <c r="I423" s="67">
        <v>590000000</v>
      </c>
      <c r="J423" s="32" t="s">
        <v>41</v>
      </c>
      <c r="K423" s="32" t="s">
        <v>182</v>
      </c>
      <c r="L423" s="32" t="s">
        <v>302</v>
      </c>
      <c r="M423" s="32" t="s">
        <v>69</v>
      </c>
      <c r="N423" s="32" t="s">
        <v>303</v>
      </c>
      <c r="O423" s="32" t="s">
        <v>115</v>
      </c>
      <c r="P423" s="32">
        <v>796</v>
      </c>
      <c r="Q423" s="32" t="s">
        <v>47</v>
      </c>
      <c r="R423" s="62">
        <v>400</v>
      </c>
      <c r="S423" s="53">
        <v>4</v>
      </c>
      <c r="T423" s="44">
        <f>R423*S423</f>
        <v>1600</v>
      </c>
      <c r="U423" s="44">
        <v>1792.0000000000002</v>
      </c>
      <c r="V423" s="65"/>
      <c r="W423" s="32">
        <v>2016</v>
      </c>
      <c r="X423" s="87"/>
    </row>
    <row r="424" spans="1:58" ht="50.1" customHeight="1">
      <c r="A424" s="29" t="s">
        <v>1162</v>
      </c>
      <c r="B424" s="30" t="s">
        <v>35</v>
      </c>
      <c r="C424" s="31" t="s">
        <v>1148</v>
      </c>
      <c r="D424" s="31" t="s">
        <v>1149</v>
      </c>
      <c r="E424" s="31" t="s">
        <v>1150</v>
      </c>
      <c r="F424" s="31" t="s">
        <v>1163</v>
      </c>
      <c r="G424" s="32" t="s">
        <v>40</v>
      </c>
      <c r="H424" s="33">
        <v>0</v>
      </c>
      <c r="I424" s="67">
        <v>590000000</v>
      </c>
      <c r="J424" s="32" t="s">
        <v>41</v>
      </c>
      <c r="K424" s="32" t="s">
        <v>68</v>
      </c>
      <c r="L424" s="32" t="s">
        <v>302</v>
      </c>
      <c r="M424" s="32" t="s">
        <v>69</v>
      </c>
      <c r="N424" s="32" t="s">
        <v>303</v>
      </c>
      <c r="O424" s="32" t="s">
        <v>71</v>
      </c>
      <c r="P424" s="32">
        <v>796</v>
      </c>
      <c r="Q424" s="32" t="s">
        <v>47</v>
      </c>
      <c r="R424" s="34">
        <v>16</v>
      </c>
      <c r="S424" s="34">
        <v>4</v>
      </c>
      <c r="T424" s="35">
        <v>0</v>
      </c>
      <c r="U424" s="36">
        <v>0</v>
      </c>
      <c r="V424" s="37" t="s">
        <v>48</v>
      </c>
      <c r="W424" s="32">
        <v>2016</v>
      </c>
      <c r="X424" s="38" t="s">
        <v>1155</v>
      </c>
    </row>
    <row r="425" spans="1:58" ht="50.1" customHeight="1">
      <c r="A425" s="29" t="s">
        <v>1164</v>
      </c>
      <c r="B425" s="30" t="s">
        <v>35</v>
      </c>
      <c r="C425" s="31" t="s">
        <v>1148</v>
      </c>
      <c r="D425" s="31" t="s">
        <v>1149</v>
      </c>
      <c r="E425" s="31" t="s">
        <v>1150</v>
      </c>
      <c r="F425" s="31" t="s">
        <v>1163</v>
      </c>
      <c r="G425" s="32" t="s">
        <v>40</v>
      </c>
      <c r="H425" s="33">
        <v>0</v>
      </c>
      <c r="I425" s="67">
        <v>590000000</v>
      </c>
      <c r="J425" s="32" t="s">
        <v>41</v>
      </c>
      <c r="K425" s="32" t="s">
        <v>1157</v>
      </c>
      <c r="L425" s="32" t="s">
        <v>302</v>
      </c>
      <c r="M425" s="32" t="s">
        <v>69</v>
      </c>
      <c r="N425" s="32" t="s">
        <v>1158</v>
      </c>
      <c r="O425" s="32" t="s">
        <v>155</v>
      </c>
      <c r="P425" s="32">
        <v>796</v>
      </c>
      <c r="Q425" s="32" t="s">
        <v>47</v>
      </c>
      <c r="R425" s="34">
        <v>450</v>
      </c>
      <c r="S425" s="34">
        <v>4</v>
      </c>
      <c r="T425" s="35">
        <f t="shared" ref="T425:T433" si="44">R425*S425</f>
        <v>1800</v>
      </c>
      <c r="U425" s="36">
        <f t="shared" ref="U425:U432" si="45">T425*1.12</f>
        <v>2016.0000000000002</v>
      </c>
      <c r="V425" s="37" t="s">
        <v>48</v>
      </c>
      <c r="W425" s="32">
        <v>2016</v>
      </c>
      <c r="X425" s="38" t="s">
        <v>48</v>
      </c>
    </row>
    <row r="426" spans="1:58" ht="50.1" customHeight="1">
      <c r="A426" s="29" t="s">
        <v>1165</v>
      </c>
      <c r="B426" s="30" t="s">
        <v>35</v>
      </c>
      <c r="C426" s="31" t="s">
        <v>1148</v>
      </c>
      <c r="D426" s="31" t="s">
        <v>1149</v>
      </c>
      <c r="E426" s="31" t="s">
        <v>1150</v>
      </c>
      <c r="F426" s="31" t="s">
        <v>1166</v>
      </c>
      <c r="G426" s="32" t="s">
        <v>40</v>
      </c>
      <c r="H426" s="33">
        <v>0</v>
      </c>
      <c r="I426" s="67">
        <v>590000000</v>
      </c>
      <c r="J426" s="32" t="s">
        <v>41</v>
      </c>
      <c r="K426" s="32" t="s">
        <v>68</v>
      </c>
      <c r="L426" s="32" t="s">
        <v>302</v>
      </c>
      <c r="M426" s="32" t="s">
        <v>69</v>
      </c>
      <c r="N426" s="32" t="s">
        <v>303</v>
      </c>
      <c r="O426" s="32" t="s">
        <v>71</v>
      </c>
      <c r="P426" s="32">
        <v>796</v>
      </c>
      <c r="Q426" s="32" t="s">
        <v>47</v>
      </c>
      <c r="R426" s="34">
        <v>928</v>
      </c>
      <c r="S426" s="34">
        <v>4</v>
      </c>
      <c r="T426" s="35">
        <v>0</v>
      </c>
      <c r="U426" s="36">
        <f t="shared" si="45"/>
        <v>0</v>
      </c>
      <c r="V426" s="37" t="s">
        <v>48</v>
      </c>
      <c r="W426" s="32">
        <v>2016</v>
      </c>
      <c r="X426" s="38">
        <v>11</v>
      </c>
    </row>
    <row r="427" spans="1:58" s="40" customFormat="1" ht="50.1" customHeight="1">
      <c r="A427" s="70" t="s">
        <v>1167</v>
      </c>
      <c r="B427" s="30" t="s">
        <v>35</v>
      </c>
      <c r="C427" s="42" t="s">
        <v>1148</v>
      </c>
      <c r="D427" s="42" t="s">
        <v>1149</v>
      </c>
      <c r="E427" s="42" t="s">
        <v>1150</v>
      </c>
      <c r="F427" s="42" t="s">
        <v>1166</v>
      </c>
      <c r="G427" s="32" t="s">
        <v>40</v>
      </c>
      <c r="H427" s="30">
        <v>0</v>
      </c>
      <c r="I427" s="351">
        <v>590000000</v>
      </c>
      <c r="J427" s="32" t="s">
        <v>41</v>
      </c>
      <c r="K427" s="32" t="s">
        <v>182</v>
      </c>
      <c r="L427" s="32" t="s">
        <v>302</v>
      </c>
      <c r="M427" s="32" t="s">
        <v>69</v>
      </c>
      <c r="N427" s="32" t="s">
        <v>303</v>
      </c>
      <c r="O427" s="32" t="s">
        <v>115</v>
      </c>
      <c r="P427" s="32">
        <v>796</v>
      </c>
      <c r="Q427" s="32" t="s">
        <v>47</v>
      </c>
      <c r="R427" s="43">
        <v>928</v>
      </c>
      <c r="S427" s="43">
        <v>4</v>
      </c>
      <c r="T427" s="43">
        <v>0</v>
      </c>
      <c r="U427" s="401">
        <f t="shared" ref="U427" si="46">T427*1.12</f>
        <v>0</v>
      </c>
      <c r="V427" s="65"/>
      <c r="W427" s="32">
        <v>2016</v>
      </c>
      <c r="X427" s="98" t="s">
        <v>13380</v>
      </c>
      <c r="Y427" s="364"/>
      <c r="Z427" s="364"/>
      <c r="AA427" s="364"/>
      <c r="AB427" s="364"/>
      <c r="AC427" s="364"/>
      <c r="AD427" s="364"/>
      <c r="AE427" s="364"/>
      <c r="AF427" s="364"/>
      <c r="AG427" s="364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</row>
    <row r="428" spans="1:58" s="40" customFormat="1" ht="50.1" customHeight="1">
      <c r="A428" s="70" t="s">
        <v>13383</v>
      </c>
      <c r="B428" s="54" t="s">
        <v>35</v>
      </c>
      <c r="C428" s="42" t="s">
        <v>1148</v>
      </c>
      <c r="D428" s="42" t="s">
        <v>1149</v>
      </c>
      <c r="E428" s="42" t="s">
        <v>1150</v>
      </c>
      <c r="F428" s="42" t="s">
        <v>13384</v>
      </c>
      <c r="G428" s="30" t="s">
        <v>40</v>
      </c>
      <c r="H428" s="239">
        <v>0</v>
      </c>
      <c r="I428" s="313">
        <v>590000000</v>
      </c>
      <c r="J428" s="68" t="s">
        <v>394</v>
      </c>
      <c r="K428" s="30" t="s">
        <v>13233</v>
      </c>
      <c r="L428" s="30" t="s">
        <v>396</v>
      </c>
      <c r="M428" s="32" t="s">
        <v>69</v>
      </c>
      <c r="N428" s="30" t="s">
        <v>85</v>
      </c>
      <c r="O428" s="30" t="s">
        <v>12587</v>
      </c>
      <c r="P428" s="32">
        <v>796</v>
      </c>
      <c r="Q428" s="32" t="s">
        <v>47</v>
      </c>
      <c r="R428" s="43">
        <v>100</v>
      </c>
      <c r="S428" s="43">
        <v>4</v>
      </c>
      <c r="T428" s="43">
        <f>R428*S428</f>
        <v>400</v>
      </c>
      <c r="U428" s="43">
        <f>T428*1.12</f>
        <v>448.00000000000006</v>
      </c>
      <c r="V428" s="30"/>
      <c r="W428" s="68">
        <v>2016</v>
      </c>
      <c r="X428" s="123"/>
      <c r="Y428" s="364"/>
      <c r="Z428" s="364"/>
      <c r="AA428" s="364"/>
      <c r="AB428" s="364"/>
      <c r="AC428" s="364"/>
      <c r="AD428" s="364"/>
      <c r="AE428" s="364"/>
      <c r="AF428" s="364"/>
      <c r="AG428" s="364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</row>
    <row r="429" spans="1:58" ht="50.1" customHeight="1">
      <c r="A429" s="29" t="s">
        <v>1168</v>
      </c>
      <c r="B429" s="30" t="s">
        <v>35</v>
      </c>
      <c r="C429" s="31" t="s">
        <v>1148</v>
      </c>
      <c r="D429" s="31" t="s">
        <v>1149</v>
      </c>
      <c r="E429" s="31" t="s">
        <v>1150</v>
      </c>
      <c r="F429" s="31" t="s">
        <v>1169</v>
      </c>
      <c r="G429" s="32" t="s">
        <v>40</v>
      </c>
      <c r="H429" s="33">
        <v>0</v>
      </c>
      <c r="I429" s="67">
        <v>590000000</v>
      </c>
      <c r="J429" s="32" t="s">
        <v>41</v>
      </c>
      <c r="K429" s="32" t="s">
        <v>68</v>
      </c>
      <c r="L429" s="32" t="s">
        <v>302</v>
      </c>
      <c r="M429" s="32" t="s">
        <v>69</v>
      </c>
      <c r="N429" s="32" t="s">
        <v>303</v>
      </c>
      <c r="O429" s="32" t="s">
        <v>71</v>
      </c>
      <c r="P429" s="32">
        <v>796</v>
      </c>
      <c r="Q429" s="32" t="s">
        <v>47</v>
      </c>
      <c r="R429" s="34">
        <v>300</v>
      </c>
      <c r="S429" s="34">
        <v>4</v>
      </c>
      <c r="T429" s="35">
        <v>0</v>
      </c>
      <c r="U429" s="36">
        <f t="shared" si="45"/>
        <v>0</v>
      </c>
      <c r="V429" s="37" t="s">
        <v>48</v>
      </c>
      <c r="W429" s="32">
        <v>2016</v>
      </c>
      <c r="X429" s="38">
        <v>11</v>
      </c>
    </row>
    <row r="430" spans="1:58" s="40" customFormat="1" ht="50.1" customHeight="1">
      <c r="A430" s="70" t="s">
        <v>1170</v>
      </c>
      <c r="B430" s="30" t="s">
        <v>35</v>
      </c>
      <c r="C430" s="42" t="s">
        <v>1148</v>
      </c>
      <c r="D430" s="42" t="s">
        <v>1149</v>
      </c>
      <c r="E430" s="42" t="s">
        <v>1150</v>
      </c>
      <c r="F430" s="42" t="s">
        <v>1169</v>
      </c>
      <c r="G430" s="32" t="s">
        <v>40</v>
      </c>
      <c r="H430" s="30">
        <v>0</v>
      </c>
      <c r="I430" s="351">
        <v>590000000</v>
      </c>
      <c r="J430" s="32" t="s">
        <v>41</v>
      </c>
      <c r="K430" s="32" t="s">
        <v>182</v>
      </c>
      <c r="L430" s="32" t="s">
        <v>302</v>
      </c>
      <c r="M430" s="32" t="s">
        <v>69</v>
      </c>
      <c r="N430" s="32" t="s">
        <v>303</v>
      </c>
      <c r="O430" s="32" t="s">
        <v>115</v>
      </c>
      <c r="P430" s="32">
        <v>796</v>
      </c>
      <c r="Q430" s="32" t="s">
        <v>47</v>
      </c>
      <c r="R430" s="43">
        <v>300</v>
      </c>
      <c r="S430" s="43">
        <v>4</v>
      </c>
      <c r="T430" s="43">
        <v>0</v>
      </c>
      <c r="U430" s="401">
        <f t="shared" ref="U430" si="47">T430*1.12</f>
        <v>0</v>
      </c>
      <c r="V430" s="65"/>
      <c r="W430" s="32">
        <v>2016</v>
      </c>
      <c r="X430" s="98" t="s">
        <v>13380</v>
      </c>
      <c r="Y430" s="364"/>
      <c r="Z430" s="364"/>
      <c r="AA430" s="364"/>
      <c r="AB430" s="364"/>
      <c r="AC430" s="364"/>
      <c r="AD430" s="364"/>
      <c r="AE430" s="364"/>
      <c r="AF430" s="364"/>
      <c r="AG430" s="364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</row>
    <row r="431" spans="1:58" s="40" customFormat="1" ht="50.1" customHeight="1">
      <c r="A431" s="30" t="s">
        <v>13381</v>
      </c>
      <c r="B431" s="54" t="s">
        <v>35</v>
      </c>
      <c r="C431" s="42" t="s">
        <v>1148</v>
      </c>
      <c r="D431" s="42" t="s">
        <v>1149</v>
      </c>
      <c r="E431" s="42" t="s">
        <v>1150</v>
      </c>
      <c r="F431" s="42" t="s">
        <v>13382</v>
      </c>
      <c r="G431" s="30" t="s">
        <v>40</v>
      </c>
      <c r="H431" s="239">
        <v>0</v>
      </c>
      <c r="I431" s="313">
        <v>590000000</v>
      </c>
      <c r="J431" s="68" t="s">
        <v>394</v>
      </c>
      <c r="K431" s="30" t="s">
        <v>13233</v>
      </c>
      <c r="L431" s="30" t="s">
        <v>396</v>
      </c>
      <c r="M431" s="32" t="s">
        <v>69</v>
      </c>
      <c r="N431" s="30" t="s">
        <v>85</v>
      </c>
      <c r="O431" s="30" t="s">
        <v>12587</v>
      </c>
      <c r="P431" s="32">
        <v>796</v>
      </c>
      <c r="Q431" s="32" t="s">
        <v>47</v>
      </c>
      <c r="R431" s="43">
        <v>100</v>
      </c>
      <c r="S431" s="43">
        <v>4</v>
      </c>
      <c r="T431" s="43">
        <f>R431*S431</f>
        <v>400</v>
      </c>
      <c r="U431" s="43">
        <f>T431*1.12</f>
        <v>448.00000000000006</v>
      </c>
      <c r="V431" s="30"/>
      <c r="W431" s="68">
        <v>2016</v>
      </c>
      <c r="X431" s="123"/>
      <c r="Y431" s="364"/>
      <c r="Z431" s="364"/>
      <c r="AA431" s="364"/>
      <c r="AB431" s="364"/>
      <c r="AC431" s="364"/>
      <c r="AD431" s="364"/>
      <c r="AE431" s="364"/>
      <c r="AF431" s="364"/>
      <c r="AG431" s="364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</row>
    <row r="432" spans="1:58" ht="50.1" customHeight="1">
      <c r="A432" s="29" t="s">
        <v>1171</v>
      </c>
      <c r="B432" s="30" t="s">
        <v>35</v>
      </c>
      <c r="C432" s="31" t="s">
        <v>1148</v>
      </c>
      <c r="D432" s="31" t="s">
        <v>1149</v>
      </c>
      <c r="E432" s="31" t="s">
        <v>1150</v>
      </c>
      <c r="F432" s="31" t="s">
        <v>1172</v>
      </c>
      <c r="G432" s="32" t="s">
        <v>40</v>
      </c>
      <c r="H432" s="33">
        <v>0</v>
      </c>
      <c r="I432" s="67">
        <v>590000000</v>
      </c>
      <c r="J432" s="32" t="s">
        <v>41</v>
      </c>
      <c r="K432" s="32" t="s">
        <v>68</v>
      </c>
      <c r="L432" s="32" t="s">
        <v>302</v>
      </c>
      <c r="M432" s="32" t="s">
        <v>69</v>
      </c>
      <c r="N432" s="32" t="s">
        <v>303</v>
      </c>
      <c r="O432" s="32" t="s">
        <v>71</v>
      </c>
      <c r="P432" s="32">
        <v>796</v>
      </c>
      <c r="Q432" s="32" t="s">
        <v>47</v>
      </c>
      <c r="R432" s="34">
        <v>28</v>
      </c>
      <c r="S432" s="34">
        <v>4</v>
      </c>
      <c r="T432" s="35">
        <v>0</v>
      </c>
      <c r="U432" s="36">
        <f t="shared" si="45"/>
        <v>0</v>
      </c>
      <c r="V432" s="37" t="s">
        <v>48</v>
      </c>
      <c r="W432" s="32">
        <v>2016</v>
      </c>
      <c r="X432" s="38">
        <v>11</v>
      </c>
    </row>
    <row r="433" spans="1:58" ht="50.1" customHeight="1">
      <c r="A433" s="41" t="s">
        <v>1173</v>
      </c>
      <c r="B433" s="30" t="s">
        <v>35</v>
      </c>
      <c r="C433" s="42" t="s">
        <v>1148</v>
      </c>
      <c r="D433" s="42" t="s">
        <v>1149</v>
      </c>
      <c r="E433" s="42" t="s">
        <v>1150</v>
      </c>
      <c r="F433" s="42" t="s">
        <v>1172</v>
      </c>
      <c r="G433" s="32" t="s">
        <v>40</v>
      </c>
      <c r="H433" s="30">
        <v>0</v>
      </c>
      <c r="I433" s="67">
        <v>590000000</v>
      </c>
      <c r="J433" s="32" t="s">
        <v>41</v>
      </c>
      <c r="K433" s="32" t="s">
        <v>182</v>
      </c>
      <c r="L433" s="32" t="s">
        <v>302</v>
      </c>
      <c r="M433" s="32" t="s">
        <v>69</v>
      </c>
      <c r="N433" s="32" t="s">
        <v>303</v>
      </c>
      <c r="O433" s="32" t="s">
        <v>115</v>
      </c>
      <c r="P433" s="32">
        <v>796</v>
      </c>
      <c r="Q433" s="32" t="s">
        <v>47</v>
      </c>
      <c r="R433" s="62">
        <v>28</v>
      </c>
      <c r="S433" s="53">
        <v>4</v>
      </c>
      <c r="T433" s="44">
        <f t="shared" si="44"/>
        <v>112</v>
      </c>
      <c r="U433" s="44">
        <v>125.44000000000001</v>
      </c>
      <c r="V433" s="65"/>
      <c r="W433" s="32">
        <v>2016</v>
      </c>
      <c r="X433" s="87"/>
    </row>
    <row r="434" spans="1:58" ht="50.1" customHeight="1">
      <c r="A434" s="29" t="s">
        <v>1174</v>
      </c>
      <c r="B434" s="30" t="s">
        <v>35</v>
      </c>
      <c r="C434" s="31" t="s">
        <v>1148</v>
      </c>
      <c r="D434" s="31" t="s">
        <v>1149</v>
      </c>
      <c r="E434" s="31" t="s">
        <v>1150</v>
      </c>
      <c r="F434" s="31" t="s">
        <v>1175</v>
      </c>
      <c r="G434" s="32" t="s">
        <v>40</v>
      </c>
      <c r="H434" s="33">
        <v>0</v>
      </c>
      <c r="I434" s="67">
        <v>590000000</v>
      </c>
      <c r="J434" s="32" t="s">
        <v>41</v>
      </c>
      <c r="K434" s="32" t="s">
        <v>68</v>
      </c>
      <c r="L434" s="32" t="s">
        <v>302</v>
      </c>
      <c r="M434" s="32" t="s">
        <v>69</v>
      </c>
      <c r="N434" s="32" t="s">
        <v>303</v>
      </c>
      <c r="O434" s="32" t="s">
        <v>71</v>
      </c>
      <c r="P434" s="32">
        <v>796</v>
      </c>
      <c r="Q434" s="32" t="s">
        <v>47</v>
      </c>
      <c r="R434" s="34">
        <v>28</v>
      </c>
      <c r="S434" s="34">
        <v>4</v>
      </c>
      <c r="T434" s="35">
        <v>0</v>
      </c>
      <c r="U434" s="36">
        <v>0</v>
      </c>
      <c r="V434" s="37" t="s">
        <v>48</v>
      </c>
      <c r="W434" s="32">
        <v>2016</v>
      </c>
      <c r="X434" s="38" t="s">
        <v>1155</v>
      </c>
    </row>
    <row r="435" spans="1:58" ht="50.1" customHeight="1">
      <c r="A435" s="29" t="s">
        <v>1176</v>
      </c>
      <c r="B435" s="30" t="s">
        <v>35</v>
      </c>
      <c r="C435" s="31" t="s">
        <v>1148</v>
      </c>
      <c r="D435" s="31" t="s">
        <v>1149</v>
      </c>
      <c r="E435" s="31" t="s">
        <v>1150</v>
      </c>
      <c r="F435" s="31" t="s">
        <v>1175</v>
      </c>
      <c r="G435" s="32" t="s">
        <v>40</v>
      </c>
      <c r="H435" s="33">
        <v>0</v>
      </c>
      <c r="I435" s="67">
        <v>590000000</v>
      </c>
      <c r="J435" s="32" t="s">
        <v>41</v>
      </c>
      <c r="K435" s="32" t="s">
        <v>1157</v>
      </c>
      <c r="L435" s="32" t="s">
        <v>302</v>
      </c>
      <c r="M435" s="32" t="s">
        <v>69</v>
      </c>
      <c r="N435" s="32" t="s">
        <v>1158</v>
      </c>
      <c r="O435" s="32" t="s">
        <v>155</v>
      </c>
      <c r="P435" s="32">
        <v>796</v>
      </c>
      <c r="Q435" s="32" t="s">
        <v>47</v>
      </c>
      <c r="R435" s="34">
        <v>300</v>
      </c>
      <c r="S435" s="34">
        <v>4</v>
      </c>
      <c r="T435" s="35">
        <f t="shared" ref="T435:T457" si="48">R435*S435</f>
        <v>1200</v>
      </c>
      <c r="U435" s="36">
        <f t="shared" ref="U435:U458" si="49">T435*1.12</f>
        <v>1344.0000000000002</v>
      </c>
      <c r="V435" s="37" t="s">
        <v>48</v>
      </c>
      <c r="W435" s="32">
        <v>2016</v>
      </c>
      <c r="X435" s="38" t="s">
        <v>48</v>
      </c>
    </row>
    <row r="436" spans="1:58" ht="50.1" customHeight="1">
      <c r="A436" s="29" t="s">
        <v>1177</v>
      </c>
      <c r="B436" s="30" t="s">
        <v>35</v>
      </c>
      <c r="C436" s="31" t="s">
        <v>1148</v>
      </c>
      <c r="D436" s="31" t="s">
        <v>1149</v>
      </c>
      <c r="E436" s="31" t="s">
        <v>1150</v>
      </c>
      <c r="F436" s="31" t="s">
        <v>1178</v>
      </c>
      <c r="G436" s="32" t="s">
        <v>40</v>
      </c>
      <c r="H436" s="33">
        <v>0</v>
      </c>
      <c r="I436" s="67">
        <v>590000000</v>
      </c>
      <c r="J436" s="32" t="s">
        <v>41</v>
      </c>
      <c r="K436" s="32" t="s">
        <v>68</v>
      </c>
      <c r="L436" s="32" t="s">
        <v>302</v>
      </c>
      <c r="M436" s="32" t="s">
        <v>69</v>
      </c>
      <c r="N436" s="32" t="s">
        <v>303</v>
      </c>
      <c r="O436" s="32" t="s">
        <v>71</v>
      </c>
      <c r="P436" s="32">
        <v>796</v>
      </c>
      <c r="Q436" s="32" t="s">
        <v>47</v>
      </c>
      <c r="R436" s="34">
        <v>28</v>
      </c>
      <c r="S436" s="34">
        <v>4</v>
      </c>
      <c r="T436" s="35">
        <v>0</v>
      </c>
      <c r="U436" s="36">
        <f t="shared" si="49"/>
        <v>0</v>
      </c>
      <c r="V436" s="37" t="s">
        <v>48</v>
      </c>
      <c r="W436" s="32">
        <v>2016</v>
      </c>
      <c r="X436" s="38">
        <v>11</v>
      </c>
    </row>
    <row r="437" spans="1:58" s="40" customFormat="1" ht="50.1" customHeight="1">
      <c r="A437" s="70" t="s">
        <v>1179</v>
      </c>
      <c r="B437" s="30" t="s">
        <v>35</v>
      </c>
      <c r="C437" s="42" t="s">
        <v>1148</v>
      </c>
      <c r="D437" s="42" t="s">
        <v>1149</v>
      </c>
      <c r="E437" s="42" t="s">
        <v>1150</v>
      </c>
      <c r="F437" s="42" t="s">
        <v>1178</v>
      </c>
      <c r="G437" s="32" t="s">
        <v>40</v>
      </c>
      <c r="H437" s="30">
        <v>0</v>
      </c>
      <c r="I437" s="351">
        <v>590000000</v>
      </c>
      <c r="J437" s="32" t="s">
        <v>41</v>
      </c>
      <c r="K437" s="32" t="s">
        <v>182</v>
      </c>
      <c r="L437" s="32" t="s">
        <v>302</v>
      </c>
      <c r="M437" s="32" t="s">
        <v>69</v>
      </c>
      <c r="N437" s="32" t="s">
        <v>303</v>
      </c>
      <c r="O437" s="32" t="s">
        <v>115</v>
      </c>
      <c r="P437" s="32">
        <v>796</v>
      </c>
      <c r="Q437" s="32" t="s">
        <v>47</v>
      </c>
      <c r="R437" s="43">
        <v>28</v>
      </c>
      <c r="S437" s="43">
        <v>4</v>
      </c>
      <c r="T437" s="43">
        <v>0</v>
      </c>
      <c r="U437" s="401">
        <f t="shared" ref="U437" si="50">T437*1.12</f>
        <v>0</v>
      </c>
      <c r="V437" s="65"/>
      <c r="W437" s="32">
        <v>2016</v>
      </c>
      <c r="X437" s="98" t="s">
        <v>13380</v>
      </c>
      <c r="Y437" s="364"/>
      <c r="Z437" s="364"/>
      <c r="AA437" s="364"/>
      <c r="AB437" s="364"/>
      <c r="AC437" s="364"/>
      <c r="AD437" s="364"/>
      <c r="AE437" s="364"/>
      <c r="AF437" s="364"/>
      <c r="AG437" s="364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</row>
    <row r="438" spans="1:58" s="40" customFormat="1" ht="50.1" customHeight="1">
      <c r="A438" s="70" t="s">
        <v>13387</v>
      </c>
      <c r="B438" s="54" t="s">
        <v>35</v>
      </c>
      <c r="C438" s="42" t="s">
        <v>1148</v>
      </c>
      <c r="D438" s="42" t="s">
        <v>1149</v>
      </c>
      <c r="E438" s="42" t="s">
        <v>1150</v>
      </c>
      <c r="F438" s="42" t="s">
        <v>13388</v>
      </c>
      <c r="G438" s="30" t="s">
        <v>40</v>
      </c>
      <c r="H438" s="239">
        <v>0</v>
      </c>
      <c r="I438" s="313">
        <v>590000000</v>
      </c>
      <c r="J438" s="68" t="s">
        <v>394</v>
      </c>
      <c r="K438" s="30" t="s">
        <v>13233</v>
      </c>
      <c r="L438" s="30" t="s">
        <v>396</v>
      </c>
      <c r="M438" s="32" t="s">
        <v>69</v>
      </c>
      <c r="N438" s="30" t="s">
        <v>85</v>
      </c>
      <c r="O438" s="30" t="s">
        <v>12587</v>
      </c>
      <c r="P438" s="32">
        <v>796</v>
      </c>
      <c r="Q438" s="32" t="s">
        <v>47</v>
      </c>
      <c r="R438" s="43">
        <v>4750</v>
      </c>
      <c r="S438" s="43">
        <v>4</v>
      </c>
      <c r="T438" s="43">
        <f>R438*S438</f>
        <v>19000</v>
      </c>
      <c r="U438" s="43">
        <f>T438*1.12</f>
        <v>21280.000000000004</v>
      </c>
      <c r="V438" s="30"/>
      <c r="W438" s="68">
        <v>2016</v>
      </c>
      <c r="X438" s="123"/>
      <c r="Y438" s="364"/>
      <c r="Z438" s="364"/>
      <c r="AA438" s="364"/>
      <c r="AB438" s="364"/>
      <c r="AC438" s="364"/>
      <c r="AD438" s="364"/>
      <c r="AE438" s="364"/>
      <c r="AF438" s="364"/>
      <c r="AG438" s="364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</row>
    <row r="439" spans="1:58" ht="50.1" customHeight="1">
      <c r="A439" s="29" t="s">
        <v>1180</v>
      </c>
      <c r="B439" s="30" t="s">
        <v>35</v>
      </c>
      <c r="C439" s="31" t="s">
        <v>1148</v>
      </c>
      <c r="D439" s="31" t="s">
        <v>1149</v>
      </c>
      <c r="E439" s="31" t="s">
        <v>1150</v>
      </c>
      <c r="F439" s="31" t="s">
        <v>1181</v>
      </c>
      <c r="G439" s="32" t="s">
        <v>40</v>
      </c>
      <c r="H439" s="33">
        <v>0</v>
      </c>
      <c r="I439" s="67">
        <v>590000000</v>
      </c>
      <c r="J439" s="32" t="s">
        <v>41</v>
      </c>
      <c r="K439" s="32" t="s">
        <v>68</v>
      </c>
      <c r="L439" s="32" t="s">
        <v>302</v>
      </c>
      <c r="M439" s="32" t="s">
        <v>69</v>
      </c>
      <c r="N439" s="32" t="s">
        <v>303</v>
      </c>
      <c r="O439" s="32" t="s">
        <v>71</v>
      </c>
      <c r="P439" s="32">
        <v>796</v>
      </c>
      <c r="Q439" s="32" t="s">
        <v>47</v>
      </c>
      <c r="R439" s="34">
        <v>24</v>
      </c>
      <c r="S439" s="34">
        <v>4</v>
      </c>
      <c r="T439" s="35">
        <v>0</v>
      </c>
      <c r="U439" s="36">
        <f t="shared" si="49"/>
        <v>0</v>
      </c>
      <c r="V439" s="37" t="s">
        <v>48</v>
      </c>
      <c r="W439" s="32">
        <v>2016</v>
      </c>
      <c r="X439" s="38">
        <v>11</v>
      </c>
    </row>
    <row r="440" spans="1:58" s="40" customFormat="1" ht="50.1" customHeight="1">
      <c r="A440" s="70" t="s">
        <v>1182</v>
      </c>
      <c r="B440" s="30" t="s">
        <v>35</v>
      </c>
      <c r="C440" s="42" t="s">
        <v>1148</v>
      </c>
      <c r="D440" s="42" t="s">
        <v>1149</v>
      </c>
      <c r="E440" s="42" t="s">
        <v>1150</v>
      </c>
      <c r="F440" s="42" t="s">
        <v>1181</v>
      </c>
      <c r="G440" s="32" t="s">
        <v>40</v>
      </c>
      <c r="H440" s="30">
        <v>0</v>
      </c>
      <c r="I440" s="351">
        <v>590000000</v>
      </c>
      <c r="J440" s="32" t="s">
        <v>41</v>
      </c>
      <c r="K440" s="32" t="s">
        <v>182</v>
      </c>
      <c r="L440" s="32" t="s">
        <v>302</v>
      </c>
      <c r="M440" s="32" t="s">
        <v>69</v>
      </c>
      <c r="N440" s="32" t="s">
        <v>303</v>
      </c>
      <c r="O440" s="32" t="s">
        <v>115</v>
      </c>
      <c r="P440" s="32">
        <v>796</v>
      </c>
      <c r="Q440" s="32" t="s">
        <v>47</v>
      </c>
      <c r="R440" s="43">
        <v>24</v>
      </c>
      <c r="S440" s="43">
        <v>4</v>
      </c>
      <c r="T440" s="43">
        <v>0</v>
      </c>
      <c r="U440" s="401">
        <f t="shared" ref="U440" si="51">T440*1.12</f>
        <v>0</v>
      </c>
      <c r="V440" s="65"/>
      <c r="W440" s="32">
        <v>2016</v>
      </c>
      <c r="X440" s="98" t="s">
        <v>13380</v>
      </c>
      <c r="Y440" s="364"/>
      <c r="Z440" s="364"/>
      <c r="AA440" s="364"/>
      <c r="AB440" s="364"/>
      <c r="AC440" s="364"/>
      <c r="AD440" s="364"/>
      <c r="AE440" s="364"/>
      <c r="AF440" s="364"/>
      <c r="AG440" s="364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</row>
    <row r="441" spans="1:58" s="40" customFormat="1" ht="50.1" customHeight="1">
      <c r="A441" s="70" t="s">
        <v>13385</v>
      </c>
      <c r="B441" s="54" t="s">
        <v>35</v>
      </c>
      <c r="C441" s="42" t="s">
        <v>1148</v>
      </c>
      <c r="D441" s="42" t="s">
        <v>1149</v>
      </c>
      <c r="E441" s="42" t="s">
        <v>1150</v>
      </c>
      <c r="F441" s="42" t="s">
        <v>13386</v>
      </c>
      <c r="G441" s="30" t="s">
        <v>40</v>
      </c>
      <c r="H441" s="239">
        <v>0</v>
      </c>
      <c r="I441" s="313">
        <v>590000000</v>
      </c>
      <c r="J441" s="68" t="s">
        <v>394</v>
      </c>
      <c r="K441" s="30" t="s">
        <v>13233</v>
      </c>
      <c r="L441" s="30" t="s">
        <v>396</v>
      </c>
      <c r="M441" s="32" t="s">
        <v>69</v>
      </c>
      <c r="N441" s="30" t="s">
        <v>85</v>
      </c>
      <c r="O441" s="30" t="s">
        <v>12587</v>
      </c>
      <c r="P441" s="32">
        <v>796</v>
      </c>
      <c r="Q441" s="32" t="s">
        <v>47</v>
      </c>
      <c r="R441" s="43">
        <v>100</v>
      </c>
      <c r="S441" s="43">
        <v>4</v>
      </c>
      <c r="T441" s="43">
        <f>R441*S441</f>
        <v>400</v>
      </c>
      <c r="U441" s="43">
        <f>T441*1.12</f>
        <v>448.00000000000006</v>
      </c>
      <c r="V441" s="30"/>
      <c r="W441" s="68">
        <v>2016</v>
      </c>
      <c r="X441" s="123"/>
      <c r="Y441" s="364"/>
      <c r="Z441" s="364"/>
      <c r="AA441" s="364"/>
      <c r="AB441" s="364"/>
      <c r="AC441" s="364"/>
      <c r="AD441" s="364"/>
      <c r="AE441" s="364"/>
      <c r="AF441" s="364"/>
      <c r="AG441" s="364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</row>
    <row r="442" spans="1:58" ht="50.1" customHeight="1">
      <c r="A442" s="29" t="s">
        <v>1183</v>
      </c>
      <c r="B442" s="30" t="s">
        <v>35</v>
      </c>
      <c r="C442" s="31" t="s">
        <v>1148</v>
      </c>
      <c r="D442" s="31" t="s">
        <v>1149</v>
      </c>
      <c r="E442" s="31" t="s">
        <v>1150</v>
      </c>
      <c r="F442" s="31" t="s">
        <v>1184</v>
      </c>
      <c r="G442" s="32" t="s">
        <v>40</v>
      </c>
      <c r="H442" s="33">
        <v>0</v>
      </c>
      <c r="I442" s="67">
        <v>590000000</v>
      </c>
      <c r="J442" s="32" t="s">
        <v>41</v>
      </c>
      <c r="K442" s="32" t="s">
        <v>68</v>
      </c>
      <c r="L442" s="32" t="s">
        <v>302</v>
      </c>
      <c r="M442" s="32" t="s">
        <v>69</v>
      </c>
      <c r="N442" s="32" t="s">
        <v>303</v>
      </c>
      <c r="O442" s="32" t="s">
        <v>71</v>
      </c>
      <c r="P442" s="32">
        <v>796</v>
      </c>
      <c r="Q442" s="32" t="s">
        <v>47</v>
      </c>
      <c r="R442" s="34">
        <v>238</v>
      </c>
      <c r="S442" s="34">
        <v>4</v>
      </c>
      <c r="T442" s="35">
        <v>0</v>
      </c>
      <c r="U442" s="36">
        <f t="shared" si="49"/>
        <v>0</v>
      </c>
      <c r="V442" s="37" t="s">
        <v>48</v>
      </c>
      <c r="W442" s="32">
        <v>2016</v>
      </c>
      <c r="X442" s="38">
        <v>11</v>
      </c>
    </row>
    <row r="443" spans="1:58" s="40" customFormat="1" ht="50.1" customHeight="1">
      <c r="A443" s="70" t="s">
        <v>1185</v>
      </c>
      <c r="B443" s="30" t="s">
        <v>35</v>
      </c>
      <c r="C443" s="42" t="s">
        <v>1148</v>
      </c>
      <c r="D443" s="42" t="s">
        <v>1149</v>
      </c>
      <c r="E443" s="42" t="s">
        <v>1150</v>
      </c>
      <c r="F443" s="42" t="s">
        <v>1184</v>
      </c>
      <c r="G443" s="32" t="s">
        <v>40</v>
      </c>
      <c r="H443" s="30">
        <v>0</v>
      </c>
      <c r="I443" s="351">
        <v>590000000</v>
      </c>
      <c r="J443" s="32" t="s">
        <v>41</v>
      </c>
      <c r="K443" s="32" t="s">
        <v>182</v>
      </c>
      <c r="L443" s="32" t="s">
        <v>302</v>
      </c>
      <c r="M443" s="32" t="s">
        <v>69</v>
      </c>
      <c r="N443" s="32" t="s">
        <v>303</v>
      </c>
      <c r="O443" s="32" t="s">
        <v>115</v>
      </c>
      <c r="P443" s="32">
        <v>796</v>
      </c>
      <c r="Q443" s="32" t="s">
        <v>47</v>
      </c>
      <c r="R443" s="43">
        <v>238</v>
      </c>
      <c r="S443" s="43">
        <v>4</v>
      </c>
      <c r="T443" s="43">
        <v>0</v>
      </c>
      <c r="U443" s="401">
        <f t="shared" ref="U443" si="52">T443*1.12</f>
        <v>0</v>
      </c>
      <c r="V443" s="65"/>
      <c r="W443" s="32">
        <v>2016</v>
      </c>
      <c r="X443" s="98" t="s">
        <v>13380</v>
      </c>
      <c r="Y443" s="364"/>
      <c r="Z443" s="364"/>
      <c r="AA443" s="364"/>
      <c r="AB443" s="364"/>
      <c r="AC443" s="364"/>
      <c r="AD443" s="364"/>
      <c r="AE443" s="364"/>
      <c r="AF443" s="364"/>
      <c r="AG443" s="364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</row>
    <row r="444" spans="1:58" s="40" customFormat="1" ht="50.1" customHeight="1">
      <c r="A444" s="70" t="s">
        <v>13389</v>
      </c>
      <c r="B444" s="54" t="s">
        <v>35</v>
      </c>
      <c r="C444" s="42" t="s">
        <v>1148</v>
      </c>
      <c r="D444" s="42" t="s">
        <v>1149</v>
      </c>
      <c r="E444" s="42" t="s">
        <v>1150</v>
      </c>
      <c r="F444" s="42" t="s">
        <v>13390</v>
      </c>
      <c r="G444" s="30" t="s">
        <v>40</v>
      </c>
      <c r="H444" s="239">
        <v>0</v>
      </c>
      <c r="I444" s="313">
        <v>590000000</v>
      </c>
      <c r="J444" s="68" t="s">
        <v>394</v>
      </c>
      <c r="K444" s="30" t="s">
        <v>13233</v>
      </c>
      <c r="L444" s="30" t="s">
        <v>396</v>
      </c>
      <c r="M444" s="32" t="s">
        <v>69</v>
      </c>
      <c r="N444" s="30" t="s">
        <v>85</v>
      </c>
      <c r="O444" s="30" t="s">
        <v>12587</v>
      </c>
      <c r="P444" s="32">
        <v>796</v>
      </c>
      <c r="Q444" s="32" t="s">
        <v>47</v>
      </c>
      <c r="R444" s="43">
        <v>1300</v>
      </c>
      <c r="S444" s="43">
        <v>4</v>
      </c>
      <c r="T444" s="43">
        <f>R444*S444</f>
        <v>5200</v>
      </c>
      <c r="U444" s="43">
        <f>T444*1.12</f>
        <v>5824.0000000000009</v>
      </c>
      <c r="V444" s="30"/>
      <c r="W444" s="68">
        <v>2016</v>
      </c>
      <c r="X444" s="123"/>
      <c r="Y444" s="364"/>
      <c r="Z444" s="364"/>
      <c r="AA444" s="364"/>
      <c r="AB444" s="364"/>
      <c r="AC444" s="364"/>
      <c r="AD444" s="364"/>
      <c r="AE444" s="364"/>
      <c r="AF444" s="364"/>
      <c r="AG444" s="364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</row>
    <row r="445" spans="1:58" ht="50.1" customHeight="1">
      <c r="A445" s="29" t="s">
        <v>1186</v>
      </c>
      <c r="B445" s="30" t="s">
        <v>35</v>
      </c>
      <c r="C445" s="31" t="s">
        <v>1148</v>
      </c>
      <c r="D445" s="31" t="s">
        <v>1149</v>
      </c>
      <c r="E445" s="31" t="s">
        <v>1150</v>
      </c>
      <c r="F445" s="31" t="s">
        <v>1187</v>
      </c>
      <c r="G445" s="32" t="s">
        <v>40</v>
      </c>
      <c r="H445" s="33">
        <v>0</v>
      </c>
      <c r="I445" s="67">
        <v>590000000</v>
      </c>
      <c r="J445" s="32" t="s">
        <v>41</v>
      </c>
      <c r="K445" s="32" t="s">
        <v>68</v>
      </c>
      <c r="L445" s="32" t="s">
        <v>302</v>
      </c>
      <c r="M445" s="32" t="s">
        <v>69</v>
      </c>
      <c r="N445" s="32" t="s">
        <v>303</v>
      </c>
      <c r="O445" s="32" t="s">
        <v>71</v>
      </c>
      <c r="P445" s="32">
        <v>796</v>
      </c>
      <c r="Q445" s="32" t="s">
        <v>47</v>
      </c>
      <c r="R445" s="34">
        <v>6</v>
      </c>
      <c r="S445" s="34">
        <v>5350</v>
      </c>
      <c r="T445" s="35">
        <v>0</v>
      </c>
      <c r="U445" s="36">
        <f t="shared" si="49"/>
        <v>0</v>
      </c>
      <c r="V445" s="37" t="s">
        <v>48</v>
      </c>
      <c r="W445" s="32">
        <v>2016</v>
      </c>
      <c r="X445" s="38">
        <v>11</v>
      </c>
    </row>
    <row r="446" spans="1:58" s="40" customFormat="1" ht="50.1" customHeight="1">
      <c r="A446" s="70" t="s">
        <v>1188</v>
      </c>
      <c r="B446" s="30" t="s">
        <v>35</v>
      </c>
      <c r="C446" s="42" t="s">
        <v>1148</v>
      </c>
      <c r="D446" s="42" t="s">
        <v>1149</v>
      </c>
      <c r="E446" s="42" t="s">
        <v>1150</v>
      </c>
      <c r="F446" s="42" t="s">
        <v>1187</v>
      </c>
      <c r="G446" s="32" t="s">
        <v>40</v>
      </c>
      <c r="H446" s="30">
        <v>0</v>
      </c>
      <c r="I446" s="351">
        <v>590000000</v>
      </c>
      <c r="J446" s="32" t="s">
        <v>41</v>
      </c>
      <c r="K446" s="32" t="s">
        <v>182</v>
      </c>
      <c r="L446" s="32" t="s">
        <v>302</v>
      </c>
      <c r="M446" s="32" t="s">
        <v>69</v>
      </c>
      <c r="N446" s="32" t="s">
        <v>303</v>
      </c>
      <c r="O446" s="32" t="s">
        <v>115</v>
      </c>
      <c r="P446" s="32">
        <v>796</v>
      </c>
      <c r="Q446" s="32" t="s">
        <v>47</v>
      </c>
      <c r="R446" s="58">
        <v>6</v>
      </c>
      <c r="S446" s="58">
        <v>5350</v>
      </c>
      <c r="T446" s="58">
        <v>0</v>
      </c>
      <c r="U446" s="316">
        <f>T446*1.12</f>
        <v>0</v>
      </c>
      <c r="V446" s="65"/>
      <c r="W446" s="32">
        <v>2016</v>
      </c>
      <c r="X446" s="87" t="s">
        <v>13326</v>
      </c>
      <c r="Y446" s="364"/>
      <c r="Z446" s="364"/>
      <c r="AA446" s="364"/>
      <c r="AB446" s="364"/>
      <c r="AC446" s="364"/>
      <c r="AD446" s="364"/>
      <c r="AE446" s="364"/>
      <c r="AF446" s="364"/>
      <c r="AG446" s="364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</row>
    <row r="447" spans="1:58" s="40" customFormat="1" ht="50.1" customHeight="1">
      <c r="A447" s="68" t="s">
        <v>13327</v>
      </c>
      <c r="B447" s="54" t="s">
        <v>35</v>
      </c>
      <c r="C447" s="42" t="s">
        <v>1190</v>
      </c>
      <c r="D447" s="42" t="s">
        <v>1191</v>
      </c>
      <c r="E447" s="42" t="s">
        <v>1192</v>
      </c>
      <c r="F447" s="42" t="s">
        <v>1187</v>
      </c>
      <c r="G447" s="30" t="s">
        <v>40</v>
      </c>
      <c r="H447" s="239">
        <v>0</v>
      </c>
      <c r="I447" s="313">
        <v>590000000</v>
      </c>
      <c r="J447" s="68" t="s">
        <v>394</v>
      </c>
      <c r="K447" s="30" t="s">
        <v>13233</v>
      </c>
      <c r="L447" s="30" t="s">
        <v>396</v>
      </c>
      <c r="M447" s="32" t="s">
        <v>69</v>
      </c>
      <c r="N447" s="30" t="s">
        <v>1851</v>
      </c>
      <c r="O447" s="30" t="s">
        <v>398</v>
      </c>
      <c r="P447" s="70">
        <v>796</v>
      </c>
      <c r="Q447" s="30" t="s">
        <v>47</v>
      </c>
      <c r="R447" s="58">
        <v>6</v>
      </c>
      <c r="S447" s="58">
        <v>7600</v>
      </c>
      <c r="T447" s="58">
        <f>S447*R447</f>
        <v>45600</v>
      </c>
      <c r="U447" s="323">
        <f>T447*1.12</f>
        <v>51072.000000000007</v>
      </c>
      <c r="V447" s="123"/>
      <c r="W447" s="68">
        <v>2016</v>
      </c>
      <c r="X447" s="413"/>
      <c r="Y447" s="364"/>
      <c r="Z447" s="364"/>
      <c r="AA447" s="364"/>
      <c r="AB447" s="364"/>
      <c r="AC447" s="364"/>
      <c r="AD447" s="364"/>
      <c r="AE447" s="364"/>
      <c r="AF447" s="364"/>
      <c r="AG447" s="364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</row>
    <row r="448" spans="1:58" ht="50.1" customHeight="1">
      <c r="A448" s="29" t="s">
        <v>1189</v>
      </c>
      <c r="B448" s="30" t="s">
        <v>35</v>
      </c>
      <c r="C448" s="31" t="s">
        <v>1190</v>
      </c>
      <c r="D448" s="31" t="s">
        <v>1191</v>
      </c>
      <c r="E448" s="31" t="s">
        <v>1192</v>
      </c>
      <c r="F448" s="31" t="s">
        <v>1193</v>
      </c>
      <c r="G448" s="32" t="s">
        <v>103</v>
      </c>
      <c r="H448" s="33">
        <v>10</v>
      </c>
      <c r="I448" s="67">
        <v>590000000</v>
      </c>
      <c r="J448" s="32" t="s">
        <v>41</v>
      </c>
      <c r="K448" s="32" t="s">
        <v>200</v>
      </c>
      <c r="L448" s="32" t="s">
        <v>43</v>
      </c>
      <c r="M448" s="32" t="s">
        <v>84</v>
      </c>
      <c r="N448" s="32" t="s">
        <v>201</v>
      </c>
      <c r="O448" s="32" t="s">
        <v>202</v>
      </c>
      <c r="P448" s="32">
        <v>796</v>
      </c>
      <c r="Q448" s="32" t="s">
        <v>47</v>
      </c>
      <c r="R448" s="34">
        <v>20</v>
      </c>
      <c r="S448" s="34">
        <v>6384.3</v>
      </c>
      <c r="T448" s="35">
        <v>0</v>
      </c>
      <c r="U448" s="36">
        <f t="shared" si="49"/>
        <v>0</v>
      </c>
      <c r="V448" s="37"/>
      <c r="W448" s="32">
        <v>2016</v>
      </c>
      <c r="X448" s="38">
        <v>11</v>
      </c>
    </row>
    <row r="449" spans="1:63" ht="50.1" customHeight="1">
      <c r="A449" s="41" t="s">
        <v>1194</v>
      </c>
      <c r="B449" s="30" t="s">
        <v>35</v>
      </c>
      <c r="C449" s="42" t="s">
        <v>1190</v>
      </c>
      <c r="D449" s="42" t="s">
        <v>1191</v>
      </c>
      <c r="E449" s="42" t="s">
        <v>1192</v>
      </c>
      <c r="F449" s="42" t="s">
        <v>1193</v>
      </c>
      <c r="G449" s="30" t="s">
        <v>103</v>
      </c>
      <c r="H449" s="30">
        <v>10</v>
      </c>
      <c r="I449" s="67">
        <v>590000000</v>
      </c>
      <c r="J449" s="32" t="s">
        <v>41</v>
      </c>
      <c r="K449" s="30" t="s">
        <v>204</v>
      </c>
      <c r="L449" s="32" t="s">
        <v>43</v>
      </c>
      <c r="M449" s="30" t="s">
        <v>84</v>
      </c>
      <c r="N449" s="30" t="s">
        <v>45</v>
      </c>
      <c r="O449" s="54" t="s">
        <v>166</v>
      </c>
      <c r="P449" s="32">
        <v>796</v>
      </c>
      <c r="Q449" s="30" t="s">
        <v>47</v>
      </c>
      <c r="R449" s="43">
        <v>20</v>
      </c>
      <c r="S449" s="43">
        <v>6384.3</v>
      </c>
      <c r="T449" s="44">
        <f t="shared" si="48"/>
        <v>127686</v>
      </c>
      <c r="U449" s="44">
        <v>143008.32000000001</v>
      </c>
      <c r="V449" s="64"/>
      <c r="W449" s="32">
        <v>2016</v>
      </c>
      <c r="X449" s="30"/>
    </row>
    <row r="450" spans="1:63" ht="50.1" customHeight="1">
      <c r="A450" s="29" t="s">
        <v>1195</v>
      </c>
      <c r="B450" s="30" t="s">
        <v>35</v>
      </c>
      <c r="C450" s="31" t="s">
        <v>1196</v>
      </c>
      <c r="D450" s="31" t="s">
        <v>1197</v>
      </c>
      <c r="E450" s="31" t="s">
        <v>1198</v>
      </c>
      <c r="F450" s="31" t="s">
        <v>1197</v>
      </c>
      <c r="G450" s="32" t="s">
        <v>103</v>
      </c>
      <c r="H450" s="33">
        <v>10</v>
      </c>
      <c r="I450" s="67">
        <v>590000000</v>
      </c>
      <c r="J450" s="32" t="s">
        <v>41</v>
      </c>
      <c r="K450" s="32" t="s">
        <v>200</v>
      </c>
      <c r="L450" s="32" t="s">
        <v>43</v>
      </c>
      <c r="M450" s="32" t="s">
        <v>84</v>
      </c>
      <c r="N450" s="32" t="s">
        <v>201</v>
      </c>
      <c r="O450" s="32" t="s">
        <v>202</v>
      </c>
      <c r="P450" s="32" t="s">
        <v>133</v>
      </c>
      <c r="Q450" s="32" t="s">
        <v>134</v>
      </c>
      <c r="R450" s="34">
        <v>4000</v>
      </c>
      <c r="S450" s="34">
        <v>70</v>
      </c>
      <c r="T450" s="35">
        <v>0</v>
      </c>
      <c r="U450" s="36">
        <f t="shared" si="49"/>
        <v>0</v>
      </c>
      <c r="V450" s="37"/>
      <c r="W450" s="32">
        <v>2016</v>
      </c>
      <c r="X450" s="38">
        <v>11</v>
      </c>
    </row>
    <row r="451" spans="1:63" s="40" customFormat="1" ht="50.1" customHeight="1">
      <c r="A451" s="70" t="s">
        <v>1199</v>
      </c>
      <c r="B451" s="30" t="s">
        <v>35</v>
      </c>
      <c r="C451" s="42" t="s">
        <v>1196</v>
      </c>
      <c r="D451" s="42" t="s">
        <v>1197</v>
      </c>
      <c r="E451" s="42" t="s">
        <v>1198</v>
      </c>
      <c r="F451" s="42" t="s">
        <v>1200</v>
      </c>
      <c r="G451" s="30" t="s">
        <v>103</v>
      </c>
      <c r="H451" s="30">
        <v>10</v>
      </c>
      <c r="I451" s="32">
        <v>590000000</v>
      </c>
      <c r="J451" s="32" t="s">
        <v>41</v>
      </c>
      <c r="K451" s="30" t="s">
        <v>204</v>
      </c>
      <c r="L451" s="32" t="s">
        <v>43</v>
      </c>
      <c r="M451" s="30" t="s">
        <v>84</v>
      </c>
      <c r="N451" s="30" t="s">
        <v>45</v>
      </c>
      <c r="O451" s="54" t="s">
        <v>166</v>
      </c>
      <c r="P451" s="32">
        <v>166</v>
      </c>
      <c r="Q451" s="30" t="s">
        <v>134</v>
      </c>
      <c r="R451" s="58">
        <v>4000</v>
      </c>
      <c r="S451" s="58">
        <v>70</v>
      </c>
      <c r="T451" s="58">
        <v>0</v>
      </c>
      <c r="U451" s="58">
        <v>0</v>
      </c>
      <c r="V451" s="51"/>
      <c r="W451" s="32">
        <v>2016</v>
      </c>
      <c r="X451" s="30" t="s">
        <v>12664</v>
      </c>
    </row>
    <row r="452" spans="1:63" s="40" customFormat="1" ht="50.1" customHeight="1">
      <c r="A452" s="70" t="s">
        <v>12665</v>
      </c>
      <c r="B452" s="30" t="s">
        <v>35</v>
      </c>
      <c r="C452" s="42" t="s">
        <v>1196</v>
      </c>
      <c r="D452" s="42" t="s">
        <v>1197</v>
      </c>
      <c r="E452" s="42" t="s">
        <v>1198</v>
      </c>
      <c r="F452" s="161" t="s">
        <v>12666</v>
      </c>
      <c r="G452" s="30" t="s">
        <v>40</v>
      </c>
      <c r="H452" s="30">
        <v>0</v>
      </c>
      <c r="I452" s="32">
        <v>590000000</v>
      </c>
      <c r="J452" s="32" t="s">
        <v>41</v>
      </c>
      <c r="K452" s="30" t="s">
        <v>12156</v>
      </c>
      <c r="L452" s="32" t="s">
        <v>41</v>
      </c>
      <c r="M452" s="30" t="s">
        <v>84</v>
      </c>
      <c r="N452" s="30" t="s">
        <v>45</v>
      </c>
      <c r="O452" s="32" t="s">
        <v>62</v>
      </c>
      <c r="P452" s="32">
        <v>166</v>
      </c>
      <c r="Q452" s="30" t="s">
        <v>134</v>
      </c>
      <c r="R452" s="102">
        <v>2000</v>
      </c>
      <c r="S452" s="102">
        <v>70</v>
      </c>
      <c r="T452" s="58">
        <f>R452*S452</f>
        <v>140000</v>
      </c>
      <c r="U452" s="58">
        <f t="shared" ref="U452" si="53">T452*1.12</f>
        <v>156800.00000000003</v>
      </c>
      <c r="V452" s="116"/>
      <c r="W452" s="32">
        <v>2016</v>
      </c>
      <c r="X452" s="30"/>
    </row>
    <row r="453" spans="1:63" ht="50.1" customHeight="1">
      <c r="A453" s="29" t="s">
        <v>1201</v>
      </c>
      <c r="B453" s="30" t="s">
        <v>35</v>
      </c>
      <c r="C453" s="31" t="s">
        <v>1202</v>
      </c>
      <c r="D453" s="31" t="s">
        <v>1203</v>
      </c>
      <c r="E453" s="31" t="s">
        <v>1204</v>
      </c>
      <c r="F453" s="31" t="s">
        <v>1205</v>
      </c>
      <c r="G453" s="32" t="s">
        <v>40</v>
      </c>
      <c r="H453" s="33">
        <v>0</v>
      </c>
      <c r="I453" s="67">
        <v>590000000</v>
      </c>
      <c r="J453" s="32" t="s">
        <v>41</v>
      </c>
      <c r="K453" s="32" t="s">
        <v>42</v>
      </c>
      <c r="L453" s="32" t="s">
        <v>43</v>
      </c>
      <c r="M453" s="32" t="s">
        <v>44</v>
      </c>
      <c r="N453" s="32" t="s">
        <v>45</v>
      </c>
      <c r="O453" s="32" t="s">
        <v>111</v>
      </c>
      <c r="P453" s="32" t="s">
        <v>346</v>
      </c>
      <c r="Q453" s="32" t="s">
        <v>347</v>
      </c>
      <c r="R453" s="34">
        <v>30</v>
      </c>
      <c r="S453" s="34">
        <v>450</v>
      </c>
      <c r="T453" s="35">
        <f t="shared" si="48"/>
        <v>13500</v>
      </c>
      <c r="U453" s="36">
        <f t="shared" si="49"/>
        <v>15120.000000000002</v>
      </c>
      <c r="V453" s="37" t="s">
        <v>48</v>
      </c>
      <c r="W453" s="32">
        <v>2016</v>
      </c>
      <c r="X453" s="38" t="s">
        <v>48</v>
      </c>
    </row>
    <row r="454" spans="1:63" ht="50.1" customHeight="1">
      <c r="A454" s="29" t="s">
        <v>1206</v>
      </c>
      <c r="B454" s="30" t="s">
        <v>35</v>
      </c>
      <c r="C454" s="31" t="s">
        <v>1207</v>
      </c>
      <c r="D454" s="31" t="s">
        <v>1208</v>
      </c>
      <c r="E454" s="31" t="s">
        <v>1209</v>
      </c>
      <c r="F454" s="31" t="s">
        <v>1210</v>
      </c>
      <c r="G454" s="32" t="s">
        <v>40</v>
      </c>
      <c r="H454" s="33">
        <v>0</v>
      </c>
      <c r="I454" s="67">
        <v>590000000</v>
      </c>
      <c r="J454" s="32" t="s">
        <v>41</v>
      </c>
      <c r="K454" s="32" t="s">
        <v>68</v>
      </c>
      <c r="L454" s="32" t="s">
        <v>302</v>
      </c>
      <c r="M454" s="32" t="s">
        <v>69</v>
      </c>
      <c r="N454" s="32" t="s">
        <v>303</v>
      </c>
      <c r="O454" s="32" t="s">
        <v>71</v>
      </c>
      <c r="P454" s="32">
        <v>796</v>
      </c>
      <c r="Q454" s="32" t="s">
        <v>47</v>
      </c>
      <c r="R454" s="34">
        <v>10</v>
      </c>
      <c r="S454" s="34">
        <v>6800</v>
      </c>
      <c r="T454" s="35">
        <v>0</v>
      </c>
      <c r="U454" s="36">
        <f t="shared" si="49"/>
        <v>0</v>
      </c>
      <c r="V454" s="37" t="s">
        <v>48</v>
      </c>
      <c r="W454" s="32">
        <v>2016</v>
      </c>
      <c r="X454" s="38">
        <v>11</v>
      </c>
    </row>
    <row r="455" spans="1:63" ht="50.1" customHeight="1">
      <c r="A455" s="70" t="s">
        <v>1211</v>
      </c>
      <c r="B455" s="30" t="s">
        <v>35</v>
      </c>
      <c r="C455" s="42" t="s">
        <v>1207</v>
      </c>
      <c r="D455" s="42" t="s">
        <v>1208</v>
      </c>
      <c r="E455" s="42" t="s">
        <v>1209</v>
      </c>
      <c r="F455" s="42" t="s">
        <v>1210</v>
      </c>
      <c r="G455" s="32" t="s">
        <v>40</v>
      </c>
      <c r="H455" s="30">
        <v>0</v>
      </c>
      <c r="I455" s="67">
        <v>590000000</v>
      </c>
      <c r="J455" s="32" t="s">
        <v>41</v>
      </c>
      <c r="K455" s="32" t="s">
        <v>182</v>
      </c>
      <c r="L455" s="32" t="s">
        <v>302</v>
      </c>
      <c r="M455" s="32" t="s">
        <v>69</v>
      </c>
      <c r="N455" s="32" t="s">
        <v>303</v>
      </c>
      <c r="O455" s="32" t="s">
        <v>115</v>
      </c>
      <c r="P455" s="32">
        <v>796</v>
      </c>
      <c r="Q455" s="32" t="s">
        <v>47</v>
      </c>
      <c r="R455" s="58">
        <v>10</v>
      </c>
      <c r="S455" s="58">
        <v>6800</v>
      </c>
      <c r="T455" s="58">
        <v>0</v>
      </c>
      <c r="U455" s="316">
        <f t="shared" ref="U455" si="54">T455*1.12</f>
        <v>0</v>
      </c>
      <c r="V455" s="32"/>
      <c r="W455" s="32">
        <v>2016</v>
      </c>
      <c r="X455" s="214" t="s">
        <v>14220</v>
      </c>
    </row>
    <row r="456" spans="1:63" ht="50.1" customHeight="1">
      <c r="A456" s="70" t="s">
        <v>14372</v>
      </c>
      <c r="B456" s="30" t="s">
        <v>35</v>
      </c>
      <c r="C456" s="220" t="s">
        <v>14373</v>
      </c>
      <c r="D456" s="220" t="s">
        <v>14374</v>
      </c>
      <c r="E456" s="220" t="s">
        <v>14375</v>
      </c>
      <c r="F456" s="220" t="s">
        <v>14376</v>
      </c>
      <c r="G456" s="30" t="s">
        <v>40</v>
      </c>
      <c r="H456" s="239">
        <v>0</v>
      </c>
      <c r="I456" s="313">
        <v>590000000</v>
      </c>
      <c r="J456" s="68" t="s">
        <v>394</v>
      </c>
      <c r="K456" s="30" t="s">
        <v>14136</v>
      </c>
      <c r="L456" s="30" t="s">
        <v>396</v>
      </c>
      <c r="M456" s="30" t="s">
        <v>69</v>
      </c>
      <c r="N456" s="30" t="s">
        <v>14377</v>
      </c>
      <c r="O456" s="30" t="s">
        <v>62</v>
      </c>
      <c r="P456" s="32">
        <v>796</v>
      </c>
      <c r="Q456" s="32" t="s">
        <v>47</v>
      </c>
      <c r="R456" s="58">
        <v>2</v>
      </c>
      <c r="S456" s="58">
        <v>12000</v>
      </c>
      <c r="T456" s="58">
        <f>R456*S456</f>
        <v>24000</v>
      </c>
      <c r="U456" s="58">
        <f>T456*1.12</f>
        <v>26880.000000000004</v>
      </c>
      <c r="V456" s="98"/>
      <c r="W456" s="68">
        <v>2016</v>
      </c>
      <c r="X456" s="123"/>
    </row>
    <row r="457" spans="1:63" ht="50.1" customHeight="1">
      <c r="A457" s="29" t="s">
        <v>1212</v>
      </c>
      <c r="B457" s="30" t="s">
        <v>35</v>
      </c>
      <c r="C457" s="31" t="s">
        <v>1213</v>
      </c>
      <c r="D457" s="31" t="s">
        <v>1214</v>
      </c>
      <c r="E457" s="31" t="s">
        <v>1215</v>
      </c>
      <c r="F457" s="31" t="s">
        <v>1216</v>
      </c>
      <c r="G457" s="32" t="s">
        <v>40</v>
      </c>
      <c r="H457" s="33">
        <v>0</v>
      </c>
      <c r="I457" s="67">
        <v>590000000</v>
      </c>
      <c r="J457" s="32" t="s">
        <v>41</v>
      </c>
      <c r="K457" s="32" t="s">
        <v>68</v>
      </c>
      <c r="L457" s="32" t="s">
        <v>43</v>
      </c>
      <c r="M457" s="32" t="s">
        <v>69</v>
      </c>
      <c r="N457" s="32" t="s">
        <v>70</v>
      </c>
      <c r="O457" s="32" t="s">
        <v>71</v>
      </c>
      <c r="P457" s="32">
        <v>796</v>
      </c>
      <c r="Q457" s="32" t="s">
        <v>47</v>
      </c>
      <c r="R457" s="34">
        <v>15</v>
      </c>
      <c r="S457" s="34">
        <v>5400</v>
      </c>
      <c r="T457" s="35">
        <f t="shared" si="48"/>
        <v>81000</v>
      </c>
      <c r="U457" s="36">
        <f t="shared" si="49"/>
        <v>90720.000000000015</v>
      </c>
      <c r="V457" s="37" t="s">
        <v>48</v>
      </c>
      <c r="W457" s="32">
        <v>2016</v>
      </c>
      <c r="X457" s="38" t="s">
        <v>48</v>
      </c>
    </row>
    <row r="458" spans="1:63" ht="50.1" customHeight="1">
      <c r="A458" s="29" t="s">
        <v>1217</v>
      </c>
      <c r="B458" s="30" t="s">
        <v>35</v>
      </c>
      <c r="C458" s="31" t="s">
        <v>1218</v>
      </c>
      <c r="D458" s="31" t="s">
        <v>1219</v>
      </c>
      <c r="E458" s="31" t="s">
        <v>1220</v>
      </c>
      <c r="F458" s="31" t="s">
        <v>1221</v>
      </c>
      <c r="G458" s="32" t="s">
        <v>40</v>
      </c>
      <c r="H458" s="33">
        <v>0</v>
      </c>
      <c r="I458" s="67">
        <v>590000000</v>
      </c>
      <c r="J458" s="32" t="s">
        <v>41</v>
      </c>
      <c r="K458" s="32" t="s">
        <v>68</v>
      </c>
      <c r="L458" s="32" t="s">
        <v>43</v>
      </c>
      <c r="M458" s="32" t="s">
        <v>69</v>
      </c>
      <c r="N458" s="32" t="s">
        <v>70</v>
      </c>
      <c r="O458" s="32" t="s">
        <v>71</v>
      </c>
      <c r="P458" s="32" t="s">
        <v>994</v>
      </c>
      <c r="Q458" s="32" t="s">
        <v>1222</v>
      </c>
      <c r="R458" s="34">
        <v>915</v>
      </c>
      <c r="S458" s="34">
        <v>90</v>
      </c>
      <c r="T458" s="35">
        <v>0</v>
      </c>
      <c r="U458" s="36">
        <f t="shared" si="49"/>
        <v>0</v>
      </c>
      <c r="V458" s="37" t="s">
        <v>48</v>
      </c>
      <c r="W458" s="32">
        <v>2016</v>
      </c>
      <c r="X458" s="38">
        <v>11</v>
      </c>
    </row>
    <row r="459" spans="1:63" s="40" customFormat="1" ht="50.1" customHeight="1">
      <c r="A459" s="70" t="s">
        <v>1223</v>
      </c>
      <c r="B459" s="30" t="s">
        <v>35</v>
      </c>
      <c r="C459" s="42" t="s">
        <v>1218</v>
      </c>
      <c r="D459" s="42" t="s">
        <v>1219</v>
      </c>
      <c r="E459" s="42" t="s">
        <v>1220</v>
      </c>
      <c r="F459" s="31" t="s">
        <v>1221</v>
      </c>
      <c r="G459" s="32" t="s">
        <v>40</v>
      </c>
      <c r="H459" s="30">
        <v>0</v>
      </c>
      <c r="I459" s="67">
        <v>590000000</v>
      </c>
      <c r="J459" s="32" t="s">
        <v>41</v>
      </c>
      <c r="K459" s="32" t="s">
        <v>182</v>
      </c>
      <c r="L459" s="32" t="s">
        <v>43</v>
      </c>
      <c r="M459" s="68" t="s">
        <v>69</v>
      </c>
      <c r="N459" s="32" t="s">
        <v>70</v>
      </c>
      <c r="O459" s="32" t="s">
        <v>115</v>
      </c>
      <c r="P459" s="98" t="s">
        <v>994</v>
      </c>
      <c r="Q459" s="32" t="s">
        <v>1222</v>
      </c>
      <c r="R459" s="58">
        <v>915</v>
      </c>
      <c r="S459" s="58">
        <v>90</v>
      </c>
      <c r="T459" s="58">
        <v>0</v>
      </c>
      <c r="U459" s="316">
        <f t="shared" ref="U459" si="55">T459*1.12</f>
        <v>0</v>
      </c>
      <c r="V459" s="32"/>
      <c r="W459" s="32">
        <v>2016</v>
      </c>
      <c r="X459" s="30" t="s">
        <v>14337</v>
      </c>
      <c r="Y459" s="363"/>
      <c r="Z459" s="364"/>
      <c r="AA459" s="364"/>
      <c r="AB459" s="364"/>
      <c r="AC459" s="364"/>
      <c r="AD459" s="364"/>
      <c r="AE459" s="364"/>
      <c r="AF459" s="364"/>
      <c r="AG459" s="364"/>
      <c r="AH459" s="364"/>
      <c r="AI459" s="364"/>
      <c r="AJ459" s="364"/>
      <c r="AK459" s="364"/>
      <c r="AL459" s="364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</row>
    <row r="460" spans="1:63" s="40" customFormat="1" ht="50.1" customHeight="1">
      <c r="A460" s="70" t="s">
        <v>14338</v>
      </c>
      <c r="B460" s="30" t="s">
        <v>35</v>
      </c>
      <c r="C460" s="220" t="s">
        <v>14339</v>
      </c>
      <c r="D460" s="220" t="s">
        <v>1219</v>
      </c>
      <c r="E460" s="220" t="s">
        <v>14340</v>
      </c>
      <c r="F460" s="220" t="s">
        <v>14341</v>
      </c>
      <c r="G460" s="30" t="s">
        <v>40</v>
      </c>
      <c r="H460" s="30">
        <v>0</v>
      </c>
      <c r="I460" s="30">
        <v>590000000</v>
      </c>
      <c r="J460" s="30" t="s">
        <v>41</v>
      </c>
      <c r="K460" s="30" t="s">
        <v>14136</v>
      </c>
      <c r="L460" s="30" t="s">
        <v>43</v>
      </c>
      <c r="M460" s="30" t="s">
        <v>69</v>
      </c>
      <c r="N460" s="30" t="s">
        <v>3561</v>
      </c>
      <c r="O460" s="30" t="s">
        <v>398</v>
      </c>
      <c r="P460" s="98" t="s">
        <v>994</v>
      </c>
      <c r="Q460" s="30" t="s">
        <v>1222</v>
      </c>
      <c r="R460" s="58">
        <v>6</v>
      </c>
      <c r="S460" s="58">
        <v>2055</v>
      </c>
      <c r="T460" s="58">
        <f>R460*S460</f>
        <v>12330</v>
      </c>
      <c r="U460" s="58">
        <f>T460*1.12</f>
        <v>13809.600000000002</v>
      </c>
      <c r="V460" s="30"/>
      <c r="W460" s="30">
        <v>2016</v>
      </c>
      <c r="X460" s="30"/>
      <c r="Y460" s="363"/>
      <c r="Z460" s="364"/>
      <c r="AA460" s="364"/>
      <c r="AB460" s="364"/>
      <c r="AC460" s="364"/>
      <c r="AD460" s="364"/>
      <c r="AE460" s="364"/>
      <c r="AF460" s="364"/>
      <c r="AG460" s="364"/>
      <c r="AH460" s="364"/>
      <c r="AI460" s="364"/>
      <c r="AJ460" s="364"/>
      <c r="AK460" s="364"/>
      <c r="AL460" s="364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</row>
    <row r="461" spans="1:63" ht="50.1" customHeight="1">
      <c r="A461" s="29" t="s">
        <v>1224</v>
      </c>
      <c r="B461" s="30" t="s">
        <v>35</v>
      </c>
      <c r="C461" s="31" t="s">
        <v>1218</v>
      </c>
      <c r="D461" s="31" t="s">
        <v>1219</v>
      </c>
      <c r="E461" s="31" t="s">
        <v>1220</v>
      </c>
      <c r="F461" s="31" t="s">
        <v>1225</v>
      </c>
      <c r="G461" s="32" t="s">
        <v>40</v>
      </c>
      <c r="H461" s="33">
        <v>0</v>
      </c>
      <c r="I461" s="67">
        <v>590000000</v>
      </c>
      <c r="J461" s="32" t="s">
        <v>41</v>
      </c>
      <c r="K461" s="32" t="s">
        <v>68</v>
      </c>
      <c r="L461" s="32" t="s">
        <v>43</v>
      </c>
      <c r="M461" s="32" t="s">
        <v>69</v>
      </c>
      <c r="N461" s="32" t="s">
        <v>70</v>
      </c>
      <c r="O461" s="32" t="s">
        <v>71</v>
      </c>
      <c r="P461" s="32" t="s">
        <v>994</v>
      </c>
      <c r="Q461" s="32" t="s">
        <v>1222</v>
      </c>
      <c r="R461" s="34">
        <v>1830</v>
      </c>
      <c r="S461" s="34">
        <v>90</v>
      </c>
      <c r="T461" s="35">
        <v>0</v>
      </c>
      <c r="U461" s="36">
        <v>0</v>
      </c>
      <c r="V461" s="37" t="s">
        <v>48</v>
      </c>
      <c r="W461" s="32">
        <v>2016</v>
      </c>
      <c r="X461" s="38">
        <v>11.19</v>
      </c>
    </row>
    <row r="462" spans="1:63" ht="50.1" customHeight="1">
      <c r="A462" s="29" t="s">
        <v>1226</v>
      </c>
      <c r="B462" s="30" t="s">
        <v>35</v>
      </c>
      <c r="C462" s="31" t="s">
        <v>1218</v>
      </c>
      <c r="D462" s="31" t="s">
        <v>1219</v>
      </c>
      <c r="E462" s="31" t="s">
        <v>1220</v>
      </c>
      <c r="F462" s="31" t="s">
        <v>1225</v>
      </c>
      <c r="G462" s="32" t="s">
        <v>40</v>
      </c>
      <c r="H462" s="33">
        <v>0</v>
      </c>
      <c r="I462" s="67">
        <v>590000000</v>
      </c>
      <c r="J462" s="32" t="s">
        <v>41</v>
      </c>
      <c r="K462" s="32" t="s">
        <v>1227</v>
      </c>
      <c r="L462" s="32" t="s">
        <v>43</v>
      </c>
      <c r="M462" s="32" t="s">
        <v>69</v>
      </c>
      <c r="N462" s="32" t="s">
        <v>70</v>
      </c>
      <c r="O462" s="32" t="s">
        <v>77</v>
      </c>
      <c r="P462" s="32" t="s">
        <v>994</v>
      </c>
      <c r="Q462" s="32" t="s">
        <v>1222</v>
      </c>
      <c r="R462" s="34">
        <v>1830</v>
      </c>
      <c r="S462" s="34">
        <v>116.071</v>
      </c>
      <c r="T462" s="35">
        <f t="shared" ref="T462:T530" si="56">R462*S462</f>
        <v>212409.93</v>
      </c>
      <c r="U462" s="36">
        <f t="shared" ref="U462:U534" si="57">T462*1.12</f>
        <v>237899.12160000001</v>
      </c>
      <c r="V462" s="37" t="s">
        <v>48</v>
      </c>
      <c r="W462" s="32">
        <v>2016</v>
      </c>
      <c r="X462" s="38" t="s">
        <v>48</v>
      </c>
    </row>
    <row r="463" spans="1:63" ht="50.1" customHeight="1">
      <c r="A463" s="29" t="s">
        <v>1228</v>
      </c>
      <c r="B463" s="30" t="s">
        <v>35</v>
      </c>
      <c r="C463" s="31" t="s">
        <v>1229</v>
      </c>
      <c r="D463" s="31" t="s">
        <v>1219</v>
      </c>
      <c r="E463" s="31" t="s">
        <v>1230</v>
      </c>
      <c r="F463" s="31" t="s">
        <v>1231</v>
      </c>
      <c r="G463" s="32" t="s">
        <v>40</v>
      </c>
      <c r="H463" s="33">
        <v>0</v>
      </c>
      <c r="I463" s="67">
        <v>590000000</v>
      </c>
      <c r="J463" s="32" t="s">
        <v>41</v>
      </c>
      <c r="K463" s="32" t="s">
        <v>68</v>
      </c>
      <c r="L463" s="32" t="s">
        <v>43</v>
      </c>
      <c r="M463" s="32" t="s">
        <v>44</v>
      </c>
      <c r="N463" s="32" t="s">
        <v>70</v>
      </c>
      <c r="O463" s="32" t="s">
        <v>71</v>
      </c>
      <c r="P463" s="32">
        <v>796</v>
      </c>
      <c r="Q463" s="32" t="s">
        <v>47</v>
      </c>
      <c r="R463" s="34">
        <v>40</v>
      </c>
      <c r="S463" s="34">
        <v>900</v>
      </c>
      <c r="T463" s="35">
        <f t="shared" si="56"/>
        <v>36000</v>
      </c>
      <c r="U463" s="36">
        <f t="shared" si="57"/>
        <v>40320.000000000007</v>
      </c>
      <c r="V463" s="37" t="s">
        <v>48</v>
      </c>
      <c r="W463" s="32">
        <v>2016</v>
      </c>
      <c r="X463" s="38" t="s">
        <v>48</v>
      </c>
    </row>
    <row r="464" spans="1:63" ht="50.1" customHeight="1">
      <c r="A464" s="29" t="s">
        <v>1232</v>
      </c>
      <c r="B464" s="30" t="s">
        <v>35</v>
      </c>
      <c r="C464" s="31" t="s">
        <v>1233</v>
      </c>
      <c r="D464" s="31" t="s">
        <v>1219</v>
      </c>
      <c r="E464" s="31" t="s">
        <v>1234</v>
      </c>
      <c r="F464" s="31" t="s">
        <v>1235</v>
      </c>
      <c r="G464" s="32" t="s">
        <v>121</v>
      </c>
      <c r="H464" s="33">
        <v>10</v>
      </c>
      <c r="I464" s="67">
        <v>590000000</v>
      </c>
      <c r="J464" s="32" t="s">
        <v>41</v>
      </c>
      <c r="K464" s="32" t="s">
        <v>42</v>
      </c>
      <c r="L464" s="32" t="s">
        <v>43</v>
      </c>
      <c r="M464" s="32" t="s">
        <v>84</v>
      </c>
      <c r="N464" s="32" t="s">
        <v>880</v>
      </c>
      <c r="O464" s="32" t="s">
        <v>111</v>
      </c>
      <c r="P464" s="32" t="s">
        <v>994</v>
      </c>
      <c r="Q464" s="32" t="s">
        <v>1222</v>
      </c>
      <c r="R464" s="34">
        <v>296</v>
      </c>
      <c r="S464" s="34">
        <v>940</v>
      </c>
      <c r="T464" s="35">
        <v>0</v>
      </c>
      <c r="U464" s="36">
        <f t="shared" si="57"/>
        <v>0</v>
      </c>
      <c r="V464" s="37"/>
      <c r="W464" s="32">
        <v>2016</v>
      </c>
      <c r="X464" s="38">
        <v>11</v>
      </c>
    </row>
    <row r="465" spans="1:63" s="40" customFormat="1" ht="50.1" customHeight="1">
      <c r="A465" s="70" t="s">
        <v>1236</v>
      </c>
      <c r="B465" s="30" t="s">
        <v>35</v>
      </c>
      <c r="C465" s="42" t="s">
        <v>1233</v>
      </c>
      <c r="D465" s="42" t="s">
        <v>1219</v>
      </c>
      <c r="E465" s="42" t="s">
        <v>1234</v>
      </c>
      <c r="F465" s="42" t="s">
        <v>1235</v>
      </c>
      <c r="G465" s="30" t="s">
        <v>121</v>
      </c>
      <c r="H465" s="30">
        <v>10</v>
      </c>
      <c r="I465" s="67">
        <v>590000000</v>
      </c>
      <c r="J465" s="32" t="s">
        <v>41</v>
      </c>
      <c r="K465" s="30" t="s">
        <v>174</v>
      </c>
      <c r="L465" s="32" t="s">
        <v>43</v>
      </c>
      <c r="M465" s="30" t="s">
        <v>84</v>
      </c>
      <c r="N465" s="30" t="s">
        <v>882</v>
      </c>
      <c r="O465" s="32" t="s">
        <v>115</v>
      </c>
      <c r="P465" s="32" t="s">
        <v>994</v>
      </c>
      <c r="Q465" s="30" t="s">
        <v>1222</v>
      </c>
      <c r="R465" s="58">
        <v>296</v>
      </c>
      <c r="S465" s="58">
        <v>940</v>
      </c>
      <c r="T465" s="58">
        <v>0</v>
      </c>
      <c r="U465" s="316">
        <f>T465*1.12</f>
        <v>0</v>
      </c>
      <c r="V465" s="415"/>
      <c r="W465" s="32">
        <v>2016</v>
      </c>
      <c r="X465" s="30" t="s">
        <v>14342</v>
      </c>
      <c r="Y465" s="363"/>
      <c r="Z465" s="364"/>
      <c r="AA465" s="364"/>
      <c r="AB465" s="364"/>
      <c r="AC465" s="364"/>
      <c r="AD465" s="364"/>
      <c r="AE465" s="364"/>
      <c r="AF465" s="364"/>
      <c r="AG465" s="364"/>
      <c r="AH465" s="364"/>
      <c r="AI465" s="364"/>
      <c r="AJ465" s="364"/>
      <c r="AK465" s="364"/>
      <c r="AL465" s="364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</row>
    <row r="466" spans="1:63" s="40" customFormat="1" ht="50.1" customHeight="1">
      <c r="A466" s="70" t="s">
        <v>14343</v>
      </c>
      <c r="B466" s="30" t="s">
        <v>35</v>
      </c>
      <c r="C466" s="220" t="s">
        <v>14344</v>
      </c>
      <c r="D466" s="220" t="s">
        <v>1219</v>
      </c>
      <c r="E466" s="220" t="s">
        <v>14345</v>
      </c>
      <c r="F466" s="220" t="s">
        <v>14346</v>
      </c>
      <c r="G466" s="30" t="s">
        <v>40</v>
      </c>
      <c r="H466" s="30">
        <v>0</v>
      </c>
      <c r="I466" s="30">
        <v>590000000</v>
      </c>
      <c r="J466" s="30" t="s">
        <v>41</v>
      </c>
      <c r="K466" s="30" t="s">
        <v>14136</v>
      </c>
      <c r="L466" s="30" t="s">
        <v>43</v>
      </c>
      <c r="M466" s="30" t="s">
        <v>69</v>
      </c>
      <c r="N466" s="30" t="s">
        <v>3561</v>
      </c>
      <c r="O466" s="30" t="s">
        <v>398</v>
      </c>
      <c r="P466" s="98" t="s">
        <v>994</v>
      </c>
      <c r="Q466" s="30" t="s">
        <v>1222</v>
      </c>
      <c r="R466" s="58">
        <v>35</v>
      </c>
      <c r="S466" s="58">
        <v>2131</v>
      </c>
      <c r="T466" s="58">
        <f>R466*S466</f>
        <v>74585</v>
      </c>
      <c r="U466" s="58">
        <f>T466*1.12</f>
        <v>83535.200000000012</v>
      </c>
      <c r="V466" s="30"/>
      <c r="W466" s="30">
        <v>2016</v>
      </c>
      <c r="X466" s="30"/>
      <c r="Y466" s="363"/>
      <c r="Z466" s="364"/>
      <c r="AA466" s="364"/>
      <c r="AB466" s="364"/>
      <c r="AC466" s="364"/>
      <c r="AD466" s="364"/>
      <c r="AE466" s="364"/>
      <c r="AF466" s="364"/>
      <c r="AG466" s="364"/>
      <c r="AH466" s="364"/>
      <c r="AI466" s="364"/>
      <c r="AJ466" s="364"/>
      <c r="AK466" s="364"/>
      <c r="AL466" s="364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</row>
    <row r="467" spans="1:63" ht="50.1" customHeight="1">
      <c r="A467" s="29" t="s">
        <v>1237</v>
      </c>
      <c r="B467" s="30" t="s">
        <v>35</v>
      </c>
      <c r="C467" s="31" t="s">
        <v>1238</v>
      </c>
      <c r="D467" s="31" t="s">
        <v>1219</v>
      </c>
      <c r="E467" s="31" t="s">
        <v>1239</v>
      </c>
      <c r="F467" s="31" t="s">
        <v>1240</v>
      </c>
      <c r="G467" s="32" t="s">
        <v>121</v>
      </c>
      <c r="H467" s="33">
        <v>10</v>
      </c>
      <c r="I467" s="67">
        <v>590000000</v>
      </c>
      <c r="J467" s="32" t="s">
        <v>41</v>
      </c>
      <c r="K467" s="32" t="s">
        <v>42</v>
      </c>
      <c r="L467" s="32" t="s">
        <v>43</v>
      </c>
      <c r="M467" s="32" t="s">
        <v>84</v>
      </c>
      <c r="N467" s="32" t="s">
        <v>880</v>
      </c>
      <c r="O467" s="32" t="s">
        <v>111</v>
      </c>
      <c r="P467" s="32" t="s">
        <v>994</v>
      </c>
      <c r="Q467" s="32" t="s">
        <v>1222</v>
      </c>
      <c r="R467" s="34">
        <v>300</v>
      </c>
      <c r="S467" s="34">
        <v>620</v>
      </c>
      <c r="T467" s="35">
        <v>0</v>
      </c>
      <c r="U467" s="36">
        <f t="shared" si="57"/>
        <v>0</v>
      </c>
      <c r="V467" s="37"/>
      <c r="W467" s="32">
        <v>2016</v>
      </c>
      <c r="X467" s="38">
        <v>11</v>
      </c>
    </row>
    <row r="468" spans="1:63" s="40" customFormat="1" ht="50.1" customHeight="1">
      <c r="A468" s="70" t="s">
        <v>1241</v>
      </c>
      <c r="B468" s="30" t="s">
        <v>35</v>
      </c>
      <c r="C468" s="42" t="s">
        <v>1238</v>
      </c>
      <c r="D468" s="42" t="s">
        <v>1219</v>
      </c>
      <c r="E468" s="42" t="s">
        <v>1239</v>
      </c>
      <c r="F468" s="42" t="s">
        <v>1240</v>
      </c>
      <c r="G468" s="30" t="s">
        <v>121</v>
      </c>
      <c r="H468" s="30">
        <v>10</v>
      </c>
      <c r="I468" s="67">
        <v>590000000</v>
      </c>
      <c r="J468" s="32" t="s">
        <v>41</v>
      </c>
      <c r="K468" s="30" t="s">
        <v>174</v>
      </c>
      <c r="L468" s="32" t="s">
        <v>43</v>
      </c>
      <c r="M468" s="30" t="s">
        <v>84</v>
      </c>
      <c r="N468" s="30" t="s">
        <v>882</v>
      </c>
      <c r="O468" s="32" t="s">
        <v>115</v>
      </c>
      <c r="P468" s="32" t="s">
        <v>994</v>
      </c>
      <c r="Q468" s="30" t="s">
        <v>1222</v>
      </c>
      <c r="R468" s="58">
        <v>300</v>
      </c>
      <c r="S468" s="58">
        <v>620</v>
      </c>
      <c r="T468" s="58">
        <v>0</v>
      </c>
      <c r="U468" s="316">
        <f t="shared" ref="U468:U469" si="58">T468*1.12</f>
        <v>0</v>
      </c>
      <c r="V468" s="415"/>
      <c r="W468" s="32">
        <v>2016</v>
      </c>
      <c r="X468" s="30" t="s">
        <v>14342</v>
      </c>
      <c r="Y468" s="363"/>
      <c r="Z468" s="364"/>
      <c r="AA468" s="364"/>
      <c r="AB468" s="364"/>
      <c r="AC468" s="364"/>
      <c r="AD468" s="364"/>
      <c r="AE468" s="364"/>
      <c r="AF468" s="364"/>
      <c r="AG468" s="364"/>
      <c r="AH468" s="364"/>
      <c r="AI468" s="364"/>
      <c r="AJ468" s="364"/>
      <c r="AK468" s="364"/>
      <c r="AL468" s="364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</row>
    <row r="469" spans="1:63" s="40" customFormat="1" ht="50.1" customHeight="1">
      <c r="A469" s="70" t="s">
        <v>14347</v>
      </c>
      <c r="B469" s="30" t="s">
        <v>35</v>
      </c>
      <c r="C469" s="220" t="s">
        <v>14348</v>
      </c>
      <c r="D469" s="220" t="s">
        <v>1219</v>
      </c>
      <c r="E469" s="220" t="s">
        <v>14349</v>
      </c>
      <c r="F469" s="220" t="s">
        <v>14350</v>
      </c>
      <c r="G469" s="30" t="s">
        <v>40</v>
      </c>
      <c r="H469" s="30">
        <v>0</v>
      </c>
      <c r="I469" s="30">
        <v>590000000</v>
      </c>
      <c r="J469" s="30" t="s">
        <v>41</v>
      </c>
      <c r="K469" s="30" t="s">
        <v>14136</v>
      </c>
      <c r="L469" s="30" t="s">
        <v>43</v>
      </c>
      <c r="M469" s="30" t="s">
        <v>69</v>
      </c>
      <c r="N469" s="30" t="s">
        <v>3561</v>
      </c>
      <c r="O469" s="30" t="s">
        <v>398</v>
      </c>
      <c r="P469" s="98" t="s">
        <v>994</v>
      </c>
      <c r="Q469" s="30" t="s">
        <v>1222</v>
      </c>
      <c r="R469" s="58">
        <v>6</v>
      </c>
      <c r="S469" s="58">
        <v>1923</v>
      </c>
      <c r="T469" s="58">
        <f t="shared" ref="T469" si="59">R469*S469</f>
        <v>11538</v>
      </c>
      <c r="U469" s="58">
        <f t="shared" si="58"/>
        <v>12922.560000000001</v>
      </c>
      <c r="V469" s="30"/>
      <c r="W469" s="30">
        <v>2016</v>
      </c>
      <c r="X469" s="30"/>
      <c r="Y469" s="363"/>
      <c r="Z469" s="364"/>
      <c r="AA469" s="364"/>
      <c r="AB469" s="364"/>
      <c r="AC469" s="364"/>
      <c r="AD469" s="364"/>
      <c r="AE469" s="364"/>
      <c r="AF469" s="364"/>
      <c r="AG469" s="364"/>
      <c r="AH469" s="364"/>
      <c r="AI469" s="364"/>
      <c r="AJ469" s="364"/>
      <c r="AK469" s="364"/>
      <c r="AL469" s="364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</row>
    <row r="470" spans="1:63" ht="50.1" customHeight="1">
      <c r="A470" s="29" t="s">
        <v>1242</v>
      </c>
      <c r="B470" s="30" t="s">
        <v>35</v>
      </c>
      <c r="C470" s="31" t="s">
        <v>1243</v>
      </c>
      <c r="D470" s="31" t="s">
        <v>1219</v>
      </c>
      <c r="E470" s="31" t="s">
        <v>1244</v>
      </c>
      <c r="F470" s="31" t="s">
        <v>1245</v>
      </c>
      <c r="G470" s="32" t="s">
        <v>121</v>
      </c>
      <c r="H470" s="33">
        <v>10</v>
      </c>
      <c r="I470" s="67">
        <v>590000000</v>
      </c>
      <c r="J470" s="32" t="s">
        <v>41</v>
      </c>
      <c r="K470" s="32" t="s">
        <v>42</v>
      </c>
      <c r="L470" s="32" t="s">
        <v>43</v>
      </c>
      <c r="M470" s="32" t="s">
        <v>84</v>
      </c>
      <c r="N470" s="32" t="s">
        <v>880</v>
      </c>
      <c r="O470" s="32" t="s">
        <v>111</v>
      </c>
      <c r="P470" s="32" t="s">
        <v>1246</v>
      </c>
      <c r="Q470" s="32" t="s">
        <v>1247</v>
      </c>
      <c r="R470" s="34">
        <v>100</v>
      </c>
      <c r="S470" s="34">
        <v>250</v>
      </c>
      <c r="T470" s="35">
        <v>0</v>
      </c>
      <c r="U470" s="36">
        <f t="shared" si="57"/>
        <v>0</v>
      </c>
      <c r="V470" s="37"/>
      <c r="W470" s="32">
        <v>2016</v>
      </c>
      <c r="X470" s="38">
        <v>11</v>
      </c>
    </row>
    <row r="471" spans="1:63" ht="50.1" customHeight="1">
      <c r="A471" s="41" t="s">
        <v>1248</v>
      </c>
      <c r="B471" s="30" t="s">
        <v>35</v>
      </c>
      <c r="C471" s="42" t="s">
        <v>1243</v>
      </c>
      <c r="D471" s="42" t="s">
        <v>1219</v>
      </c>
      <c r="E471" s="42" t="s">
        <v>1244</v>
      </c>
      <c r="F471" s="42" t="s">
        <v>1245</v>
      </c>
      <c r="G471" s="30" t="s">
        <v>121</v>
      </c>
      <c r="H471" s="30">
        <v>10</v>
      </c>
      <c r="I471" s="67">
        <v>590000000</v>
      </c>
      <c r="J471" s="32" t="s">
        <v>41</v>
      </c>
      <c r="K471" s="30" t="s">
        <v>174</v>
      </c>
      <c r="L471" s="32" t="s">
        <v>43</v>
      </c>
      <c r="M471" s="30" t="s">
        <v>84</v>
      </c>
      <c r="N471" s="30" t="s">
        <v>882</v>
      </c>
      <c r="O471" s="32" t="s">
        <v>115</v>
      </c>
      <c r="P471" s="32" t="s">
        <v>1246</v>
      </c>
      <c r="Q471" s="30" t="s">
        <v>1247</v>
      </c>
      <c r="R471" s="43">
        <v>100</v>
      </c>
      <c r="S471" s="43">
        <v>250</v>
      </c>
      <c r="T471" s="44">
        <f t="shared" si="56"/>
        <v>25000</v>
      </c>
      <c r="U471" s="44">
        <v>28000.000000000004</v>
      </c>
      <c r="V471" s="51"/>
      <c r="W471" s="32">
        <v>2016</v>
      </c>
      <c r="X471" s="30"/>
    </row>
    <row r="472" spans="1:63" ht="50.1" customHeight="1">
      <c r="A472" s="29" t="s">
        <v>1249</v>
      </c>
      <c r="B472" s="30" t="s">
        <v>35</v>
      </c>
      <c r="C472" s="31" t="s">
        <v>1250</v>
      </c>
      <c r="D472" s="31" t="s">
        <v>1219</v>
      </c>
      <c r="E472" s="31" t="s">
        <v>1251</v>
      </c>
      <c r="F472" s="31" t="s">
        <v>1252</v>
      </c>
      <c r="G472" s="32" t="s">
        <v>121</v>
      </c>
      <c r="H472" s="33">
        <v>10</v>
      </c>
      <c r="I472" s="67">
        <v>590000000</v>
      </c>
      <c r="J472" s="32" t="s">
        <v>41</v>
      </c>
      <c r="K472" s="32" t="s">
        <v>42</v>
      </c>
      <c r="L472" s="32" t="s">
        <v>43</v>
      </c>
      <c r="M472" s="32" t="s">
        <v>84</v>
      </c>
      <c r="N472" s="32" t="s">
        <v>880</v>
      </c>
      <c r="O472" s="32" t="s">
        <v>111</v>
      </c>
      <c r="P472" s="32" t="s">
        <v>1246</v>
      </c>
      <c r="Q472" s="32" t="s">
        <v>1247</v>
      </c>
      <c r="R472" s="34">
        <v>200</v>
      </c>
      <c r="S472" s="34">
        <v>210</v>
      </c>
      <c r="T472" s="35">
        <v>0</v>
      </c>
      <c r="U472" s="36">
        <f t="shared" si="57"/>
        <v>0</v>
      </c>
      <c r="V472" s="37"/>
      <c r="W472" s="32">
        <v>2016</v>
      </c>
      <c r="X472" s="38">
        <v>11</v>
      </c>
    </row>
    <row r="473" spans="1:63" ht="50.1" customHeight="1">
      <c r="A473" s="41" t="s">
        <v>1253</v>
      </c>
      <c r="B473" s="30" t="s">
        <v>35</v>
      </c>
      <c r="C473" s="42" t="s">
        <v>1250</v>
      </c>
      <c r="D473" s="42" t="s">
        <v>1219</v>
      </c>
      <c r="E473" s="42" t="s">
        <v>1251</v>
      </c>
      <c r="F473" s="42" t="s">
        <v>1252</v>
      </c>
      <c r="G473" s="30" t="s">
        <v>121</v>
      </c>
      <c r="H473" s="30">
        <v>10</v>
      </c>
      <c r="I473" s="67">
        <v>590000000</v>
      </c>
      <c r="J473" s="32" t="s">
        <v>41</v>
      </c>
      <c r="K473" s="30" t="s">
        <v>174</v>
      </c>
      <c r="L473" s="32" t="s">
        <v>43</v>
      </c>
      <c r="M473" s="30" t="s">
        <v>84</v>
      </c>
      <c r="N473" s="30" t="s">
        <v>882</v>
      </c>
      <c r="O473" s="32" t="s">
        <v>115</v>
      </c>
      <c r="P473" s="32" t="s">
        <v>1246</v>
      </c>
      <c r="Q473" s="30" t="s">
        <v>1247</v>
      </c>
      <c r="R473" s="43">
        <v>200</v>
      </c>
      <c r="S473" s="43">
        <v>210</v>
      </c>
      <c r="T473" s="44">
        <f t="shared" si="56"/>
        <v>42000</v>
      </c>
      <c r="U473" s="44">
        <v>47040.000000000007</v>
      </c>
      <c r="V473" s="51"/>
      <c r="W473" s="32">
        <v>2016</v>
      </c>
      <c r="X473" s="30"/>
    </row>
    <row r="474" spans="1:63" ht="50.1" customHeight="1">
      <c r="A474" s="29" t="s">
        <v>1254</v>
      </c>
      <c r="B474" s="30" t="s">
        <v>35</v>
      </c>
      <c r="C474" s="31" t="s">
        <v>1255</v>
      </c>
      <c r="D474" s="31" t="s">
        <v>1219</v>
      </c>
      <c r="E474" s="31" t="s">
        <v>1256</v>
      </c>
      <c r="F474" s="31" t="s">
        <v>1257</v>
      </c>
      <c r="G474" s="32" t="s">
        <v>121</v>
      </c>
      <c r="H474" s="33">
        <v>10</v>
      </c>
      <c r="I474" s="67">
        <v>590000000</v>
      </c>
      <c r="J474" s="32" t="s">
        <v>41</v>
      </c>
      <c r="K474" s="32" t="s">
        <v>42</v>
      </c>
      <c r="L474" s="32" t="s">
        <v>43</v>
      </c>
      <c r="M474" s="32" t="s">
        <v>84</v>
      </c>
      <c r="N474" s="32" t="s">
        <v>880</v>
      </c>
      <c r="O474" s="32" t="s">
        <v>111</v>
      </c>
      <c r="P474" s="32">
        <v>796</v>
      </c>
      <c r="Q474" s="32" t="s">
        <v>47</v>
      </c>
      <c r="R474" s="34">
        <v>800</v>
      </c>
      <c r="S474" s="34">
        <v>180</v>
      </c>
      <c r="T474" s="35">
        <v>0</v>
      </c>
      <c r="U474" s="36">
        <f t="shared" si="57"/>
        <v>0</v>
      </c>
      <c r="V474" s="37"/>
      <c r="W474" s="32">
        <v>2016</v>
      </c>
      <c r="X474" s="38">
        <v>11</v>
      </c>
    </row>
    <row r="475" spans="1:63" ht="50.1" customHeight="1">
      <c r="A475" s="41" t="s">
        <v>1258</v>
      </c>
      <c r="B475" s="30" t="s">
        <v>35</v>
      </c>
      <c r="C475" s="42" t="s">
        <v>1255</v>
      </c>
      <c r="D475" s="42" t="s">
        <v>1219</v>
      </c>
      <c r="E475" s="42" t="s">
        <v>1256</v>
      </c>
      <c r="F475" s="42" t="s">
        <v>1257</v>
      </c>
      <c r="G475" s="30" t="s">
        <v>121</v>
      </c>
      <c r="H475" s="30">
        <v>10</v>
      </c>
      <c r="I475" s="67">
        <v>590000000</v>
      </c>
      <c r="J475" s="32" t="s">
        <v>41</v>
      </c>
      <c r="K475" s="30" t="s">
        <v>174</v>
      </c>
      <c r="L475" s="32" t="s">
        <v>43</v>
      </c>
      <c r="M475" s="30" t="s">
        <v>84</v>
      </c>
      <c r="N475" s="30" t="s">
        <v>882</v>
      </c>
      <c r="O475" s="32" t="s">
        <v>115</v>
      </c>
      <c r="P475" s="32">
        <v>796</v>
      </c>
      <c r="Q475" s="30" t="s">
        <v>47</v>
      </c>
      <c r="R475" s="43">
        <v>800</v>
      </c>
      <c r="S475" s="43">
        <v>180</v>
      </c>
      <c r="T475" s="44">
        <f t="shared" si="56"/>
        <v>144000</v>
      </c>
      <c r="U475" s="44">
        <v>161280.00000000003</v>
      </c>
      <c r="V475" s="51"/>
      <c r="W475" s="32">
        <v>2016</v>
      </c>
      <c r="X475" s="30"/>
    </row>
    <row r="476" spans="1:63" ht="50.1" customHeight="1">
      <c r="A476" s="29" t="s">
        <v>1259</v>
      </c>
      <c r="B476" s="30" t="s">
        <v>35</v>
      </c>
      <c r="C476" s="31" t="s">
        <v>1260</v>
      </c>
      <c r="D476" s="31" t="s">
        <v>1219</v>
      </c>
      <c r="E476" s="31" t="s">
        <v>1261</v>
      </c>
      <c r="F476" s="31" t="s">
        <v>1262</v>
      </c>
      <c r="G476" s="32" t="s">
        <v>121</v>
      </c>
      <c r="H476" s="33">
        <v>10</v>
      </c>
      <c r="I476" s="67">
        <v>590000000</v>
      </c>
      <c r="J476" s="32" t="s">
        <v>41</v>
      </c>
      <c r="K476" s="32" t="s">
        <v>42</v>
      </c>
      <c r="L476" s="32" t="s">
        <v>43</v>
      </c>
      <c r="M476" s="32" t="s">
        <v>84</v>
      </c>
      <c r="N476" s="32" t="s">
        <v>880</v>
      </c>
      <c r="O476" s="32" t="s">
        <v>111</v>
      </c>
      <c r="P476" s="32" t="s">
        <v>994</v>
      </c>
      <c r="Q476" s="32" t="s">
        <v>1222</v>
      </c>
      <c r="R476" s="34">
        <v>590</v>
      </c>
      <c r="S476" s="34">
        <v>36</v>
      </c>
      <c r="T476" s="35">
        <v>0</v>
      </c>
      <c r="U476" s="36">
        <f t="shared" si="57"/>
        <v>0</v>
      </c>
      <c r="V476" s="37"/>
      <c r="W476" s="32">
        <v>2016</v>
      </c>
      <c r="X476" s="38">
        <v>11</v>
      </c>
    </row>
    <row r="477" spans="1:63" ht="50.1" customHeight="1">
      <c r="A477" s="41" t="s">
        <v>1263</v>
      </c>
      <c r="B477" s="30" t="s">
        <v>35</v>
      </c>
      <c r="C477" s="42" t="s">
        <v>1260</v>
      </c>
      <c r="D477" s="42" t="s">
        <v>1219</v>
      </c>
      <c r="E477" s="42" t="s">
        <v>1261</v>
      </c>
      <c r="F477" s="42" t="s">
        <v>1262</v>
      </c>
      <c r="G477" s="30" t="s">
        <v>121</v>
      </c>
      <c r="H477" s="30">
        <v>10</v>
      </c>
      <c r="I477" s="67">
        <v>590000000</v>
      </c>
      <c r="J477" s="32" t="s">
        <v>41</v>
      </c>
      <c r="K477" s="30" t="s">
        <v>174</v>
      </c>
      <c r="L477" s="32" t="s">
        <v>43</v>
      </c>
      <c r="M477" s="30" t="s">
        <v>84</v>
      </c>
      <c r="N477" s="30" t="s">
        <v>882</v>
      </c>
      <c r="O477" s="32" t="s">
        <v>115</v>
      </c>
      <c r="P477" s="32" t="s">
        <v>994</v>
      </c>
      <c r="Q477" s="30" t="s">
        <v>1222</v>
      </c>
      <c r="R477" s="43">
        <v>590</v>
      </c>
      <c r="S477" s="43">
        <v>36</v>
      </c>
      <c r="T477" s="44">
        <f t="shared" si="56"/>
        <v>21240</v>
      </c>
      <c r="U477" s="44">
        <v>23788.800000000003</v>
      </c>
      <c r="V477" s="51"/>
      <c r="W477" s="32">
        <v>2016</v>
      </c>
      <c r="X477" s="30"/>
    </row>
    <row r="478" spans="1:63" ht="50.1" customHeight="1">
      <c r="A478" s="29" t="s">
        <v>1264</v>
      </c>
      <c r="B478" s="30" t="s">
        <v>35</v>
      </c>
      <c r="C478" s="31" t="s">
        <v>1265</v>
      </c>
      <c r="D478" s="31" t="s">
        <v>1219</v>
      </c>
      <c r="E478" s="31" t="s">
        <v>1266</v>
      </c>
      <c r="F478" s="31" t="s">
        <v>1267</v>
      </c>
      <c r="G478" s="32" t="s">
        <v>121</v>
      </c>
      <c r="H478" s="33">
        <v>10</v>
      </c>
      <c r="I478" s="67">
        <v>590000000</v>
      </c>
      <c r="J478" s="32" t="s">
        <v>41</v>
      </c>
      <c r="K478" s="32" t="s">
        <v>42</v>
      </c>
      <c r="L478" s="32" t="s">
        <v>43</v>
      </c>
      <c r="M478" s="32" t="s">
        <v>84</v>
      </c>
      <c r="N478" s="32" t="s">
        <v>1268</v>
      </c>
      <c r="O478" s="32" t="s">
        <v>111</v>
      </c>
      <c r="P478" s="32" t="s">
        <v>994</v>
      </c>
      <c r="Q478" s="32" t="s">
        <v>1222</v>
      </c>
      <c r="R478" s="34">
        <v>100</v>
      </c>
      <c r="S478" s="34">
        <v>290</v>
      </c>
      <c r="T478" s="35">
        <v>0</v>
      </c>
      <c r="U478" s="36">
        <f t="shared" si="57"/>
        <v>0</v>
      </c>
      <c r="V478" s="37"/>
      <c r="W478" s="32">
        <v>2016</v>
      </c>
      <c r="X478" s="38">
        <v>11</v>
      </c>
    </row>
    <row r="479" spans="1:63" ht="50.1" customHeight="1">
      <c r="A479" s="41" t="s">
        <v>1269</v>
      </c>
      <c r="B479" s="30" t="s">
        <v>35</v>
      </c>
      <c r="C479" s="42" t="s">
        <v>1265</v>
      </c>
      <c r="D479" s="42" t="s">
        <v>1219</v>
      </c>
      <c r="E479" s="42" t="s">
        <v>1266</v>
      </c>
      <c r="F479" s="42" t="s">
        <v>1267</v>
      </c>
      <c r="G479" s="30" t="s">
        <v>121</v>
      </c>
      <c r="H479" s="30">
        <v>10</v>
      </c>
      <c r="I479" s="67">
        <v>590000000</v>
      </c>
      <c r="J479" s="32" t="s">
        <v>41</v>
      </c>
      <c r="K479" s="30" t="s">
        <v>174</v>
      </c>
      <c r="L479" s="32" t="s">
        <v>43</v>
      </c>
      <c r="M479" s="30" t="s">
        <v>84</v>
      </c>
      <c r="N479" s="30" t="s">
        <v>882</v>
      </c>
      <c r="O479" s="32" t="s">
        <v>115</v>
      </c>
      <c r="P479" s="32" t="s">
        <v>994</v>
      </c>
      <c r="Q479" s="30" t="s">
        <v>1222</v>
      </c>
      <c r="R479" s="43">
        <v>100</v>
      </c>
      <c r="S479" s="43">
        <v>290</v>
      </c>
      <c r="T479" s="44">
        <f t="shared" si="56"/>
        <v>29000</v>
      </c>
      <c r="U479" s="44">
        <v>32480.000000000004</v>
      </c>
      <c r="V479" s="51"/>
      <c r="W479" s="32">
        <v>2016</v>
      </c>
      <c r="X479" s="30"/>
    </row>
    <row r="480" spans="1:63" ht="50.1" customHeight="1">
      <c r="A480" s="29" t="s">
        <v>1270</v>
      </c>
      <c r="B480" s="30" t="s">
        <v>35</v>
      </c>
      <c r="C480" s="31" t="s">
        <v>1271</v>
      </c>
      <c r="D480" s="31" t="s">
        <v>1219</v>
      </c>
      <c r="E480" s="31" t="s">
        <v>1272</v>
      </c>
      <c r="F480" s="31" t="s">
        <v>1273</v>
      </c>
      <c r="G480" s="32" t="s">
        <v>121</v>
      </c>
      <c r="H480" s="33">
        <v>10</v>
      </c>
      <c r="I480" s="67">
        <v>590000000</v>
      </c>
      <c r="J480" s="32" t="s">
        <v>41</v>
      </c>
      <c r="K480" s="32" t="s">
        <v>42</v>
      </c>
      <c r="L480" s="32" t="s">
        <v>43</v>
      </c>
      <c r="M480" s="32" t="s">
        <v>84</v>
      </c>
      <c r="N480" s="32" t="s">
        <v>1268</v>
      </c>
      <c r="O480" s="32" t="s">
        <v>111</v>
      </c>
      <c r="P480" s="32" t="s">
        <v>994</v>
      </c>
      <c r="Q480" s="32" t="s">
        <v>1222</v>
      </c>
      <c r="R480" s="34">
        <v>90</v>
      </c>
      <c r="S480" s="34">
        <v>11500</v>
      </c>
      <c r="T480" s="35">
        <v>0</v>
      </c>
      <c r="U480" s="36">
        <f t="shared" si="57"/>
        <v>0</v>
      </c>
      <c r="V480" s="37"/>
      <c r="W480" s="32">
        <v>2016</v>
      </c>
      <c r="X480" s="38">
        <v>11</v>
      </c>
    </row>
    <row r="481" spans="1:58" ht="50.1" customHeight="1">
      <c r="A481" s="41" t="s">
        <v>1274</v>
      </c>
      <c r="B481" s="30" t="s">
        <v>35</v>
      </c>
      <c r="C481" s="42" t="s">
        <v>1271</v>
      </c>
      <c r="D481" s="42" t="s">
        <v>1219</v>
      </c>
      <c r="E481" s="42" t="s">
        <v>1272</v>
      </c>
      <c r="F481" s="42" t="s">
        <v>1273</v>
      </c>
      <c r="G481" s="30" t="s">
        <v>121</v>
      </c>
      <c r="H481" s="30">
        <v>10</v>
      </c>
      <c r="I481" s="67">
        <v>590000000</v>
      </c>
      <c r="J481" s="32" t="s">
        <v>41</v>
      </c>
      <c r="K481" s="30" t="s">
        <v>174</v>
      </c>
      <c r="L481" s="32" t="s">
        <v>43</v>
      </c>
      <c r="M481" s="30" t="s">
        <v>84</v>
      </c>
      <c r="N481" s="30" t="s">
        <v>882</v>
      </c>
      <c r="O481" s="32" t="s">
        <v>115</v>
      </c>
      <c r="P481" s="32" t="s">
        <v>994</v>
      </c>
      <c r="Q481" s="30" t="s">
        <v>1222</v>
      </c>
      <c r="R481" s="43">
        <v>90</v>
      </c>
      <c r="S481" s="43">
        <v>11500</v>
      </c>
      <c r="T481" s="44">
        <f t="shared" si="56"/>
        <v>1035000</v>
      </c>
      <c r="U481" s="44">
        <v>1159200</v>
      </c>
      <c r="V481" s="51"/>
      <c r="W481" s="32">
        <v>2016</v>
      </c>
      <c r="X481" s="30"/>
    </row>
    <row r="482" spans="1:58" ht="50.1" customHeight="1">
      <c r="A482" s="29" t="s">
        <v>1275</v>
      </c>
      <c r="B482" s="30" t="s">
        <v>35</v>
      </c>
      <c r="C482" s="31" t="s">
        <v>1276</v>
      </c>
      <c r="D482" s="31" t="s">
        <v>1219</v>
      </c>
      <c r="E482" s="31" t="s">
        <v>1277</v>
      </c>
      <c r="F482" s="31" t="s">
        <v>1278</v>
      </c>
      <c r="G482" s="32" t="s">
        <v>121</v>
      </c>
      <c r="H482" s="33">
        <v>10</v>
      </c>
      <c r="I482" s="67">
        <v>590000000</v>
      </c>
      <c r="J482" s="32" t="s">
        <v>41</v>
      </c>
      <c r="K482" s="32" t="s">
        <v>42</v>
      </c>
      <c r="L482" s="32" t="s">
        <v>43</v>
      </c>
      <c r="M482" s="32" t="s">
        <v>84</v>
      </c>
      <c r="N482" s="32" t="s">
        <v>1268</v>
      </c>
      <c r="O482" s="32" t="s">
        <v>111</v>
      </c>
      <c r="P482" s="32" t="s">
        <v>994</v>
      </c>
      <c r="Q482" s="32" t="s">
        <v>1222</v>
      </c>
      <c r="R482" s="34">
        <v>500</v>
      </c>
      <c r="S482" s="34">
        <v>158</v>
      </c>
      <c r="T482" s="35">
        <v>0</v>
      </c>
      <c r="U482" s="36">
        <f t="shared" si="57"/>
        <v>0</v>
      </c>
      <c r="V482" s="37"/>
      <c r="W482" s="32">
        <v>2016</v>
      </c>
      <c r="X482" s="38">
        <v>11</v>
      </c>
    </row>
    <row r="483" spans="1:58" ht="50.1" customHeight="1">
      <c r="A483" s="41" t="s">
        <v>1279</v>
      </c>
      <c r="B483" s="30" t="s">
        <v>35</v>
      </c>
      <c r="C483" s="42" t="s">
        <v>1276</v>
      </c>
      <c r="D483" s="42" t="s">
        <v>1219</v>
      </c>
      <c r="E483" s="42" t="s">
        <v>1277</v>
      </c>
      <c r="F483" s="42" t="s">
        <v>1278</v>
      </c>
      <c r="G483" s="30" t="s">
        <v>121</v>
      </c>
      <c r="H483" s="30">
        <v>10</v>
      </c>
      <c r="I483" s="67">
        <v>590000000</v>
      </c>
      <c r="J483" s="32" t="s">
        <v>41</v>
      </c>
      <c r="K483" s="30" t="s">
        <v>174</v>
      </c>
      <c r="L483" s="32" t="s">
        <v>43</v>
      </c>
      <c r="M483" s="30" t="s">
        <v>84</v>
      </c>
      <c r="N483" s="30" t="s">
        <v>882</v>
      </c>
      <c r="O483" s="32" t="s">
        <v>115</v>
      </c>
      <c r="P483" s="32" t="s">
        <v>994</v>
      </c>
      <c r="Q483" s="30" t="s">
        <v>1222</v>
      </c>
      <c r="R483" s="43">
        <v>500</v>
      </c>
      <c r="S483" s="43" t="s">
        <v>1280</v>
      </c>
      <c r="T483" s="44">
        <f t="shared" si="56"/>
        <v>79000</v>
      </c>
      <c r="U483" s="44">
        <v>88480.000000000015</v>
      </c>
      <c r="V483" s="51"/>
      <c r="W483" s="32">
        <v>2016</v>
      </c>
      <c r="X483" s="30"/>
    </row>
    <row r="484" spans="1:58" ht="50.1" customHeight="1">
      <c r="A484" s="29" t="s">
        <v>1281</v>
      </c>
      <c r="B484" s="30" t="s">
        <v>35</v>
      </c>
      <c r="C484" s="31" t="s">
        <v>1282</v>
      </c>
      <c r="D484" s="31" t="s">
        <v>1219</v>
      </c>
      <c r="E484" s="31" t="s">
        <v>1283</v>
      </c>
      <c r="F484" s="31" t="s">
        <v>1284</v>
      </c>
      <c r="G484" s="32" t="s">
        <v>121</v>
      </c>
      <c r="H484" s="33">
        <v>10</v>
      </c>
      <c r="I484" s="67">
        <v>590000000</v>
      </c>
      <c r="J484" s="32" t="s">
        <v>41</v>
      </c>
      <c r="K484" s="32" t="s">
        <v>42</v>
      </c>
      <c r="L484" s="32" t="s">
        <v>43</v>
      </c>
      <c r="M484" s="32" t="s">
        <v>84</v>
      </c>
      <c r="N484" s="32" t="s">
        <v>1268</v>
      </c>
      <c r="O484" s="32" t="s">
        <v>111</v>
      </c>
      <c r="P484" s="32" t="s">
        <v>994</v>
      </c>
      <c r="Q484" s="32" t="s">
        <v>1222</v>
      </c>
      <c r="R484" s="34">
        <v>500</v>
      </c>
      <c r="S484" s="34">
        <v>200</v>
      </c>
      <c r="T484" s="35">
        <v>0</v>
      </c>
      <c r="U484" s="36">
        <f t="shared" si="57"/>
        <v>0</v>
      </c>
      <c r="V484" s="37"/>
      <c r="W484" s="32">
        <v>2016</v>
      </c>
      <c r="X484" s="38">
        <v>11</v>
      </c>
    </row>
    <row r="485" spans="1:58" s="40" customFormat="1" ht="50.1" customHeight="1">
      <c r="A485" s="70" t="s">
        <v>1285</v>
      </c>
      <c r="B485" s="30" t="s">
        <v>35</v>
      </c>
      <c r="C485" s="42" t="s">
        <v>1282</v>
      </c>
      <c r="D485" s="42" t="s">
        <v>1219</v>
      </c>
      <c r="E485" s="42" t="s">
        <v>1283</v>
      </c>
      <c r="F485" s="42" t="s">
        <v>1284</v>
      </c>
      <c r="G485" s="30" t="s">
        <v>121</v>
      </c>
      <c r="H485" s="30">
        <v>10</v>
      </c>
      <c r="I485" s="67">
        <v>590000000</v>
      </c>
      <c r="J485" s="32" t="s">
        <v>41</v>
      </c>
      <c r="K485" s="30" t="s">
        <v>174</v>
      </c>
      <c r="L485" s="32" t="s">
        <v>43</v>
      </c>
      <c r="M485" s="30" t="s">
        <v>84</v>
      </c>
      <c r="N485" s="30" t="s">
        <v>882</v>
      </c>
      <c r="O485" s="32" t="s">
        <v>115</v>
      </c>
      <c r="P485" s="32" t="s">
        <v>994</v>
      </c>
      <c r="Q485" s="30" t="s">
        <v>1222</v>
      </c>
      <c r="R485" s="43">
        <v>500</v>
      </c>
      <c r="S485" s="43">
        <v>200</v>
      </c>
      <c r="T485" s="58">
        <v>0</v>
      </c>
      <c r="U485" s="316">
        <f>T485*1.12</f>
        <v>0</v>
      </c>
      <c r="V485" s="51"/>
      <c r="W485" s="32">
        <v>2016</v>
      </c>
      <c r="X485" s="30" t="s">
        <v>12869</v>
      </c>
      <c r="Y485" s="364"/>
      <c r="Z485" s="364"/>
      <c r="AA485" s="364"/>
      <c r="AB485" s="364"/>
      <c r="AC485" s="364"/>
      <c r="AD485" s="364"/>
      <c r="AE485" s="364"/>
      <c r="AF485" s="364"/>
      <c r="AG485" s="364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</row>
    <row r="486" spans="1:58" s="40" customFormat="1" ht="50.1" customHeight="1">
      <c r="A486" s="70" t="s">
        <v>12870</v>
      </c>
      <c r="B486" s="30" t="s">
        <v>35</v>
      </c>
      <c r="C486" s="42" t="s">
        <v>1282</v>
      </c>
      <c r="D486" s="42" t="s">
        <v>1219</v>
      </c>
      <c r="E486" s="42" t="s">
        <v>1283</v>
      </c>
      <c r="F486" s="42" t="s">
        <v>1284</v>
      </c>
      <c r="G486" s="30" t="s">
        <v>121</v>
      </c>
      <c r="H486" s="30">
        <v>0</v>
      </c>
      <c r="I486" s="67">
        <v>590000000</v>
      </c>
      <c r="J486" s="32" t="s">
        <v>41</v>
      </c>
      <c r="K486" s="30" t="s">
        <v>12277</v>
      </c>
      <c r="L486" s="32" t="s">
        <v>43</v>
      </c>
      <c r="M486" s="30" t="s">
        <v>84</v>
      </c>
      <c r="N486" s="32" t="s">
        <v>5908</v>
      </c>
      <c r="O486" s="32" t="s">
        <v>483</v>
      </c>
      <c r="P486" s="32" t="s">
        <v>994</v>
      </c>
      <c r="Q486" s="30" t="s">
        <v>1222</v>
      </c>
      <c r="R486" s="43">
        <v>500</v>
      </c>
      <c r="S486" s="43">
        <v>200</v>
      </c>
      <c r="T486" s="58">
        <f t="shared" ref="T486" si="60">R486*S486</f>
        <v>100000</v>
      </c>
      <c r="U486" s="316">
        <f>T486*1.12</f>
        <v>112000.00000000001</v>
      </c>
      <c r="V486" s="51"/>
      <c r="W486" s="32">
        <v>2016</v>
      </c>
      <c r="X486" s="30"/>
      <c r="Y486" s="364"/>
      <c r="Z486" s="364"/>
      <c r="AA486" s="364"/>
      <c r="AB486" s="364"/>
      <c r="AC486" s="364"/>
      <c r="AD486" s="364"/>
      <c r="AE486" s="364"/>
      <c r="AF486" s="364"/>
      <c r="AG486" s="364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</row>
    <row r="487" spans="1:58" ht="50.1" customHeight="1">
      <c r="A487" s="29" t="s">
        <v>1286</v>
      </c>
      <c r="B487" s="30" t="s">
        <v>35</v>
      </c>
      <c r="C487" s="31" t="s">
        <v>1287</v>
      </c>
      <c r="D487" s="31" t="s">
        <v>1219</v>
      </c>
      <c r="E487" s="31" t="s">
        <v>1288</v>
      </c>
      <c r="F487" s="31" t="s">
        <v>1289</v>
      </c>
      <c r="G487" s="32" t="s">
        <v>121</v>
      </c>
      <c r="H487" s="33">
        <v>10</v>
      </c>
      <c r="I487" s="67">
        <v>590000000</v>
      </c>
      <c r="J487" s="32" t="s">
        <v>41</v>
      </c>
      <c r="K487" s="32" t="s">
        <v>42</v>
      </c>
      <c r="L487" s="32" t="s">
        <v>43</v>
      </c>
      <c r="M487" s="32" t="s">
        <v>84</v>
      </c>
      <c r="N487" s="32" t="s">
        <v>1268</v>
      </c>
      <c r="O487" s="32" t="s">
        <v>111</v>
      </c>
      <c r="P487" s="32" t="s">
        <v>994</v>
      </c>
      <c r="Q487" s="32" t="s">
        <v>1222</v>
      </c>
      <c r="R487" s="34">
        <v>500</v>
      </c>
      <c r="S487" s="34">
        <v>300</v>
      </c>
      <c r="T487" s="35">
        <v>0</v>
      </c>
      <c r="U487" s="36">
        <f t="shared" si="57"/>
        <v>0</v>
      </c>
      <c r="V487" s="37"/>
      <c r="W487" s="32">
        <v>2016</v>
      </c>
      <c r="X487" s="38">
        <v>11</v>
      </c>
    </row>
    <row r="488" spans="1:58" ht="50.1" customHeight="1">
      <c r="A488" s="41" t="s">
        <v>1290</v>
      </c>
      <c r="B488" s="30" t="s">
        <v>35</v>
      </c>
      <c r="C488" s="42" t="s">
        <v>1287</v>
      </c>
      <c r="D488" s="42" t="s">
        <v>1219</v>
      </c>
      <c r="E488" s="42" t="s">
        <v>1288</v>
      </c>
      <c r="F488" s="42" t="s">
        <v>1289</v>
      </c>
      <c r="G488" s="30" t="s">
        <v>121</v>
      </c>
      <c r="H488" s="30">
        <v>10</v>
      </c>
      <c r="I488" s="67">
        <v>590000000</v>
      </c>
      <c r="J488" s="32" t="s">
        <v>41</v>
      </c>
      <c r="K488" s="30" t="s">
        <v>174</v>
      </c>
      <c r="L488" s="32" t="s">
        <v>43</v>
      </c>
      <c r="M488" s="30" t="s">
        <v>84</v>
      </c>
      <c r="N488" s="30" t="s">
        <v>882</v>
      </c>
      <c r="O488" s="32" t="s">
        <v>115</v>
      </c>
      <c r="P488" s="32" t="s">
        <v>994</v>
      </c>
      <c r="Q488" s="30" t="s">
        <v>1222</v>
      </c>
      <c r="R488" s="43">
        <v>500</v>
      </c>
      <c r="S488" s="43">
        <v>300</v>
      </c>
      <c r="T488" s="44">
        <f t="shared" si="56"/>
        <v>150000</v>
      </c>
      <c r="U488" s="44">
        <v>168000.00000000003</v>
      </c>
      <c r="V488" s="51"/>
      <c r="W488" s="32">
        <v>2016</v>
      </c>
      <c r="X488" s="30"/>
    </row>
    <row r="489" spans="1:58" ht="50.1" customHeight="1">
      <c r="A489" s="29" t="s">
        <v>1291</v>
      </c>
      <c r="B489" s="30" t="s">
        <v>35</v>
      </c>
      <c r="C489" s="31" t="s">
        <v>1292</v>
      </c>
      <c r="D489" s="31" t="s">
        <v>1219</v>
      </c>
      <c r="E489" s="31" t="s">
        <v>1293</v>
      </c>
      <c r="F489" s="31" t="s">
        <v>1294</v>
      </c>
      <c r="G489" s="32" t="s">
        <v>121</v>
      </c>
      <c r="H489" s="33">
        <v>0</v>
      </c>
      <c r="I489" s="67">
        <v>590000000</v>
      </c>
      <c r="J489" s="32" t="s">
        <v>41</v>
      </c>
      <c r="K489" s="32" t="s">
        <v>224</v>
      </c>
      <c r="L489" s="32" t="s">
        <v>43</v>
      </c>
      <c r="M489" s="32" t="s">
        <v>84</v>
      </c>
      <c r="N489" s="32" t="s">
        <v>345</v>
      </c>
      <c r="O489" s="32" t="s">
        <v>56</v>
      </c>
      <c r="P489" s="32" t="s">
        <v>1246</v>
      </c>
      <c r="Q489" s="32" t="s">
        <v>1247</v>
      </c>
      <c r="R489" s="34">
        <v>440</v>
      </c>
      <c r="S489" s="34">
        <v>134.4</v>
      </c>
      <c r="T489" s="35">
        <v>0</v>
      </c>
      <c r="U489" s="36">
        <f t="shared" si="57"/>
        <v>0</v>
      </c>
      <c r="V489" s="37" t="s">
        <v>48</v>
      </c>
      <c r="W489" s="32">
        <v>2016</v>
      </c>
      <c r="X489" s="38">
        <v>11</v>
      </c>
    </row>
    <row r="490" spans="1:58" ht="50.1" customHeight="1">
      <c r="A490" s="41" t="s">
        <v>1295</v>
      </c>
      <c r="B490" s="30" t="s">
        <v>35</v>
      </c>
      <c r="C490" s="42" t="s">
        <v>1292</v>
      </c>
      <c r="D490" s="42" t="s">
        <v>1219</v>
      </c>
      <c r="E490" s="42" t="s">
        <v>1293</v>
      </c>
      <c r="F490" s="42" t="s">
        <v>1294</v>
      </c>
      <c r="G490" s="30" t="s">
        <v>121</v>
      </c>
      <c r="H490" s="30">
        <v>0</v>
      </c>
      <c r="I490" s="67">
        <v>590000000</v>
      </c>
      <c r="J490" s="32" t="s">
        <v>41</v>
      </c>
      <c r="K490" s="30" t="s">
        <v>1296</v>
      </c>
      <c r="L490" s="32" t="s">
        <v>43</v>
      </c>
      <c r="M490" s="30" t="s">
        <v>84</v>
      </c>
      <c r="N490" s="30" t="s">
        <v>520</v>
      </c>
      <c r="O490" s="30" t="s">
        <v>483</v>
      </c>
      <c r="P490" s="32" t="s">
        <v>1246</v>
      </c>
      <c r="Q490" s="30" t="s">
        <v>1247</v>
      </c>
      <c r="R490" s="43">
        <v>440</v>
      </c>
      <c r="S490" s="43">
        <v>134.4</v>
      </c>
      <c r="T490" s="44">
        <f t="shared" si="56"/>
        <v>59136</v>
      </c>
      <c r="U490" s="44">
        <v>66232.320000000007</v>
      </c>
      <c r="V490" s="64"/>
      <c r="W490" s="32">
        <v>2016</v>
      </c>
      <c r="X490" s="30"/>
    </row>
    <row r="491" spans="1:58" ht="50.1" customHeight="1">
      <c r="A491" s="29" t="s">
        <v>1297</v>
      </c>
      <c r="B491" s="30" t="s">
        <v>35</v>
      </c>
      <c r="C491" s="31" t="s">
        <v>1298</v>
      </c>
      <c r="D491" s="31" t="s">
        <v>1219</v>
      </c>
      <c r="E491" s="31" t="s">
        <v>1299</v>
      </c>
      <c r="F491" s="31" t="s">
        <v>1300</v>
      </c>
      <c r="G491" s="32" t="s">
        <v>121</v>
      </c>
      <c r="H491" s="33">
        <v>0</v>
      </c>
      <c r="I491" s="67">
        <v>590000000</v>
      </c>
      <c r="J491" s="32" t="s">
        <v>41</v>
      </c>
      <c r="K491" s="32" t="s">
        <v>224</v>
      </c>
      <c r="L491" s="32" t="s">
        <v>43</v>
      </c>
      <c r="M491" s="32" t="s">
        <v>84</v>
      </c>
      <c r="N491" s="32" t="s">
        <v>345</v>
      </c>
      <c r="O491" s="32" t="s">
        <v>56</v>
      </c>
      <c r="P491" s="32" t="s">
        <v>994</v>
      </c>
      <c r="Q491" s="32" t="s">
        <v>1222</v>
      </c>
      <c r="R491" s="34">
        <v>180</v>
      </c>
      <c r="S491" s="34">
        <v>67.400000000000006</v>
      </c>
      <c r="T491" s="35">
        <v>0</v>
      </c>
      <c r="U491" s="36">
        <f t="shared" si="57"/>
        <v>0</v>
      </c>
      <c r="V491" s="37" t="s">
        <v>48</v>
      </c>
      <c r="W491" s="32">
        <v>2016</v>
      </c>
      <c r="X491" s="38">
        <v>11</v>
      </c>
    </row>
    <row r="492" spans="1:58" ht="50.1" customHeight="1">
      <c r="A492" s="41" t="s">
        <v>1301</v>
      </c>
      <c r="B492" s="30" t="s">
        <v>35</v>
      </c>
      <c r="C492" s="42" t="s">
        <v>1298</v>
      </c>
      <c r="D492" s="42" t="s">
        <v>1219</v>
      </c>
      <c r="E492" s="42" t="s">
        <v>1299</v>
      </c>
      <c r="F492" s="42" t="s">
        <v>1300</v>
      </c>
      <c r="G492" s="30" t="s">
        <v>121</v>
      </c>
      <c r="H492" s="30">
        <v>0</v>
      </c>
      <c r="I492" s="67">
        <v>590000000</v>
      </c>
      <c r="J492" s="32" t="s">
        <v>41</v>
      </c>
      <c r="K492" s="30" t="s">
        <v>1296</v>
      </c>
      <c r="L492" s="32" t="s">
        <v>43</v>
      </c>
      <c r="M492" s="30" t="s">
        <v>84</v>
      </c>
      <c r="N492" s="30" t="s">
        <v>520</v>
      </c>
      <c r="O492" s="30" t="s">
        <v>483</v>
      </c>
      <c r="P492" s="32" t="s">
        <v>994</v>
      </c>
      <c r="Q492" s="30" t="s">
        <v>1222</v>
      </c>
      <c r="R492" s="43">
        <v>180</v>
      </c>
      <c r="S492" s="43">
        <v>67.400000000000006</v>
      </c>
      <c r="T492" s="44">
        <f t="shared" si="56"/>
        <v>12132.000000000002</v>
      </c>
      <c r="U492" s="44">
        <v>13587.840000000004</v>
      </c>
      <c r="V492" s="64"/>
      <c r="W492" s="32">
        <v>2016</v>
      </c>
      <c r="X492" s="30"/>
    </row>
    <row r="493" spans="1:58" ht="50.1" customHeight="1">
      <c r="A493" s="29" t="s">
        <v>1302</v>
      </c>
      <c r="B493" s="30" t="s">
        <v>35</v>
      </c>
      <c r="C493" s="31" t="s">
        <v>1303</v>
      </c>
      <c r="D493" s="31" t="s">
        <v>1219</v>
      </c>
      <c r="E493" s="31" t="s">
        <v>1304</v>
      </c>
      <c r="F493" s="31" t="s">
        <v>1305</v>
      </c>
      <c r="G493" s="32" t="s">
        <v>121</v>
      </c>
      <c r="H493" s="33">
        <v>0</v>
      </c>
      <c r="I493" s="67">
        <v>590000000</v>
      </c>
      <c r="J493" s="32" t="s">
        <v>41</v>
      </c>
      <c r="K493" s="32" t="s">
        <v>224</v>
      </c>
      <c r="L493" s="32" t="s">
        <v>43</v>
      </c>
      <c r="M493" s="32" t="s">
        <v>84</v>
      </c>
      <c r="N493" s="32" t="s">
        <v>345</v>
      </c>
      <c r="O493" s="32" t="s">
        <v>56</v>
      </c>
      <c r="P493" s="32" t="s">
        <v>994</v>
      </c>
      <c r="Q493" s="32" t="s">
        <v>1222</v>
      </c>
      <c r="R493" s="34">
        <v>400</v>
      </c>
      <c r="S493" s="34">
        <v>659.82</v>
      </c>
      <c r="T493" s="35">
        <v>0</v>
      </c>
      <c r="U493" s="36">
        <f t="shared" si="57"/>
        <v>0</v>
      </c>
      <c r="V493" s="37" t="s">
        <v>48</v>
      </c>
      <c r="W493" s="32">
        <v>2016</v>
      </c>
      <c r="X493" s="38">
        <v>11</v>
      </c>
    </row>
    <row r="494" spans="1:58" ht="50.1" customHeight="1">
      <c r="A494" s="41" t="s">
        <v>1306</v>
      </c>
      <c r="B494" s="30" t="s">
        <v>35</v>
      </c>
      <c r="C494" s="42" t="s">
        <v>1303</v>
      </c>
      <c r="D494" s="42" t="s">
        <v>1219</v>
      </c>
      <c r="E494" s="42" t="s">
        <v>1304</v>
      </c>
      <c r="F494" s="42" t="s">
        <v>1305</v>
      </c>
      <c r="G494" s="30" t="s">
        <v>121</v>
      </c>
      <c r="H494" s="30">
        <v>0</v>
      </c>
      <c r="I494" s="67">
        <v>590000000</v>
      </c>
      <c r="J494" s="32" t="s">
        <v>41</v>
      </c>
      <c r="K494" s="30" t="s">
        <v>1296</v>
      </c>
      <c r="L494" s="32" t="s">
        <v>43</v>
      </c>
      <c r="M494" s="30" t="s">
        <v>84</v>
      </c>
      <c r="N494" s="30" t="s">
        <v>520</v>
      </c>
      <c r="O494" s="30" t="s">
        <v>483</v>
      </c>
      <c r="P494" s="32" t="s">
        <v>994</v>
      </c>
      <c r="Q494" s="30" t="s">
        <v>1222</v>
      </c>
      <c r="R494" s="43">
        <v>400</v>
      </c>
      <c r="S494" s="43">
        <v>659.82</v>
      </c>
      <c r="T494" s="44">
        <f t="shared" si="56"/>
        <v>263928</v>
      </c>
      <c r="U494" s="44">
        <v>295599.36000000004</v>
      </c>
      <c r="V494" s="64"/>
      <c r="W494" s="32">
        <v>2016</v>
      </c>
      <c r="X494" s="30"/>
    </row>
    <row r="495" spans="1:58" ht="50.1" customHeight="1">
      <c r="A495" s="29" t="s">
        <v>1307</v>
      </c>
      <c r="B495" s="30" t="s">
        <v>35</v>
      </c>
      <c r="C495" s="31" t="s">
        <v>1308</v>
      </c>
      <c r="D495" s="31" t="s">
        <v>1219</v>
      </c>
      <c r="E495" s="31" t="s">
        <v>1309</v>
      </c>
      <c r="F495" s="31" t="s">
        <v>1310</v>
      </c>
      <c r="G495" s="32" t="s">
        <v>121</v>
      </c>
      <c r="H495" s="33">
        <v>0</v>
      </c>
      <c r="I495" s="67">
        <v>590000000</v>
      </c>
      <c r="J495" s="32" t="s">
        <v>41</v>
      </c>
      <c r="K495" s="32" t="s">
        <v>224</v>
      </c>
      <c r="L495" s="32" t="s">
        <v>43</v>
      </c>
      <c r="M495" s="32" t="s">
        <v>84</v>
      </c>
      <c r="N495" s="32" t="s">
        <v>345</v>
      </c>
      <c r="O495" s="32" t="s">
        <v>56</v>
      </c>
      <c r="P495" s="32" t="s">
        <v>994</v>
      </c>
      <c r="Q495" s="32" t="s">
        <v>1222</v>
      </c>
      <c r="R495" s="34">
        <v>20</v>
      </c>
      <c r="S495" s="34">
        <v>105.36</v>
      </c>
      <c r="T495" s="35">
        <v>0</v>
      </c>
      <c r="U495" s="36">
        <f t="shared" si="57"/>
        <v>0</v>
      </c>
      <c r="V495" s="37" t="s">
        <v>48</v>
      </c>
      <c r="W495" s="32">
        <v>2016</v>
      </c>
      <c r="X495" s="38">
        <v>11</v>
      </c>
    </row>
    <row r="496" spans="1:58" ht="50.1" customHeight="1">
      <c r="A496" s="41" t="s">
        <v>1311</v>
      </c>
      <c r="B496" s="30" t="s">
        <v>35</v>
      </c>
      <c r="C496" s="42" t="s">
        <v>1308</v>
      </c>
      <c r="D496" s="42" t="s">
        <v>1219</v>
      </c>
      <c r="E496" s="42" t="s">
        <v>1309</v>
      </c>
      <c r="F496" s="42" t="s">
        <v>1310</v>
      </c>
      <c r="G496" s="30" t="s">
        <v>121</v>
      </c>
      <c r="H496" s="30">
        <v>0</v>
      </c>
      <c r="I496" s="67">
        <v>590000000</v>
      </c>
      <c r="J496" s="32" t="s">
        <v>41</v>
      </c>
      <c r="K496" s="30" t="s">
        <v>1296</v>
      </c>
      <c r="L496" s="32" t="s">
        <v>43</v>
      </c>
      <c r="M496" s="30" t="s">
        <v>84</v>
      </c>
      <c r="N496" s="30" t="s">
        <v>520</v>
      </c>
      <c r="O496" s="30" t="s">
        <v>483</v>
      </c>
      <c r="P496" s="32" t="s">
        <v>994</v>
      </c>
      <c r="Q496" s="30" t="s">
        <v>1222</v>
      </c>
      <c r="R496" s="43">
        <v>20</v>
      </c>
      <c r="S496" s="43">
        <v>105.36</v>
      </c>
      <c r="T496" s="44">
        <f t="shared" si="56"/>
        <v>2107.1999999999998</v>
      </c>
      <c r="U496" s="44">
        <v>2360.0639999999999</v>
      </c>
      <c r="V496" s="64"/>
      <c r="W496" s="32">
        <v>2016</v>
      </c>
      <c r="X496" s="30"/>
    </row>
    <row r="497" spans="1:24" ht="50.1" customHeight="1">
      <c r="A497" s="29" t="s">
        <v>1312</v>
      </c>
      <c r="B497" s="30" t="s">
        <v>35</v>
      </c>
      <c r="C497" s="31" t="s">
        <v>1313</v>
      </c>
      <c r="D497" s="31" t="s">
        <v>1219</v>
      </c>
      <c r="E497" s="31" t="s">
        <v>1314</v>
      </c>
      <c r="F497" s="31" t="s">
        <v>1315</v>
      </c>
      <c r="G497" s="32" t="s">
        <v>121</v>
      </c>
      <c r="H497" s="33">
        <v>0</v>
      </c>
      <c r="I497" s="67">
        <v>590000000</v>
      </c>
      <c r="J497" s="32" t="s">
        <v>41</v>
      </c>
      <c r="K497" s="32" t="s">
        <v>224</v>
      </c>
      <c r="L497" s="32" t="s">
        <v>43</v>
      </c>
      <c r="M497" s="32" t="s">
        <v>84</v>
      </c>
      <c r="N497" s="32" t="s">
        <v>345</v>
      </c>
      <c r="O497" s="32" t="s">
        <v>56</v>
      </c>
      <c r="P497" s="32" t="s">
        <v>994</v>
      </c>
      <c r="Q497" s="32" t="s">
        <v>1222</v>
      </c>
      <c r="R497" s="34">
        <v>830</v>
      </c>
      <c r="S497" s="34">
        <v>170.53</v>
      </c>
      <c r="T497" s="35">
        <v>0</v>
      </c>
      <c r="U497" s="36">
        <f t="shared" si="57"/>
        <v>0</v>
      </c>
      <c r="V497" s="37" t="s">
        <v>48</v>
      </c>
      <c r="W497" s="32">
        <v>2016</v>
      </c>
      <c r="X497" s="38">
        <v>11</v>
      </c>
    </row>
    <row r="498" spans="1:24" ht="50.1" customHeight="1">
      <c r="A498" s="41" t="s">
        <v>1316</v>
      </c>
      <c r="B498" s="30" t="s">
        <v>35</v>
      </c>
      <c r="C498" s="42" t="s">
        <v>1313</v>
      </c>
      <c r="D498" s="42" t="s">
        <v>1219</v>
      </c>
      <c r="E498" s="42" t="s">
        <v>1314</v>
      </c>
      <c r="F498" s="42" t="s">
        <v>1315</v>
      </c>
      <c r="G498" s="30" t="s">
        <v>121</v>
      </c>
      <c r="H498" s="30">
        <v>0</v>
      </c>
      <c r="I498" s="67">
        <v>590000000</v>
      </c>
      <c r="J498" s="32" t="s">
        <v>41</v>
      </c>
      <c r="K498" s="30" t="s">
        <v>1296</v>
      </c>
      <c r="L498" s="32" t="s">
        <v>43</v>
      </c>
      <c r="M498" s="30" t="s">
        <v>84</v>
      </c>
      <c r="N498" s="30" t="s">
        <v>520</v>
      </c>
      <c r="O498" s="30" t="s">
        <v>483</v>
      </c>
      <c r="P498" s="32" t="s">
        <v>994</v>
      </c>
      <c r="Q498" s="30" t="s">
        <v>1222</v>
      </c>
      <c r="R498" s="43">
        <v>830</v>
      </c>
      <c r="S498" s="43">
        <v>170.53</v>
      </c>
      <c r="T498" s="44">
        <f t="shared" si="56"/>
        <v>141539.9</v>
      </c>
      <c r="U498" s="44">
        <v>158524.68799999999</v>
      </c>
      <c r="V498" s="64"/>
      <c r="W498" s="32">
        <v>2016</v>
      </c>
      <c r="X498" s="30"/>
    </row>
    <row r="499" spans="1:24" ht="50.1" customHeight="1">
      <c r="A499" s="29" t="s">
        <v>1317</v>
      </c>
      <c r="B499" s="30" t="s">
        <v>35</v>
      </c>
      <c r="C499" s="31" t="s">
        <v>1318</v>
      </c>
      <c r="D499" s="31" t="s">
        <v>1219</v>
      </c>
      <c r="E499" s="31" t="s">
        <v>1319</v>
      </c>
      <c r="F499" s="31" t="s">
        <v>1320</v>
      </c>
      <c r="G499" s="32" t="s">
        <v>121</v>
      </c>
      <c r="H499" s="33">
        <v>0</v>
      </c>
      <c r="I499" s="67">
        <v>590000000</v>
      </c>
      <c r="J499" s="32" t="s">
        <v>41</v>
      </c>
      <c r="K499" s="32" t="s">
        <v>224</v>
      </c>
      <c r="L499" s="32" t="s">
        <v>43</v>
      </c>
      <c r="M499" s="32" t="s">
        <v>84</v>
      </c>
      <c r="N499" s="32" t="s">
        <v>345</v>
      </c>
      <c r="O499" s="32" t="s">
        <v>56</v>
      </c>
      <c r="P499" s="32" t="s">
        <v>994</v>
      </c>
      <c r="Q499" s="32" t="s">
        <v>1222</v>
      </c>
      <c r="R499" s="34">
        <v>30</v>
      </c>
      <c r="S499" s="34">
        <v>141.07</v>
      </c>
      <c r="T499" s="35">
        <v>0</v>
      </c>
      <c r="U499" s="36">
        <f t="shared" si="57"/>
        <v>0</v>
      </c>
      <c r="V499" s="37" t="s">
        <v>48</v>
      </c>
      <c r="W499" s="32">
        <v>2016</v>
      </c>
      <c r="X499" s="38">
        <v>11</v>
      </c>
    </row>
    <row r="500" spans="1:24" ht="50.1" customHeight="1">
      <c r="A500" s="41" t="s">
        <v>1321</v>
      </c>
      <c r="B500" s="30" t="s">
        <v>35</v>
      </c>
      <c r="C500" s="42" t="s">
        <v>1318</v>
      </c>
      <c r="D500" s="42" t="s">
        <v>1219</v>
      </c>
      <c r="E500" s="42" t="s">
        <v>1319</v>
      </c>
      <c r="F500" s="42" t="s">
        <v>1320</v>
      </c>
      <c r="G500" s="30" t="s">
        <v>121</v>
      </c>
      <c r="H500" s="30">
        <v>0</v>
      </c>
      <c r="I500" s="67">
        <v>590000000</v>
      </c>
      <c r="J500" s="32" t="s">
        <v>41</v>
      </c>
      <c r="K500" s="30" t="s">
        <v>1296</v>
      </c>
      <c r="L500" s="32" t="s">
        <v>43</v>
      </c>
      <c r="M500" s="30" t="s">
        <v>84</v>
      </c>
      <c r="N500" s="30" t="s">
        <v>520</v>
      </c>
      <c r="O500" s="30" t="s">
        <v>483</v>
      </c>
      <c r="P500" s="32" t="s">
        <v>994</v>
      </c>
      <c r="Q500" s="30" t="s">
        <v>1222</v>
      </c>
      <c r="R500" s="43">
        <v>30</v>
      </c>
      <c r="S500" s="43">
        <v>141.07</v>
      </c>
      <c r="T500" s="44">
        <f t="shared" si="56"/>
        <v>4232.0999999999995</v>
      </c>
      <c r="U500" s="44">
        <v>4739.9520000000002</v>
      </c>
      <c r="V500" s="64"/>
      <c r="W500" s="32">
        <v>2016</v>
      </c>
      <c r="X500" s="30"/>
    </row>
    <row r="501" spans="1:24" ht="50.1" customHeight="1">
      <c r="A501" s="29" t="s">
        <v>1322</v>
      </c>
      <c r="B501" s="30" t="s">
        <v>35</v>
      </c>
      <c r="C501" s="31" t="s">
        <v>1323</v>
      </c>
      <c r="D501" s="31" t="s">
        <v>1219</v>
      </c>
      <c r="E501" s="31" t="s">
        <v>1324</v>
      </c>
      <c r="F501" s="31" t="s">
        <v>1325</v>
      </c>
      <c r="G501" s="32" t="s">
        <v>121</v>
      </c>
      <c r="H501" s="33">
        <v>0</v>
      </c>
      <c r="I501" s="67">
        <v>590000000</v>
      </c>
      <c r="J501" s="32" t="s">
        <v>41</v>
      </c>
      <c r="K501" s="32" t="s">
        <v>224</v>
      </c>
      <c r="L501" s="32" t="s">
        <v>43</v>
      </c>
      <c r="M501" s="32" t="s">
        <v>84</v>
      </c>
      <c r="N501" s="32" t="s">
        <v>345</v>
      </c>
      <c r="O501" s="32" t="s">
        <v>56</v>
      </c>
      <c r="P501" s="32" t="s">
        <v>994</v>
      </c>
      <c r="Q501" s="32" t="s">
        <v>1222</v>
      </c>
      <c r="R501" s="34">
        <v>880</v>
      </c>
      <c r="S501" s="34">
        <v>223.21</v>
      </c>
      <c r="T501" s="35">
        <v>0</v>
      </c>
      <c r="U501" s="36">
        <f t="shared" si="57"/>
        <v>0</v>
      </c>
      <c r="V501" s="37" t="s">
        <v>48</v>
      </c>
      <c r="W501" s="32">
        <v>2016</v>
      </c>
      <c r="X501" s="38">
        <v>11</v>
      </c>
    </row>
    <row r="502" spans="1:24" ht="50.1" customHeight="1">
      <c r="A502" s="41" t="s">
        <v>1326</v>
      </c>
      <c r="B502" s="30" t="s">
        <v>35</v>
      </c>
      <c r="C502" s="42" t="s">
        <v>1323</v>
      </c>
      <c r="D502" s="42" t="s">
        <v>1219</v>
      </c>
      <c r="E502" s="42" t="s">
        <v>1324</v>
      </c>
      <c r="F502" s="42" t="s">
        <v>1325</v>
      </c>
      <c r="G502" s="30" t="s">
        <v>121</v>
      </c>
      <c r="H502" s="30">
        <v>0</v>
      </c>
      <c r="I502" s="67">
        <v>590000000</v>
      </c>
      <c r="J502" s="32" t="s">
        <v>41</v>
      </c>
      <c r="K502" s="30" t="s">
        <v>1296</v>
      </c>
      <c r="L502" s="32" t="s">
        <v>43</v>
      </c>
      <c r="M502" s="30" t="s">
        <v>84</v>
      </c>
      <c r="N502" s="30" t="s">
        <v>520</v>
      </c>
      <c r="O502" s="30" t="s">
        <v>483</v>
      </c>
      <c r="P502" s="32" t="s">
        <v>994</v>
      </c>
      <c r="Q502" s="30" t="s">
        <v>1222</v>
      </c>
      <c r="R502" s="43">
        <v>880</v>
      </c>
      <c r="S502" s="43">
        <v>223.21</v>
      </c>
      <c r="T502" s="44">
        <f t="shared" si="56"/>
        <v>196424.80000000002</v>
      </c>
      <c r="U502" s="44">
        <v>219995.77600000004</v>
      </c>
      <c r="V502" s="64"/>
      <c r="W502" s="32">
        <v>2016</v>
      </c>
      <c r="X502" s="30"/>
    </row>
    <row r="503" spans="1:24" ht="50.1" customHeight="1">
      <c r="A503" s="29" t="s">
        <v>1327</v>
      </c>
      <c r="B503" s="30" t="s">
        <v>35</v>
      </c>
      <c r="C503" s="31" t="s">
        <v>1328</v>
      </c>
      <c r="D503" s="31" t="s">
        <v>1219</v>
      </c>
      <c r="E503" s="31" t="s">
        <v>1329</v>
      </c>
      <c r="F503" s="31" t="s">
        <v>1330</v>
      </c>
      <c r="G503" s="32" t="s">
        <v>121</v>
      </c>
      <c r="H503" s="33">
        <v>0</v>
      </c>
      <c r="I503" s="67">
        <v>590000000</v>
      </c>
      <c r="J503" s="32" t="s">
        <v>41</v>
      </c>
      <c r="K503" s="32" t="s">
        <v>224</v>
      </c>
      <c r="L503" s="32" t="s">
        <v>43</v>
      </c>
      <c r="M503" s="32" t="s">
        <v>84</v>
      </c>
      <c r="N503" s="32" t="s">
        <v>345</v>
      </c>
      <c r="O503" s="32" t="s">
        <v>56</v>
      </c>
      <c r="P503" s="32" t="s">
        <v>994</v>
      </c>
      <c r="Q503" s="32" t="s">
        <v>1222</v>
      </c>
      <c r="R503" s="34">
        <v>350</v>
      </c>
      <c r="S503" s="34">
        <v>267.86</v>
      </c>
      <c r="T503" s="35">
        <v>0</v>
      </c>
      <c r="U503" s="36">
        <f t="shared" si="57"/>
        <v>0</v>
      </c>
      <c r="V503" s="37" t="s">
        <v>48</v>
      </c>
      <c r="W503" s="32">
        <v>2016</v>
      </c>
      <c r="X503" s="38">
        <v>11</v>
      </c>
    </row>
    <row r="504" spans="1:24" ht="50.1" customHeight="1">
      <c r="A504" s="41" t="s">
        <v>1331</v>
      </c>
      <c r="B504" s="30" t="s">
        <v>35</v>
      </c>
      <c r="C504" s="42" t="s">
        <v>1328</v>
      </c>
      <c r="D504" s="42" t="s">
        <v>1219</v>
      </c>
      <c r="E504" s="117" t="s">
        <v>1329</v>
      </c>
      <c r="F504" s="42" t="s">
        <v>1330</v>
      </c>
      <c r="G504" s="30" t="s">
        <v>121</v>
      </c>
      <c r="H504" s="30">
        <v>0</v>
      </c>
      <c r="I504" s="67">
        <v>590000000</v>
      </c>
      <c r="J504" s="32" t="s">
        <v>41</v>
      </c>
      <c r="K504" s="30" t="s">
        <v>1296</v>
      </c>
      <c r="L504" s="32" t="s">
        <v>43</v>
      </c>
      <c r="M504" s="30" t="s">
        <v>84</v>
      </c>
      <c r="N504" s="30" t="s">
        <v>520</v>
      </c>
      <c r="O504" s="30" t="s">
        <v>483</v>
      </c>
      <c r="P504" s="32" t="s">
        <v>994</v>
      </c>
      <c r="Q504" s="30" t="s">
        <v>1222</v>
      </c>
      <c r="R504" s="43">
        <v>350</v>
      </c>
      <c r="S504" s="43">
        <v>267.86</v>
      </c>
      <c r="T504" s="44">
        <f t="shared" si="56"/>
        <v>93751</v>
      </c>
      <c r="U504" s="44">
        <v>105001.12000000001</v>
      </c>
      <c r="V504" s="64"/>
      <c r="W504" s="32">
        <v>2016</v>
      </c>
      <c r="X504" s="30"/>
    </row>
    <row r="505" spans="1:24" ht="50.1" customHeight="1">
      <c r="A505" s="29" t="s">
        <v>1332</v>
      </c>
      <c r="B505" s="30" t="s">
        <v>35</v>
      </c>
      <c r="C505" s="31" t="s">
        <v>1333</v>
      </c>
      <c r="D505" s="31" t="s">
        <v>1219</v>
      </c>
      <c r="E505" s="31" t="s">
        <v>1334</v>
      </c>
      <c r="F505" s="31" t="s">
        <v>1335</v>
      </c>
      <c r="G505" s="32" t="s">
        <v>121</v>
      </c>
      <c r="H505" s="33">
        <v>0</v>
      </c>
      <c r="I505" s="67">
        <v>590000000</v>
      </c>
      <c r="J505" s="32" t="s">
        <v>41</v>
      </c>
      <c r="K505" s="32" t="s">
        <v>224</v>
      </c>
      <c r="L505" s="32" t="s">
        <v>43</v>
      </c>
      <c r="M505" s="32" t="s">
        <v>84</v>
      </c>
      <c r="N505" s="32" t="s">
        <v>345</v>
      </c>
      <c r="O505" s="32" t="s">
        <v>56</v>
      </c>
      <c r="P505" s="32" t="s">
        <v>994</v>
      </c>
      <c r="Q505" s="32" t="s">
        <v>1222</v>
      </c>
      <c r="R505" s="34">
        <v>105</v>
      </c>
      <c r="S505" s="34">
        <v>277.67</v>
      </c>
      <c r="T505" s="35">
        <v>0</v>
      </c>
      <c r="U505" s="36">
        <f t="shared" si="57"/>
        <v>0</v>
      </c>
      <c r="V505" s="37" t="s">
        <v>48</v>
      </c>
      <c r="W505" s="32">
        <v>2016</v>
      </c>
      <c r="X505" s="38">
        <v>11</v>
      </c>
    </row>
    <row r="506" spans="1:24" ht="50.1" customHeight="1">
      <c r="A506" s="41" t="s">
        <v>1336</v>
      </c>
      <c r="B506" s="30" t="s">
        <v>35</v>
      </c>
      <c r="C506" s="42" t="s">
        <v>1333</v>
      </c>
      <c r="D506" s="42" t="s">
        <v>1219</v>
      </c>
      <c r="E506" s="42" t="s">
        <v>1334</v>
      </c>
      <c r="F506" s="42" t="s">
        <v>1335</v>
      </c>
      <c r="G506" s="30" t="s">
        <v>121</v>
      </c>
      <c r="H506" s="30">
        <v>0</v>
      </c>
      <c r="I506" s="67">
        <v>590000000</v>
      </c>
      <c r="J506" s="32" t="s">
        <v>41</v>
      </c>
      <c r="K506" s="30" t="s">
        <v>1296</v>
      </c>
      <c r="L506" s="32" t="s">
        <v>43</v>
      </c>
      <c r="M506" s="30" t="s">
        <v>84</v>
      </c>
      <c r="N506" s="30" t="s">
        <v>520</v>
      </c>
      <c r="O506" s="30" t="s">
        <v>483</v>
      </c>
      <c r="P506" s="32" t="s">
        <v>994</v>
      </c>
      <c r="Q506" s="30" t="s">
        <v>1222</v>
      </c>
      <c r="R506" s="43">
        <v>105</v>
      </c>
      <c r="S506" s="43">
        <v>277.67</v>
      </c>
      <c r="T506" s="44">
        <f t="shared" si="56"/>
        <v>29155.350000000002</v>
      </c>
      <c r="U506" s="44">
        <v>32653.992000000006</v>
      </c>
      <c r="V506" s="64"/>
      <c r="W506" s="32">
        <v>2016</v>
      </c>
      <c r="X506" s="30"/>
    </row>
    <row r="507" spans="1:24" ht="50.1" customHeight="1">
      <c r="A507" s="29" t="s">
        <v>1337</v>
      </c>
      <c r="B507" s="30" t="s">
        <v>35</v>
      </c>
      <c r="C507" s="31" t="s">
        <v>1338</v>
      </c>
      <c r="D507" s="31" t="s">
        <v>1219</v>
      </c>
      <c r="E507" s="31" t="s">
        <v>1339</v>
      </c>
      <c r="F507" s="31" t="s">
        <v>1340</v>
      </c>
      <c r="G507" s="32" t="s">
        <v>121</v>
      </c>
      <c r="H507" s="33">
        <v>0</v>
      </c>
      <c r="I507" s="67">
        <v>590000000</v>
      </c>
      <c r="J507" s="32" t="s">
        <v>41</v>
      </c>
      <c r="K507" s="32" t="s">
        <v>224</v>
      </c>
      <c r="L507" s="32" t="s">
        <v>43</v>
      </c>
      <c r="M507" s="32" t="s">
        <v>84</v>
      </c>
      <c r="N507" s="32" t="s">
        <v>345</v>
      </c>
      <c r="O507" s="32" t="s">
        <v>56</v>
      </c>
      <c r="P507" s="32" t="s">
        <v>994</v>
      </c>
      <c r="Q507" s="32" t="s">
        <v>1222</v>
      </c>
      <c r="R507" s="34">
        <v>370</v>
      </c>
      <c r="S507" s="34">
        <v>334.82</v>
      </c>
      <c r="T507" s="35">
        <v>0</v>
      </c>
      <c r="U507" s="36">
        <f t="shared" si="57"/>
        <v>0</v>
      </c>
      <c r="V507" s="37" t="s">
        <v>48</v>
      </c>
      <c r="W507" s="32">
        <v>2016</v>
      </c>
      <c r="X507" s="38">
        <v>11</v>
      </c>
    </row>
    <row r="508" spans="1:24" ht="50.1" customHeight="1">
      <c r="A508" s="41" t="s">
        <v>1341</v>
      </c>
      <c r="B508" s="30" t="s">
        <v>35</v>
      </c>
      <c r="C508" s="42" t="s">
        <v>1338</v>
      </c>
      <c r="D508" s="42" t="s">
        <v>1219</v>
      </c>
      <c r="E508" s="42" t="s">
        <v>1339</v>
      </c>
      <c r="F508" s="42" t="s">
        <v>1340</v>
      </c>
      <c r="G508" s="30" t="s">
        <v>121</v>
      </c>
      <c r="H508" s="30">
        <v>0</v>
      </c>
      <c r="I508" s="67">
        <v>590000000</v>
      </c>
      <c r="J508" s="32" t="s">
        <v>41</v>
      </c>
      <c r="K508" s="30" t="s">
        <v>1296</v>
      </c>
      <c r="L508" s="32" t="s">
        <v>43</v>
      </c>
      <c r="M508" s="30" t="s">
        <v>84</v>
      </c>
      <c r="N508" s="30" t="s">
        <v>520</v>
      </c>
      <c r="O508" s="30" t="s">
        <v>483</v>
      </c>
      <c r="P508" s="32" t="s">
        <v>994</v>
      </c>
      <c r="Q508" s="30" t="s">
        <v>1222</v>
      </c>
      <c r="R508" s="43">
        <v>370</v>
      </c>
      <c r="S508" s="43">
        <v>334.82</v>
      </c>
      <c r="T508" s="44">
        <f t="shared" si="56"/>
        <v>123883.4</v>
      </c>
      <c r="U508" s="44">
        <v>138749.408</v>
      </c>
      <c r="V508" s="64"/>
      <c r="W508" s="32">
        <v>2016</v>
      </c>
      <c r="X508" s="30"/>
    </row>
    <row r="509" spans="1:24" ht="50.1" customHeight="1">
      <c r="A509" s="29" t="s">
        <v>1342</v>
      </c>
      <c r="B509" s="30" t="s">
        <v>35</v>
      </c>
      <c r="C509" s="31" t="s">
        <v>1343</v>
      </c>
      <c r="D509" s="31" t="s">
        <v>1219</v>
      </c>
      <c r="E509" s="31" t="s">
        <v>1344</v>
      </c>
      <c r="F509" s="31" t="s">
        <v>1345</v>
      </c>
      <c r="G509" s="32" t="s">
        <v>121</v>
      </c>
      <c r="H509" s="33">
        <v>0</v>
      </c>
      <c r="I509" s="67">
        <v>590000000</v>
      </c>
      <c r="J509" s="32" t="s">
        <v>41</v>
      </c>
      <c r="K509" s="32" t="s">
        <v>224</v>
      </c>
      <c r="L509" s="32" t="s">
        <v>43</v>
      </c>
      <c r="M509" s="32" t="s">
        <v>84</v>
      </c>
      <c r="N509" s="32" t="s">
        <v>345</v>
      </c>
      <c r="O509" s="32" t="s">
        <v>56</v>
      </c>
      <c r="P509" s="32" t="s">
        <v>994</v>
      </c>
      <c r="Q509" s="32" t="s">
        <v>1222</v>
      </c>
      <c r="R509" s="34">
        <v>150</v>
      </c>
      <c r="S509" s="34">
        <v>335.71</v>
      </c>
      <c r="T509" s="35">
        <v>0</v>
      </c>
      <c r="U509" s="36">
        <f t="shared" si="57"/>
        <v>0</v>
      </c>
      <c r="V509" s="37" t="s">
        <v>48</v>
      </c>
      <c r="W509" s="32">
        <v>2016</v>
      </c>
      <c r="X509" s="38">
        <v>11</v>
      </c>
    </row>
    <row r="510" spans="1:24" ht="50.1" customHeight="1">
      <c r="A510" s="41" t="s">
        <v>1346</v>
      </c>
      <c r="B510" s="30" t="s">
        <v>35</v>
      </c>
      <c r="C510" s="42" t="s">
        <v>1343</v>
      </c>
      <c r="D510" s="42" t="s">
        <v>1219</v>
      </c>
      <c r="E510" s="42" t="s">
        <v>1344</v>
      </c>
      <c r="F510" s="42" t="s">
        <v>1345</v>
      </c>
      <c r="G510" s="30" t="s">
        <v>121</v>
      </c>
      <c r="H510" s="30">
        <v>0</v>
      </c>
      <c r="I510" s="67">
        <v>590000000</v>
      </c>
      <c r="J510" s="32" t="s">
        <v>41</v>
      </c>
      <c r="K510" s="30" t="s">
        <v>1296</v>
      </c>
      <c r="L510" s="32" t="s">
        <v>43</v>
      </c>
      <c r="M510" s="30" t="s">
        <v>84</v>
      </c>
      <c r="N510" s="30" t="s">
        <v>520</v>
      </c>
      <c r="O510" s="30" t="s">
        <v>483</v>
      </c>
      <c r="P510" s="32" t="s">
        <v>994</v>
      </c>
      <c r="Q510" s="30" t="s">
        <v>1222</v>
      </c>
      <c r="R510" s="43">
        <v>150</v>
      </c>
      <c r="S510" s="43">
        <v>335.71</v>
      </c>
      <c r="T510" s="44">
        <f t="shared" si="56"/>
        <v>50356.5</v>
      </c>
      <c r="U510" s="44">
        <v>56399.280000000006</v>
      </c>
      <c r="V510" s="64"/>
      <c r="W510" s="32">
        <v>2016</v>
      </c>
      <c r="X510" s="30"/>
    </row>
    <row r="511" spans="1:24" ht="50.1" customHeight="1">
      <c r="A511" s="29" t="s">
        <v>1347</v>
      </c>
      <c r="B511" s="30" t="s">
        <v>35</v>
      </c>
      <c r="C511" s="31" t="s">
        <v>1348</v>
      </c>
      <c r="D511" s="31" t="s">
        <v>1219</v>
      </c>
      <c r="E511" s="31" t="s">
        <v>1349</v>
      </c>
      <c r="F511" s="31" t="s">
        <v>1350</v>
      </c>
      <c r="G511" s="32" t="s">
        <v>121</v>
      </c>
      <c r="H511" s="33">
        <v>0</v>
      </c>
      <c r="I511" s="67">
        <v>590000000</v>
      </c>
      <c r="J511" s="32" t="s">
        <v>41</v>
      </c>
      <c r="K511" s="32" t="s">
        <v>224</v>
      </c>
      <c r="L511" s="32" t="s">
        <v>43</v>
      </c>
      <c r="M511" s="32" t="s">
        <v>84</v>
      </c>
      <c r="N511" s="32" t="s">
        <v>345</v>
      </c>
      <c r="O511" s="32" t="s">
        <v>56</v>
      </c>
      <c r="P511" s="32" t="s">
        <v>994</v>
      </c>
      <c r="Q511" s="32" t="s">
        <v>1222</v>
      </c>
      <c r="R511" s="34">
        <v>330</v>
      </c>
      <c r="S511" s="34">
        <v>433.04</v>
      </c>
      <c r="T511" s="35">
        <v>0</v>
      </c>
      <c r="U511" s="36">
        <f t="shared" si="57"/>
        <v>0</v>
      </c>
      <c r="V511" s="37" t="s">
        <v>48</v>
      </c>
      <c r="W511" s="32">
        <v>2016</v>
      </c>
      <c r="X511" s="38">
        <v>11</v>
      </c>
    </row>
    <row r="512" spans="1:24" ht="50.1" customHeight="1">
      <c r="A512" s="41" t="s">
        <v>1351</v>
      </c>
      <c r="B512" s="30" t="s">
        <v>35</v>
      </c>
      <c r="C512" s="42" t="s">
        <v>1348</v>
      </c>
      <c r="D512" s="42" t="s">
        <v>1219</v>
      </c>
      <c r="E512" s="42" t="s">
        <v>1349</v>
      </c>
      <c r="F512" s="42" t="s">
        <v>1350</v>
      </c>
      <c r="G512" s="30" t="s">
        <v>121</v>
      </c>
      <c r="H512" s="30">
        <v>0</v>
      </c>
      <c r="I512" s="67">
        <v>590000000</v>
      </c>
      <c r="J512" s="32" t="s">
        <v>41</v>
      </c>
      <c r="K512" s="30" t="s">
        <v>1296</v>
      </c>
      <c r="L512" s="32" t="s">
        <v>43</v>
      </c>
      <c r="M512" s="30" t="s">
        <v>84</v>
      </c>
      <c r="N512" s="30" t="s">
        <v>520</v>
      </c>
      <c r="O512" s="30" t="s">
        <v>483</v>
      </c>
      <c r="P512" s="32" t="s">
        <v>994</v>
      </c>
      <c r="Q512" s="30" t="s">
        <v>1222</v>
      </c>
      <c r="R512" s="43">
        <v>330</v>
      </c>
      <c r="S512" s="43">
        <v>433.04</v>
      </c>
      <c r="T512" s="44">
        <f t="shared" si="56"/>
        <v>142903.20000000001</v>
      </c>
      <c r="U512" s="44">
        <v>160051.58400000003</v>
      </c>
      <c r="V512" s="64"/>
      <c r="W512" s="32">
        <v>2016</v>
      </c>
      <c r="X512" s="30"/>
    </row>
    <row r="513" spans="1:58" ht="50.1" customHeight="1">
      <c r="A513" s="29" t="s">
        <v>1352</v>
      </c>
      <c r="B513" s="30" t="s">
        <v>35</v>
      </c>
      <c r="C513" s="31" t="s">
        <v>1353</v>
      </c>
      <c r="D513" s="31" t="s">
        <v>1219</v>
      </c>
      <c r="E513" s="31" t="s">
        <v>1354</v>
      </c>
      <c r="F513" s="31" t="s">
        <v>1355</v>
      </c>
      <c r="G513" s="32" t="s">
        <v>121</v>
      </c>
      <c r="H513" s="33">
        <v>0</v>
      </c>
      <c r="I513" s="67">
        <v>590000000</v>
      </c>
      <c r="J513" s="32" t="s">
        <v>41</v>
      </c>
      <c r="K513" s="32" t="s">
        <v>224</v>
      </c>
      <c r="L513" s="32" t="s">
        <v>43</v>
      </c>
      <c r="M513" s="32" t="s">
        <v>84</v>
      </c>
      <c r="N513" s="32" t="s">
        <v>345</v>
      </c>
      <c r="O513" s="32" t="s">
        <v>56</v>
      </c>
      <c r="P513" s="32" t="s">
        <v>1246</v>
      </c>
      <c r="Q513" s="32" t="s">
        <v>1247</v>
      </c>
      <c r="R513" s="34">
        <v>820</v>
      </c>
      <c r="S513" s="34">
        <v>122.54</v>
      </c>
      <c r="T513" s="35">
        <v>0</v>
      </c>
      <c r="U513" s="36">
        <f t="shared" si="57"/>
        <v>0</v>
      </c>
      <c r="V513" s="37" t="s">
        <v>48</v>
      </c>
      <c r="W513" s="32">
        <v>2016</v>
      </c>
      <c r="X513" s="38">
        <v>11</v>
      </c>
    </row>
    <row r="514" spans="1:58" ht="50.1" customHeight="1">
      <c r="A514" s="41" t="s">
        <v>1356</v>
      </c>
      <c r="B514" s="30" t="s">
        <v>35</v>
      </c>
      <c r="C514" s="42" t="s">
        <v>1353</v>
      </c>
      <c r="D514" s="42" t="s">
        <v>1219</v>
      </c>
      <c r="E514" s="42" t="s">
        <v>1354</v>
      </c>
      <c r="F514" s="42" t="s">
        <v>1355</v>
      </c>
      <c r="G514" s="30" t="s">
        <v>121</v>
      </c>
      <c r="H514" s="30">
        <v>0</v>
      </c>
      <c r="I514" s="67">
        <v>590000000</v>
      </c>
      <c r="J514" s="32" t="s">
        <v>41</v>
      </c>
      <c r="K514" s="30" t="s">
        <v>1296</v>
      </c>
      <c r="L514" s="32" t="s">
        <v>43</v>
      </c>
      <c r="M514" s="30" t="s">
        <v>84</v>
      </c>
      <c r="N514" s="30" t="s">
        <v>520</v>
      </c>
      <c r="O514" s="30" t="s">
        <v>483</v>
      </c>
      <c r="P514" s="32" t="s">
        <v>1246</v>
      </c>
      <c r="Q514" s="30" t="s">
        <v>1247</v>
      </c>
      <c r="R514" s="43">
        <v>820</v>
      </c>
      <c r="S514" s="43">
        <v>122.54</v>
      </c>
      <c r="T514" s="44">
        <f t="shared" si="56"/>
        <v>100482.8</v>
      </c>
      <c r="U514" s="44">
        <v>112540.73600000002</v>
      </c>
      <c r="V514" s="64"/>
      <c r="W514" s="32">
        <v>2016</v>
      </c>
      <c r="X514" s="30"/>
    </row>
    <row r="515" spans="1:58" ht="50.1" customHeight="1">
      <c r="A515" s="29" t="s">
        <v>1357</v>
      </c>
      <c r="B515" s="30" t="s">
        <v>35</v>
      </c>
      <c r="C515" s="31" t="s">
        <v>1358</v>
      </c>
      <c r="D515" s="31" t="s">
        <v>1219</v>
      </c>
      <c r="E515" s="31" t="s">
        <v>1359</v>
      </c>
      <c r="F515" s="31" t="s">
        <v>1360</v>
      </c>
      <c r="G515" s="32" t="s">
        <v>121</v>
      </c>
      <c r="H515" s="33">
        <v>0</v>
      </c>
      <c r="I515" s="67">
        <v>590000000</v>
      </c>
      <c r="J515" s="32" t="s">
        <v>41</v>
      </c>
      <c r="K515" s="32" t="s">
        <v>224</v>
      </c>
      <c r="L515" s="32" t="s">
        <v>43</v>
      </c>
      <c r="M515" s="32" t="s">
        <v>84</v>
      </c>
      <c r="N515" s="32" t="s">
        <v>345</v>
      </c>
      <c r="O515" s="32" t="s">
        <v>56</v>
      </c>
      <c r="P515" s="32" t="s">
        <v>994</v>
      </c>
      <c r="Q515" s="32" t="s">
        <v>1222</v>
      </c>
      <c r="R515" s="34">
        <v>540</v>
      </c>
      <c r="S515" s="34">
        <v>303.57</v>
      </c>
      <c r="T515" s="35">
        <v>0</v>
      </c>
      <c r="U515" s="36">
        <f t="shared" si="57"/>
        <v>0</v>
      </c>
      <c r="V515" s="37" t="s">
        <v>48</v>
      </c>
      <c r="W515" s="32">
        <v>2016</v>
      </c>
      <c r="X515" s="38">
        <v>11</v>
      </c>
    </row>
    <row r="516" spans="1:58" s="40" customFormat="1" ht="50.1" customHeight="1">
      <c r="A516" s="70" t="s">
        <v>1361</v>
      </c>
      <c r="B516" s="30" t="s">
        <v>35</v>
      </c>
      <c r="C516" s="42" t="s">
        <v>1358</v>
      </c>
      <c r="D516" s="42" t="s">
        <v>1219</v>
      </c>
      <c r="E516" s="42" t="s">
        <v>1359</v>
      </c>
      <c r="F516" s="42" t="s">
        <v>1360</v>
      </c>
      <c r="G516" s="30" t="s">
        <v>121</v>
      </c>
      <c r="H516" s="30">
        <v>0</v>
      </c>
      <c r="I516" s="67">
        <v>590000000</v>
      </c>
      <c r="J516" s="32" t="s">
        <v>41</v>
      </c>
      <c r="K516" s="30" t="s">
        <v>1296</v>
      </c>
      <c r="L516" s="32" t="s">
        <v>43</v>
      </c>
      <c r="M516" s="30" t="s">
        <v>84</v>
      </c>
      <c r="N516" s="30" t="s">
        <v>520</v>
      </c>
      <c r="O516" s="30" t="s">
        <v>483</v>
      </c>
      <c r="P516" s="32" t="s">
        <v>994</v>
      </c>
      <c r="Q516" s="30" t="s">
        <v>1222</v>
      </c>
      <c r="R516" s="43">
        <v>540</v>
      </c>
      <c r="S516" s="43">
        <v>303.57</v>
      </c>
      <c r="T516" s="58">
        <v>0</v>
      </c>
      <c r="U516" s="316">
        <f>T516*1.12</f>
        <v>0</v>
      </c>
      <c r="V516" s="64"/>
      <c r="W516" s="32">
        <v>2016</v>
      </c>
      <c r="X516" s="30">
        <v>11.19</v>
      </c>
      <c r="Y516" s="364"/>
      <c r="Z516" s="364"/>
      <c r="AA516" s="364"/>
      <c r="AB516" s="364"/>
      <c r="AC516" s="364"/>
      <c r="AD516" s="364"/>
      <c r="AE516" s="364"/>
      <c r="AF516" s="364"/>
      <c r="AG516" s="364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</row>
    <row r="517" spans="1:58" s="40" customFormat="1" ht="50.1" customHeight="1">
      <c r="A517" s="70" t="s">
        <v>12871</v>
      </c>
      <c r="B517" s="30" t="s">
        <v>35</v>
      </c>
      <c r="C517" s="42" t="s">
        <v>1358</v>
      </c>
      <c r="D517" s="42" t="s">
        <v>1219</v>
      </c>
      <c r="E517" s="42" t="s">
        <v>1359</v>
      </c>
      <c r="F517" s="42" t="s">
        <v>1360</v>
      </c>
      <c r="G517" s="30" t="s">
        <v>121</v>
      </c>
      <c r="H517" s="30">
        <v>0</v>
      </c>
      <c r="I517" s="67">
        <v>590000000</v>
      </c>
      <c r="J517" s="32" t="s">
        <v>41</v>
      </c>
      <c r="K517" s="30" t="s">
        <v>12277</v>
      </c>
      <c r="L517" s="32" t="s">
        <v>43</v>
      </c>
      <c r="M517" s="30" t="s">
        <v>84</v>
      </c>
      <c r="N517" s="30" t="s">
        <v>12872</v>
      </c>
      <c r="O517" s="30" t="s">
        <v>483</v>
      </c>
      <c r="P517" s="32" t="s">
        <v>994</v>
      </c>
      <c r="Q517" s="30" t="s">
        <v>1222</v>
      </c>
      <c r="R517" s="43">
        <v>540</v>
      </c>
      <c r="S517" s="43">
        <v>375</v>
      </c>
      <c r="T517" s="58">
        <f t="shared" ref="T517" si="61">R517*S517</f>
        <v>202500</v>
      </c>
      <c r="U517" s="316">
        <f>T517*1.12</f>
        <v>226800.00000000003</v>
      </c>
      <c r="V517" s="64"/>
      <c r="W517" s="32">
        <v>2016</v>
      </c>
      <c r="X517" s="30"/>
      <c r="Y517" s="364"/>
      <c r="Z517" s="364"/>
      <c r="AA517" s="364"/>
      <c r="AB517" s="364"/>
      <c r="AC517" s="364"/>
      <c r="AD517" s="364"/>
      <c r="AE517" s="364"/>
      <c r="AF517" s="364"/>
      <c r="AG517" s="364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</row>
    <row r="518" spans="1:58" ht="50.1" customHeight="1">
      <c r="A518" s="29" t="s">
        <v>1362</v>
      </c>
      <c r="B518" s="30" t="s">
        <v>35</v>
      </c>
      <c r="C518" s="31" t="s">
        <v>1363</v>
      </c>
      <c r="D518" s="31" t="s">
        <v>1219</v>
      </c>
      <c r="E518" s="31" t="s">
        <v>1364</v>
      </c>
      <c r="F518" s="31" t="s">
        <v>1365</v>
      </c>
      <c r="G518" s="32" t="s">
        <v>121</v>
      </c>
      <c r="H518" s="33">
        <v>0</v>
      </c>
      <c r="I518" s="67">
        <v>590000000</v>
      </c>
      <c r="J518" s="32" t="s">
        <v>41</v>
      </c>
      <c r="K518" s="32" t="s">
        <v>224</v>
      </c>
      <c r="L518" s="32" t="s">
        <v>43</v>
      </c>
      <c r="M518" s="32" t="s">
        <v>84</v>
      </c>
      <c r="N518" s="32" t="s">
        <v>345</v>
      </c>
      <c r="O518" s="32" t="s">
        <v>56</v>
      </c>
      <c r="P518" s="32" t="s">
        <v>1246</v>
      </c>
      <c r="Q518" s="32" t="s">
        <v>1247</v>
      </c>
      <c r="R518" s="34">
        <v>200</v>
      </c>
      <c r="S518" s="34">
        <v>409.82</v>
      </c>
      <c r="T518" s="35">
        <v>0</v>
      </c>
      <c r="U518" s="36">
        <f t="shared" si="57"/>
        <v>0</v>
      </c>
      <c r="V518" s="37" t="s">
        <v>48</v>
      </c>
      <c r="W518" s="32">
        <v>2016</v>
      </c>
      <c r="X518" s="38">
        <v>11</v>
      </c>
    </row>
    <row r="519" spans="1:58" ht="50.1" customHeight="1">
      <c r="A519" s="41" t="s">
        <v>1366</v>
      </c>
      <c r="B519" s="30" t="s">
        <v>35</v>
      </c>
      <c r="C519" s="42" t="s">
        <v>1363</v>
      </c>
      <c r="D519" s="42" t="s">
        <v>1219</v>
      </c>
      <c r="E519" s="42" t="s">
        <v>1364</v>
      </c>
      <c r="F519" s="42" t="s">
        <v>1365</v>
      </c>
      <c r="G519" s="30" t="s">
        <v>121</v>
      </c>
      <c r="H519" s="30">
        <v>0</v>
      </c>
      <c r="I519" s="67">
        <v>590000000</v>
      </c>
      <c r="J519" s="32" t="s">
        <v>41</v>
      </c>
      <c r="K519" s="30" t="s">
        <v>1296</v>
      </c>
      <c r="L519" s="32" t="s">
        <v>43</v>
      </c>
      <c r="M519" s="30" t="s">
        <v>84</v>
      </c>
      <c r="N519" s="30" t="s">
        <v>520</v>
      </c>
      <c r="O519" s="30" t="s">
        <v>483</v>
      </c>
      <c r="P519" s="32" t="s">
        <v>1246</v>
      </c>
      <c r="Q519" s="30" t="s">
        <v>1247</v>
      </c>
      <c r="R519" s="43">
        <v>200</v>
      </c>
      <c r="S519" s="43">
        <v>409.82</v>
      </c>
      <c r="T519" s="44">
        <f t="shared" si="56"/>
        <v>81964</v>
      </c>
      <c r="U519" s="44">
        <v>91799.680000000008</v>
      </c>
      <c r="V519" s="64"/>
      <c r="W519" s="32">
        <v>2016</v>
      </c>
      <c r="X519" s="30"/>
    </row>
    <row r="520" spans="1:58" ht="50.1" customHeight="1">
      <c r="A520" s="29" t="s">
        <v>1367</v>
      </c>
      <c r="B520" s="30" t="s">
        <v>35</v>
      </c>
      <c r="C520" s="31" t="s">
        <v>1368</v>
      </c>
      <c r="D520" s="31" t="s">
        <v>1219</v>
      </c>
      <c r="E520" s="31" t="s">
        <v>1369</v>
      </c>
      <c r="F520" s="31" t="s">
        <v>1370</v>
      </c>
      <c r="G520" s="32" t="s">
        <v>121</v>
      </c>
      <c r="H520" s="33">
        <v>0</v>
      </c>
      <c r="I520" s="67">
        <v>590000000</v>
      </c>
      <c r="J520" s="32" t="s">
        <v>41</v>
      </c>
      <c r="K520" s="32" t="s">
        <v>224</v>
      </c>
      <c r="L520" s="32" t="s">
        <v>43</v>
      </c>
      <c r="M520" s="32" t="s">
        <v>84</v>
      </c>
      <c r="N520" s="32" t="s">
        <v>345</v>
      </c>
      <c r="O520" s="32" t="s">
        <v>56</v>
      </c>
      <c r="P520" s="32" t="s">
        <v>1246</v>
      </c>
      <c r="Q520" s="32" t="s">
        <v>1247</v>
      </c>
      <c r="R520" s="34">
        <v>450</v>
      </c>
      <c r="S520" s="34">
        <v>277.67</v>
      </c>
      <c r="T520" s="35">
        <v>0</v>
      </c>
      <c r="U520" s="36">
        <f t="shared" si="57"/>
        <v>0</v>
      </c>
      <c r="V520" s="37" t="s">
        <v>48</v>
      </c>
      <c r="W520" s="32">
        <v>2016</v>
      </c>
      <c r="X520" s="38">
        <v>11</v>
      </c>
    </row>
    <row r="521" spans="1:58" ht="50.1" customHeight="1">
      <c r="A521" s="41" t="s">
        <v>1371</v>
      </c>
      <c r="B521" s="30" t="s">
        <v>35</v>
      </c>
      <c r="C521" s="42" t="s">
        <v>1368</v>
      </c>
      <c r="D521" s="42" t="s">
        <v>1219</v>
      </c>
      <c r="E521" s="42" t="s">
        <v>1369</v>
      </c>
      <c r="F521" s="42" t="s">
        <v>1370</v>
      </c>
      <c r="G521" s="30" t="s">
        <v>121</v>
      </c>
      <c r="H521" s="30">
        <v>0</v>
      </c>
      <c r="I521" s="67">
        <v>590000000</v>
      </c>
      <c r="J521" s="32" t="s">
        <v>41</v>
      </c>
      <c r="K521" s="30" t="s">
        <v>1296</v>
      </c>
      <c r="L521" s="32" t="s">
        <v>43</v>
      </c>
      <c r="M521" s="30" t="s">
        <v>84</v>
      </c>
      <c r="N521" s="30" t="s">
        <v>520</v>
      </c>
      <c r="O521" s="30" t="s">
        <v>483</v>
      </c>
      <c r="P521" s="32" t="s">
        <v>1246</v>
      </c>
      <c r="Q521" s="30" t="s">
        <v>1247</v>
      </c>
      <c r="R521" s="43">
        <v>450</v>
      </c>
      <c r="S521" s="43">
        <v>277.67</v>
      </c>
      <c r="T521" s="44">
        <f t="shared" si="56"/>
        <v>124951.5</v>
      </c>
      <c r="U521" s="44">
        <v>139945.68000000002</v>
      </c>
      <c r="V521" s="64"/>
      <c r="W521" s="32">
        <v>2016</v>
      </c>
      <c r="X521" s="30"/>
    </row>
    <row r="522" spans="1:58" ht="50.1" customHeight="1">
      <c r="A522" s="29" t="s">
        <v>1372</v>
      </c>
      <c r="B522" s="30" t="s">
        <v>35</v>
      </c>
      <c r="C522" s="31" t="s">
        <v>1373</v>
      </c>
      <c r="D522" s="31" t="s">
        <v>1219</v>
      </c>
      <c r="E522" s="31" t="s">
        <v>1374</v>
      </c>
      <c r="F522" s="31" t="s">
        <v>1375</v>
      </c>
      <c r="G522" s="32" t="s">
        <v>121</v>
      </c>
      <c r="H522" s="33">
        <v>0</v>
      </c>
      <c r="I522" s="67">
        <v>590000000</v>
      </c>
      <c r="J522" s="32" t="s">
        <v>41</v>
      </c>
      <c r="K522" s="32" t="s">
        <v>224</v>
      </c>
      <c r="L522" s="32" t="s">
        <v>43</v>
      </c>
      <c r="M522" s="32" t="s">
        <v>84</v>
      </c>
      <c r="N522" s="32" t="s">
        <v>345</v>
      </c>
      <c r="O522" s="32" t="s">
        <v>56</v>
      </c>
      <c r="P522" s="32" t="s">
        <v>994</v>
      </c>
      <c r="Q522" s="32" t="s">
        <v>1222</v>
      </c>
      <c r="R522" s="34">
        <v>550</v>
      </c>
      <c r="S522" s="34">
        <v>473.51</v>
      </c>
      <c r="T522" s="35">
        <v>0</v>
      </c>
      <c r="U522" s="36">
        <f t="shared" si="57"/>
        <v>0</v>
      </c>
      <c r="V522" s="37" t="s">
        <v>48</v>
      </c>
      <c r="W522" s="32">
        <v>2016</v>
      </c>
      <c r="X522" s="38">
        <v>11</v>
      </c>
    </row>
    <row r="523" spans="1:58" s="40" customFormat="1" ht="50.1" customHeight="1">
      <c r="A523" s="70" t="s">
        <v>1376</v>
      </c>
      <c r="B523" s="30" t="s">
        <v>35</v>
      </c>
      <c r="C523" s="42" t="s">
        <v>1373</v>
      </c>
      <c r="D523" s="42" t="s">
        <v>1219</v>
      </c>
      <c r="E523" s="42" t="s">
        <v>1374</v>
      </c>
      <c r="F523" s="42" t="s">
        <v>1375</v>
      </c>
      <c r="G523" s="30" t="s">
        <v>121</v>
      </c>
      <c r="H523" s="30">
        <v>0</v>
      </c>
      <c r="I523" s="67">
        <v>590000000</v>
      </c>
      <c r="J523" s="32" t="s">
        <v>41</v>
      </c>
      <c r="K523" s="30" t="s">
        <v>1296</v>
      </c>
      <c r="L523" s="32" t="s">
        <v>43</v>
      </c>
      <c r="M523" s="30" t="s">
        <v>84</v>
      </c>
      <c r="N523" s="30" t="s">
        <v>520</v>
      </c>
      <c r="O523" s="30" t="s">
        <v>483</v>
      </c>
      <c r="P523" s="32" t="s">
        <v>994</v>
      </c>
      <c r="Q523" s="30" t="s">
        <v>1222</v>
      </c>
      <c r="R523" s="43">
        <v>550</v>
      </c>
      <c r="S523" s="43">
        <v>473.51</v>
      </c>
      <c r="T523" s="58">
        <v>0</v>
      </c>
      <c r="U523" s="316">
        <f>T523*1.12</f>
        <v>0</v>
      </c>
      <c r="V523" s="64"/>
      <c r="W523" s="32">
        <v>2016</v>
      </c>
      <c r="X523" s="30">
        <v>11.19</v>
      </c>
      <c r="Y523" s="364"/>
      <c r="Z523" s="364"/>
      <c r="AA523" s="364"/>
      <c r="AB523" s="364"/>
      <c r="AC523" s="364"/>
      <c r="AD523" s="364"/>
      <c r="AE523" s="364"/>
      <c r="AF523" s="364"/>
      <c r="AG523" s="364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</row>
    <row r="524" spans="1:58" s="40" customFormat="1" ht="50.1" customHeight="1">
      <c r="A524" s="70" t="s">
        <v>12873</v>
      </c>
      <c r="B524" s="30" t="s">
        <v>35</v>
      </c>
      <c r="C524" s="42" t="s">
        <v>1373</v>
      </c>
      <c r="D524" s="42" t="s">
        <v>1219</v>
      </c>
      <c r="E524" s="42" t="s">
        <v>1374</v>
      </c>
      <c r="F524" s="42" t="s">
        <v>1375</v>
      </c>
      <c r="G524" s="30" t="s">
        <v>121</v>
      </c>
      <c r="H524" s="30">
        <v>0</v>
      </c>
      <c r="I524" s="67">
        <v>590000000</v>
      </c>
      <c r="J524" s="32" t="s">
        <v>41</v>
      </c>
      <c r="K524" s="30" t="s">
        <v>12277</v>
      </c>
      <c r="L524" s="32" t="s">
        <v>43</v>
      </c>
      <c r="M524" s="30" t="s">
        <v>84</v>
      </c>
      <c r="N524" s="30" t="s">
        <v>12872</v>
      </c>
      <c r="O524" s="30" t="s">
        <v>483</v>
      </c>
      <c r="P524" s="32" t="s">
        <v>994</v>
      </c>
      <c r="Q524" s="30" t="s">
        <v>1222</v>
      </c>
      <c r="R524" s="43">
        <v>550</v>
      </c>
      <c r="S524" s="43">
        <v>607</v>
      </c>
      <c r="T524" s="58">
        <f>R524*S524</f>
        <v>333850</v>
      </c>
      <c r="U524" s="316">
        <f>T524*1.12</f>
        <v>373912.00000000006</v>
      </c>
      <c r="V524" s="64"/>
      <c r="W524" s="32">
        <v>2016</v>
      </c>
      <c r="X524" s="30"/>
      <c r="Y524" s="364"/>
      <c r="Z524" s="364"/>
      <c r="AA524" s="364"/>
      <c r="AB524" s="364"/>
      <c r="AC524" s="364"/>
      <c r="AD524" s="364"/>
      <c r="AE524" s="364"/>
      <c r="AF524" s="364"/>
      <c r="AG524" s="364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</row>
    <row r="525" spans="1:58" ht="50.1" customHeight="1">
      <c r="A525" s="29" t="s">
        <v>1377</v>
      </c>
      <c r="B525" s="30" t="s">
        <v>35</v>
      </c>
      <c r="C525" s="31" t="s">
        <v>1378</v>
      </c>
      <c r="D525" s="31" t="s">
        <v>1379</v>
      </c>
      <c r="E525" s="31" t="s">
        <v>1380</v>
      </c>
      <c r="F525" s="31" t="s">
        <v>1381</v>
      </c>
      <c r="G525" s="32" t="s">
        <v>40</v>
      </c>
      <c r="H525" s="33">
        <v>0</v>
      </c>
      <c r="I525" s="67">
        <v>590000000</v>
      </c>
      <c r="J525" s="32" t="s">
        <v>41</v>
      </c>
      <c r="K525" s="32" t="s">
        <v>1382</v>
      </c>
      <c r="L525" s="32" t="s">
        <v>41</v>
      </c>
      <c r="M525" s="32" t="s">
        <v>44</v>
      </c>
      <c r="N525" s="32" t="s">
        <v>55</v>
      </c>
      <c r="O525" s="32" t="s">
        <v>56</v>
      </c>
      <c r="P525" s="32" t="s">
        <v>133</v>
      </c>
      <c r="Q525" s="32" t="s">
        <v>134</v>
      </c>
      <c r="R525" s="34">
        <v>5</v>
      </c>
      <c r="S525" s="34">
        <v>4465</v>
      </c>
      <c r="T525" s="35">
        <v>0</v>
      </c>
      <c r="U525" s="36">
        <f t="shared" si="57"/>
        <v>0</v>
      </c>
      <c r="V525" s="37" t="s">
        <v>48</v>
      </c>
      <c r="W525" s="32">
        <v>2016</v>
      </c>
      <c r="X525" s="38">
        <v>11</v>
      </c>
    </row>
    <row r="526" spans="1:58" ht="50.1" customHeight="1">
      <c r="A526" s="41" t="s">
        <v>1383</v>
      </c>
      <c r="B526" s="30" t="s">
        <v>35</v>
      </c>
      <c r="C526" s="42" t="s">
        <v>1378</v>
      </c>
      <c r="D526" s="73" t="s">
        <v>1384</v>
      </c>
      <c r="E526" s="73" t="s">
        <v>1380</v>
      </c>
      <c r="F526" s="73" t="s">
        <v>1381</v>
      </c>
      <c r="G526" s="30" t="s">
        <v>40</v>
      </c>
      <c r="H526" s="30">
        <v>0</v>
      </c>
      <c r="I526" s="67">
        <v>590000000</v>
      </c>
      <c r="J526" s="32" t="s">
        <v>41</v>
      </c>
      <c r="K526" s="48" t="s">
        <v>1385</v>
      </c>
      <c r="L526" s="32" t="s">
        <v>41</v>
      </c>
      <c r="M526" s="98" t="s">
        <v>44</v>
      </c>
      <c r="N526" s="30" t="s">
        <v>55</v>
      </c>
      <c r="O526" s="30" t="s">
        <v>483</v>
      </c>
      <c r="P526" s="98" t="s">
        <v>1386</v>
      </c>
      <c r="Q526" s="98" t="s">
        <v>137</v>
      </c>
      <c r="R526" s="49" t="s">
        <v>1387</v>
      </c>
      <c r="S526" s="118" t="s">
        <v>1388</v>
      </c>
      <c r="T526" s="44">
        <f t="shared" si="56"/>
        <v>22325</v>
      </c>
      <c r="U526" s="44">
        <v>25004.000000000004</v>
      </c>
      <c r="V526" s="98"/>
      <c r="W526" s="32">
        <v>2016</v>
      </c>
      <c r="X526" s="30"/>
    </row>
    <row r="527" spans="1:58" ht="50.1" customHeight="1">
      <c r="A527" s="29" t="s">
        <v>1389</v>
      </c>
      <c r="B527" s="30" t="s">
        <v>35</v>
      </c>
      <c r="C527" s="31" t="s">
        <v>1390</v>
      </c>
      <c r="D527" s="31" t="s">
        <v>1391</v>
      </c>
      <c r="E527" s="31" t="s">
        <v>1392</v>
      </c>
      <c r="F527" s="31" t="s">
        <v>1391</v>
      </c>
      <c r="G527" s="32" t="s">
        <v>40</v>
      </c>
      <c r="H527" s="33">
        <v>0</v>
      </c>
      <c r="I527" s="67">
        <v>590000000</v>
      </c>
      <c r="J527" s="32" t="s">
        <v>41</v>
      </c>
      <c r="K527" s="32" t="s">
        <v>1393</v>
      </c>
      <c r="L527" s="32" t="s">
        <v>43</v>
      </c>
      <c r="M527" s="32" t="s">
        <v>69</v>
      </c>
      <c r="N527" s="32" t="s">
        <v>284</v>
      </c>
      <c r="O527" s="32" t="s">
        <v>71</v>
      </c>
      <c r="P527" s="32">
        <v>796</v>
      </c>
      <c r="Q527" s="32" t="s">
        <v>47</v>
      </c>
      <c r="R527" s="34">
        <v>5</v>
      </c>
      <c r="S527" s="34">
        <v>3500</v>
      </c>
      <c r="T527" s="35">
        <v>0</v>
      </c>
      <c r="U527" s="36">
        <f t="shared" si="57"/>
        <v>0</v>
      </c>
      <c r="V527" s="37" t="s">
        <v>48</v>
      </c>
      <c r="W527" s="32">
        <v>2016</v>
      </c>
      <c r="X527" s="38">
        <v>11</v>
      </c>
    </row>
    <row r="528" spans="1:58" ht="50.1" customHeight="1">
      <c r="A528" s="41" t="s">
        <v>1394</v>
      </c>
      <c r="B528" s="30" t="s">
        <v>35</v>
      </c>
      <c r="C528" s="42" t="s">
        <v>1390</v>
      </c>
      <c r="D528" s="42" t="s">
        <v>1391</v>
      </c>
      <c r="E528" s="42" t="s">
        <v>1392</v>
      </c>
      <c r="F528" s="42" t="s">
        <v>1391</v>
      </c>
      <c r="G528" s="30" t="s">
        <v>40</v>
      </c>
      <c r="H528" s="30">
        <v>0</v>
      </c>
      <c r="I528" s="67">
        <v>590000000</v>
      </c>
      <c r="J528" s="32" t="s">
        <v>41</v>
      </c>
      <c r="K528" s="68" t="s">
        <v>1393</v>
      </c>
      <c r="L528" s="32" t="s">
        <v>43</v>
      </c>
      <c r="M528" s="68" t="s">
        <v>69</v>
      </c>
      <c r="N528" s="68" t="s">
        <v>1017</v>
      </c>
      <c r="O528" s="32" t="s">
        <v>115</v>
      </c>
      <c r="P528" s="32">
        <v>796</v>
      </c>
      <c r="Q528" s="30" t="s">
        <v>47</v>
      </c>
      <c r="R528" s="119">
        <v>5</v>
      </c>
      <c r="S528" s="119">
        <v>3500</v>
      </c>
      <c r="T528" s="44">
        <f t="shared" si="56"/>
        <v>17500</v>
      </c>
      <c r="U528" s="44">
        <v>19600.000000000004</v>
      </c>
      <c r="V528" s="68"/>
      <c r="W528" s="32">
        <v>2016</v>
      </c>
      <c r="X528" s="30"/>
    </row>
    <row r="529" spans="1:24" ht="50.1" customHeight="1">
      <c r="A529" s="29" t="s">
        <v>1395</v>
      </c>
      <c r="B529" s="30" t="s">
        <v>35</v>
      </c>
      <c r="C529" s="31" t="s">
        <v>1396</v>
      </c>
      <c r="D529" s="31" t="s">
        <v>1397</v>
      </c>
      <c r="E529" s="31" t="s">
        <v>488</v>
      </c>
      <c r="F529" s="31" t="s">
        <v>1398</v>
      </c>
      <c r="G529" s="32" t="s">
        <v>40</v>
      </c>
      <c r="H529" s="33">
        <v>0</v>
      </c>
      <c r="I529" s="67">
        <v>590000000</v>
      </c>
      <c r="J529" s="32" t="s">
        <v>41</v>
      </c>
      <c r="K529" s="32" t="s">
        <v>68</v>
      </c>
      <c r="L529" s="32" t="s">
        <v>302</v>
      </c>
      <c r="M529" s="32" t="s">
        <v>69</v>
      </c>
      <c r="N529" s="32" t="s">
        <v>407</v>
      </c>
      <c r="O529" s="32" t="s">
        <v>71</v>
      </c>
      <c r="P529" s="32">
        <v>796</v>
      </c>
      <c r="Q529" s="32" t="s">
        <v>47</v>
      </c>
      <c r="R529" s="34">
        <v>29</v>
      </c>
      <c r="S529" s="34">
        <v>6500</v>
      </c>
      <c r="T529" s="35">
        <v>0</v>
      </c>
      <c r="U529" s="36">
        <f t="shared" si="57"/>
        <v>0</v>
      </c>
      <c r="V529" s="37" t="s">
        <v>48</v>
      </c>
      <c r="W529" s="32">
        <v>2016</v>
      </c>
      <c r="X529" s="38">
        <v>11</v>
      </c>
    </row>
    <row r="530" spans="1:24" ht="50.1" customHeight="1">
      <c r="A530" s="41" t="s">
        <v>1399</v>
      </c>
      <c r="B530" s="30" t="s">
        <v>35</v>
      </c>
      <c r="C530" s="42" t="s">
        <v>1396</v>
      </c>
      <c r="D530" s="42" t="s">
        <v>1397</v>
      </c>
      <c r="E530" s="42" t="s">
        <v>488</v>
      </c>
      <c r="F530" s="42" t="s">
        <v>1398</v>
      </c>
      <c r="G530" s="32" t="s">
        <v>40</v>
      </c>
      <c r="H530" s="30">
        <v>0</v>
      </c>
      <c r="I530" s="67">
        <v>590000000</v>
      </c>
      <c r="J530" s="32" t="s">
        <v>41</v>
      </c>
      <c r="K530" s="32" t="s">
        <v>182</v>
      </c>
      <c r="L530" s="32" t="s">
        <v>302</v>
      </c>
      <c r="M530" s="32" t="s">
        <v>69</v>
      </c>
      <c r="N530" s="32" t="s">
        <v>407</v>
      </c>
      <c r="O530" s="32" t="s">
        <v>115</v>
      </c>
      <c r="P530" s="32">
        <v>796</v>
      </c>
      <c r="Q530" s="32" t="s">
        <v>47</v>
      </c>
      <c r="R530" s="62">
        <v>29</v>
      </c>
      <c r="S530" s="53">
        <v>6500</v>
      </c>
      <c r="T530" s="44">
        <f t="shared" si="56"/>
        <v>188500</v>
      </c>
      <c r="U530" s="44">
        <v>211120.00000000003</v>
      </c>
      <c r="V530" s="65"/>
      <c r="W530" s="32">
        <v>2016</v>
      </c>
      <c r="X530" s="87"/>
    </row>
    <row r="531" spans="1:24" ht="50.1" customHeight="1">
      <c r="A531" s="29" t="s">
        <v>1400</v>
      </c>
      <c r="B531" s="30" t="s">
        <v>35</v>
      </c>
      <c r="C531" s="31" t="s">
        <v>1396</v>
      </c>
      <c r="D531" s="31" t="s">
        <v>1397</v>
      </c>
      <c r="E531" s="31" t="s">
        <v>488</v>
      </c>
      <c r="F531" s="31" t="s">
        <v>1401</v>
      </c>
      <c r="G531" s="32" t="s">
        <v>40</v>
      </c>
      <c r="H531" s="33">
        <v>0</v>
      </c>
      <c r="I531" s="67">
        <v>590000000</v>
      </c>
      <c r="J531" s="32" t="s">
        <v>41</v>
      </c>
      <c r="K531" s="32" t="s">
        <v>68</v>
      </c>
      <c r="L531" s="32" t="s">
        <v>302</v>
      </c>
      <c r="M531" s="32" t="s">
        <v>69</v>
      </c>
      <c r="N531" s="32" t="s">
        <v>407</v>
      </c>
      <c r="O531" s="32" t="s">
        <v>71</v>
      </c>
      <c r="P531" s="32">
        <v>796</v>
      </c>
      <c r="Q531" s="32" t="s">
        <v>47</v>
      </c>
      <c r="R531" s="34">
        <v>24</v>
      </c>
      <c r="S531" s="34">
        <v>6020</v>
      </c>
      <c r="T531" s="35">
        <v>0</v>
      </c>
      <c r="U531" s="36">
        <f t="shared" si="57"/>
        <v>0</v>
      </c>
      <c r="V531" s="37" t="s">
        <v>48</v>
      </c>
      <c r="W531" s="32">
        <v>2016</v>
      </c>
      <c r="X531" s="38">
        <v>11</v>
      </c>
    </row>
    <row r="532" spans="1:24" s="40" customFormat="1" ht="50.1" customHeight="1">
      <c r="A532" s="70" t="s">
        <v>1402</v>
      </c>
      <c r="B532" s="30" t="s">
        <v>35</v>
      </c>
      <c r="C532" s="42" t="s">
        <v>1396</v>
      </c>
      <c r="D532" s="42" t="s">
        <v>1397</v>
      </c>
      <c r="E532" s="42" t="s">
        <v>488</v>
      </c>
      <c r="F532" s="42" t="s">
        <v>1401</v>
      </c>
      <c r="G532" s="32" t="s">
        <v>40</v>
      </c>
      <c r="H532" s="30">
        <v>0</v>
      </c>
      <c r="I532" s="67">
        <v>590000000</v>
      </c>
      <c r="J532" s="32" t="s">
        <v>41</v>
      </c>
      <c r="K532" s="32" t="s">
        <v>182</v>
      </c>
      <c r="L532" s="32" t="s">
        <v>302</v>
      </c>
      <c r="M532" s="32" t="s">
        <v>69</v>
      </c>
      <c r="N532" s="32" t="s">
        <v>407</v>
      </c>
      <c r="O532" s="32" t="s">
        <v>115</v>
      </c>
      <c r="P532" s="32">
        <v>796</v>
      </c>
      <c r="Q532" s="32" t="s">
        <v>47</v>
      </c>
      <c r="R532" s="43">
        <v>24</v>
      </c>
      <c r="S532" s="43">
        <v>6020</v>
      </c>
      <c r="T532" s="44">
        <v>0</v>
      </c>
      <c r="U532" s="36">
        <f>T532*1.12</f>
        <v>0</v>
      </c>
      <c r="V532" s="65"/>
      <c r="W532" s="32">
        <v>2016</v>
      </c>
      <c r="X532" s="87" t="s">
        <v>1403</v>
      </c>
    </row>
    <row r="533" spans="1:24" s="40" customFormat="1" ht="50.1" customHeight="1">
      <c r="A533" s="70" t="s">
        <v>1404</v>
      </c>
      <c r="B533" s="54" t="s">
        <v>35</v>
      </c>
      <c r="C533" s="42" t="s">
        <v>1396</v>
      </c>
      <c r="D533" s="42" t="s">
        <v>1397</v>
      </c>
      <c r="E533" s="42" t="s">
        <v>488</v>
      </c>
      <c r="F533" s="42" t="s">
        <v>1401</v>
      </c>
      <c r="G533" s="32" t="s">
        <v>40</v>
      </c>
      <c r="H533" s="239">
        <v>0</v>
      </c>
      <c r="I533" s="67">
        <v>590000000</v>
      </c>
      <c r="J533" s="68" t="s">
        <v>394</v>
      </c>
      <c r="K533" s="253" t="s">
        <v>1405</v>
      </c>
      <c r="L533" s="30" t="s">
        <v>396</v>
      </c>
      <c r="M533" s="30" t="s">
        <v>69</v>
      </c>
      <c r="N533" s="30" t="s">
        <v>397</v>
      </c>
      <c r="O533" s="30" t="s">
        <v>398</v>
      </c>
      <c r="P533" s="32">
        <v>796</v>
      </c>
      <c r="Q533" s="30" t="s">
        <v>47</v>
      </c>
      <c r="R533" s="43">
        <v>24</v>
      </c>
      <c r="S533" s="43">
        <v>6700</v>
      </c>
      <c r="T533" s="44">
        <f>S533*R533</f>
        <v>160800</v>
      </c>
      <c r="U533" s="207">
        <f>T533*1.12</f>
        <v>180096.00000000003</v>
      </c>
      <c r="V533" s="30"/>
      <c r="W533" s="68">
        <v>2016</v>
      </c>
      <c r="X533" s="30"/>
    </row>
    <row r="534" spans="1:24" ht="50.1" customHeight="1">
      <c r="A534" s="29" t="s">
        <v>1406</v>
      </c>
      <c r="B534" s="30" t="s">
        <v>35</v>
      </c>
      <c r="C534" s="31" t="s">
        <v>1407</v>
      </c>
      <c r="D534" s="31" t="s">
        <v>1408</v>
      </c>
      <c r="E534" s="31" t="s">
        <v>1409</v>
      </c>
      <c r="F534" s="31" t="s">
        <v>1410</v>
      </c>
      <c r="G534" s="32" t="s">
        <v>40</v>
      </c>
      <c r="H534" s="33">
        <v>0</v>
      </c>
      <c r="I534" s="67">
        <v>590000000</v>
      </c>
      <c r="J534" s="32" t="s">
        <v>41</v>
      </c>
      <c r="K534" s="32" t="s">
        <v>275</v>
      </c>
      <c r="L534" s="32" t="s">
        <v>41</v>
      </c>
      <c r="M534" s="32" t="s">
        <v>84</v>
      </c>
      <c r="N534" s="32" t="s">
        <v>1411</v>
      </c>
      <c r="O534" s="32" t="s">
        <v>111</v>
      </c>
      <c r="P534" s="32">
        <v>796</v>
      </c>
      <c r="Q534" s="32" t="s">
        <v>47</v>
      </c>
      <c r="R534" s="34">
        <v>10</v>
      </c>
      <c r="S534" s="34">
        <v>3335</v>
      </c>
      <c r="T534" s="35">
        <v>0</v>
      </c>
      <c r="U534" s="36">
        <f t="shared" si="57"/>
        <v>0</v>
      </c>
      <c r="V534" s="37" t="s">
        <v>48</v>
      </c>
      <c r="W534" s="32">
        <v>2016</v>
      </c>
      <c r="X534" s="38">
        <v>11</v>
      </c>
    </row>
    <row r="535" spans="1:24" ht="50.1" customHeight="1">
      <c r="A535" s="41" t="s">
        <v>1412</v>
      </c>
      <c r="B535" s="30" t="s">
        <v>35</v>
      </c>
      <c r="C535" s="42" t="s">
        <v>1407</v>
      </c>
      <c r="D535" s="42" t="s">
        <v>1408</v>
      </c>
      <c r="E535" s="42" t="s">
        <v>1409</v>
      </c>
      <c r="F535" s="42" t="s">
        <v>1410</v>
      </c>
      <c r="G535" s="30" t="s">
        <v>40</v>
      </c>
      <c r="H535" s="30">
        <v>0</v>
      </c>
      <c r="I535" s="67">
        <v>590000000</v>
      </c>
      <c r="J535" s="32" t="s">
        <v>41</v>
      </c>
      <c r="K535" s="30" t="s">
        <v>204</v>
      </c>
      <c r="L535" s="30" t="s">
        <v>41</v>
      </c>
      <c r="M535" s="30" t="s">
        <v>84</v>
      </c>
      <c r="N535" s="30" t="s">
        <v>1411</v>
      </c>
      <c r="O535" s="32" t="s">
        <v>115</v>
      </c>
      <c r="P535" s="32">
        <v>796</v>
      </c>
      <c r="Q535" s="30" t="s">
        <v>47</v>
      </c>
      <c r="R535" s="43">
        <v>10</v>
      </c>
      <c r="S535" s="43">
        <v>3334.9999999999995</v>
      </c>
      <c r="T535" s="44">
        <f>R535*S535</f>
        <v>33349.999999999993</v>
      </c>
      <c r="U535" s="44">
        <v>37351.999999999993</v>
      </c>
      <c r="V535" s="64"/>
      <c r="W535" s="32">
        <v>2016</v>
      </c>
      <c r="X535" s="30"/>
    </row>
    <row r="536" spans="1:24" ht="50.1" customHeight="1">
      <c r="A536" s="29" t="s">
        <v>1413</v>
      </c>
      <c r="B536" s="30" t="s">
        <v>35</v>
      </c>
      <c r="C536" s="31" t="s">
        <v>1407</v>
      </c>
      <c r="D536" s="31" t="s">
        <v>1408</v>
      </c>
      <c r="E536" s="31" t="s">
        <v>1409</v>
      </c>
      <c r="F536" s="31" t="s">
        <v>1414</v>
      </c>
      <c r="G536" s="32" t="s">
        <v>40</v>
      </c>
      <c r="H536" s="33">
        <v>0</v>
      </c>
      <c r="I536" s="67">
        <v>590000000</v>
      </c>
      <c r="J536" s="32" t="s">
        <v>41</v>
      </c>
      <c r="K536" s="32" t="s">
        <v>275</v>
      </c>
      <c r="L536" s="32" t="s">
        <v>41</v>
      </c>
      <c r="M536" s="32" t="s">
        <v>84</v>
      </c>
      <c r="N536" s="32" t="s">
        <v>810</v>
      </c>
      <c r="O536" s="32" t="s">
        <v>111</v>
      </c>
      <c r="P536" s="32">
        <v>796</v>
      </c>
      <c r="Q536" s="32" t="s">
        <v>47</v>
      </c>
      <c r="R536" s="34">
        <v>10</v>
      </c>
      <c r="S536" s="34">
        <v>4680.5</v>
      </c>
      <c r="T536" s="35">
        <v>0</v>
      </c>
      <c r="U536" s="36">
        <v>0</v>
      </c>
      <c r="V536" s="37" t="s">
        <v>48</v>
      </c>
      <c r="W536" s="32">
        <v>2016</v>
      </c>
      <c r="X536" s="38" t="s">
        <v>785</v>
      </c>
    </row>
    <row r="537" spans="1:24" ht="50.1" customHeight="1">
      <c r="A537" s="29" t="s">
        <v>1415</v>
      </c>
      <c r="B537" s="30" t="s">
        <v>35</v>
      </c>
      <c r="C537" s="31" t="s">
        <v>1407</v>
      </c>
      <c r="D537" s="31" t="s">
        <v>1408</v>
      </c>
      <c r="E537" s="31" t="s">
        <v>1409</v>
      </c>
      <c r="F537" s="31" t="s">
        <v>1414</v>
      </c>
      <c r="G537" s="32" t="s">
        <v>40</v>
      </c>
      <c r="H537" s="33">
        <v>0</v>
      </c>
      <c r="I537" s="67">
        <v>590000000</v>
      </c>
      <c r="J537" s="32" t="s">
        <v>41</v>
      </c>
      <c r="K537" s="32" t="s">
        <v>275</v>
      </c>
      <c r="L537" s="32" t="s">
        <v>41</v>
      </c>
      <c r="M537" s="32" t="s">
        <v>84</v>
      </c>
      <c r="N537" s="32" t="s">
        <v>797</v>
      </c>
      <c r="O537" s="32" t="s">
        <v>111</v>
      </c>
      <c r="P537" s="32">
        <v>796</v>
      </c>
      <c r="Q537" s="32" t="s">
        <v>47</v>
      </c>
      <c r="R537" s="34">
        <v>80</v>
      </c>
      <c r="S537" s="34">
        <v>5300</v>
      </c>
      <c r="T537" s="35">
        <f>R537*S537</f>
        <v>424000</v>
      </c>
      <c r="U537" s="36">
        <f>T537*1.12</f>
        <v>474880.00000000006</v>
      </c>
      <c r="V537" s="37" t="s">
        <v>48</v>
      </c>
      <c r="W537" s="32">
        <v>2016</v>
      </c>
      <c r="X537" s="38" t="s">
        <v>48</v>
      </c>
    </row>
    <row r="538" spans="1:24" ht="50.1" customHeight="1">
      <c r="A538" s="29" t="s">
        <v>1416</v>
      </c>
      <c r="B538" s="30" t="s">
        <v>35</v>
      </c>
      <c r="C538" s="31" t="s">
        <v>1417</v>
      </c>
      <c r="D538" s="31" t="s">
        <v>1418</v>
      </c>
      <c r="E538" s="31" t="s">
        <v>1419</v>
      </c>
      <c r="F538" s="31" t="s">
        <v>1420</v>
      </c>
      <c r="G538" s="32" t="s">
        <v>40</v>
      </c>
      <c r="H538" s="33">
        <v>0</v>
      </c>
      <c r="I538" s="67">
        <v>590000000</v>
      </c>
      <c r="J538" s="32" t="s">
        <v>41</v>
      </c>
      <c r="K538" s="32" t="s">
        <v>54</v>
      </c>
      <c r="L538" s="32" t="s">
        <v>43</v>
      </c>
      <c r="M538" s="32" t="s">
        <v>69</v>
      </c>
      <c r="N538" s="32" t="s">
        <v>284</v>
      </c>
      <c r="O538" s="32" t="s">
        <v>71</v>
      </c>
      <c r="P538" s="32">
        <v>796</v>
      </c>
      <c r="Q538" s="32" t="s">
        <v>47</v>
      </c>
      <c r="R538" s="34">
        <v>300</v>
      </c>
      <c r="S538" s="34">
        <v>23</v>
      </c>
      <c r="T538" s="35">
        <v>0</v>
      </c>
      <c r="U538" s="36">
        <v>0</v>
      </c>
      <c r="V538" s="37" t="s">
        <v>48</v>
      </c>
      <c r="W538" s="32">
        <v>2016</v>
      </c>
      <c r="X538" s="38">
        <v>11.19</v>
      </c>
    </row>
    <row r="539" spans="1:24" ht="50.1" customHeight="1">
      <c r="A539" s="29" t="s">
        <v>1421</v>
      </c>
      <c r="B539" s="30" t="s">
        <v>35</v>
      </c>
      <c r="C539" s="31" t="s">
        <v>1417</v>
      </c>
      <c r="D539" s="31" t="s">
        <v>1418</v>
      </c>
      <c r="E539" s="31" t="s">
        <v>1419</v>
      </c>
      <c r="F539" s="31" t="s">
        <v>1420</v>
      </c>
      <c r="G539" s="32" t="s">
        <v>40</v>
      </c>
      <c r="H539" s="33">
        <v>0</v>
      </c>
      <c r="I539" s="67">
        <v>590000000</v>
      </c>
      <c r="J539" s="32" t="s">
        <v>41</v>
      </c>
      <c r="K539" s="32" t="s">
        <v>1422</v>
      </c>
      <c r="L539" s="32" t="s">
        <v>43</v>
      </c>
      <c r="M539" s="32" t="s">
        <v>69</v>
      </c>
      <c r="N539" s="32" t="s">
        <v>284</v>
      </c>
      <c r="O539" s="32" t="s">
        <v>77</v>
      </c>
      <c r="P539" s="32">
        <v>796</v>
      </c>
      <c r="Q539" s="32" t="s">
        <v>47</v>
      </c>
      <c r="R539" s="34">
        <v>300</v>
      </c>
      <c r="S539" s="34">
        <v>31.25</v>
      </c>
      <c r="T539" s="35">
        <f t="shared" ref="T539:T555" si="62">R539*S539</f>
        <v>9375</v>
      </c>
      <c r="U539" s="36">
        <f t="shared" ref="U539:U557" si="63">T539*1.12</f>
        <v>10500.000000000002</v>
      </c>
      <c r="V539" s="37" t="s">
        <v>48</v>
      </c>
      <c r="W539" s="32">
        <v>2016</v>
      </c>
      <c r="X539" s="38" t="s">
        <v>48</v>
      </c>
    </row>
    <row r="540" spans="1:24" ht="50.1" customHeight="1">
      <c r="A540" s="29" t="s">
        <v>1423</v>
      </c>
      <c r="B540" s="30" t="s">
        <v>35</v>
      </c>
      <c r="C540" s="31" t="s">
        <v>1424</v>
      </c>
      <c r="D540" s="31" t="s">
        <v>1425</v>
      </c>
      <c r="E540" s="31" t="s">
        <v>1426</v>
      </c>
      <c r="F540" s="31" t="s">
        <v>1427</v>
      </c>
      <c r="G540" s="32" t="s">
        <v>40</v>
      </c>
      <c r="H540" s="33">
        <v>0</v>
      </c>
      <c r="I540" s="67">
        <v>590000000</v>
      </c>
      <c r="J540" s="32" t="s">
        <v>41</v>
      </c>
      <c r="K540" s="32" t="s">
        <v>224</v>
      </c>
      <c r="L540" s="32" t="s">
        <v>43</v>
      </c>
      <c r="M540" s="32" t="s">
        <v>84</v>
      </c>
      <c r="N540" s="32" t="s">
        <v>314</v>
      </c>
      <c r="O540" s="32" t="s">
        <v>56</v>
      </c>
      <c r="P540" s="32" t="s">
        <v>133</v>
      </c>
      <c r="Q540" s="32" t="s">
        <v>134</v>
      </c>
      <c r="R540" s="34">
        <v>300</v>
      </c>
      <c r="S540" s="34">
        <v>120</v>
      </c>
      <c r="T540" s="35">
        <f t="shared" si="62"/>
        <v>36000</v>
      </c>
      <c r="U540" s="36">
        <f t="shared" si="63"/>
        <v>40320.000000000007</v>
      </c>
      <c r="V540" s="37" t="s">
        <v>48</v>
      </c>
      <c r="W540" s="32">
        <v>2016</v>
      </c>
      <c r="X540" s="38" t="s">
        <v>48</v>
      </c>
    </row>
    <row r="541" spans="1:24" ht="50.1" customHeight="1">
      <c r="A541" s="29" t="s">
        <v>1428</v>
      </c>
      <c r="B541" s="30" t="s">
        <v>35</v>
      </c>
      <c r="C541" s="31" t="s">
        <v>1429</v>
      </c>
      <c r="D541" s="31" t="s">
        <v>1425</v>
      </c>
      <c r="E541" s="31" t="s">
        <v>1430</v>
      </c>
      <c r="F541" s="31" t="s">
        <v>1427</v>
      </c>
      <c r="G541" s="32" t="s">
        <v>40</v>
      </c>
      <c r="H541" s="33">
        <v>0</v>
      </c>
      <c r="I541" s="67">
        <v>590000000</v>
      </c>
      <c r="J541" s="32" t="s">
        <v>41</v>
      </c>
      <c r="K541" s="32" t="s">
        <v>132</v>
      </c>
      <c r="L541" s="32" t="s">
        <v>41</v>
      </c>
      <c r="M541" s="32" t="s">
        <v>512</v>
      </c>
      <c r="N541" s="32" t="s">
        <v>55</v>
      </c>
      <c r="O541" s="32" t="s">
        <v>56</v>
      </c>
      <c r="P541" s="32" t="s">
        <v>133</v>
      </c>
      <c r="Q541" s="32" t="s">
        <v>134</v>
      </c>
      <c r="R541" s="34">
        <v>300</v>
      </c>
      <c r="S541" s="34">
        <v>286</v>
      </c>
      <c r="T541" s="35">
        <v>0</v>
      </c>
      <c r="U541" s="36">
        <f t="shared" si="63"/>
        <v>0</v>
      </c>
      <c r="V541" s="37" t="s">
        <v>48</v>
      </c>
      <c r="W541" s="32">
        <v>2016</v>
      </c>
      <c r="X541" s="38">
        <v>11</v>
      </c>
    </row>
    <row r="542" spans="1:24" ht="50.1" customHeight="1">
      <c r="A542" s="41" t="s">
        <v>1431</v>
      </c>
      <c r="B542" s="30" t="s">
        <v>35</v>
      </c>
      <c r="C542" s="42" t="s">
        <v>1429</v>
      </c>
      <c r="D542" s="59" t="s">
        <v>1432</v>
      </c>
      <c r="E542" s="59" t="s">
        <v>1430</v>
      </c>
      <c r="F542" s="42" t="s">
        <v>1427</v>
      </c>
      <c r="G542" s="30" t="s">
        <v>40</v>
      </c>
      <c r="H542" s="30">
        <v>0</v>
      </c>
      <c r="I542" s="67">
        <v>590000000</v>
      </c>
      <c r="J542" s="32" t="s">
        <v>41</v>
      </c>
      <c r="K542" s="48" t="s">
        <v>212</v>
      </c>
      <c r="L542" s="32" t="s">
        <v>41</v>
      </c>
      <c r="M542" s="30" t="s">
        <v>512</v>
      </c>
      <c r="N542" s="30" t="s">
        <v>55</v>
      </c>
      <c r="O542" s="67" t="s">
        <v>483</v>
      </c>
      <c r="P542" s="30">
        <v>166</v>
      </c>
      <c r="Q542" s="30" t="s">
        <v>137</v>
      </c>
      <c r="R542" s="49">
        <v>300</v>
      </c>
      <c r="S542" s="60">
        <v>286</v>
      </c>
      <c r="T542" s="44">
        <f t="shared" si="62"/>
        <v>85800</v>
      </c>
      <c r="U542" s="44">
        <v>96096.000000000015</v>
      </c>
      <c r="V542" s="101"/>
      <c r="W542" s="32">
        <v>2016</v>
      </c>
      <c r="X542" s="30"/>
    </row>
    <row r="543" spans="1:24" ht="50.1" customHeight="1">
      <c r="A543" s="29" t="s">
        <v>1433</v>
      </c>
      <c r="B543" s="30" t="s">
        <v>35</v>
      </c>
      <c r="C543" s="31" t="s">
        <v>1434</v>
      </c>
      <c r="D543" s="31" t="s">
        <v>1435</v>
      </c>
      <c r="E543" s="31" t="s">
        <v>1436</v>
      </c>
      <c r="F543" s="31" t="s">
        <v>1437</v>
      </c>
      <c r="G543" s="32" t="s">
        <v>40</v>
      </c>
      <c r="H543" s="33">
        <v>0</v>
      </c>
      <c r="I543" s="67">
        <v>590000000</v>
      </c>
      <c r="J543" s="32" t="s">
        <v>41</v>
      </c>
      <c r="K543" s="32" t="s">
        <v>1438</v>
      </c>
      <c r="L543" s="32" t="s">
        <v>41</v>
      </c>
      <c r="M543" s="32" t="s">
        <v>84</v>
      </c>
      <c r="N543" s="32" t="s">
        <v>55</v>
      </c>
      <c r="O543" s="32" t="s">
        <v>56</v>
      </c>
      <c r="P543" s="32">
        <v>166</v>
      </c>
      <c r="Q543" s="32" t="s">
        <v>134</v>
      </c>
      <c r="R543" s="102">
        <v>1000</v>
      </c>
      <c r="S543" s="102">
        <v>489</v>
      </c>
      <c r="T543" s="35">
        <v>0</v>
      </c>
      <c r="U543" s="36">
        <f>T543*1.12</f>
        <v>0</v>
      </c>
      <c r="V543" s="37" t="s">
        <v>48</v>
      </c>
      <c r="W543" s="32">
        <v>2016</v>
      </c>
      <c r="X543" s="38">
        <v>11</v>
      </c>
    </row>
    <row r="544" spans="1:24" ht="50.1" customHeight="1">
      <c r="A544" s="70" t="s">
        <v>1439</v>
      </c>
      <c r="B544" s="30" t="s">
        <v>35</v>
      </c>
      <c r="C544" s="42" t="s">
        <v>1434</v>
      </c>
      <c r="D544" s="42" t="s">
        <v>1440</v>
      </c>
      <c r="E544" s="59" t="s">
        <v>1436</v>
      </c>
      <c r="F544" s="59" t="s">
        <v>1437</v>
      </c>
      <c r="G544" s="30" t="s">
        <v>40</v>
      </c>
      <c r="H544" s="30">
        <v>0</v>
      </c>
      <c r="I544" s="67">
        <v>590000000</v>
      </c>
      <c r="J544" s="32" t="s">
        <v>41</v>
      </c>
      <c r="K544" s="48" t="s">
        <v>1441</v>
      </c>
      <c r="L544" s="32" t="s">
        <v>41</v>
      </c>
      <c r="M544" s="30" t="s">
        <v>84</v>
      </c>
      <c r="N544" s="30" t="s">
        <v>55</v>
      </c>
      <c r="O544" s="67" t="s">
        <v>483</v>
      </c>
      <c r="P544" s="30">
        <v>166</v>
      </c>
      <c r="Q544" s="30" t="s">
        <v>134</v>
      </c>
      <c r="R544" s="58">
        <v>1000</v>
      </c>
      <c r="S544" s="104">
        <v>489</v>
      </c>
      <c r="T544" s="44">
        <v>0</v>
      </c>
      <c r="U544" s="36">
        <f>T544*1.12</f>
        <v>0</v>
      </c>
      <c r="V544" s="61"/>
      <c r="W544" s="32">
        <v>2016</v>
      </c>
      <c r="X544" s="30" t="s">
        <v>721</v>
      </c>
    </row>
    <row r="545" spans="1:63" ht="50.1" customHeight="1">
      <c r="A545" s="70" t="s">
        <v>1442</v>
      </c>
      <c r="B545" s="30" t="s">
        <v>35</v>
      </c>
      <c r="C545" s="42" t="s">
        <v>1434</v>
      </c>
      <c r="D545" s="42" t="s">
        <v>1440</v>
      </c>
      <c r="E545" s="59" t="s">
        <v>1436</v>
      </c>
      <c r="F545" s="59" t="s">
        <v>1437</v>
      </c>
      <c r="G545" s="30" t="s">
        <v>40</v>
      </c>
      <c r="H545" s="30">
        <v>0</v>
      </c>
      <c r="I545" s="67">
        <v>590000000</v>
      </c>
      <c r="J545" s="32" t="s">
        <v>41</v>
      </c>
      <c r="K545" s="48" t="s">
        <v>511</v>
      </c>
      <c r="L545" s="32" t="s">
        <v>41</v>
      </c>
      <c r="M545" s="30" t="s">
        <v>512</v>
      </c>
      <c r="N545" s="30" t="s">
        <v>55</v>
      </c>
      <c r="O545" s="67" t="s">
        <v>398</v>
      </c>
      <c r="P545" s="30">
        <v>166</v>
      </c>
      <c r="Q545" s="30" t="s">
        <v>134</v>
      </c>
      <c r="R545" s="58">
        <v>1000</v>
      </c>
      <c r="S545" s="104">
        <v>892.85714285699999</v>
      </c>
      <c r="T545" s="44">
        <f>R545*S545</f>
        <v>892857.142857</v>
      </c>
      <c r="U545" s="44">
        <f>T545*1.12</f>
        <v>999999.99999984005</v>
      </c>
      <c r="V545" s="61"/>
      <c r="W545" s="32">
        <v>2016</v>
      </c>
      <c r="X545" s="30"/>
    </row>
    <row r="546" spans="1:63" ht="50.1" customHeight="1">
      <c r="A546" s="29" t="s">
        <v>1443</v>
      </c>
      <c r="B546" s="30" t="s">
        <v>35</v>
      </c>
      <c r="C546" s="31" t="s">
        <v>1444</v>
      </c>
      <c r="D546" s="31" t="s">
        <v>1445</v>
      </c>
      <c r="E546" s="31" t="s">
        <v>1446</v>
      </c>
      <c r="F546" s="31" t="s">
        <v>1447</v>
      </c>
      <c r="G546" s="32" t="s">
        <v>40</v>
      </c>
      <c r="H546" s="33">
        <v>0</v>
      </c>
      <c r="I546" s="67">
        <v>590000000</v>
      </c>
      <c r="J546" s="32" t="s">
        <v>41</v>
      </c>
      <c r="K546" s="32" t="s">
        <v>143</v>
      </c>
      <c r="L546" s="32" t="s">
        <v>144</v>
      </c>
      <c r="M546" s="32" t="s">
        <v>84</v>
      </c>
      <c r="N546" s="32" t="s">
        <v>145</v>
      </c>
      <c r="O546" s="32" t="s">
        <v>146</v>
      </c>
      <c r="P546" s="32">
        <v>796</v>
      </c>
      <c r="Q546" s="32" t="s">
        <v>47</v>
      </c>
      <c r="R546" s="34">
        <v>1</v>
      </c>
      <c r="S546" s="34">
        <v>1000000</v>
      </c>
      <c r="T546" s="35">
        <v>0</v>
      </c>
      <c r="U546" s="36">
        <f t="shared" si="63"/>
        <v>0</v>
      </c>
      <c r="V546" s="37" t="s">
        <v>48</v>
      </c>
      <c r="W546" s="32">
        <v>2016</v>
      </c>
      <c r="X546" s="38">
        <v>11</v>
      </c>
    </row>
    <row r="547" spans="1:63" s="40" customFormat="1" ht="50.1" customHeight="1">
      <c r="A547" s="70" t="s">
        <v>1448</v>
      </c>
      <c r="B547" s="30" t="s">
        <v>35</v>
      </c>
      <c r="C547" s="42" t="s">
        <v>1444</v>
      </c>
      <c r="D547" s="42" t="s">
        <v>1445</v>
      </c>
      <c r="E547" s="42" t="s">
        <v>1446</v>
      </c>
      <c r="F547" s="42" t="s">
        <v>1447</v>
      </c>
      <c r="G547" s="30" t="s">
        <v>40</v>
      </c>
      <c r="H547" s="30">
        <v>0</v>
      </c>
      <c r="I547" s="67">
        <v>590000000</v>
      </c>
      <c r="J547" s="32" t="s">
        <v>41</v>
      </c>
      <c r="K547" s="30" t="s">
        <v>148</v>
      </c>
      <c r="L547" s="30" t="s">
        <v>144</v>
      </c>
      <c r="M547" s="30" t="s">
        <v>84</v>
      </c>
      <c r="N547" s="30" t="s">
        <v>145</v>
      </c>
      <c r="O547" s="32" t="s">
        <v>115</v>
      </c>
      <c r="P547" s="32">
        <v>796</v>
      </c>
      <c r="Q547" s="30" t="s">
        <v>47</v>
      </c>
      <c r="R547" s="58">
        <v>1</v>
      </c>
      <c r="S547" s="58">
        <v>1000000</v>
      </c>
      <c r="T547" s="58">
        <v>0</v>
      </c>
      <c r="U547" s="316">
        <f t="shared" ref="U547" si="64">T547*1.12</f>
        <v>0</v>
      </c>
      <c r="V547" s="314"/>
      <c r="W547" s="32">
        <v>2016</v>
      </c>
      <c r="X547" s="327" t="s">
        <v>14123</v>
      </c>
      <c r="Y547" s="363"/>
      <c r="Z547" s="364"/>
      <c r="AA547" s="364"/>
      <c r="AB547" s="364"/>
      <c r="AC547" s="364"/>
      <c r="AD547" s="364"/>
      <c r="AE547" s="364"/>
      <c r="AF547" s="364"/>
      <c r="AG547" s="364"/>
      <c r="AH547" s="364"/>
      <c r="AI547" s="364"/>
      <c r="AJ547" s="364"/>
      <c r="AK547" s="364"/>
      <c r="AL547" s="364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</row>
    <row r="548" spans="1:63" s="40" customFormat="1" ht="50.1" customHeight="1">
      <c r="A548" s="70" t="s">
        <v>14279</v>
      </c>
      <c r="B548" s="30" t="s">
        <v>35</v>
      </c>
      <c r="C548" s="375" t="s">
        <v>14280</v>
      </c>
      <c r="D548" s="31" t="s">
        <v>9584</v>
      </c>
      <c r="E548" s="31" t="s">
        <v>14281</v>
      </c>
      <c r="F548" s="42" t="s">
        <v>14282</v>
      </c>
      <c r="G548" s="30" t="s">
        <v>40</v>
      </c>
      <c r="H548" s="30">
        <v>0</v>
      </c>
      <c r="I548" s="32">
        <v>590000000</v>
      </c>
      <c r="J548" s="32" t="s">
        <v>41</v>
      </c>
      <c r="K548" s="30" t="s">
        <v>14136</v>
      </c>
      <c r="L548" s="32" t="s">
        <v>43</v>
      </c>
      <c r="M548" s="30" t="s">
        <v>69</v>
      </c>
      <c r="N548" s="30" t="s">
        <v>14283</v>
      </c>
      <c r="O548" s="172" t="s">
        <v>11034</v>
      </c>
      <c r="P548" s="32">
        <v>796</v>
      </c>
      <c r="Q548" s="30" t="s">
        <v>47</v>
      </c>
      <c r="R548" s="58">
        <v>2</v>
      </c>
      <c r="S548" s="102">
        <v>635000</v>
      </c>
      <c r="T548" s="58">
        <f>S548*R548</f>
        <v>1270000</v>
      </c>
      <c r="U548" s="58">
        <f>T548*1.12</f>
        <v>1422400.0000000002</v>
      </c>
      <c r="V548" s="223"/>
      <c r="W548" s="32">
        <v>2016</v>
      </c>
      <c r="X548" s="314" t="s">
        <v>13857</v>
      </c>
      <c r="Y548" s="363"/>
      <c r="Z548" s="364"/>
      <c r="AA548" s="364"/>
      <c r="AB548" s="364"/>
      <c r="AC548" s="364"/>
      <c r="AD548" s="364"/>
      <c r="AE548" s="364"/>
      <c r="AF548" s="364"/>
      <c r="AG548" s="364"/>
      <c r="AH548" s="364"/>
      <c r="AI548" s="364"/>
      <c r="AJ548" s="364"/>
      <c r="AK548" s="364"/>
      <c r="AL548" s="364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</row>
    <row r="549" spans="1:63" ht="50.1" customHeight="1">
      <c r="A549" s="29" t="s">
        <v>1449</v>
      </c>
      <c r="B549" s="30" t="s">
        <v>35</v>
      </c>
      <c r="C549" s="31" t="s">
        <v>1450</v>
      </c>
      <c r="D549" s="31" t="s">
        <v>1451</v>
      </c>
      <c r="E549" s="31" t="s">
        <v>1452</v>
      </c>
      <c r="F549" s="31" t="s">
        <v>1453</v>
      </c>
      <c r="G549" s="32" t="s">
        <v>40</v>
      </c>
      <c r="H549" s="33">
        <v>0</v>
      </c>
      <c r="I549" s="67">
        <v>590000000</v>
      </c>
      <c r="J549" s="32" t="s">
        <v>41</v>
      </c>
      <c r="K549" s="32" t="s">
        <v>543</v>
      </c>
      <c r="L549" s="32" t="s">
        <v>41</v>
      </c>
      <c r="M549" s="32" t="s">
        <v>44</v>
      </c>
      <c r="N549" s="32" t="s">
        <v>55</v>
      </c>
      <c r="O549" s="32" t="s">
        <v>56</v>
      </c>
      <c r="P549" s="32" t="s">
        <v>133</v>
      </c>
      <c r="Q549" s="32" t="s">
        <v>134</v>
      </c>
      <c r="R549" s="34">
        <v>100</v>
      </c>
      <c r="S549" s="34">
        <v>367</v>
      </c>
      <c r="T549" s="35">
        <v>0</v>
      </c>
      <c r="U549" s="36">
        <f t="shared" si="63"/>
        <v>0</v>
      </c>
      <c r="V549" s="37" t="s">
        <v>48</v>
      </c>
      <c r="W549" s="32">
        <v>2016</v>
      </c>
      <c r="X549" s="38">
        <v>11</v>
      </c>
    </row>
    <row r="550" spans="1:63" s="40" customFormat="1" ht="50.1" customHeight="1">
      <c r="A550" s="70" t="s">
        <v>1454</v>
      </c>
      <c r="B550" s="30" t="s">
        <v>35</v>
      </c>
      <c r="C550" s="42" t="s">
        <v>1450</v>
      </c>
      <c r="D550" s="73" t="s">
        <v>1451</v>
      </c>
      <c r="E550" s="42" t="s">
        <v>1452</v>
      </c>
      <c r="F550" s="73" t="s">
        <v>1453</v>
      </c>
      <c r="G550" s="30" t="s">
        <v>40</v>
      </c>
      <c r="H550" s="30">
        <v>0</v>
      </c>
      <c r="I550" s="67">
        <v>590000000</v>
      </c>
      <c r="J550" s="32" t="s">
        <v>41</v>
      </c>
      <c r="K550" s="32" t="s">
        <v>546</v>
      </c>
      <c r="L550" s="32" t="s">
        <v>41</v>
      </c>
      <c r="M550" s="98" t="s">
        <v>44</v>
      </c>
      <c r="N550" s="30" t="s">
        <v>55</v>
      </c>
      <c r="O550" s="67" t="s">
        <v>483</v>
      </c>
      <c r="P550" s="32">
        <v>166</v>
      </c>
      <c r="Q550" s="98" t="s">
        <v>137</v>
      </c>
      <c r="R550" s="43">
        <v>100</v>
      </c>
      <c r="S550" s="43">
        <v>367</v>
      </c>
      <c r="T550" s="58">
        <v>0</v>
      </c>
      <c r="U550" s="316">
        <f>T550*1.12</f>
        <v>0</v>
      </c>
      <c r="V550" s="98"/>
      <c r="W550" s="32">
        <v>2016</v>
      </c>
      <c r="X550" s="30">
        <v>11.19</v>
      </c>
      <c r="Y550" s="364"/>
      <c r="Z550" s="364"/>
      <c r="AA550" s="364"/>
      <c r="AB550" s="364"/>
      <c r="AC550" s="364"/>
      <c r="AD550" s="364"/>
      <c r="AE550" s="364"/>
      <c r="AF550" s="364"/>
      <c r="AG550" s="364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</row>
    <row r="551" spans="1:63" s="40" customFormat="1" ht="50.1" customHeight="1">
      <c r="A551" s="70" t="s">
        <v>12960</v>
      </c>
      <c r="B551" s="30" t="s">
        <v>35</v>
      </c>
      <c r="C551" s="42" t="s">
        <v>1450</v>
      </c>
      <c r="D551" s="73" t="s">
        <v>1451</v>
      </c>
      <c r="E551" s="42" t="s">
        <v>1452</v>
      </c>
      <c r="F551" s="73" t="s">
        <v>1453</v>
      </c>
      <c r="G551" s="30" t="s">
        <v>40</v>
      </c>
      <c r="H551" s="30">
        <v>0</v>
      </c>
      <c r="I551" s="67">
        <v>590000000</v>
      </c>
      <c r="J551" s="32" t="s">
        <v>41</v>
      </c>
      <c r="K551" s="32" t="s">
        <v>12806</v>
      </c>
      <c r="L551" s="32" t="s">
        <v>41</v>
      </c>
      <c r="M551" s="98" t="s">
        <v>44</v>
      </c>
      <c r="N551" s="30" t="s">
        <v>55</v>
      </c>
      <c r="O551" s="67" t="s">
        <v>483</v>
      </c>
      <c r="P551" s="32">
        <v>166</v>
      </c>
      <c r="Q551" s="98" t="s">
        <v>134</v>
      </c>
      <c r="R551" s="58">
        <v>100</v>
      </c>
      <c r="S551" s="58">
        <v>450.9</v>
      </c>
      <c r="T551" s="58">
        <f>S551*R551</f>
        <v>45090</v>
      </c>
      <c r="U551" s="58">
        <f>T551*1.12</f>
        <v>50500.800000000003</v>
      </c>
      <c r="V551" s="98"/>
      <c r="W551" s="32">
        <v>2016</v>
      </c>
      <c r="X551" s="30"/>
      <c r="Y551" s="364"/>
      <c r="Z551" s="364"/>
      <c r="AA551" s="364"/>
      <c r="AB551" s="364"/>
      <c r="AC551" s="364"/>
      <c r="AD551" s="364"/>
      <c r="AE551" s="364"/>
      <c r="AF551" s="364"/>
      <c r="AG551" s="364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</row>
    <row r="552" spans="1:63" ht="50.1" customHeight="1">
      <c r="A552" s="29" t="s">
        <v>1455</v>
      </c>
      <c r="B552" s="30" t="s">
        <v>35</v>
      </c>
      <c r="C552" s="31" t="s">
        <v>1456</v>
      </c>
      <c r="D552" s="31" t="s">
        <v>1457</v>
      </c>
      <c r="E552" s="31" t="s">
        <v>1458</v>
      </c>
      <c r="F552" s="31" t="s">
        <v>1459</v>
      </c>
      <c r="G552" s="32" t="s">
        <v>40</v>
      </c>
      <c r="H552" s="33">
        <v>0</v>
      </c>
      <c r="I552" s="67">
        <v>590000000</v>
      </c>
      <c r="J552" s="32" t="s">
        <v>41</v>
      </c>
      <c r="K552" s="32" t="s">
        <v>1460</v>
      </c>
      <c r="L552" s="32" t="s">
        <v>43</v>
      </c>
      <c r="M552" s="32" t="s">
        <v>69</v>
      </c>
      <c r="N552" s="32" t="s">
        <v>70</v>
      </c>
      <c r="O552" s="32" t="s">
        <v>71</v>
      </c>
      <c r="P552" s="32">
        <v>796</v>
      </c>
      <c r="Q552" s="32" t="s">
        <v>47</v>
      </c>
      <c r="R552" s="34">
        <v>2</v>
      </c>
      <c r="S552" s="34">
        <v>3500</v>
      </c>
      <c r="T552" s="35">
        <v>0</v>
      </c>
      <c r="U552" s="36">
        <f t="shared" si="63"/>
        <v>0</v>
      </c>
      <c r="V552" s="37" t="s">
        <v>48</v>
      </c>
      <c r="W552" s="32">
        <v>2016</v>
      </c>
      <c r="X552" s="38">
        <v>11</v>
      </c>
    </row>
    <row r="553" spans="1:63" ht="50.1" customHeight="1">
      <c r="A553" s="41" t="s">
        <v>1461</v>
      </c>
      <c r="B553" s="30" t="s">
        <v>35</v>
      </c>
      <c r="C553" s="42" t="s">
        <v>1456</v>
      </c>
      <c r="D553" s="42" t="s">
        <v>1457</v>
      </c>
      <c r="E553" s="42" t="s">
        <v>1458</v>
      </c>
      <c r="F553" s="31" t="s">
        <v>1459</v>
      </c>
      <c r="G553" s="32" t="s">
        <v>40</v>
      </c>
      <c r="H553" s="30">
        <v>0</v>
      </c>
      <c r="I553" s="67">
        <v>590000000</v>
      </c>
      <c r="J553" s="32" t="s">
        <v>41</v>
      </c>
      <c r="K553" s="32" t="s">
        <v>1460</v>
      </c>
      <c r="L553" s="32" t="s">
        <v>43</v>
      </c>
      <c r="M553" s="68" t="s">
        <v>69</v>
      </c>
      <c r="N553" s="32" t="s">
        <v>70</v>
      </c>
      <c r="O553" s="32" t="s">
        <v>115</v>
      </c>
      <c r="P553" s="32">
        <v>796</v>
      </c>
      <c r="Q553" s="32" t="s">
        <v>47</v>
      </c>
      <c r="R553" s="58">
        <v>2</v>
      </c>
      <c r="S553" s="58">
        <v>3500</v>
      </c>
      <c r="T553" s="44">
        <f t="shared" si="62"/>
        <v>7000</v>
      </c>
      <c r="U553" s="44">
        <v>7840.0000000000009</v>
      </c>
      <c r="V553" s="32"/>
      <c r="W553" s="32">
        <v>2016</v>
      </c>
      <c r="X553" s="30"/>
    </row>
    <row r="554" spans="1:63" ht="50.1" customHeight="1">
      <c r="A554" s="29" t="s">
        <v>1462</v>
      </c>
      <c r="B554" s="30" t="s">
        <v>35</v>
      </c>
      <c r="C554" s="31" t="s">
        <v>1463</v>
      </c>
      <c r="D554" s="31" t="s">
        <v>1464</v>
      </c>
      <c r="E554" s="31" t="s">
        <v>1465</v>
      </c>
      <c r="F554" s="31" t="s">
        <v>773</v>
      </c>
      <c r="G554" s="32" t="s">
        <v>40</v>
      </c>
      <c r="H554" s="33">
        <v>0</v>
      </c>
      <c r="I554" s="67">
        <v>590000000</v>
      </c>
      <c r="J554" s="32" t="s">
        <v>41</v>
      </c>
      <c r="K554" s="32" t="s">
        <v>1466</v>
      </c>
      <c r="L554" s="32" t="s">
        <v>43</v>
      </c>
      <c r="M554" s="32" t="s">
        <v>69</v>
      </c>
      <c r="N554" s="32" t="s">
        <v>70</v>
      </c>
      <c r="O554" s="32" t="s">
        <v>71</v>
      </c>
      <c r="P554" s="32">
        <v>796</v>
      </c>
      <c r="Q554" s="32" t="s">
        <v>47</v>
      </c>
      <c r="R554" s="34">
        <v>4</v>
      </c>
      <c r="S554" s="34">
        <v>13000</v>
      </c>
      <c r="T554" s="35">
        <v>0</v>
      </c>
      <c r="U554" s="36">
        <f t="shared" si="63"/>
        <v>0</v>
      </c>
      <c r="V554" s="37" t="s">
        <v>48</v>
      </c>
      <c r="W554" s="32">
        <v>2016</v>
      </c>
      <c r="X554" s="38">
        <v>11</v>
      </c>
    </row>
    <row r="555" spans="1:63" ht="50.1" customHeight="1">
      <c r="A555" s="41" t="s">
        <v>1467</v>
      </c>
      <c r="B555" s="30" t="s">
        <v>35</v>
      </c>
      <c r="C555" s="42" t="s">
        <v>1463</v>
      </c>
      <c r="D555" s="42" t="s">
        <v>1464</v>
      </c>
      <c r="E555" s="42" t="s">
        <v>1465</v>
      </c>
      <c r="F555" s="31" t="s">
        <v>773</v>
      </c>
      <c r="G555" s="32" t="s">
        <v>40</v>
      </c>
      <c r="H555" s="30">
        <v>0</v>
      </c>
      <c r="I555" s="67">
        <v>590000000</v>
      </c>
      <c r="J555" s="32" t="s">
        <v>41</v>
      </c>
      <c r="K555" s="32" t="s">
        <v>1466</v>
      </c>
      <c r="L555" s="32" t="s">
        <v>43</v>
      </c>
      <c r="M555" s="68" t="s">
        <v>69</v>
      </c>
      <c r="N555" s="32" t="s">
        <v>70</v>
      </c>
      <c r="O555" s="32" t="s">
        <v>115</v>
      </c>
      <c r="P555" s="32">
        <v>796</v>
      </c>
      <c r="Q555" s="32" t="s">
        <v>47</v>
      </c>
      <c r="R555" s="58">
        <v>4</v>
      </c>
      <c r="S555" s="58">
        <v>13000</v>
      </c>
      <c r="T555" s="44">
        <f t="shared" si="62"/>
        <v>52000</v>
      </c>
      <c r="U555" s="44">
        <v>58240.000000000007</v>
      </c>
      <c r="V555" s="32"/>
      <c r="W555" s="32">
        <v>2016</v>
      </c>
      <c r="X555" s="30"/>
    </row>
    <row r="556" spans="1:63" ht="50.1" customHeight="1">
      <c r="A556" s="29" t="s">
        <v>1468</v>
      </c>
      <c r="B556" s="30" t="s">
        <v>35</v>
      </c>
      <c r="C556" s="31" t="s">
        <v>1469</v>
      </c>
      <c r="D556" s="31" t="s">
        <v>1464</v>
      </c>
      <c r="E556" s="31" t="s">
        <v>1470</v>
      </c>
      <c r="F556" s="31" t="s">
        <v>773</v>
      </c>
      <c r="G556" s="32" t="s">
        <v>40</v>
      </c>
      <c r="H556" s="33">
        <v>0</v>
      </c>
      <c r="I556" s="67">
        <v>590000000</v>
      </c>
      <c r="J556" s="32" t="s">
        <v>41</v>
      </c>
      <c r="K556" s="32" t="s">
        <v>1466</v>
      </c>
      <c r="L556" s="32" t="s">
        <v>43</v>
      </c>
      <c r="M556" s="32" t="s">
        <v>69</v>
      </c>
      <c r="N556" s="32" t="s">
        <v>70</v>
      </c>
      <c r="O556" s="32" t="s">
        <v>71</v>
      </c>
      <c r="P556" s="32">
        <v>796</v>
      </c>
      <c r="Q556" s="32" t="s">
        <v>47</v>
      </c>
      <c r="R556" s="34">
        <v>4</v>
      </c>
      <c r="S556" s="34">
        <v>13000</v>
      </c>
      <c r="T556" s="35">
        <v>52000</v>
      </c>
      <c r="U556" s="36">
        <f t="shared" si="63"/>
        <v>58240.000000000007</v>
      </c>
      <c r="V556" s="37" t="s">
        <v>48</v>
      </c>
      <c r="W556" s="32">
        <v>2016</v>
      </c>
      <c r="X556" s="38"/>
    </row>
    <row r="557" spans="1:63" ht="50.1" customHeight="1">
      <c r="A557" s="29" t="s">
        <v>1471</v>
      </c>
      <c r="B557" s="30" t="s">
        <v>35</v>
      </c>
      <c r="C557" s="31" t="s">
        <v>1472</v>
      </c>
      <c r="D557" s="31" t="s">
        <v>1464</v>
      </c>
      <c r="E557" s="31" t="s">
        <v>1473</v>
      </c>
      <c r="F557" s="31" t="s">
        <v>773</v>
      </c>
      <c r="G557" s="32" t="s">
        <v>40</v>
      </c>
      <c r="H557" s="33">
        <v>0</v>
      </c>
      <c r="I557" s="67">
        <v>590000000</v>
      </c>
      <c r="J557" s="32" t="s">
        <v>41</v>
      </c>
      <c r="K557" s="32" t="s">
        <v>1466</v>
      </c>
      <c r="L557" s="32" t="s">
        <v>43</v>
      </c>
      <c r="M557" s="32" t="s">
        <v>69</v>
      </c>
      <c r="N557" s="32" t="s">
        <v>70</v>
      </c>
      <c r="O557" s="32" t="s">
        <v>71</v>
      </c>
      <c r="P557" s="32">
        <v>796</v>
      </c>
      <c r="Q557" s="32" t="s">
        <v>47</v>
      </c>
      <c r="R557" s="34">
        <v>4</v>
      </c>
      <c r="S557" s="34">
        <v>13000</v>
      </c>
      <c r="T557" s="35">
        <v>52000</v>
      </c>
      <c r="U557" s="36">
        <f t="shared" si="63"/>
        <v>58240.000000000007</v>
      </c>
      <c r="V557" s="37" t="s">
        <v>48</v>
      </c>
      <c r="W557" s="32">
        <v>2016</v>
      </c>
      <c r="X557" s="38"/>
    </row>
    <row r="558" spans="1:63" ht="50.1" customHeight="1">
      <c r="A558" s="29" t="s">
        <v>1474</v>
      </c>
      <c r="B558" s="30" t="s">
        <v>35</v>
      </c>
      <c r="C558" s="31" t="s">
        <v>1475</v>
      </c>
      <c r="D558" s="31" t="s">
        <v>1464</v>
      </c>
      <c r="E558" s="31" t="s">
        <v>1476</v>
      </c>
      <c r="F558" s="31" t="s">
        <v>1477</v>
      </c>
      <c r="G558" s="32" t="s">
        <v>40</v>
      </c>
      <c r="H558" s="33">
        <v>0</v>
      </c>
      <c r="I558" s="67">
        <v>590000000</v>
      </c>
      <c r="J558" s="32" t="s">
        <v>41</v>
      </c>
      <c r="K558" s="32" t="s">
        <v>1478</v>
      </c>
      <c r="L558" s="32" t="s">
        <v>43</v>
      </c>
      <c r="M558" s="32" t="s">
        <v>69</v>
      </c>
      <c r="N558" s="32" t="s">
        <v>70</v>
      </c>
      <c r="O558" s="32" t="s">
        <v>71</v>
      </c>
      <c r="P558" s="32">
        <v>796</v>
      </c>
      <c r="Q558" s="32" t="s">
        <v>47</v>
      </c>
      <c r="R558" s="34">
        <v>2</v>
      </c>
      <c r="S558" s="34">
        <v>38000</v>
      </c>
      <c r="T558" s="35">
        <v>0</v>
      </c>
      <c r="U558" s="36">
        <v>0</v>
      </c>
      <c r="V558" s="37" t="s">
        <v>48</v>
      </c>
      <c r="W558" s="32">
        <v>2016</v>
      </c>
      <c r="X558" s="33" t="s">
        <v>1479</v>
      </c>
    </row>
    <row r="559" spans="1:63" ht="50.1" customHeight="1">
      <c r="A559" s="29" t="s">
        <v>1480</v>
      </c>
      <c r="B559" s="30" t="s">
        <v>35</v>
      </c>
      <c r="C559" s="31" t="s">
        <v>1475</v>
      </c>
      <c r="D559" s="31" t="s">
        <v>1464</v>
      </c>
      <c r="E559" s="31" t="s">
        <v>1476</v>
      </c>
      <c r="F559" s="31" t="s">
        <v>1477</v>
      </c>
      <c r="G559" s="32" t="s">
        <v>40</v>
      </c>
      <c r="H559" s="33">
        <v>0</v>
      </c>
      <c r="I559" s="67">
        <v>590000000</v>
      </c>
      <c r="J559" s="32" t="s">
        <v>41</v>
      </c>
      <c r="K559" s="32" t="s">
        <v>331</v>
      </c>
      <c r="L559" s="32" t="s">
        <v>43</v>
      </c>
      <c r="M559" s="32" t="s">
        <v>69</v>
      </c>
      <c r="N559" s="32" t="s">
        <v>1481</v>
      </c>
      <c r="O559" s="32" t="s">
        <v>71</v>
      </c>
      <c r="P559" s="32">
        <v>796</v>
      </c>
      <c r="Q559" s="32" t="s">
        <v>47</v>
      </c>
      <c r="R559" s="34">
        <v>1</v>
      </c>
      <c r="S559" s="34">
        <v>49464.29</v>
      </c>
      <c r="T559" s="35">
        <f>R559*S559</f>
        <v>49464.29</v>
      </c>
      <c r="U559" s="36">
        <f>T559*1.12</f>
        <v>55400.00480000001</v>
      </c>
      <c r="V559" s="37" t="s">
        <v>48</v>
      </c>
      <c r="W559" s="32">
        <v>2016</v>
      </c>
      <c r="X559" s="33" t="s">
        <v>48</v>
      </c>
    </row>
    <row r="560" spans="1:63" ht="50.1" customHeight="1">
      <c r="A560" s="29" t="s">
        <v>1482</v>
      </c>
      <c r="B560" s="30" t="s">
        <v>35</v>
      </c>
      <c r="C560" s="31" t="s">
        <v>1483</v>
      </c>
      <c r="D560" s="31" t="s">
        <v>1464</v>
      </c>
      <c r="E560" s="31" t="s">
        <v>1484</v>
      </c>
      <c r="F560" s="31" t="s">
        <v>1477</v>
      </c>
      <c r="G560" s="32" t="s">
        <v>40</v>
      </c>
      <c r="H560" s="33">
        <v>0</v>
      </c>
      <c r="I560" s="67">
        <v>590000000</v>
      </c>
      <c r="J560" s="32" t="s">
        <v>41</v>
      </c>
      <c r="K560" s="32" t="s">
        <v>1478</v>
      </c>
      <c r="L560" s="32" t="s">
        <v>43</v>
      </c>
      <c r="M560" s="32" t="s">
        <v>69</v>
      </c>
      <c r="N560" s="32" t="s">
        <v>70</v>
      </c>
      <c r="O560" s="32" t="s">
        <v>71</v>
      </c>
      <c r="P560" s="32">
        <v>796</v>
      </c>
      <c r="Q560" s="32" t="s">
        <v>47</v>
      </c>
      <c r="R560" s="34">
        <v>2</v>
      </c>
      <c r="S560" s="34">
        <v>38000</v>
      </c>
      <c r="T560" s="35">
        <v>0</v>
      </c>
      <c r="U560" s="36">
        <v>0</v>
      </c>
      <c r="V560" s="37" t="s">
        <v>48</v>
      </c>
      <c r="W560" s="32">
        <v>2016</v>
      </c>
      <c r="X560" s="33" t="s">
        <v>1479</v>
      </c>
    </row>
    <row r="561" spans="1:24" ht="50.1" customHeight="1">
      <c r="A561" s="29" t="s">
        <v>1485</v>
      </c>
      <c r="B561" s="30" t="s">
        <v>35</v>
      </c>
      <c r="C561" s="31" t="s">
        <v>1483</v>
      </c>
      <c r="D561" s="31" t="s">
        <v>1464</v>
      </c>
      <c r="E561" s="31" t="s">
        <v>1484</v>
      </c>
      <c r="F561" s="31" t="s">
        <v>1477</v>
      </c>
      <c r="G561" s="32" t="s">
        <v>40</v>
      </c>
      <c r="H561" s="33">
        <v>0</v>
      </c>
      <c r="I561" s="67">
        <v>590000000</v>
      </c>
      <c r="J561" s="32" t="s">
        <v>41</v>
      </c>
      <c r="K561" s="32" t="s">
        <v>331</v>
      </c>
      <c r="L561" s="32" t="s">
        <v>43</v>
      </c>
      <c r="M561" s="32" t="s">
        <v>69</v>
      </c>
      <c r="N561" s="32" t="s">
        <v>1481</v>
      </c>
      <c r="O561" s="32" t="s">
        <v>71</v>
      </c>
      <c r="P561" s="32">
        <v>796</v>
      </c>
      <c r="Q561" s="32" t="s">
        <v>47</v>
      </c>
      <c r="R561" s="34">
        <v>1</v>
      </c>
      <c r="S561" s="34">
        <v>49464.29</v>
      </c>
      <c r="T561" s="35">
        <f>R561*S561</f>
        <v>49464.29</v>
      </c>
      <c r="U561" s="36">
        <f>T561*1.12</f>
        <v>55400.00480000001</v>
      </c>
      <c r="V561" s="37" t="s">
        <v>48</v>
      </c>
      <c r="W561" s="32">
        <v>2016</v>
      </c>
      <c r="X561" s="33" t="s">
        <v>48</v>
      </c>
    </row>
    <row r="562" spans="1:24" ht="50.1" customHeight="1">
      <c r="A562" s="29" t="s">
        <v>1486</v>
      </c>
      <c r="B562" s="30" t="s">
        <v>35</v>
      </c>
      <c r="C562" s="31" t="s">
        <v>1487</v>
      </c>
      <c r="D562" s="31" t="s">
        <v>1464</v>
      </c>
      <c r="E562" s="31" t="s">
        <v>1488</v>
      </c>
      <c r="F562" s="31" t="s">
        <v>1477</v>
      </c>
      <c r="G562" s="32" t="s">
        <v>40</v>
      </c>
      <c r="H562" s="33">
        <v>0</v>
      </c>
      <c r="I562" s="67">
        <v>590000000</v>
      </c>
      <c r="J562" s="32" t="s">
        <v>41</v>
      </c>
      <c r="K562" s="32" t="s">
        <v>1478</v>
      </c>
      <c r="L562" s="32" t="s">
        <v>43</v>
      </c>
      <c r="M562" s="32" t="s">
        <v>69</v>
      </c>
      <c r="N562" s="32" t="s">
        <v>70</v>
      </c>
      <c r="O562" s="32" t="s">
        <v>71</v>
      </c>
      <c r="P562" s="32">
        <v>796</v>
      </c>
      <c r="Q562" s="32" t="s">
        <v>47</v>
      </c>
      <c r="R562" s="34">
        <v>2</v>
      </c>
      <c r="S562" s="34">
        <v>38000</v>
      </c>
      <c r="T562" s="35">
        <v>0</v>
      </c>
      <c r="U562" s="36">
        <v>0</v>
      </c>
      <c r="V562" s="37" t="s">
        <v>48</v>
      </c>
      <c r="W562" s="32">
        <v>2016</v>
      </c>
      <c r="X562" s="33" t="s">
        <v>1479</v>
      </c>
    </row>
    <row r="563" spans="1:24" ht="50.1" customHeight="1">
      <c r="A563" s="29" t="s">
        <v>1489</v>
      </c>
      <c r="B563" s="30" t="s">
        <v>35</v>
      </c>
      <c r="C563" s="31" t="s">
        <v>1487</v>
      </c>
      <c r="D563" s="31" t="s">
        <v>1464</v>
      </c>
      <c r="E563" s="31" t="s">
        <v>1488</v>
      </c>
      <c r="F563" s="31" t="s">
        <v>1477</v>
      </c>
      <c r="G563" s="32" t="s">
        <v>40</v>
      </c>
      <c r="H563" s="33">
        <v>0</v>
      </c>
      <c r="I563" s="67">
        <v>590000000</v>
      </c>
      <c r="J563" s="32" t="s">
        <v>41</v>
      </c>
      <c r="K563" s="32" t="s">
        <v>331</v>
      </c>
      <c r="L563" s="32" t="s">
        <v>43</v>
      </c>
      <c r="M563" s="32" t="s">
        <v>69</v>
      </c>
      <c r="N563" s="32" t="s">
        <v>1481</v>
      </c>
      <c r="O563" s="32" t="s">
        <v>71</v>
      </c>
      <c r="P563" s="32">
        <v>796</v>
      </c>
      <c r="Q563" s="32" t="s">
        <v>47</v>
      </c>
      <c r="R563" s="34">
        <v>1</v>
      </c>
      <c r="S563" s="34">
        <v>49464.29</v>
      </c>
      <c r="T563" s="35">
        <f>R563*S563</f>
        <v>49464.29</v>
      </c>
      <c r="U563" s="36">
        <f>T563*1.12</f>
        <v>55400.00480000001</v>
      </c>
      <c r="V563" s="37" t="s">
        <v>48</v>
      </c>
      <c r="W563" s="32">
        <v>2016</v>
      </c>
      <c r="X563" s="33" t="s">
        <v>48</v>
      </c>
    </row>
    <row r="564" spans="1:24" ht="50.1" customHeight="1">
      <c r="A564" s="29" t="s">
        <v>1490</v>
      </c>
      <c r="B564" s="30" t="s">
        <v>35</v>
      </c>
      <c r="C564" s="31" t="s">
        <v>1475</v>
      </c>
      <c r="D564" s="31" t="s">
        <v>1464</v>
      </c>
      <c r="E564" s="31" t="s">
        <v>1476</v>
      </c>
      <c r="F564" s="31" t="s">
        <v>1477</v>
      </c>
      <c r="G564" s="32" t="s">
        <v>40</v>
      </c>
      <c r="H564" s="33">
        <v>0</v>
      </c>
      <c r="I564" s="67">
        <v>590000000</v>
      </c>
      <c r="J564" s="32" t="s">
        <v>41</v>
      </c>
      <c r="K564" s="32" t="s">
        <v>1491</v>
      </c>
      <c r="L564" s="32" t="s">
        <v>43</v>
      </c>
      <c r="M564" s="32" t="s">
        <v>69</v>
      </c>
      <c r="N564" s="32" t="s">
        <v>70</v>
      </c>
      <c r="O564" s="32" t="s">
        <v>71</v>
      </c>
      <c r="P564" s="32">
        <v>796</v>
      </c>
      <c r="Q564" s="32" t="s">
        <v>47</v>
      </c>
      <c r="R564" s="34">
        <v>3</v>
      </c>
      <c r="S564" s="34">
        <v>37000</v>
      </c>
      <c r="T564" s="35">
        <v>0</v>
      </c>
      <c r="U564" s="36">
        <v>0</v>
      </c>
      <c r="V564" s="37" t="s">
        <v>48</v>
      </c>
      <c r="W564" s="32">
        <v>2016</v>
      </c>
      <c r="X564" s="33" t="s">
        <v>1479</v>
      </c>
    </row>
    <row r="565" spans="1:24" ht="50.1" customHeight="1">
      <c r="A565" s="29" t="s">
        <v>1492</v>
      </c>
      <c r="B565" s="30" t="s">
        <v>35</v>
      </c>
      <c r="C565" s="31" t="s">
        <v>1475</v>
      </c>
      <c r="D565" s="31" t="s">
        <v>1464</v>
      </c>
      <c r="E565" s="31" t="s">
        <v>1476</v>
      </c>
      <c r="F565" s="31" t="s">
        <v>1477</v>
      </c>
      <c r="G565" s="32" t="s">
        <v>40</v>
      </c>
      <c r="H565" s="33">
        <v>0</v>
      </c>
      <c r="I565" s="67">
        <v>590000000</v>
      </c>
      <c r="J565" s="32" t="s">
        <v>41</v>
      </c>
      <c r="K565" s="32" t="s">
        <v>331</v>
      </c>
      <c r="L565" s="32" t="s">
        <v>43</v>
      </c>
      <c r="M565" s="32" t="s">
        <v>69</v>
      </c>
      <c r="N565" s="32" t="s">
        <v>1481</v>
      </c>
      <c r="O565" s="32" t="s">
        <v>71</v>
      </c>
      <c r="P565" s="32">
        <v>796</v>
      </c>
      <c r="Q565" s="32" t="s">
        <v>47</v>
      </c>
      <c r="R565" s="34">
        <v>2</v>
      </c>
      <c r="S565" s="34">
        <v>14285.72</v>
      </c>
      <c r="T565" s="35">
        <f>R565*S565</f>
        <v>28571.439999999999</v>
      </c>
      <c r="U565" s="36">
        <f>T565*1.12</f>
        <v>32000.0128</v>
      </c>
      <c r="V565" s="37" t="s">
        <v>48</v>
      </c>
      <c r="W565" s="32">
        <v>2016</v>
      </c>
      <c r="X565" s="33" t="s">
        <v>48</v>
      </c>
    </row>
    <row r="566" spans="1:24" ht="50.1" customHeight="1">
      <c r="A566" s="29" t="s">
        <v>1493</v>
      </c>
      <c r="B566" s="30" t="s">
        <v>35</v>
      </c>
      <c r="C566" s="31" t="s">
        <v>1483</v>
      </c>
      <c r="D566" s="31" t="s">
        <v>1464</v>
      </c>
      <c r="E566" s="31" t="s">
        <v>1484</v>
      </c>
      <c r="F566" s="31" t="s">
        <v>1477</v>
      </c>
      <c r="G566" s="32" t="s">
        <v>40</v>
      </c>
      <c r="H566" s="33">
        <v>0</v>
      </c>
      <c r="I566" s="67">
        <v>590000000</v>
      </c>
      <c r="J566" s="32" t="s">
        <v>41</v>
      </c>
      <c r="K566" s="32" t="s">
        <v>1491</v>
      </c>
      <c r="L566" s="32" t="s">
        <v>43</v>
      </c>
      <c r="M566" s="32" t="s">
        <v>69</v>
      </c>
      <c r="N566" s="32" t="s">
        <v>70</v>
      </c>
      <c r="O566" s="32" t="s">
        <v>71</v>
      </c>
      <c r="P566" s="32">
        <v>796</v>
      </c>
      <c r="Q566" s="32" t="s">
        <v>47</v>
      </c>
      <c r="R566" s="34">
        <v>3</v>
      </c>
      <c r="S566" s="34">
        <v>37000</v>
      </c>
      <c r="T566" s="35">
        <v>0</v>
      </c>
      <c r="U566" s="36">
        <v>0</v>
      </c>
      <c r="V566" s="37" t="s">
        <v>48</v>
      </c>
      <c r="W566" s="32">
        <v>2016</v>
      </c>
      <c r="X566" s="33" t="s">
        <v>1479</v>
      </c>
    </row>
    <row r="567" spans="1:24" ht="50.1" customHeight="1">
      <c r="A567" s="29" t="s">
        <v>1494</v>
      </c>
      <c r="B567" s="30" t="s">
        <v>35</v>
      </c>
      <c r="C567" s="31" t="s">
        <v>1483</v>
      </c>
      <c r="D567" s="31" t="s">
        <v>1464</v>
      </c>
      <c r="E567" s="31" t="s">
        <v>1484</v>
      </c>
      <c r="F567" s="31" t="s">
        <v>1477</v>
      </c>
      <c r="G567" s="32" t="s">
        <v>40</v>
      </c>
      <c r="H567" s="33">
        <v>0</v>
      </c>
      <c r="I567" s="67">
        <v>590000000</v>
      </c>
      <c r="J567" s="32" t="s">
        <v>41</v>
      </c>
      <c r="K567" s="32" t="s">
        <v>331</v>
      </c>
      <c r="L567" s="32" t="s">
        <v>43</v>
      </c>
      <c r="M567" s="32" t="s">
        <v>69</v>
      </c>
      <c r="N567" s="32" t="s">
        <v>1481</v>
      </c>
      <c r="O567" s="32" t="s">
        <v>71</v>
      </c>
      <c r="P567" s="32">
        <v>796</v>
      </c>
      <c r="Q567" s="32" t="s">
        <v>47</v>
      </c>
      <c r="R567" s="34">
        <v>2</v>
      </c>
      <c r="S567" s="34">
        <v>14285.72</v>
      </c>
      <c r="T567" s="35">
        <f>R567*S567</f>
        <v>28571.439999999999</v>
      </c>
      <c r="U567" s="36">
        <f>T567*1.12</f>
        <v>32000.0128</v>
      </c>
      <c r="V567" s="37" t="s">
        <v>48</v>
      </c>
      <c r="W567" s="32">
        <v>2016</v>
      </c>
      <c r="X567" s="33" t="s">
        <v>48</v>
      </c>
    </row>
    <row r="568" spans="1:24" ht="50.1" customHeight="1">
      <c r="A568" s="29" t="s">
        <v>1495</v>
      </c>
      <c r="B568" s="30" t="s">
        <v>35</v>
      </c>
      <c r="C568" s="31" t="s">
        <v>1487</v>
      </c>
      <c r="D568" s="31" t="s">
        <v>1464</v>
      </c>
      <c r="E568" s="31" t="s">
        <v>1488</v>
      </c>
      <c r="F568" s="31" t="s">
        <v>1477</v>
      </c>
      <c r="G568" s="32" t="s">
        <v>40</v>
      </c>
      <c r="H568" s="33">
        <v>0</v>
      </c>
      <c r="I568" s="67">
        <v>590000000</v>
      </c>
      <c r="J568" s="32" t="s">
        <v>41</v>
      </c>
      <c r="K568" s="32" t="s">
        <v>1491</v>
      </c>
      <c r="L568" s="32" t="s">
        <v>43</v>
      </c>
      <c r="M568" s="32" t="s">
        <v>69</v>
      </c>
      <c r="N568" s="32" t="s">
        <v>70</v>
      </c>
      <c r="O568" s="32" t="s">
        <v>71</v>
      </c>
      <c r="P568" s="32">
        <v>796</v>
      </c>
      <c r="Q568" s="32" t="s">
        <v>47</v>
      </c>
      <c r="R568" s="34">
        <v>3</v>
      </c>
      <c r="S568" s="34">
        <v>37000</v>
      </c>
      <c r="T568" s="35">
        <v>0</v>
      </c>
      <c r="U568" s="36">
        <v>0</v>
      </c>
      <c r="V568" s="37" t="s">
        <v>48</v>
      </c>
      <c r="W568" s="32">
        <v>2016</v>
      </c>
      <c r="X568" s="33" t="s">
        <v>1479</v>
      </c>
    </row>
    <row r="569" spans="1:24" ht="50.1" customHeight="1">
      <c r="A569" s="29" t="s">
        <v>1496</v>
      </c>
      <c r="B569" s="30" t="s">
        <v>35</v>
      </c>
      <c r="C569" s="31" t="s">
        <v>1487</v>
      </c>
      <c r="D569" s="31" t="s">
        <v>1464</v>
      </c>
      <c r="E569" s="31" t="s">
        <v>1488</v>
      </c>
      <c r="F569" s="31" t="s">
        <v>1477</v>
      </c>
      <c r="G569" s="32" t="s">
        <v>40</v>
      </c>
      <c r="H569" s="33">
        <v>0</v>
      </c>
      <c r="I569" s="67">
        <v>590000000</v>
      </c>
      <c r="J569" s="32" t="s">
        <v>41</v>
      </c>
      <c r="K569" s="32" t="s">
        <v>331</v>
      </c>
      <c r="L569" s="32" t="s">
        <v>43</v>
      </c>
      <c r="M569" s="32" t="s">
        <v>69</v>
      </c>
      <c r="N569" s="32" t="s">
        <v>1481</v>
      </c>
      <c r="O569" s="32" t="s">
        <v>71</v>
      </c>
      <c r="P569" s="32">
        <v>796</v>
      </c>
      <c r="Q569" s="32" t="s">
        <v>47</v>
      </c>
      <c r="R569" s="34">
        <v>2</v>
      </c>
      <c r="S569" s="34">
        <v>14285.72</v>
      </c>
      <c r="T569" s="35">
        <f>R569*S569</f>
        <v>28571.439999999999</v>
      </c>
      <c r="U569" s="36">
        <f>T569*1.12</f>
        <v>32000.0128</v>
      </c>
      <c r="V569" s="37" t="s">
        <v>48</v>
      </c>
      <c r="W569" s="32">
        <v>2016</v>
      </c>
      <c r="X569" s="38" t="s">
        <v>48</v>
      </c>
    </row>
    <row r="570" spans="1:24" ht="50.1" customHeight="1">
      <c r="A570" s="29" t="s">
        <v>1497</v>
      </c>
      <c r="B570" s="30" t="s">
        <v>35</v>
      </c>
      <c r="C570" s="31" t="s">
        <v>1498</v>
      </c>
      <c r="D570" s="31" t="s">
        <v>1499</v>
      </c>
      <c r="E570" s="31" t="s">
        <v>1500</v>
      </c>
      <c r="F570" s="31" t="s">
        <v>1501</v>
      </c>
      <c r="G570" s="32" t="s">
        <v>40</v>
      </c>
      <c r="H570" s="33">
        <v>0</v>
      </c>
      <c r="I570" s="67">
        <v>590000000</v>
      </c>
      <c r="J570" s="32" t="s">
        <v>41</v>
      </c>
      <c r="K570" s="32" t="s">
        <v>1502</v>
      </c>
      <c r="L570" s="32" t="s">
        <v>43</v>
      </c>
      <c r="M570" s="32" t="s">
        <v>69</v>
      </c>
      <c r="N570" s="32" t="s">
        <v>70</v>
      </c>
      <c r="O570" s="32" t="s">
        <v>71</v>
      </c>
      <c r="P570" s="32">
        <v>796</v>
      </c>
      <c r="Q570" s="32" t="s">
        <v>47</v>
      </c>
      <c r="R570" s="34">
        <v>70</v>
      </c>
      <c r="S570" s="34">
        <v>4900</v>
      </c>
      <c r="T570" s="35">
        <v>0</v>
      </c>
      <c r="U570" s="36">
        <f>T570*1.12</f>
        <v>0</v>
      </c>
      <c r="V570" s="37" t="s">
        <v>48</v>
      </c>
      <c r="W570" s="32">
        <v>2016</v>
      </c>
      <c r="X570" s="38">
        <v>11</v>
      </c>
    </row>
    <row r="571" spans="1:24" ht="50.1" customHeight="1">
      <c r="A571" s="41" t="s">
        <v>1503</v>
      </c>
      <c r="B571" s="30" t="s">
        <v>35</v>
      </c>
      <c r="C571" s="42" t="s">
        <v>1498</v>
      </c>
      <c r="D571" s="42" t="s">
        <v>1499</v>
      </c>
      <c r="E571" s="42" t="s">
        <v>1500</v>
      </c>
      <c r="F571" s="42" t="s">
        <v>1501</v>
      </c>
      <c r="G571" s="32" t="s">
        <v>40</v>
      </c>
      <c r="H571" s="30">
        <v>0</v>
      </c>
      <c r="I571" s="67">
        <v>590000000</v>
      </c>
      <c r="J571" s="32" t="s">
        <v>41</v>
      </c>
      <c r="K571" s="32" t="s">
        <v>182</v>
      </c>
      <c r="L571" s="32" t="s">
        <v>43</v>
      </c>
      <c r="M571" s="68" t="s">
        <v>69</v>
      </c>
      <c r="N571" s="32" t="s">
        <v>70</v>
      </c>
      <c r="O571" s="32" t="s">
        <v>115</v>
      </c>
      <c r="P571" s="32">
        <v>796</v>
      </c>
      <c r="Q571" s="32" t="s">
        <v>47</v>
      </c>
      <c r="R571" s="58">
        <v>70</v>
      </c>
      <c r="S571" s="58">
        <v>4900</v>
      </c>
      <c r="T571" s="44">
        <f>R571*S571</f>
        <v>343000</v>
      </c>
      <c r="U571" s="44">
        <v>384160.00000000006</v>
      </c>
      <c r="V571" s="32"/>
      <c r="W571" s="32">
        <v>2016</v>
      </c>
      <c r="X571" s="30"/>
    </row>
    <row r="572" spans="1:24" ht="50.1" customHeight="1">
      <c r="A572" s="29" t="s">
        <v>1504</v>
      </c>
      <c r="B572" s="30" t="s">
        <v>35</v>
      </c>
      <c r="C572" s="31" t="s">
        <v>1498</v>
      </c>
      <c r="D572" s="31" t="s">
        <v>1499</v>
      </c>
      <c r="E572" s="31" t="s">
        <v>1500</v>
      </c>
      <c r="F572" s="31" t="s">
        <v>773</v>
      </c>
      <c r="G572" s="32" t="s">
        <v>40</v>
      </c>
      <c r="H572" s="33">
        <v>0</v>
      </c>
      <c r="I572" s="67">
        <v>590000000</v>
      </c>
      <c r="J572" s="32" t="s">
        <v>41</v>
      </c>
      <c r="K572" s="32" t="s">
        <v>54</v>
      </c>
      <c r="L572" s="32" t="s">
        <v>43</v>
      </c>
      <c r="M572" s="32" t="s">
        <v>69</v>
      </c>
      <c r="N572" s="32" t="s">
        <v>70</v>
      </c>
      <c r="O572" s="32" t="s">
        <v>71</v>
      </c>
      <c r="P572" s="32">
        <v>796</v>
      </c>
      <c r="Q572" s="32" t="s">
        <v>47</v>
      </c>
      <c r="R572" s="34">
        <v>40</v>
      </c>
      <c r="S572" s="34">
        <v>12500</v>
      </c>
      <c r="T572" s="35">
        <v>0</v>
      </c>
      <c r="U572" s="36">
        <f>T572*1.12</f>
        <v>0</v>
      </c>
      <c r="V572" s="37" t="s">
        <v>48</v>
      </c>
      <c r="W572" s="32">
        <v>2016</v>
      </c>
      <c r="X572" s="38">
        <v>11</v>
      </c>
    </row>
    <row r="573" spans="1:24" ht="50.1" customHeight="1">
      <c r="A573" s="41" t="s">
        <v>1505</v>
      </c>
      <c r="B573" s="30" t="s">
        <v>35</v>
      </c>
      <c r="C573" s="42" t="s">
        <v>1498</v>
      </c>
      <c r="D573" s="42" t="s">
        <v>1499</v>
      </c>
      <c r="E573" s="42" t="s">
        <v>1500</v>
      </c>
      <c r="F573" s="31" t="s">
        <v>773</v>
      </c>
      <c r="G573" s="32" t="s">
        <v>40</v>
      </c>
      <c r="H573" s="30">
        <v>0</v>
      </c>
      <c r="I573" s="67">
        <v>590000000</v>
      </c>
      <c r="J573" s="32" t="s">
        <v>41</v>
      </c>
      <c r="K573" s="32" t="s">
        <v>524</v>
      </c>
      <c r="L573" s="32" t="s">
        <v>43</v>
      </c>
      <c r="M573" s="68" t="s">
        <v>69</v>
      </c>
      <c r="N573" s="32" t="s">
        <v>70</v>
      </c>
      <c r="O573" s="32" t="s">
        <v>115</v>
      </c>
      <c r="P573" s="32">
        <v>796</v>
      </c>
      <c r="Q573" s="32" t="s">
        <v>47</v>
      </c>
      <c r="R573" s="58">
        <v>40</v>
      </c>
      <c r="S573" s="58">
        <v>12500</v>
      </c>
      <c r="T573" s="44">
        <f>R573*S573</f>
        <v>500000</v>
      </c>
      <c r="U573" s="44">
        <v>560000</v>
      </c>
      <c r="V573" s="32"/>
      <c r="W573" s="32">
        <v>2016</v>
      </c>
      <c r="X573" s="30"/>
    </row>
    <row r="574" spans="1:24" ht="50.1" customHeight="1">
      <c r="A574" s="29" t="s">
        <v>1506</v>
      </c>
      <c r="B574" s="30" t="s">
        <v>35</v>
      </c>
      <c r="C574" s="31" t="s">
        <v>1507</v>
      </c>
      <c r="D574" s="31" t="s">
        <v>1508</v>
      </c>
      <c r="E574" s="31" t="s">
        <v>1500</v>
      </c>
      <c r="F574" s="31" t="s">
        <v>1477</v>
      </c>
      <c r="G574" s="32" t="s">
        <v>40</v>
      </c>
      <c r="H574" s="33">
        <v>0</v>
      </c>
      <c r="I574" s="67">
        <v>590000000</v>
      </c>
      <c r="J574" s="32" t="s">
        <v>41</v>
      </c>
      <c r="K574" s="32" t="s">
        <v>1478</v>
      </c>
      <c r="L574" s="32" t="s">
        <v>43</v>
      </c>
      <c r="M574" s="32" t="s">
        <v>69</v>
      </c>
      <c r="N574" s="32" t="s">
        <v>70</v>
      </c>
      <c r="O574" s="32" t="s">
        <v>71</v>
      </c>
      <c r="P574" s="32">
        <v>796</v>
      </c>
      <c r="Q574" s="32" t="s">
        <v>47</v>
      </c>
      <c r="R574" s="34">
        <v>2</v>
      </c>
      <c r="S574" s="34">
        <v>38000</v>
      </c>
      <c r="T574" s="35">
        <v>0</v>
      </c>
      <c r="U574" s="36">
        <v>0</v>
      </c>
      <c r="V574" s="37" t="s">
        <v>48</v>
      </c>
      <c r="W574" s="32">
        <v>2016</v>
      </c>
      <c r="X574" s="33" t="s">
        <v>1479</v>
      </c>
    </row>
    <row r="575" spans="1:24" ht="50.1" customHeight="1">
      <c r="A575" s="29" t="s">
        <v>1509</v>
      </c>
      <c r="B575" s="30" t="s">
        <v>35</v>
      </c>
      <c r="C575" s="31" t="s">
        <v>1507</v>
      </c>
      <c r="D575" s="31" t="s">
        <v>1508</v>
      </c>
      <c r="E575" s="31" t="s">
        <v>1500</v>
      </c>
      <c r="F575" s="31" t="s">
        <v>1477</v>
      </c>
      <c r="G575" s="32" t="s">
        <v>40</v>
      </c>
      <c r="H575" s="33">
        <v>0</v>
      </c>
      <c r="I575" s="67">
        <v>590000000</v>
      </c>
      <c r="J575" s="32" t="s">
        <v>41</v>
      </c>
      <c r="K575" s="32" t="s">
        <v>331</v>
      </c>
      <c r="L575" s="32" t="s">
        <v>43</v>
      </c>
      <c r="M575" s="32" t="s">
        <v>69</v>
      </c>
      <c r="N575" s="32" t="s">
        <v>1481</v>
      </c>
      <c r="O575" s="32" t="s">
        <v>71</v>
      </c>
      <c r="P575" s="32">
        <v>796</v>
      </c>
      <c r="Q575" s="32" t="s">
        <v>47</v>
      </c>
      <c r="R575" s="34">
        <v>1</v>
      </c>
      <c r="S575" s="34">
        <v>49464.29</v>
      </c>
      <c r="T575" s="35">
        <f>R575*S575</f>
        <v>49464.29</v>
      </c>
      <c r="U575" s="36">
        <f>T575*1.12</f>
        <v>55400.00480000001</v>
      </c>
      <c r="V575" s="37" t="s">
        <v>48</v>
      </c>
      <c r="W575" s="32">
        <v>2016</v>
      </c>
      <c r="X575" s="33" t="s">
        <v>48</v>
      </c>
    </row>
    <row r="576" spans="1:24" ht="50.1" customHeight="1">
      <c r="A576" s="29" t="s">
        <v>1510</v>
      </c>
      <c r="B576" s="30" t="s">
        <v>35</v>
      </c>
      <c r="C576" s="31" t="s">
        <v>1507</v>
      </c>
      <c r="D576" s="31" t="s">
        <v>1508</v>
      </c>
      <c r="E576" s="31" t="s">
        <v>1500</v>
      </c>
      <c r="F576" s="31" t="s">
        <v>1477</v>
      </c>
      <c r="G576" s="32" t="s">
        <v>40</v>
      </c>
      <c r="H576" s="33">
        <v>0</v>
      </c>
      <c r="I576" s="67">
        <v>590000000</v>
      </c>
      <c r="J576" s="32" t="s">
        <v>41</v>
      </c>
      <c r="K576" s="32" t="s">
        <v>1491</v>
      </c>
      <c r="L576" s="32" t="s">
        <v>43</v>
      </c>
      <c r="M576" s="32" t="s">
        <v>69</v>
      </c>
      <c r="N576" s="32" t="s">
        <v>70</v>
      </c>
      <c r="O576" s="32" t="s">
        <v>71</v>
      </c>
      <c r="P576" s="32">
        <v>796</v>
      </c>
      <c r="Q576" s="32" t="s">
        <v>47</v>
      </c>
      <c r="R576" s="34">
        <v>3</v>
      </c>
      <c r="S576" s="34">
        <v>37000</v>
      </c>
      <c r="T576" s="35">
        <v>0</v>
      </c>
      <c r="U576" s="36">
        <v>0</v>
      </c>
      <c r="V576" s="37" t="s">
        <v>48</v>
      </c>
      <c r="W576" s="32">
        <v>2016</v>
      </c>
      <c r="X576" s="33" t="s">
        <v>1479</v>
      </c>
    </row>
    <row r="577" spans="1:33" ht="50.1" customHeight="1">
      <c r="A577" s="29" t="s">
        <v>1511</v>
      </c>
      <c r="B577" s="30" t="s">
        <v>35</v>
      </c>
      <c r="C577" s="31" t="s">
        <v>1507</v>
      </c>
      <c r="D577" s="31" t="s">
        <v>1508</v>
      </c>
      <c r="E577" s="31" t="s">
        <v>1500</v>
      </c>
      <c r="F577" s="31" t="s">
        <v>1477</v>
      </c>
      <c r="G577" s="32" t="s">
        <v>40</v>
      </c>
      <c r="H577" s="33">
        <v>0</v>
      </c>
      <c r="I577" s="67">
        <v>590000000</v>
      </c>
      <c r="J577" s="32" t="s">
        <v>41</v>
      </c>
      <c r="K577" s="32" t="s">
        <v>331</v>
      </c>
      <c r="L577" s="32" t="s">
        <v>43</v>
      </c>
      <c r="M577" s="32" t="s">
        <v>69</v>
      </c>
      <c r="N577" s="32" t="s">
        <v>1481</v>
      </c>
      <c r="O577" s="32" t="s">
        <v>71</v>
      </c>
      <c r="P577" s="32">
        <v>796</v>
      </c>
      <c r="Q577" s="32" t="s">
        <v>47</v>
      </c>
      <c r="R577" s="34">
        <v>2</v>
      </c>
      <c r="S577" s="34">
        <v>14285.72</v>
      </c>
      <c r="T577" s="35">
        <f t="shared" ref="T577:T592" si="65">R577*S577</f>
        <v>28571.439999999999</v>
      </c>
      <c r="U577" s="36">
        <f t="shared" ref="U577:U591" si="66">T577*1.12</f>
        <v>32000.0128</v>
      </c>
      <c r="V577" s="37" t="s">
        <v>48</v>
      </c>
      <c r="W577" s="32">
        <v>2016</v>
      </c>
      <c r="X577" s="38" t="s">
        <v>48</v>
      </c>
    </row>
    <row r="578" spans="1:33" ht="50.1" customHeight="1">
      <c r="A578" s="29" t="s">
        <v>1512</v>
      </c>
      <c r="B578" s="30" t="s">
        <v>35</v>
      </c>
      <c r="C578" s="31" t="s">
        <v>1507</v>
      </c>
      <c r="D578" s="31" t="s">
        <v>1508</v>
      </c>
      <c r="E578" s="31" t="s">
        <v>1500</v>
      </c>
      <c r="F578" s="31" t="s">
        <v>1513</v>
      </c>
      <c r="G578" s="32" t="s">
        <v>40</v>
      </c>
      <c r="H578" s="33">
        <v>0</v>
      </c>
      <c r="I578" s="67">
        <v>590000000</v>
      </c>
      <c r="J578" s="32" t="s">
        <v>41</v>
      </c>
      <c r="K578" s="32" t="s">
        <v>1157</v>
      </c>
      <c r="L578" s="32" t="s">
        <v>43</v>
      </c>
      <c r="M578" s="32" t="s">
        <v>69</v>
      </c>
      <c r="N578" s="32" t="s">
        <v>70</v>
      </c>
      <c r="O578" s="32" t="s">
        <v>71</v>
      </c>
      <c r="P578" s="32">
        <v>796</v>
      </c>
      <c r="Q578" s="32" t="s">
        <v>47</v>
      </c>
      <c r="R578" s="34">
        <v>1</v>
      </c>
      <c r="S578" s="34">
        <v>230000</v>
      </c>
      <c r="T578" s="35">
        <f t="shared" si="65"/>
        <v>230000</v>
      </c>
      <c r="U578" s="36">
        <f t="shared" si="66"/>
        <v>257600.00000000003</v>
      </c>
      <c r="V578" s="37" t="s">
        <v>48</v>
      </c>
      <c r="W578" s="32">
        <v>2016</v>
      </c>
      <c r="X578" s="38" t="s">
        <v>48</v>
      </c>
    </row>
    <row r="579" spans="1:33" ht="50.1" customHeight="1">
      <c r="A579" s="29" t="s">
        <v>1514</v>
      </c>
      <c r="B579" s="30" t="s">
        <v>35</v>
      </c>
      <c r="C579" s="31" t="s">
        <v>1515</v>
      </c>
      <c r="D579" s="31" t="s">
        <v>1516</v>
      </c>
      <c r="E579" s="31" t="s">
        <v>1517</v>
      </c>
      <c r="F579" s="31" t="s">
        <v>1518</v>
      </c>
      <c r="G579" s="32" t="s">
        <v>40</v>
      </c>
      <c r="H579" s="33">
        <v>0</v>
      </c>
      <c r="I579" s="67">
        <v>590000000</v>
      </c>
      <c r="J579" s="32" t="s">
        <v>41</v>
      </c>
      <c r="K579" s="32" t="s">
        <v>1519</v>
      </c>
      <c r="L579" s="32" t="s">
        <v>41</v>
      </c>
      <c r="M579" s="32" t="s">
        <v>512</v>
      </c>
      <c r="N579" s="32" t="s">
        <v>676</v>
      </c>
      <c r="O579" s="32" t="s">
        <v>56</v>
      </c>
      <c r="P579" s="32" t="s">
        <v>124</v>
      </c>
      <c r="Q579" s="32" t="s">
        <v>125</v>
      </c>
      <c r="R579" s="34">
        <v>1400</v>
      </c>
      <c r="S579" s="34">
        <v>1081</v>
      </c>
      <c r="T579" s="35">
        <v>0</v>
      </c>
      <c r="U579" s="36">
        <f t="shared" si="66"/>
        <v>0</v>
      </c>
      <c r="V579" s="37" t="s">
        <v>48</v>
      </c>
      <c r="W579" s="32">
        <v>2016</v>
      </c>
      <c r="X579" s="38">
        <v>11</v>
      </c>
    </row>
    <row r="580" spans="1:33" s="136" customFormat="1" ht="50.1" customHeight="1">
      <c r="A580" s="70" t="s">
        <v>1520</v>
      </c>
      <c r="B580" s="30" t="s">
        <v>35</v>
      </c>
      <c r="C580" s="42" t="s">
        <v>1515</v>
      </c>
      <c r="D580" s="59" t="s">
        <v>1516</v>
      </c>
      <c r="E580" s="59" t="s">
        <v>1517</v>
      </c>
      <c r="F580" s="59" t="s">
        <v>1518</v>
      </c>
      <c r="G580" s="30" t="s">
        <v>40</v>
      </c>
      <c r="H580" s="30">
        <v>0</v>
      </c>
      <c r="I580" s="67">
        <v>590000000</v>
      </c>
      <c r="J580" s="32" t="s">
        <v>41</v>
      </c>
      <c r="K580" s="48" t="s">
        <v>1521</v>
      </c>
      <c r="L580" s="32" t="s">
        <v>41</v>
      </c>
      <c r="M580" s="30" t="s">
        <v>1522</v>
      </c>
      <c r="N580" s="30" t="s">
        <v>676</v>
      </c>
      <c r="O580" s="67" t="s">
        <v>974</v>
      </c>
      <c r="P580" s="30">
        <v>5108</v>
      </c>
      <c r="Q580" s="30" t="s">
        <v>1523</v>
      </c>
      <c r="R580" s="58">
        <v>1400</v>
      </c>
      <c r="S580" s="71">
        <v>1081</v>
      </c>
      <c r="T580" s="58">
        <v>0</v>
      </c>
      <c r="U580" s="316">
        <f>T580*1.12</f>
        <v>0</v>
      </c>
      <c r="V580" s="120"/>
      <c r="W580" s="32">
        <v>2016</v>
      </c>
      <c r="X580" s="30" t="s">
        <v>13824</v>
      </c>
    </row>
    <row r="581" spans="1:33" s="39" customFormat="1" ht="50.1" customHeight="1">
      <c r="A581" s="70" t="s">
        <v>13825</v>
      </c>
      <c r="B581" s="30" t="s">
        <v>35</v>
      </c>
      <c r="C581" s="42" t="s">
        <v>13826</v>
      </c>
      <c r="D581" s="42" t="s">
        <v>51</v>
      </c>
      <c r="E581" s="42" t="s">
        <v>13827</v>
      </c>
      <c r="F581" s="42"/>
      <c r="G581" s="30" t="s">
        <v>40</v>
      </c>
      <c r="H581" s="30">
        <v>0</v>
      </c>
      <c r="I581" s="351">
        <v>590000000</v>
      </c>
      <c r="J581" s="32" t="s">
        <v>41</v>
      </c>
      <c r="K581" s="68" t="s">
        <v>13201</v>
      </c>
      <c r="L581" s="32" t="s">
        <v>43</v>
      </c>
      <c r="M581" s="68" t="s">
        <v>44</v>
      </c>
      <c r="N581" s="68" t="s">
        <v>11733</v>
      </c>
      <c r="O581" s="32" t="s">
        <v>4012</v>
      </c>
      <c r="P581" s="68">
        <v>166</v>
      </c>
      <c r="Q581" s="30" t="s">
        <v>134</v>
      </c>
      <c r="R581" s="58">
        <v>50</v>
      </c>
      <c r="S581" s="58">
        <v>149</v>
      </c>
      <c r="T581" s="58">
        <f t="shared" ref="T581" si="67">S581*R581</f>
        <v>7450</v>
      </c>
      <c r="U581" s="58">
        <f>T581*1.12</f>
        <v>8344</v>
      </c>
      <c r="V581" s="30"/>
      <c r="W581" s="32">
        <v>2016</v>
      </c>
      <c r="X581" s="30"/>
      <c r="Y581" s="364"/>
      <c r="Z581" s="364"/>
      <c r="AA581" s="364"/>
      <c r="AB581" s="364"/>
      <c r="AC581" s="364"/>
      <c r="AD581" s="364"/>
      <c r="AE581" s="364"/>
      <c r="AF581" s="364"/>
      <c r="AG581" s="364"/>
    </row>
    <row r="582" spans="1:33" ht="50.1" customHeight="1">
      <c r="A582" s="29" t="s">
        <v>1524</v>
      </c>
      <c r="B582" s="30" t="s">
        <v>35</v>
      </c>
      <c r="C582" s="31" t="s">
        <v>1525</v>
      </c>
      <c r="D582" s="31" t="s">
        <v>1526</v>
      </c>
      <c r="E582" s="31" t="s">
        <v>1527</v>
      </c>
      <c r="F582" s="31" t="s">
        <v>1528</v>
      </c>
      <c r="G582" s="32" t="s">
        <v>40</v>
      </c>
      <c r="H582" s="33">
        <v>0</v>
      </c>
      <c r="I582" s="67">
        <v>590000000</v>
      </c>
      <c r="J582" s="32" t="s">
        <v>41</v>
      </c>
      <c r="K582" s="32" t="s">
        <v>132</v>
      </c>
      <c r="L582" s="32" t="s">
        <v>41</v>
      </c>
      <c r="M582" s="32" t="s">
        <v>84</v>
      </c>
      <c r="N582" s="32" t="s">
        <v>55</v>
      </c>
      <c r="O582" s="32" t="s">
        <v>56</v>
      </c>
      <c r="P582" s="32" t="s">
        <v>133</v>
      </c>
      <c r="Q582" s="32" t="s">
        <v>134</v>
      </c>
      <c r="R582" s="34">
        <v>142</v>
      </c>
      <c r="S582" s="34">
        <v>353</v>
      </c>
      <c r="T582" s="35">
        <v>0</v>
      </c>
      <c r="U582" s="36">
        <f t="shared" si="66"/>
        <v>0</v>
      </c>
      <c r="V582" s="37" t="s">
        <v>48</v>
      </c>
      <c r="W582" s="32">
        <v>2016</v>
      </c>
      <c r="X582" s="38">
        <v>11</v>
      </c>
    </row>
    <row r="583" spans="1:33" ht="50.1" customHeight="1">
      <c r="A583" s="41" t="s">
        <v>1529</v>
      </c>
      <c r="B583" s="30" t="s">
        <v>35</v>
      </c>
      <c r="C583" s="42" t="s">
        <v>1525</v>
      </c>
      <c r="D583" s="59" t="s">
        <v>1526</v>
      </c>
      <c r="E583" s="59" t="s">
        <v>1527</v>
      </c>
      <c r="F583" s="42" t="s">
        <v>1528</v>
      </c>
      <c r="G583" s="30" t="s">
        <v>40</v>
      </c>
      <c r="H583" s="30">
        <v>0</v>
      </c>
      <c r="I583" s="67">
        <v>590000000</v>
      </c>
      <c r="J583" s="32" t="s">
        <v>41</v>
      </c>
      <c r="K583" s="48" t="s">
        <v>212</v>
      </c>
      <c r="L583" s="32" t="s">
        <v>41</v>
      </c>
      <c r="M583" s="30" t="s">
        <v>84</v>
      </c>
      <c r="N583" s="30" t="s">
        <v>55</v>
      </c>
      <c r="O583" s="67" t="s">
        <v>974</v>
      </c>
      <c r="P583" s="30">
        <v>166</v>
      </c>
      <c r="Q583" s="30" t="s">
        <v>137</v>
      </c>
      <c r="R583" s="49">
        <v>142</v>
      </c>
      <c r="S583" s="50">
        <v>353</v>
      </c>
      <c r="T583" s="44">
        <f t="shared" si="65"/>
        <v>50126</v>
      </c>
      <c r="U583" s="44">
        <v>56141.120000000003</v>
      </c>
      <c r="V583" s="101"/>
      <c r="W583" s="32">
        <v>2016</v>
      </c>
      <c r="X583" s="30"/>
    </row>
    <row r="584" spans="1:33" ht="50.1" customHeight="1">
      <c r="A584" s="29" t="s">
        <v>1530</v>
      </c>
      <c r="B584" s="30" t="s">
        <v>35</v>
      </c>
      <c r="C584" s="31" t="s">
        <v>1531</v>
      </c>
      <c r="D584" s="31" t="s">
        <v>1532</v>
      </c>
      <c r="E584" s="31" t="s">
        <v>1533</v>
      </c>
      <c r="F584" s="31" t="s">
        <v>48</v>
      </c>
      <c r="G584" s="32" t="s">
        <v>40</v>
      </c>
      <c r="H584" s="33">
        <v>0</v>
      </c>
      <c r="I584" s="67">
        <v>590000000</v>
      </c>
      <c r="J584" s="32" t="s">
        <v>41</v>
      </c>
      <c r="K584" s="32" t="s">
        <v>132</v>
      </c>
      <c r="L584" s="32" t="s">
        <v>41</v>
      </c>
      <c r="M584" s="32" t="s">
        <v>84</v>
      </c>
      <c r="N584" s="32" t="s">
        <v>55</v>
      </c>
      <c r="O584" s="32" t="s">
        <v>56</v>
      </c>
      <c r="P584" s="32" t="s">
        <v>133</v>
      </c>
      <c r="Q584" s="32" t="s">
        <v>134</v>
      </c>
      <c r="R584" s="34">
        <v>190</v>
      </c>
      <c r="S584" s="34">
        <v>1768</v>
      </c>
      <c r="T584" s="35">
        <v>0</v>
      </c>
      <c r="U584" s="36">
        <f t="shared" si="66"/>
        <v>0</v>
      </c>
      <c r="V584" s="37" t="s">
        <v>48</v>
      </c>
      <c r="W584" s="32">
        <v>2016</v>
      </c>
      <c r="X584" s="38">
        <v>11</v>
      </c>
    </row>
    <row r="585" spans="1:33" s="40" customFormat="1" ht="50.1" customHeight="1">
      <c r="A585" s="70" t="s">
        <v>1534</v>
      </c>
      <c r="B585" s="30" t="s">
        <v>35</v>
      </c>
      <c r="C585" s="42" t="s">
        <v>1531</v>
      </c>
      <c r="D585" s="59" t="s">
        <v>1535</v>
      </c>
      <c r="E585" s="42" t="s">
        <v>1533</v>
      </c>
      <c r="F585" s="42"/>
      <c r="G585" s="30" t="s">
        <v>40</v>
      </c>
      <c r="H585" s="30">
        <v>0</v>
      </c>
      <c r="I585" s="67">
        <v>590000000</v>
      </c>
      <c r="J585" s="32" t="s">
        <v>41</v>
      </c>
      <c r="K585" s="48" t="s">
        <v>508</v>
      </c>
      <c r="L585" s="32" t="s">
        <v>41</v>
      </c>
      <c r="M585" s="30" t="s">
        <v>84</v>
      </c>
      <c r="N585" s="30" t="s">
        <v>55</v>
      </c>
      <c r="O585" s="67" t="s">
        <v>483</v>
      </c>
      <c r="P585" s="30">
        <v>166</v>
      </c>
      <c r="Q585" s="32" t="s">
        <v>134</v>
      </c>
      <c r="R585" s="58">
        <v>190</v>
      </c>
      <c r="S585" s="71">
        <v>1768</v>
      </c>
      <c r="T585" s="44">
        <v>0</v>
      </c>
      <c r="U585" s="44">
        <f>T585*1.12</f>
        <v>0</v>
      </c>
      <c r="V585" s="120"/>
      <c r="W585" s="32">
        <v>2016</v>
      </c>
      <c r="X585" s="30" t="s">
        <v>705</v>
      </c>
    </row>
    <row r="586" spans="1:33" s="40" customFormat="1" ht="50.1" customHeight="1">
      <c r="A586" s="70" t="s">
        <v>1536</v>
      </c>
      <c r="B586" s="30" t="s">
        <v>35</v>
      </c>
      <c r="C586" s="42" t="s">
        <v>1531</v>
      </c>
      <c r="D586" s="59" t="s">
        <v>1535</v>
      </c>
      <c r="E586" s="42" t="s">
        <v>1533</v>
      </c>
      <c r="F586" s="42"/>
      <c r="G586" s="30" t="s">
        <v>40</v>
      </c>
      <c r="H586" s="30">
        <v>0</v>
      </c>
      <c r="I586" s="67">
        <v>590000000</v>
      </c>
      <c r="J586" s="32" t="s">
        <v>41</v>
      </c>
      <c r="K586" s="48" t="s">
        <v>1537</v>
      </c>
      <c r="L586" s="32" t="s">
        <v>41</v>
      </c>
      <c r="M586" s="30" t="s">
        <v>84</v>
      </c>
      <c r="N586" s="30" t="s">
        <v>55</v>
      </c>
      <c r="O586" s="67" t="s">
        <v>62</v>
      </c>
      <c r="P586" s="30">
        <v>166</v>
      </c>
      <c r="Q586" s="32" t="s">
        <v>134</v>
      </c>
      <c r="R586" s="58">
        <v>190</v>
      </c>
      <c r="S586" s="71">
        <v>3035.71</v>
      </c>
      <c r="T586" s="44">
        <f>R586*S586</f>
        <v>576784.9</v>
      </c>
      <c r="U586" s="44">
        <f>T586*1.12</f>
        <v>645999.08800000011</v>
      </c>
      <c r="V586" s="120"/>
      <c r="W586" s="32">
        <v>2016</v>
      </c>
      <c r="X586" s="30"/>
    </row>
    <row r="587" spans="1:33" ht="50.1" customHeight="1">
      <c r="A587" s="29" t="s">
        <v>1538</v>
      </c>
      <c r="B587" s="30" t="s">
        <v>35</v>
      </c>
      <c r="C587" s="31" t="s">
        <v>1539</v>
      </c>
      <c r="D587" s="31" t="s">
        <v>1540</v>
      </c>
      <c r="E587" s="31" t="s">
        <v>1541</v>
      </c>
      <c r="F587" s="31" t="s">
        <v>48</v>
      </c>
      <c r="G587" s="32" t="s">
        <v>40</v>
      </c>
      <c r="H587" s="33">
        <v>0</v>
      </c>
      <c r="I587" s="67">
        <v>590000000</v>
      </c>
      <c r="J587" s="32" t="s">
        <v>41</v>
      </c>
      <c r="K587" s="32" t="s">
        <v>132</v>
      </c>
      <c r="L587" s="32" t="s">
        <v>41</v>
      </c>
      <c r="M587" s="32" t="s">
        <v>84</v>
      </c>
      <c r="N587" s="32" t="s">
        <v>55</v>
      </c>
      <c r="O587" s="32" t="s">
        <v>56</v>
      </c>
      <c r="P587" s="32" t="s">
        <v>133</v>
      </c>
      <c r="Q587" s="32" t="s">
        <v>134</v>
      </c>
      <c r="R587" s="34">
        <v>70</v>
      </c>
      <c r="S587" s="34">
        <v>935</v>
      </c>
      <c r="T587" s="35">
        <v>0</v>
      </c>
      <c r="U587" s="36">
        <f t="shared" si="66"/>
        <v>0</v>
      </c>
      <c r="V587" s="37" t="s">
        <v>48</v>
      </c>
      <c r="W587" s="32">
        <v>2016</v>
      </c>
      <c r="X587" s="38">
        <v>11</v>
      </c>
    </row>
    <row r="588" spans="1:33" ht="50.1" customHeight="1">
      <c r="A588" s="41" t="s">
        <v>1542</v>
      </c>
      <c r="B588" s="30" t="s">
        <v>35</v>
      </c>
      <c r="C588" s="42" t="s">
        <v>1539</v>
      </c>
      <c r="D588" s="59" t="s">
        <v>1543</v>
      </c>
      <c r="E588" s="59" t="s">
        <v>1541</v>
      </c>
      <c r="F588" s="42"/>
      <c r="G588" s="30" t="s">
        <v>40</v>
      </c>
      <c r="H588" s="30">
        <v>0</v>
      </c>
      <c r="I588" s="67">
        <v>590000000</v>
      </c>
      <c r="J588" s="32" t="s">
        <v>41</v>
      </c>
      <c r="K588" s="48" t="s">
        <v>212</v>
      </c>
      <c r="L588" s="32" t="s">
        <v>41</v>
      </c>
      <c r="M588" s="30" t="s">
        <v>84</v>
      </c>
      <c r="N588" s="30" t="s">
        <v>55</v>
      </c>
      <c r="O588" s="67" t="s">
        <v>974</v>
      </c>
      <c r="P588" s="30">
        <v>166</v>
      </c>
      <c r="Q588" s="30" t="s">
        <v>137</v>
      </c>
      <c r="R588" s="49">
        <v>70</v>
      </c>
      <c r="S588" s="60">
        <v>935</v>
      </c>
      <c r="T588" s="44">
        <f t="shared" si="65"/>
        <v>65450</v>
      </c>
      <c r="U588" s="44">
        <v>73304</v>
      </c>
      <c r="V588" s="101"/>
      <c r="W588" s="32">
        <v>2016</v>
      </c>
      <c r="X588" s="30"/>
    </row>
    <row r="589" spans="1:33" ht="50.1" customHeight="1">
      <c r="A589" s="29" t="s">
        <v>1544</v>
      </c>
      <c r="B589" s="30" t="s">
        <v>35</v>
      </c>
      <c r="C589" s="31" t="s">
        <v>1545</v>
      </c>
      <c r="D589" s="31" t="s">
        <v>1546</v>
      </c>
      <c r="E589" s="31" t="s">
        <v>1547</v>
      </c>
      <c r="F589" s="31" t="s">
        <v>1548</v>
      </c>
      <c r="G589" s="32" t="s">
        <v>40</v>
      </c>
      <c r="H589" s="33">
        <v>0</v>
      </c>
      <c r="I589" s="67">
        <v>590000000</v>
      </c>
      <c r="J589" s="32" t="s">
        <v>41</v>
      </c>
      <c r="K589" s="32" t="s">
        <v>132</v>
      </c>
      <c r="L589" s="32" t="s">
        <v>41</v>
      </c>
      <c r="M589" s="32" t="s">
        <v>84</v>
      </c>
      <c r="N589" s="32" t="s">
        <v>55</v>
      </c>
      <c r="O589" s="32" t="s">
        <v>56</v>
      </c>
      <c r="P589" s="32" t="s">
        <v>133</v>
      </c>
      <c r="Q589" s="32" t="s">
        <v>134</v>
      </c>
      <c r="R589" s="34">
        <v>110</v>
      </c>
      <c r="S589" s="34">
        <v>518</v>
      </c>
      <c r="T589" s="35">
        <v>0</v>
      </c>
      <c r="U589" s="36">
        <f t="shared" si="66"/>
        <v>0</v>
      </c>
      <c r="V589" s="37" t="s">
        <v>48</v>
      </c>
      <c r="W589" s="32">
        <v>2016</v>
      </c>
      <c r="X589" s="38">
        <v>11</v>
      </c>
    </row>
    <row r="590" spans="1:33" ht="50.1" customHeight="1">
      <c r="A590" s="41" t="s">
        <v>1549</v>
      </c>
      <c r="B590" s="30" t="s">
        <v>35</v>
      </c>
      <c r="C590" s="42" t="s">
        <v>1545</v>
      </c>
      <c r="D590" s="59" t="s">
        <v>1546</v>
      </c>
      <c r="E590" s="42" t="s">
        <v>1547</v>
      </c>
      <c r="F590" s="42" t="s">
        <v>1548</v>
      </c>
      <c r="G590" s="30" t="s">
        <v>40</v>
      </c>
      <c r="H590" s="30">
        <v>0</v>
      </c>
      <c r="I590" s="67">
        <v>590000000</v>
      </c>
      <c r="J590" s="32" t="s">
        <v>41</v>
      </c>
      <c r="K590" s="48" t="s">
        <v>212</v>
      </c>
      <c r="L590" s="32" t="s">
        <v>41</v>
      </c>
      <c r="M590" s="30" t="s">
        <v>84</v>
      </c>
      <c r="N590" s="30" t="s">
        <v>55</v>
      </c>
      <c r="O590" s="67" t="s">
        <v>974</v>
      </c>
      <c r="P590" s="30">
        <v>166</v>
      </c>
      <c r="Q590" s="30" t="s">
        <v>137</v>
      </c>
      <c r="R590" s="49">
        <v>110</v>
      </c>
      <c r="S590" s="60">
        <v>518</v>
      </c>
      <c r="T590" s="44">
        <f t="shared" si="65"/>
        <v>56980</v>
      </c>
      <c r="U590" s="44">
        <v>63817.600000000006</v>
      </c>
      <c r="V590" s="101"/>
      <c r="W590" s="32">
        <v>2016</v>
      </c>
      <c r="X590" s="30"/>
    </row>
    <row r="591" spans="1:33" ht="50.1" customHeight="1">
      <c r="A591" s="29" t="s">
        <v>1550</v>
      </c>
      <c r="B591" s="30" t="s">
        <v>35</v>
      </c>
      <c r="C591" s="31" t="s">
        <v>1551</v>
      </c>
      <c r="D591" s="31" t="s">
        <v>1552</v>
      </c>
      <c r="E591" s="31" t="s">
        <v>1553</v>
      </c>
      <c r="F591" s="31" t="s">
        <v>1554</v>
      </c>
      <c r="G591" s="32" t="s">
        <v>40</v>
      </c>
      <c r="H591" s="33">
        <v>0</v>
      </c>
      <c r="I591" s="67">
        <v>590000000</v>
      </c>
      <c r="J591" s="32" t="s">
        <v>41</v>
      </c>
      <c r="K591" s="32" t="s">
        <v>132</v>
      </c>
      <c r="L591" s="32" t="s">
        <v>41</v>
      </c>
      <c r="M591" s="32" t="s">
        <v>84</v>
      </c>
      <c r="N591" s="32" t="s">
        <v>55</v>
      </c>
      <c r="O591" s="32" t="s">
        <v>56</v>
      </c>
      <c r="P591" s="32" t="s">
        <v>133</v>
      </c>
      <c r="Q591" s="32" t="s">
        <v>134</v>
      </c>
      <c r="R591" s="34">
        <v>10</v>
      </c>
      <c r="S591" s="34">
        <v>1702</v>
      </c>
      <c r="T591" s="35">
        <v>0</v>
      </c>
      <c r="U591" s="36">
        <f t="shared" si="66"/>
        <v>0</v>
      </c>
      <c r="V591" s="37" t="s">
        <v>48</v>
      </c>
      <c r="W591" s="32">
        <v>2016</v>
      </c>
      <c r="X591" s="38">
        <v>11</v>
      </c>
    </row>
    <row r="592" spans="1:33" ht="50.1" customHeight="1">
      <c r="A592" s="41" t="s">
        <v>1555</v>
      </c>
      <c r="B592" s="30" t="s">
        <v>35</v>
      </c>
      <c r="C592" s="42" t="s">
        <v>1551</v>
      </c>
      <c r="D592" s="59" t="s">
        <v>1552</v>
      </c>
      <c r="E592" s="59" t="s">
        <v>1556</v>
      </c>
      <c r="F592" s="66" t="s">
        <v>1554</v>
      </c>
      <c r="G592" s="30" t="s">
        <v>40</v>
      </c>
      <c r="H592" s="30">
        <v>0</v>
      </c>
      <c r="I592" s="67">
        <v>590000000</v>
      </c>
      <c r="J592" s="32" t="s">
        <v>41</v>
      </c>
      <c r="K592" s="48" t="s">
        <v>212</v>
      </c>
      <c r="L592" s="32" t="s">
        <v>41</v>
      </c>
      <c r="M592" s="30" t="s">
        <v>84</v>
      </c>
      <c r="N592" s="30" t="s">
        <v>55</v>
      </c>
      <c r="O592" s="67" t="s">
        <v>974</v>
      </c>
      <c r="P592" s="30">
        <v>166</v>
      </c>
      <c r="Q592" s="30" t="s">
        <v>137</v>
      </c>
      <c r="R592" s="49">
        <v>10</v>
      </c>
      <c r="S592" s="53">
        <v>1702</v>
      </c>
      <c r="T592" s="44">
        <f t="shared" si="65"/>
        <v>17020</v>
      </c>
      <c r="U592" s="44">
        <v>19062.400000000001</v>
      </c>
      <c r="V592" s="101"/>
      <c r="W592" s="32">
        <v>2016</v>
      </c>
      <c r="X592" s="30"/>
    </row>
    <row r="593" spans="1:61" ht="50.1" customHeight="1">
      <c r="A593" s="29" t="s">
        <v>1557</v>
      </c>
      <c r="B593" s="30" t="s">
        <v>35</v>
      </c>
      <c r="C593" s="31" t="s">
        <v>1558</v>
      </c>
      <c r="D593" s="31" t="s">
        <v>1559</v>
      </c>
      <c r="E593" s="31" t="s">
        <v>1560</v>
      </c>
      <c r="F593" s="31" t="s">
        <v>1561</v>
      </c>
      <c r="G593" s="32" t="s">
        <v>40</v>
      </c>
      <c r="H593" s="33">
        <v>0</v>
      </c>
      <c r="I593" s="67">
        <v>590000000</v>
      </c>
      <c r="J593" s="32" t="s">
        <v>41</v>
      </c>
      <c r="K593" s="32" t="s">
        <v>68</v>
      </c>
      <c r="L593" s="32" t="s">
        <v>43</v>
      </c>
      <c r="M593" s="32" t="s">
        <v>69</v>
      </c>
      <c r="N593" s="32" t="s">
        <v>70</v>
      </c>
      <c r="O593" s="32" t="s">
        <v>71</v>
      </c>
      <c r="P593" s="32">
        <v>796</v>
      </c>
      <c r="Q593" s="32" t="s">
        <v>47</v>
      </c>
      <c r="R593" s="34">
        <v>15</v>
      </c>
      <c r="S593" s="34">
        <v>2500</v>
      </c>
      <c r="T593" s="35">
        <v>0</v>
      </c>
      <c r="U593" s="36">
        <v>0</v>
      </c>
      <c r="V593" s="37" t="s">
        <v>48</v>
      </c>
      <c r="W593" s="32">
        <v>2016</v>
      </c>
      <c r="X593" s="38">
        <v>11.19</v>
      </c>
    </row>
    <row r="594" spans="1:61" ht="50.1" customHeight="1">
      <c r="A594" s="29" t="s">
        <v>1562</v>
      </c>
      <c r="B594" s="30" t="s">
        <v>35</v>
      </c>
      <c r="C594" s="31" t="s">
        <v>1558</v>
      </c>
      <c r="D594" s="31" t="s">
        <v>1559</v>
      </c>
      <c r="E594" s="31" t="s">
        <v>1560</v>
      </c>
      <c r="F594" s="31" t="s">
        <v>1561</v>
      </c>
      <c r="G594" s="32" t="s">
        <v>40</v>
      </c>
      <c r="H594" s="33">
        <v>0</v>
      </c>
      <c r="I594" s="67">
        <v>590000000</v>
      </c>
      <c r="J594" s="32" t="s">
        <v>41</v>
      </c>
      <c r="K594" s="32" t="s">
        <v>1227</v>
      </c>
      <c r="L594" s="32" t="s">
        <v>43</v>
      </c>
      <c r="M594" s="32" t="s">
        <v>69</v>
      </c>
      <c r="N594" s="32" t="s">
        <v>70</v>
      </c>
      <c r="O594" s="32" t="s">
        <v>77</v>
      </c>
      <c r="P594" s="32">
        <v>796</v>
      </c>
      <c r="Q594" s="32" t="s">
        <v>47</v>
      </c>
      <c r="R594" s="34">
        <v>15</v>
      </c>
      <c r="S594" s="34">
        <v>3571.4290000000001</v>
      </c>
      <c r="T594" s="35">
        <f t="shared" ref="T594:T615" si="68">R594*S594</f>
        <v>53571.434999999998</v>
      </c>
      <c r="U594" s="36">
        <f t="shared" ref="U594:U615" si="69">T594*1.12</f>
        <v>60000.0072</v>
      </c>
      <c r="V594" s="37" t="s">
        <v>48</v>
      </c>
      <c r="W594" s="32">
        <v>2016</v>
      </c>
      <c r="X594" s="38" t="s">
        <v>48</v>
      </c>
    </row>
    <row r="595" spans="1:61" ht="50.1" customHeight="1">
      <c r="A595" s="29" t="s">
        <v>1563</v>
      </c>
      <c r="B595" s="30" t="s">
        <v>35</v>
      </c>
      <c r="C595" s="31" t="s">
        <v>1564</v>
      </c>
      <c r="D595" s="31" t="s">
        <v>1565</v>
      </c>
      <c r="E595" s="31" t="s">
        <v>1566</v>
      </c>
      <c r="F595" s="31" t="s">
        <v>1567</v>
      </c>
      <c r="G595" s="32" t="s">
        <v>40</v>
      </c>
      <c r="H595" s="33">
        <v>0</v>
      </c>
      <c r="I595" s="67">
        <v>590000000</v>
      </c>
      <c r="J595" s="32" t="s">
        <v>41</v>
      </c>
      <c r="K595" s="32" t="s">
        <v>68</v>
      </c>
      <c r="L595" s="32" t="s">
        <v>302</v>
      </c>
      <c r="M595" s="32" t="s">
        <v>69</v>
      </c>
      <c r="N595" s="32" t="s">
        <v>303</v>
      </c>
      <c r="O595" s="32" t="s">
        <v>71</v>
      </c>
      <c r="P595" s="32">
        <v>796</v>
      </c>
      <c r="Q595" s="32" t="s">
        <v>47</v>
      </c>
      <c r="R595" s="34">
        <v>31</v>
      </c>
      <c r="S595" s="34">
        <v>6099</v>
      </c>
      <c r="T595" s="35">
        <v>0</v>
      </c>
      <c r="U595" s="36">
        <f t="shared" si="69"/>
        <v>0</v>
      </c>
      <c r="V595" s="37" t="s">
        <v>48</v>
      </c>
      <c r="W595" s="32">
        <v>2016</v>
      </c>
      <c r="X595" s="38">
        <v>11</v>
      </c>
    </row>
    <row r="596" spans="1:61" ht="50.1" customHeight="1">
      <c r="A596" s="41" t="s">
        <v>1568</v>
      </c>
      <c r="B596" s="30" t="s">
        <v>35</v>
      </c>
      <c r="C596" s="42" t="s">
        <v>1564</v>
      </c>
      <c r="D596" s="42" t="s">
        <v>1565</v>
      </c>
      <c r="E596" s="42" t="s">
        <v>1566</v>
      </c>
      <c r="F596" s="42" t="s">
        <v>1567</v>
      </c>
      <c r="G596" s="32" t="s">
        <v>40</v>
      </c>
      <c r="H596" s="30">
        <v>0</v>
      </c>
      <c r="I596" s="67">
        <v>590000000</v>
      </c>
      <c r="J596" s="32" t="s">
        <v>41</v>
      </c>
      <c r="K596" s="32" t="s">
        <v>182</v>
      </c>
      <c r="L596" s="32" t="s">
        <v>302</v>
      </c>
      <c r="M596" s="32" t="s">
        <v>69</v>
      </c>
      <c r="N596" s="32" t="s">
        <v>303</v>
      </c>
      <c r="O596" s="32" t="s">
        <v>115</v>
      </c>
      <c r="P596" s="32">
        <v>796</v>
      </c>
      <c r="Q596" s="32" t="s">
        <v>47</v>
      </c>
      <c r="R596" s="62">
        <v>31</v>
      </c>
      <c r="S596" s="53">
        <v>6099</v>
      </c>
      <c r="T596" s="44">
        <f t="shared" si="68"/>
        <v>189069</v>
      </c>
      <c r="U596" s="44">
        <v>211757.28000000003</v>
      </c>
      <c r="V596" s="65"/>
      <c r="W596" s="32">
        <v>2016</v>
      </c>
      <c r="X596" s="87"/>
    </row>
    <row r="597" spans="1:61" ht="50.1" customHeight="1">
      <c r="A597" s="29" t="s">
        <v>1569</v>
      </c>
      <c r="B597" s="30" t="s">
        <v>35</v>
      </c>
      <c r="C597" s="31" t="s">
        <v>1564</v>
      </c>
      <c r="D597" s="31" t="s">
        <v>1565</v>
      </c>
      <c r="E597" s="31" t="s">
        <v>1566</v>
      </c>
      <c r="F597" s="31" t="s">
        <v>1570</v>
      </c>
      <c r="G597" s="32" t="s">
        <v>40</v>
      </c>
      <c r="H597" s="33">
        <v>0</v>
      </c>
      <c r="I597" s="67">
        <v>590000000</v>
      </c>
      <c r="J597" s="32" t="s">
        <v>41</v>
      </c>
      <c r="K597" s="32" t="s">
        <v>68</v>
      </c>
      <c r="L597" s="32" t="s">
        <v>302</v>
      </c>
      <c r="M597" s="32" t="s">
        <v>69</v>
      </c>
      <c r="N597" s="32" t="s">
        <v>303</v>
      </c>
      <c r="O597" s="32" t="s">
        <v>71</v>
      </c>
      <c r="P597" s="32">
        <v>796</v>
      </c>
      <c r="Q597" s="32" t="s">
        <v>47</v>
      </c>
      <c r="R597" s="34">
        <v>3</v>
      </c>
      <c r="S597" s="34">
        <v>6099</v>
      </c>
      <c r="T597" s="35">
        <v>0</v>
      </c>
      <c r="U597" s="36">
        <f t="shared" si="69"/>
        <v>0</v>
      </c>
      <c r="V597" s="37" t="s">
        <v>48</v>
      </c>
      <c r="W597" s="32">
        <v>2016</v>
      </c>
      <c r="X597" s="38">
        <v>11</v>
      </c>
    </row>
    <row r="598" spans="1:61" s="40" customFormat="1" ht="50.1" customHeight="1">
      <c r="A598" s="70" t="s">
        <v>1571</v>
      </c>
      <c r="B598" s="30" t="s">
        <v>35</v>
      </c>
      <c r="C598" s="42" t="s">
        <v>1564</v>
      </c>
      <c r="D598" s="42" t="s">
        <v>1565</v>
      </c>
      <c r="E598" s="42" t="s">
        <v>1566</v>
      </c>
      <c r="F598" s="42" t="s">
        <v>1570</v>
      </c>
      <c r="G598" s="32" t="s">
        <v>40</v>
      </c>
      <c r="H598" s="30">
        <v>0</v>
      </c>
      <c r="I598" s="351">
        <v>590000000</v>
      </c>
      <c r="J598" s="32" t="s">
        <v>41</v>
      </c>
      <c r="K598" s="32" t="s">
        <v>182</v>
      </c>
      <c r="L598" s="32" t="s">
        <v>302</v>
      </c>
      <c r="M598" s="32" t="s">
        <v>69</v>
      </c>
      <c r="N598" s="32" t="s">
        <v>303</v>
      </c>
      <c r="O598" s="32" t="s">
        <v>115</v>
      </c>
      <c r="P598" s="32">
        <v>796</v>
      </c>
      <c r="Q598" s="32" t="s">
        <v>47</v>
      </c>
      <c r="R598" s="58">
        <v>3</v>
      </c>
      <c r="S598" s="58">
        <v>6099</v>
      </c>
      <c r="T598" s="58">
        <v>0</v>
      </c>
      <c r="U598" s="316">
        <f t="shared" ref="U598:U599" si="70">T598*1.12</f>
        <v>0</v>
      </c>
      <c r="V598" s="65"/>
      <c r="W598" s="32">
        <v>2016</v>
      </c>
      <c r="X598" s="87" t="s">
        <v>785</v>
      </c>
      <c r="Y598" s="364"/>
      <c r="Z598" s="364"/>
      <c r="AA598" s="364"/>
      <c r="AB598" s="364"/>
      <c r="AC598" s="364"/>
      <c r="AD598" s="364"/>
      <c r="AE598" s="364"/>
      <c r="AF598" s="364"/>
      <c r="AG598" s="364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</row>
    <row r="599" spans="1:61" s="40" customFormat="1" ht="50.1" customHeight="1">
      <c r="A599" s="68" t="s">
        <v>13316</v>
      </c>
      <c r="B599" s="54" t="s">
        <v>35</v>
      </c>
      <c r="C599" s="42" t="s">
        <v>1564</v>
      </c>
      <c r="D599" s="42" t="s">
        <v>1565</v>
      </c>
      <c r="E599" s="42" t="s">
        <v>1566</v>
      </c>
      <c r="F599" s="42" t="s">
        <v>1570</v>
      </c>
      <c r="G599" s="30" t="s">
        <v>40</v>
      </c>
      <c r="H599" s="239">
        <v>0</v>
      </c>
      <c r="I599" s="313">
        <v>590000000</v>
      </c>
      <c r="J599" s="68" t="s">
        <v>394</v>
      </c>
      <c r="K599" s="30" t="s">
        <v>13233</v>
      </c>
      <c r="L599" s="30" t="s">
        <v>396</v>
      </c>
      <c r="M599" s="32" t="s">
        <v>69</v>
      </c>
      <c r="N599" s="30" t="s">
        <v>1851</v>
      </c>
      <c r="O599" s="30" t="s">
        <v>398</v>
      </c>
      <c r="P599" s="70">
        <v>796</v>
      </c>
      <c r="Q599" s="30" t="s">
        <v>47</v>
      </c>
      <c r="R599" s="58">
        <v>4</v>
      </c>
      <c r="S599" s="58">
        <v>6970</v>
      </c>
      <c r="T599" s="58">
        <f>S599*R599</f>
        <v>27880</v>
      </c>
      <c r="U599" s="323">
        <f t="shared" si="70"/>
        <v>31225.600000000002</v>
      </c>
      <c r="V599" s="30"/>
      <c r="W599" s="68">
        <v>2016</v>
      </c>
      <c r="X599" s="32"/>
      <c r="Y599" s="364"/>
      <c r="Z599" s="364"/>
      <c r="AA599" s="364"/>
      <c r="AB599" s="364"/>
      <c r="AC599" s="364"/>
      <c r="AD599" s="364"/>
      <c r="AE599" s="364"/>
      <c r="AF599" s="364"/>
      <c r="AG599" s="364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</row>
    <row r="600" spans="1:61" ht="50.1" customHeight="1">
      <c r="A600" s="29" t="s">
        <v>1572</v>
      </c>
      <c r="B600" s="30" t="s">
        <v>35</v>
      </c>
      <c r="C600" s="31" t="s">
        <v>1564</v>
      </c>
      <c r="D600" s="31" t="s">
        <v>1565</v>
      </c>
      <c r="E600" s="31" t="s">
        <v>1566</v>
      </c>
      <c r="F600" s="31" t="s">
        <v>1573</v>
      </c>
      <c r="G600" s="32" t="s">
        <v>40</v>
      </c>
      <c r="H600" s="33">
        <v>0</v>
      </c>
      <c r="I600" s="67">
        <v>590000000</v>
      </c>
      <c r="J600" s="32" t="s">
        <v>41</v>
      </c>
      <c r="K600" s="32" t="s">
        <v>68</v>
      </c>
      <c r="L600" s="32" t="s">
        <v>302</v>
      </c>
      <c r="M600" s="32" t="s">
        <v>69</v>
      </c>
      <c r="N600" s="32" t="s">
        <v>303</v>
      </c>
      <c r="O600" s="32" t="s">
        <v>71</v>
      </c>
      <c r="P600" s="32">
        <v>796</v>
      </c>
      <c r="Q600" s="32" t="s">
        <v>47</v>
      </c>
      <c r="R600" s="34">
        <v>3</v>
      </c>
      <c r="S600" s="34">
        <v>41200</v>
      </c>
      <c r="T600" s="35">
        <v>0</v>
      </c>
      <c r="U600" s="36">
        <f t="shared" si="69"/>
        <v>0</v>
      </c>
      <c r="V600" s="37" t="s">
        <v>48</v>
      </c>
      <c r="W600" s="32">
        <v>2016</v>
      </c>
      <c r="X600" s="38">
        <v>11</v>
      </c>
    </row>
    <row r="601" spans="1:61" s="40" customFormat="1" ht="50.1" customHeight="1">
      <c r="A601" s="70" t="s">
        <v>1574</v>
      </c>
      <c r="B601" s="30" t="s">
        <v>35</v>
      </c>
      <c r="C601" s="220" t="s">
        <v>1564</v>
      </c>
      <c r="D601" s="220" t="s">
        <v>1565</v>
      </c>
      <c r="E601" s="220" t="s">
        <v>1566</v>
      </c>
      <c r="F601" s="220" t="s">
        <v>1573</v>
      </c>
      <c r="G601" s="32" t="s">
        <v>40</v>
      </c>
      <c r="H601" s="30">
        <v>0</v>
      </c>
      <c r="I601" s="351">
        <v>590000000</v>
      </c>
      <c r="J601" s="32" t="s">
        <v>41</v>
      </c>
      <c r="K601" s="32" t="s">
        <v>182</v>
      </c>
      <c r="L601" s="32" t="s">
        <v>302</v>
      </c>
      <c r="M601" s="32" t="s">
        <v>69</v>
      </c>
      <c r="N601" s="32" t="s">
        <v>303</v>
      </c>
      <c r="O601" s="32" t="s">
        <v>115</v>
      </c>
      <c r="P601" s="32">
        <v>796</v>
      </c>
      <c r="Q601" s="32" t="s">
        <v>47</v>
      </c>
      <c r="R601" s="58">
        <v>3</v>
      </c>
      <c r="S601" s="58">
        <v>41200</v>
      </c>
      <c r="T601" s="58">
        <v>0</v>
      </c>
      <c r="U601" s="316">
        <f t="shared" ref="U601" si="71">T601*1.12</f>
        <v>0</v>
      </c>
      <c r="V601" s="65"/>
      <c r="W601" s="32">
        <v>2016</v>
      </c>
      <c r="X601" s="30" t="s">
        <v>5470</v>
      </c>
      <c r="Y601" s="364"/>
      <c r="Z601" s="364"/>
      <c r="AA601" s="364"/>
      <c r="AB601" s="364"/>
      <c r="AC601" s="364"/>
      <c r="AD601" s="364"/>
      <c r="AE601" s="364"/>
      <c r="AF601" s="364"/>
      <c r="AG601" s="364"/>
      <c r="AH601" s="364"/>
      <c r="AI601" s="364"/>
      <c r="AJ601" s="364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</row>
    <row r="602" spans="1:61" s="40" customFormat="1" ht="50.1" customHeight="1">
      <c r="A602" s="68" t="s">
        <v>14228</v>
      </c>
      <c r="B602" s="54" t="s">
        <v>35</v>
      </c>
      <c r="C602" s="220" t="s">
        <v>1564</v>
      </c>
      <c r="D602" s="220" t="s">
        <v>1565</v>
      </c>
      <c r="E602" s="220" t="s">
        <v>1566</v>
      </c>
      <c r="F602" s="220" t="s">
        <v>14229</v>
      </c>
      <c r="G602" s="30" t="s">
        <v>40</v>
      </c>
      <c r="H602" s="239">
        <v>0</v>
      </c>
      <c r="I602" s="313">
        <v>590000000</v>
      </c>
      <c r="J602" s="68" t="s">
        <v>394</v>
      </c>
      <c r="K602" s="30" t="s">
        <v>14136</v>
      </c>
      <c r="L602" s="30" t="s">
        <v>396</v>
      </c>
      <c r="M602" s="30" t="s">
        <v>69</v>
      </c>
      <c r="N602" s="30" t="s">
        <v>14227</v>
      </c>
      <c r="O602" s="30" t="s">
        <v>175</v>
      </c>
      <c r="P602" s="70">
        <v>796</v>
      </c>
      <c r="Q602" s="30" t="s">
        <v>47</v>
      </c>
      <c r="R602" s="58">
        <v>2</v>
      </c>
      <c r="S602" s="58">
        <v>6000</v>
      </c>
      <c r="T602" s="323">
        <f>R602*S602</f>
        <v>12000</v>
      </c>
      <c r="U602" s="323">
        <f>T602*1.12</f>
        <v>13440.000000000002</v>
      </c>
      <c r="V602" s="123"/>
      <c r="W602" s="68">
        <v>2016</v>
      </c>
      <c r="X602" s="30"/>
      <c r="Y602" s="364"/>
      <c r="Z602" s="364"/>
      <c r="AA602" s="364"/>
      <c r="AB602" s="364"/>
      <c r="AC602" s="364"/>
      <c r="AD602" s="364"/>
      <c r="AE602" s="364"/>
      <c r="AF602" s="364"/>
      <c r="AG602" s="364"/>
      <c r="AH602" s="364"/>
      <c r="AI602" s="364"/>
      <c r="AJ602" s="364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</row>
    <row r="603" spans="1:61" ht="50.1" customHeight="1">
      <c r="A603" s="29" t="s">
        <v>1575</v>
      </c>
      <c r="B603" s="30" t="s">
        <v>35</v>
      </c>
      <c r="C603" s="31" t="s">
        <v>1576</v>
      </c>
      <c r="D603" s="31" t="s">
        <v>1565</v>
      </c>
      <c r="E603" s="31" t="s">
        <v>1577</v>
      </c>
      <c r="F603" s="31" t="s">
        <v>1578</v>
      </c>
      <c r="G603" s="32" t="s">
        <v>40</v>
      </c>
      <c r="H603" s="33">
        <v>0</v>
      </c>
      <c r="I603" s="67">
        <v>590000000</v>
      </c>
      <c r="J603" s="32" t="s">
        <v>1579</v>
      </c>
      <c r="K603" s="32" t="s">
        <v>68</v>
      </c>
      <c r="L603" s="32" t="s">
        <v>1580</v>
      </c>
      <c r="M603" s="32" t="s">
        <v>69</v>
      </c>
      <c r="N603" s="32" t="s">
        <v>303</v>
      </c>
      <c r="O603" s="32" t="s">
        <v>71</v>
      </c>
      <c r="P603" s="32">
        <v>796</v>
      </c>
      <c r="Q603" s="32" t="s">
        <v>47</v>
      </c>
      <c r="R603" s="34">
        <v>2</v>
      </c>
      <c r="S603" s="34">
        <v>18137</v>
      </c>
      <c r="T603" s="35">
        <v>0</v>
      </c>
      <c r="U603" s="36">
        <f t="shared" si="69"/>
        <v>0</v>
      </c>
      <c r="V603" s="37" t="s">
        <v>48</v>
      </c>
      <c r="W603" s="32">
        <v>2016</v>
      </c>
      <c r="X603" s="38">
        <v>11</v>
      </c>
    </row>
    <row r="604" spans="1:61" ht="50.1" customHeight="1">
      <c r="A604" s="41" t="s">
        <v>1581</v>
      </c>
      <c r="B604" s="30" t="s">
        <v>35</v>
      </c>
      <c r="C604" s="42" t="s">
        <v>1576</v>
      </c>
      <c r="D604" s="42" t="s">
        <v>1565</v>
      </c>
      <c r="E604" s="42" t="s">
        <v>1577</v>
      </c>
      <c r="F604" s="42" t="s">
        <v>1578</v>
      </c>
      <c r="G604" s="32" t="s">
        <v>40</v>
      </c>
      <c r="H604" s="30">
        <v>0</v>
      </c>
      <c r="I604" s="67">
        <v>590000000</v>
      </c>
      <c r="J604" s="32" t="s">
        <v>1579</v>
      </c>
      <c r="K604" s="32" t="s">
        <v>182</v>
      </c>
      <c r="L604" s="32" t="s">
        <v>1580</v>
      </c>
      <c r="M604" s="32" t="s">
        <v>69</v>
      </c>
      <c r="N604" s="32" t="s">
        <v>303</v>
      </c>
      <c r="O604" s="32" t="s">
        <v>115</v>
      </c>
      <c r="P604" s="32">
        <v>796</v>
      </c>
      <c r="Q604" s="32" t="s">
        <v>47</v>
      </c>
      <c r="R604" s="62">
        <v>2</v>
      </c>
      <c r="S604" s="53">
        <v>18137</v>
      </c>
      <c r="T604" s="44">
        <f t="shared" si="68"/>
        <v>36274</v>
      </c>
      <c r="U604" s="44">
        <v>40626.880000000005</v>
      </c>
      <c r="V604" s="65"/>
      <c r="W604" s="32">
        <v>2016</v>
      </c>
      <c r="X604" s="87"/>
    </row>
    <row r="605" spans="1:61" ht="50.1" customHeight="1">
      <c r="A605" s="29" t="s">
        <v>1582</v>
      </c>
      <c r="B605" s="30" t="s">
        <v>35</v>
      </c>
      <c r="C605" s="31" t="s">
        <v>1583</v>
      </c>
      <c r="D605" s="31" t="s">
        <v>1584</v>
      </c>
      <c r="E605" s="31" t="s">
        <v>1585</v>
      </c>
      <c r="F605" s="31" t="s">
        <v>1586</v>
      </c>
      <c r="G605" s="32" t="s">
        <v>40</v>
      </c>
      <c r="H605" s="33">
        <v>0</v>
      </c>
      <c r="I605" s="67">
        <v>590000000</v>
      </c>
      <c r="J605" s="32" t="s">
        <v>41</v>
      </c>
      <c r="K605" s="32" t="s">
        <v>68</v>
      </c>
      <c r="L605" s="32" t="s">
        <v>302</v>
      </c>
      <c r="M605" s="32" t="s">
        <v>69</v>
      </c>
      <c r="N605" s="32" t="s">
        <v>303</v>
      </c>
      <c r="O605" s="32" t="s">
        <v>71</v>
      </c>
      <c r="P605" s="32">
        <v>796</v>
      </c>
      <c r="Q605" s="32" t="s">
        <v>47</v>
      </c>
      <c r="R605" s="34">
        <v>9</v>
      </c>
      <c r="S605" s="34">
        <v>4280</v>
      </c>
      <c r="T605" s="35">
        <v>0</v>
      </c>
      <c r="U605" s="36">
        <f t="shared" si="69"/>
        <v>0</v>
      </c>
      <c r="V605" s="37" t="s">
        <v>48</v>
      </c>
      <c r="W605" s="32">
        <v>2016</v>
      </c>
      <c r="X605" s="38">
        <v>11</v>
      </c>
    </row>
    <row r="606" spans="1:61" ht="50.1" customHeight="1">
      <c r="A606" s="41" t="s">
        <v>1587</v>
      </c>
      <c r="B606" s="30" t="s">
        <v>35</v>
      </c>
      <c r="C606" s="42" t="s">
        <v>1583</v>
      </c>
      <c r="D606" s="42" t="s">
        <v>1584</v>
      </c>
      <c r="E606" s="42" t="s">
        <v>1585</v>
      </c>
      <c r="F606" s="42" t="s">
        <v>1586</v>
      </c>
      <c r="G606" s="32" t="s">
        <v>40</v>
      </c>
      <c r="H606" s="30">
        <v>0</v>
      </c>
      <c r="I606" s="67">
        <v>590000000</v>
      </c>
      <c r="J606" s="32" t="s">
        <v>41</v>
      </c>
      <c r="K606" s="32" t="s">
        <v>182</v>
      </c>
      <c r="L606" s="32" t="s">
        <v>302</v>
      </c>
      <c r="M606" s="32" t="s">
        <v>69</v>
      </c>
      <c r="N606" s="32" t="s">
        <v>303</v>
      </c>
      <c r="O606" s="32" t="s">
        <v>115</v>
      </c>
      <c r="P606" s="32">
        <v>796</v>
      </c>
      <c r="Q606" s="32" t="s">
        <v>47</v>
      </c>
      <c r="R606" s="62">
        <v>9</v>
      </c>
      <c r="S606" s="53">
        <v>4280</v>
      </c>
      <c r="T606" s="44">
        <f t="shared" si="68"/>
        <v>38520</v>
      </c>
      <c r="U606" s="44">
        <v>43142.400000000001</v>
      </c>
      <c r="V606" s="65"/>
      <c r="W606" s="32">
        <v>2016</v>
      </c>
      <c r="X606" s="87"/>
    </row>
    <row r="607" spans="1:61" ht="50.1" customHeight="1">
      <c r="A607" s="29" t="s">
        <v>1588</v>
      </c>
      <c r="B607" s="30" t="s">
        <v>35</v>
      </c>
      <c r="C607" s="31" t="s">
        <v>1583</v>
      </c>
      <c r="D607" s="31" t="s">
        <v>1584</v>
      </c>
      <c r="E607" s="31" t="s">
        <v>1585</v>
      </c>
      <c r="F607" s="31" t="s">
        <v>1589</v>
      </c>
      <c r="G607" s="32" t="s">
        <v>40</v>
      </c>
      <c r="H607" s="33">
        <v>0</v>
      </c>
      <c r="I607" s="67">
        <v>590000000</v>
      </c>
      <c r="J607" s="32" t="s">
        <v>41</v>
      </c>
      <c r="K607" s="32" t="s">
        <v>68</v>
      </c>
      <c r="L607" s="32" t="s">
        <v>302</v>
      </c>
      <c r="M607" s="32" t="s">
        <v>69</v>
      </c>
      <c r="N607" s="32" t="s">
        <v>425</v>
      </c>
      <c r="O607" s="32" t="s">
        <v>71</v>
      </c>
      <c r="P607" s="32">
        <v>796</v>
      </c>
      <c r="Q607" s="32" t="s">
        <v>47</v>
      </c>
      <c r="R607" s="34">
        <v>6</v>
      </c>
      <c r="S607" s="34">
        <v>4280</v>
      </c>
      <c r="T607" s="35">
        <v>0</v>
      </c>
      <c r="U607" s="36">
        <f t="shared" si="69"/>
        <v>0</v>
      </c>
      <c r="V607" s="37" t="s">
        <v>48</v>
      </c>
      <c r="W607" s="32">
        <v>2016</v>
      </c>
      <c r="X607" s="38">
        <v>11</v>
      </c>
    </row>
    <row r="608" spans="1:61" ht="50.1" customHeight="1">
      <c r="A608" s="41" t="s">
        <v>1590</v>
      </c>
      <c r="B608" s="30" t="s">
        <v>35</v>
      </c>
      <c r="C608" s="42" t="s">
        <v>1583</v>
      </c>
      <c r="D608" s="42" t="s">
        <v>1584</v>
      </c>
      <c r="E608" s="42" t="s">
        <v>1585</v>
      </c>
      <c r="F608" s="42" t="s">
        <v>1589</v>
      </c>
      <c r="G608" s="32" t="s">
        <v>40</v>
      </c>
      <c r="H608" s="30">
        <v>0</v>
      </c>
      <c r="I608" s="67">
        <v>590000000</v>
      </c>
      <c r="J608" s="32" t="s">
        <v>41</v>
      </c>
      <c r="K608" s="32" t="s">
        <v>182</v>
      </c>
      <c r="L608" s="32" t="s">
        <v>302</v>
      </c>
      <c r="M608" s="32" t="s">
        <v>69</v>
      </c>
      <c r="N608" s="32" t="s">
        <v>425</v>
      </c>
      <c r="O608" s="32" t="s">
        <v>115</v>
      </c>
      <c r="P608" s="32">
        <v>796</v>
      </c>
      <c r="Q608" s="32" t="s">
        <v>47</v>
      </c>
      <c r="R608" s="62">
        <v>6</v>
      </c>
      <c r="S608" s="53">
        <v>4280</v>
      </c>
      <c r="T608" s="44">
        <f t="shared" si="68"/>
        <v>25680</v>
      </c>
      <c r="U608" s="44">
        <v>28761.600000000002</v>
      </c>
      <c r="V608" s="65"/>
      <c r="W608" s="32">
        <v>2016</v>
      </c>
      <c r="X608" s="87"/>
    </row>
    <row r="609" spans="1:24" ht="50.1" customHeight="1">
      <c r="A609" s="29" t="s">
        <v>1591</v>
      </c>
      <c r="B609" s="30" t="s">
        <v>35</v>
      </c>
      <c r="C609" s="31" t="s">
        <v>1583</v>
      </c>
      <c r="D609" s="31" t="s">
        <v>1584</v>
      </c>
      <c r="E609" s="31" t="s">
        <v>1585</v>
      </c>
      <c r="F609" s="31" t="s">
        <v>1592</v>
      </c>
      <c r="G609" s="32" t="s">
        <v>40</v>
      </c>
      <c r="H609" s="33">
        <v>0</v>
      </c>
      <c r="I609" s="67">
        <v>590000000</v>
      </c>
      <c r="J609" s="32" t="s">
        <v>41</v>
      </c>
      <c r="K609" s="32" t="s">
        <v>68</v>
      </c>
      <c r="L609" s="32" t="s">
        <v>302</v>
      </c>
      <c r="M609" s="32" t="s">
        <v>69</v>
      </c>
      <c r="N609" s="32" t="s">
        <v>425</v>
      </c>
      <c r="O609" s="32" t="s">
        <v>71</v>
      </c>
      <c r="P609" s="32">
        <v>796</v>
      </c>
      <c r="Q609" s="32" t="s">
        <v>47</v>
      </c>
      <c r="R609" s="34">
        <v>9</v>
      </c>
      <c r="S609" s="34">
        <v>14500</v>
      </c>
      <c r="T609" s="35">
        <v>0</v>
      </c>
      <c r="U609" s="36">
        <f t="shared" si="69"/>
        <v>0</v>
      </c>
      <c r="V609" s="37" t="s">
        <v>48</v>
      </c>
      <c r="W609" s="32">
        <v>2016</v>
      </c>
      <c r="X609" s="38">
        <v>11</v>
      </c>
    </row>
    <row r="610" spans="1:24" ht="50.1" customHeight="1">
      <c r="A610" s="41" t="s">
        <v>1593</v>
      </c>
      <c r="B610" s="30" t="s">
        <v>35</v>
      </c>
      <c r="C610" s="42" t="s">
        <v>1583</v>
      </c>
      <c r="D610" s="42" t="s">
        <v>1584</v>
      </c>
      <c r="E610" s="42" t="s">
        <v>1585</v>
      </c>
      <c r="F610" s="42" t="s">
        <v>1592</v>
      </c>
      <c r="G610" s="32" t="s">
        <v>40</v>
      </c>
      <c r="H610" s="30">
        <v>0</v>
      </c>
      <c r="I610" s="67">
        <v>590000000</v>
      </c>
      <c r="J610" s="32" t="s">
        <v>41</v>
      </c>
      <c r="K610" s="32" t="s">
        <v>182</v>
      </c>
      <c r="L610" s="32" t="s">
        <v>302</v>
      </c>
      <c r="M610" s="32" t="s">
        <v>69</v>
      </c>
      <c r="N610" s="32" t="s">
        <v>425</v>
      </c>
      <c r="O610" s="32" t="s">
        <v>115</v>
      </c>
      <c r="P610" s="32">
        <v>796</v>
      </c>
      <c r="Q610" s="32" t="s">
        <v>47</v>
      </c>
      <c r="R610" s="62">
        <v>9</v>
      </c>
      <c r="S610" s="53">
        <v>14500</v>
      </c>
      <c r="T610" s="44">
        <f t="shared" si="68"/>
        <v>130500</v>
      </c>
      <c r="U610" s="44">
        <v>146160</v>
      </c>
      <c r="V610" s="65"/>
      <c r="W610" s="32">
        <v>2016</v>
      </c>
      <c r="X610" s="87"/>
    </row>
    <row r="611" spans="1:24" ht="50.1" customHeight="1">
      <c r="A611" s="29" t="s">
        <v>1594</v>
      </c>
      <c r="B611" s="30" t="s">
        <v>35</v>
      </c>
      <c r="C611" s="31" t="s">
        <v>1595</v>
      </c>
      <c r="D611" s="31" t="s">
        <v>1596</v>
      </c>
      <c r="E611" s="31" t="s">
        <v>1597</v>
      </c>
      <c r="F611" s="31" t="s">
        <v>1598</v>
      </c>
      <c r="G611" s="32" t="s">
        <v>40</v>
      </c>
      <c r="H611" s="33">
        <v>0</v>
      </c>
      <c r="I611" s="67">
        <v>590000000</v>
      </c>
      <c r="J611" s="32" t="s">
        <v>41</v>
      </c>
      <c r="K611" s="32" t="s">
        <v>68</v>
      </c>
      <c r="L611" s="32" t="s">
        <v>302</v>
      </c>
      <c r="M611" s="32" t="s">
        <v>69</v>
      </c>
      <c r="N611" s="32" t="s">
        <v>303</v>
      </c>
      <c r="O611" s="32" t="s">
        <v>71</v>
      </c>
      <c r="P611" s="32">
        <v>796</v>
      </c>
      <c r="Q611" s="32" t="s">
        <v>47</v>
      </c>
      <c r="R611" s="34">
        <v>8</v>
      </c>
      <c r="S611" s="34">
        <v>30000</v>
      </c>
      <c r="T611" s="35">
        <v>0</v>
      </c>
      <c r="U611" s="36">
        <f t="shared" si="69"/>
        <v>0</v>
      </c>
      <c r="V611" s="37" t="s">
        <v>48</v>
      </c>
      <c r="W611" s="32">
        <v>2016</v>
      </c>
      <c r="X611" s="38">
        <v>11</v>
      </c>
    </row>
    <row r="612" spans="1:24" ht="50.1" customHeight="1">
      <c r="A612" s="41" t="s">
        <v>1599</v>
      </c>
      <c r="B612" s="30" t="s">
        <v>35</v>
      </c>
      <c r="C612" s="42" t="s">
        <v>1595</v>
      </c>
      <c r="D612" s="42" t="s">
        <v>1596</v>
      </c>
      <c r="E612" s="42" t="s">
        <v>1597</v>
      </c>
      <c r="F612" s="42" t="s">
        <v>1598</v>
      </c>
      <c r="G612" s="32" t="s">
        <v>40</v>
      </c>
      <c r="H612" s="30">
        <v>0</v>
      </c>
      <c r="I612" s="67">
        <v>590000000</v>
      </c>
      <c r="J612" s="32" t="s">
        <v>41</v>
      </c>
      <c r="K612" s="32" t="s">
        <v>182</v>
      </c>
      <c r="L612" s="32" t="s">
        <v>302</v>
      </c>
      <c r="M612" s="32" t="s">
        <v>69</v>
      </c>
      <c r="N612" s="32" t="s">
        <v>303</v>
      </c>
      <c r="O612" s="32" t="s">
        <v>115</v>
      </c>
      <c r="P612" s="32">
        <v>796</v>
      </c>
      <c r="Q612" s="32" t="s">
        <v>47</v>
      </c>
      <c r="R612" s="62">
        <v>8</v>
      </c>
      <c r="S612" s="53">
        <v>30000</v>
      </c>
      <c r="T612" s="44">
        <f t="shared" si="68"/>
        <v>240000</v>
      </c>
      <c r="U612" s="44">
        <v>268800</v>
      </c>
      <c r="V612" s="65"/>
      <c r="W612" s="32">
        <v>2016</v>
      </c>
      <c r="X612" s="87"/>
    </row>
    <row r="613" spans="1:24" ht="50.1" customHeight="1">
      <c r="A613" s="29" t="s">
        <v>1600</v>
      </c>
      <c r="B613" s="30" t="s">
        <v>35</v>
      </c>
      <c r="C613" s="31" t="s">
        <v>1595</v>
      </c>
      <c r="D613" s="31" t="s">
        <v>1596</v>
      </c>
      <c r="E613" s="31" t="s">
        <v>1597</v>
      </c>
      <c r="F613" s="31" t="s">
        <v>1601</v>
      </c>
      <c r="G613" s="32" t="s">
        <v>40</v>
      </c>
      <c r="H613" s="33">
        <v>0</v>
      </c>
      <c r="I613" s="67">
        <v>590000000</v>
      </c>
      <c r="J613" s="32" t="s">
        <v>41</v>
      </c>
      <c r="K613" s="32" t="s">
        <v>68</v>
      </c>
      <c r="L613" s="32" t="s">
        <v>302</v>
      </c>
      <c r="M613" s="32" t="s">
        <v>69</v>
      </c>
      <c r="N613" s="32" t="s">
        <v>303</v>
      </c>
      <c r="O613" s="32" t="s">
        <v>71</v>
      </c>
      <c r="P613" s="32">
        <v>796</v>
      </c>
      <c r="Q613" s="32" t="s">
        <v>47</v>
      </c>
      <c r="R613" s="34">
        <v>6</v>
      </c>
      <c r="S613" s="34">
        <v>30000</v>
      </c>
      <c r="T613" s="35">
        <v>0</v>
      </c>
      <c r="U613" s="36">
        <f t="shared" si="69"/>
        <v>0</v>
      </c>
      <c r="V613" s="37" t="s">
        <v>48</v>
      </c>
      <c r="W613" s="32">
        <v>2016</v>
      </c>
      <c r="X613" s="38">
        <v>11</v>
      </c>
    </row>
    <row r="614" spans="1:24" ht="50.1" customHeight="1">
      <c r="A614" s="41" t="s">
        <v>1602</v>
      </c>
      <c r="B614" s="30" t="s">
        <v>35</v>
      </c>
      <c r="C614" s="42" t="s">
        <v>1595</v>
      </c>
      <c r="D614" s="42" t="s">
        <v>1596</v>
      </c>
      <c r="E614" s="42" t="s">
        <v>1597</v>
      </c>
      <c r="F614" s="42" t="s">
        <v>1601</v>
      </c>
      <c r="G614" s="32" t="s">
        <v>40</v>
      </c>
      <c r="H614" s="30">
        <v>0</v>
      </c>
      <c r="I614" s="67">
        <v>590000000</v>
      </c>
      <c r="J614" s="32" t="s">
        <v>41</v>
      </c>
      <c r="K614" s="32" t="s">
        <v>182</v>
      </c>
      <c r="L614" s="32" t="s">
        <v>302</v>
      </c>
      <c r="M614" s="32" t="s">
        <v>69</v>
      </c>
      <c r="N614" s="32" t="s">
        <v>303</v>
      </c>
      <c r="O614" s="32" t="s">
        <v>115</v>
      </c>
      <c r="P614" s="32">
        <v>796</v>
      </c>
      <c r="Q614" s="32" t="s">
        <v>47</v>
      </c>
      <c r="R614" s="62">
        <v>6</v>
      </c>
      <c r="S614" s="53">
        <v>30000</v>
      </c>
      <c r="T614" s="44">
        <f t="shared" si="68"/>
        <v>180000</v>
      </c>
      <c r="U614" s="44">
        <v>201600.00000000003</v>
      </c>
      <c r="V614" s="65"/>
      <c r="W614" s="32">
        <v>2016</v>
      </c>
      <c r="X614" s="87"/>
    </row>
    <row r="615" spans="1:24" ht="50.1" customHeight="1">
      <c r="A615" s="29" t="s">
        <v>1603</v>
      </c>
      <c r="B615" s="30" t="s">
        <v>35</v>
      </c>
      <c r="C615" s="31" t="s">
        <v>1604</v>
      </c>
      <c r="D615" s="31" t="s">
        <v>1605</v>
      </c>
      <c r="E615" s="31" t="s">
        <v>1606</v>
      </c>
      <c r="F615" s="31" t="s">
        <v>1607</v>
      </c>
      <c r="G615" s="32" t="s">
        <v>40</v>
      </c>
      <c r="H615" s="33">
        <v>0</v>
      </c>
      <c r="I615" s="67">
        <v>590000000</v>
      </c>
      <c r="J615" s="32" t="s">
        <v>41</v>
      </c>
      <c r="K615" s="32" t="s">
        <v>1608</v>
      </c>
      <c r="L615" s="32" t="s">
        <v>43</v>
      </c>
      <c r="M615" s="32" t="s">
        <v>69</v>
      </c>
      <c r="N615" s="32" t="s">
        <v>284</v>
      </c>
      <c r="O615" s="32" t="s">
        <v>71</v>
      </c>
      <c r="P615" s="32">
        <v>796</v>
      </c>
      <c r="Q615" s="32" t="s">
        <v>47</v>
      </c>
      <c r="R615" s="34">
        <v>130</v>
      </c>
      <c r="S615" s="34">
        <v>77</v>
      </c>
      <c r="T615" s="35">
        <f t="shared" si="68"/>
        <v>10010</v>
      </c>
      <c r="U615" s="36">
        <f t="shared" si="69"/>
        <v>11211.2</v>
      </c>
      <c r="V615" s="37" t="s">
        <v>48</v>
      </c>
      <c r="W615" s="32">
        <v>2016</v>
      </c>
      <c r="X615" s="38" t="s">
        <v>48</v>
      </c>
    </row>
    <row r="616" spans="1:24" ht="50.1" customHeight="1">
      <c r="A616" s="29" t="s">
        <v>1609</v>
      </c>
      <c r="B616" s="30" t="s">
        <v>35</v>
      </c>
      <c r="C616" s="31" t="s">
        <v>1610</v>
      </c>
      <c r="D616" s="31" t="s">
        <v>1605</v>
      </c>
      <c r="E616" s="31" t="s">
        <v>1611</v>
      </c>
      <c r="F616" s="31" t="s">
        <v>1612</v>
      </c>
      <c r="G616" s="32" t="s">
        <v>40</v>
      </c>
      <c r="H616" s="33">
        <v>0</v>
      </c>
      <c r="I616" s="67">
        <v>590000000</v>
      </c>
      <c r="J616" s="32" t="s">
        <v>41</v>
      </c>
      <c r="K616" s="32" t="s">
        <v>1613</v>
      </c>
      <c r="L616" s="32" t="s">
        <v>43</v>
      </c>
      <c r="M616" s="32" t="s">
        <v>69</v>
      </c>
      <c r="N616" s="32" t="s">
        <v>284</v>
      </c>
      <c r="O616" s="32" t="s">
        <v>71</v>
      </c>
      <c r="P616" s="32">
        <v>796</v>
      </c>
      <c r="Q616" s="32" t="s">
        <v>47</v>
      </c>
      <c r="R616" s="34">
        <v>2</v>
      </c>
      <c r="S616" s="34">
        <v>139</v>
      </c>
      <c r="T616" s="35">
        <v>0</v>
      </c>
      <c r="U616" s="36">
        <v>0</v>
      </c>
      <c r="V616" s="37" t="s">
        <v>48</v>
      </c>
      <c r="W616" s="32">
        <v>2016</v>
      </c>
      <c r="X616" s="38" t="s">
        <v>12651</v>
      </c>
    </row>
    <row r="617" spans="1:24" ht="50.1" customHeight="1">
      <c r="A617" s="29" t="s">
        <v>1614</v>
      </c>
      <c r="B617" s="30" t="s">
        <v>35</v>
      </c>
      <c r="C617" s="31" t="s">
        <v>1610</v>
      </c>
      <c r="D617" s="31" t="s">
        <v>1605</v>
      </c>
      <c r="E617" s="31" t="s">
        <v>1611</v>
      </c>
      <c r="F617" s="31" t="s">
        <v>1612</v>
      </c>
      <c r="G617" s="32" t="s">
        <v>40</v>
      </c>
      <c r="H617" s="33">
        <v>0</v>
      </c>
      <c r="I617" s="67">
        <v>590000000</v>
      </c>
      <c r="J617" s="32" t="s">
        <v>41</v>
      </c>
      <c r="K617" s="32" t="s">
        <v>957</v>
      </c>
      <c r="L617" s="32" t="s">
        <v>43</v>
      </c>
      <c r="M617" s="32" t="s">
        <v>69</v>
      </c>
      <c r="N617" s="32" t="s">
        <v>284</v>
      </c>
      <c r="O617" s="32" t="s">
        <v>77</v>
      </c>
      <c r="P617" s="32">
        <v>796</v>
      </c>
      <c r="Q617" s="32" t="s">
        <v>47</v>
      </c>
      <c r="R617" s="34">
        <v>2</v>
      </c>
      <c r="S617" s="34">
        <v>123.214</v>
      </c>
      <c r="T617" s="35">
        <f>R617*S617</f>
        <v>246.428</v>
      </c>
      <c r="U617" s="36">
        <f>T617*1.12</f>
        <v>275.99936000000002</v>
      </c>
      <c r="V617" s="37" t="s">
        <v>48</v>
      </c>
      <c r="W617" s="32">
        <v>2016</v>
      </c>
      <c r="X617" s="38" t="s">
        <v>48</v>
      </c>
    </row>
    <row r="618" spans="1:24" ht="50.1" customHeight="1">
      <c r="A618" s="29" t="s">
        <v>1615</v>
      </c>
      <c r="B618" s="30" t="s">
        <v>35</v>
      </c>
      <c r="C618" s="31" t="s">
        <v>1616</v>
      </c>
      <c r="D618" s="31" t="s">
        <v>1605</v>
      </c>
      <c r="E618" s="31" t="s">
        <v>1617</v>
      </c>
      <c r="F618" s="31" t="s">
        <v>1618</v>
      </c>
      <c r="G618" s="32" t="s">
        <v>40</v>
      </c>
      <c r="H618" s="33">
        <v>0</v>
      </c>
      <c r="I618" s="67">
        <v>590000000</v>
      </c>
      <c r="J618" s="32" t="s">
        <v>41</v>
      </c>
      <c r="K618" s="32" t="s">
        <v>275</v>
      </c>
      <c r="L618" s="32" t="s">
        <v>43</v>
      </c>
      <c r="M618" s="32" t="s">
        <v>44</v>
      </c>
      <c r="N618" s="32" t="s">
        <v>296</v>
      </c>
      <c r="O618" s="32" t="s">
        <v>111</v>
      </c>
      <c r="P618" s="32" t="s">
        <v>684</v>
      </c>
      <c r="Q618" s="32" t="s">
        <v>685</v>
      </c>
      <c r="R618" s="34">
        <v>50</v>
      </c>
      <c r="S618" s="34">
        <v>840</v>
      </c>
      <c r="T618" s="35">
        <v>0</v>
      </c>
      <c r="U618" s="36">
        <f>T618*1.12</f>
        <v>0</v>
      </c>
      <c r="V618" s="37" t="s">
        <v>48</v>
      </c>
      <c r="W618" s="32">
        <v>2016</v>
      </c>
      <c r="X618" s="38">
        <v>11</v>
      </c>
    </row>
    <row r="619" spans="1:24" ht="50.1" customHeight="1">
      <c r="A619" s="41" t="s">
        <v>1619</v>
      </c>
      <c r="B619" s="30" t="s">
        <v>35</v>
      </c>
      <c r="C619" s="42" t="s">
        <v>1616</v>
      </c>
      <c r="D619" s="42" t="s">
        <v>1605</v>
      </c>
      <c r="E619" s="42" t="s">
        <v>1617</v>
      </c>
      <c r="F619" s="42" t="s">
        <v>1618</v>
      </c>
      <c r="G619" s="30" t="s">
        <v>40</v>
      </c>
      <c r="H619" s="30">
        <v>0</v>
      </c>
      <c r="I619" s="67">
        <v>590000000</v>
      </c>
      <c r="J619" s="32" t="s">
        <v>41</v>
      </c>
      <c r="K619" s="30" t="s">
        <v>204</v>
      </c>
      <c r="L619" s="32" t="s">
        <v>43</v>
      </c>
      <c r="M619" s="30" t="s">
        <v>44</v>
      </c>
      <c r="N619" s="30" t="s">
        <v>296</v>
      </c>
      <c r="O619" s="32" t="s">
        <v>115</v>
      </c>
      <c r="P619" s="32">
        <v>778</v>
      </c>
      <c r="Q619" s="30" t="s">
        <v>685</v>
      </c>
      <c r="R619" s="43">
        <v>50</v>
      </c>
      <c r="S619" s="43">
        <v>840</v>
      </c>
      <c r="T619" s="44">
        <f>R619*S619</f>
        <v>42000</v>
      </c>
      <c r="U619" s="44">
        <v>47040.000000000007</v>
      </c>
      <c r="V619" s="64"/>
      <c r="W619" s="32">
        <v>2016</v>
      </c>
      <c r="X619" s="30"/>
    </row>
    <row r="620" spans="1:24" ht="50.1" customHeight="1">
      <c r="A620" s="29" t="s">
        <v>1620</v>
      </c>
      <c r="B620" s="30" t="s">
        <v>35</v>
      </c>
      <c r="C620" s="31" t="s">
        <v>1621</v>
      </c>
      <c r="D620" s="31" t="s">
        <v>1605</v>
      </c>
      <c r="E620" s="31" t="s">
        <v>1622</v>
      </c>
      <c r="F620" s="31" t="s">
        <v>1623</v>
      </c>
      <c r="G620" s="32" t="s">
        <v>103</v>
      </c>
      <c r="H620" s="33">
        <v>10</v>
      </c>
      <c r="I620" s="67">
        <v>590000000</v>
      </c>
      <c r="J620" s="32" t="s">
        <v>41</v>
      </c>
      <c r="K620" s="32" t="s">
        <v>200</v>
      </c>
      <c r="L620" s="32" t="s">
        <v>43</v>
      </c>
      <c r="M620" s="32" t="s">
        <v>84</v>
      </c>
      <c r="N620" s="32" t="s">
        <v>201</v>
      </c>
      <c r="O620" s="32" t="s">
        <v>202</v>
      </c>
      <c r="P620" s="32" t="s">
        <v>684</v>
      </c>
      <c r="Q620" s="32" t="s">
        <v>685</v>
      </c>
      <c r="R620" s="34">
        <v>20</v>
      </c>
      <c r="S620" s="34">
        <v>962</v>
      </c>
      <c r="T620" s="35">
        <v>0</v>
      </c>
      <c r="U620" s="36">
        <f>T620*1.12</f>
        <v>0</v>
      </c>
      <c r="V620" s="37"/>
      <c r="W620" s="32">
        <v>2016</v>
      </c>
      <c r="X620" s="38">
        <v>11</v>
      </c>
    </row>
    <row r="621" spans="1:24" ht="50.1" customHeight="1">
      <c r="A621" s="41" t="s">
        <v>1624</v>
      </c>
      <c r="B621" s="30" t="s">
        <v>35</v>
      </c>
      <c r="C621" s="42" t="s">
        <v>1621</v>
      </c>
      <c r="D621" s="42" t="s">
        <v>1605</v>
      </c>
      <c r="E621" s="42" t="s">
        <v>1622</v>
      </c>
      <c r="F621" s="42" t="s">
        <v>1623</v>
      </c>
      <c r="G621" s="30" t="s">
        <v>103</v>
      </c>
      <c r="H621" s="30">
        <v>10</v>
      </c>
      <c r="I621" s="67">
        <v>590000000</v>
      </c>
      <c r="J621" s="32" t="s">
        <v>41</v>
      </c>
      <c r="K621" s="30" t="s">
        <v>204</v>
      </c>
      <c r="L621" s="32" t="s">
        <v>43</v>
      </c>
      <c r="M621" s="30" t="s">
        <v>84</v>
      </c>
      <c r="N621" s="30" t="s">
        <v>45</v>
      </c>
      <c r="O621" s="54" t="s">
        <v>166</v>
      </c>
      <c r="P621" s="32" t="s">
        <v>684</v>
      </c>
      <c r="Q621" s="30" t="s">
        <v>685</v>
      </c>
      <c r="R621" s="43">
        <v>20</v>
      </c>
      <c r="S621" s="43">
        <v>962</v>
      </c>
      <c r="T621" s="44">
        <f>R621*S621</f>
        <v>19240</v>
      </c>
      <c r="U621" s="44">
        <v>21548.800000000003</v>
      </c>
      <c r="V621" s="51"/>
      <c r="W621" s="32">
        <v>2016</v>
      </c>
      <c r="X621" s="30"/>
    </row>
    <row r="622" spans="1:24" ht="50.1" customHeight="1">
      <c r="A622" s="29" t="s">
        <v>1625</v>
      </c>
      <c r="B622" s="30" t="s">
        <v>35</v>
      </c>
      <c r="C622" s="31" t="s">
        <v>1626</v>
      </c>
      <c r="D622" s="31" t="s">
        <v>1605</v>
      </c>
      <c r="E622" s="31" t="s">
        <v>1627</v>
      </c>
      <c r="F622" s="31" t="s">
        <v>1628</v>
      </c>
      <c r="G622" s="32" t="s">
        <v>103</v>
      </c>
      <c r="H622" s="33">
        <v>10</v>
      </c>
      <c r="I622" s="67">
        <v>590000000</v>
      </c>
      <c r="J622" s="32" t="s">
        <v>41</v>
      </c>
      <c r="K622" s="32" t="s">
        <v>200</v>
      </c>
      <c r="L622" s="32" t="s">
        <v>43</v>
      </c>
      <c r="M622" s="32" t="s">
        <v>84</v>
      </c>
      <c r="N622" s="32" t="s">
        <v>201</v>
      </c>
      <c r="O622" s="32" t="s">
        <v>202</v>
      </c>
      <c r="P622" s="32">
        <v>796</v>
      </c>
      <c r="Q622" s="32" t="s">
        <v>47</v>
      </c>
      <c r="R622" s="34">
        <v>30</v>
      </c>
      <c r="S622" s="34">
        <v>214.5</v>
      </c>
      <c r="T622" s="35">
        <v>0</v>
      </c>
      <c r="U622" s="36">
        <f>T622*1.12</f>
        <v>0</v>
      </c>
      <c r="V622" s="37"/>
      <c r="W622" s="32">
        <v>2016</v>
      </c>
      <c r="X622" s="38">
        <v>11</v>
      </c>
    </row>
    <row r="623" spans="1:24" ht="50.1" customHeight="1">
      <c r="A623" s="41" t="s">
        <v>1629</v>
      </c>
      <c r="B623" s="30" t="s">
        <v>35</v>
      </c>
      <c r="C623" s="42" t="s">
        <v>1626</v>
      </c>
      <c r="D623" s="42" t="s">
        <v>1605</v>
      </c>
      <c r="E623" s="42" t="s">
        <v>1627</v>
      </c>
      <c r="F623" s="42" t="s">
        <v>1628</v>
      </c>
      <c r="G623" s="30" t="s">
        <v>103</v>
      </c>
      <c r="H623" s="30">
        <v>10</v>
      </c>
      <c r="I623" s="67">
        <v>590000000</v>
      </c>
      <c r="J623" s="32" t="s">
        <v>41</v>
      </c>
      <c r="K623" s="30" t="s">
        <v>204</v>
      </c>
      <c r="L623" s="32" t="s">
        <v>43</v>
      </c>
      <c r="M623" s="30" t="s">
        <v>84</v>
      </c>
      <c r="N623" s="30" t="s">
        <v>45</v>
      </c>
      <c r="O623" s="54" t="s">
        <v>166</v>
      </c>
      <c r="P623" s="32">
        <v>796</v>
      </c>
      <c r="Q623" s="30" t="s">
        <v>47</v>
      </c>
      <c r="R623" s="43">
        <v>30</v>
      </c>
      <c r="S623" s="43">
        <v>214.5</v>
      </c>
      <c r="T623" s="44">
        <f>R623*S623</f>
        <v>6435</v>
      </c>
      <c r="U623" s="44">
        <v>7207.2000000000007</v>
      </c>
      <c r="V623" s="51"/>
      <c r="W623" s="32">
        <v>2016</v>
      </c>
      <c r="X623" s="30"/>
    </row>
    <row r="624" spans="1:24" ht="50.1" customHeight="1">
      <c r="A624" s="29" t="s">
        <v>1630</v>
      </c>
      <c r="B624" s="30" t="s">
        <v>35</v>
      </c>
      <c r="C624" s="31" t="s">
        <v>1631</v>
      </c>
      <c r="D624" s="31" t="s">
        <v>1605</v>
      </c>
      <c r="E624" s="31" t="s">
        <v>1632</v>
      </c>
      <c r="F624" s="31" t="s">
        <v>1633</v>
      </c>
      <c r="G624" s="32" t="s">
        <v>103</v>
      </c>
      <c r="H624" s="33">
        <v>10</v>
      </c>
      <c r="I624" s="67">
        <v>590000000</v>
      </c>
      <c r="J624" s="32" t="s">
        <v>41</v>
      </c>
      <c r="K624" s="32" t="s">
        <v>200</v>
      </c>
      <c r="L624" s="32" t="s">
        <v>43</v>
      </c>
      <c r="M624" s="32" t="s">
        <v>84</v>
      </c>
      <c r="N624" s="32" t="s">
        <v>201</v>
      </c>
      <c r="O624" s="32" t="s">
        <v>202</v>
      </c>
      <c r="P624" s="32" t="s">
        <v>684</v>
      </c>
      <c r="Q624" s="32" t="s">
        <v>685</v>
      </c>
      <c r="R624" s="34">
        <v>10</v>
      </c>
      <c r="S624" s="34">
        <v>1770.6</v>
      </c>
      <c r="T624" s="35">
        <v>0</v>
      </c>
      <c r="U624" s="36">
        <f>T624*1.12</f>
        <v>0</v>
      </c>
      <c r="V624" s="37"/>
      <c r="W624" s="32">
        <v>2016</v>
      </c>
      <c r="X624" s="38">
        <v>11</v>
      </c>
    </row>
    <row r="625" spans="1:24" ht="50.1" customHeight="1">
      <c r="A625" s="41" t="s">
        <v>1634</v>
      </c>
      <c r="B625" s="30" t="s">
        <v>35</v>
      </c>
      <c r="C625" s="42" t="s">
        <v>1631</v>
      </c>
      <c r="D625" s="42" t="s">
        <v>1605</v>
      </c>
      <c r="E625" s="42" t="s">
        <v>1632</v>
      </c>
      <c r="F625" s="42" t="s">
        <v>1635</v>
      </c>
      <c r="G625" s="30" t="s">
        <v>103</v>
      </c>
      <c r="H625" s="30">
        <v>10</v>
      </c>
      <c r="I625" s="67">
        <v>590000000</v>
      </c>
      <c r="J625" s="32" t="s">
        <v>41</v>
      </c>
      <c r="K625" s="30" t="s">
        <v>204</v>
      </c>
      <c r="L625" s="32" t="s">
        <v>43</v>
      </c>
      <c r="M625" s="30" t="s">
        <v>84</v>
      </c>
      <c r="N625" s="30" t="s">
        <v>45</v>
      </c>
      <c r="O625" s="54" t="s">
        <v>166</v>
      </c>
      <c r="P625" s="32" t="s">
        <v>684</v>
      </c>
      <c r="Q625" s="30" t="s">
        <v>685</v>
      </c>
      <c r="R625" s="43">
        <v>10</v>
      </c>
      <c r="S625" s="43">
        <v>1770.6000000000001</v>
      </c>
      <c r="T625" s="44">
        <f>R625*S625</f>
        <v>17706</v>
      </c>
      <c r="U625" s="44">
        <v>19830.72</v>
      </c>
      <c r="V625" s="64"/>
      <c r="W625" s="32">
        <v>2016</v>
      </c>
      <c r="X625" s="30"/>
    </row>
    <row r="626" spans="1:24" ht="50.1" customHeight="1">
      <c r="A626" s="29" t="s">
        <v>1636</v>
      </c>
      <c r="B626" s="30" t="s">
        <v>35</v>
      </c>
      <c r="C626" s="31" t="s">
        <v>1637</v>
      </c>
      <c r="D626" s="31" t="s">
        <v>1605</v>
      </c>
      <c r="E626" s="31" t="s">
        <v>1638</v>
      </c>
      <c r="F626" s="31" t="s">
        <v>1638</v>
      </c>
      <c r="G626" s="32" t="s">
        <v>103</v>
      </c>
      <c r="H626" s="33">
        <v>10</v>
      </c>
      <c r="I626" s="67">
        <v>590000000</v>
      </c>
      <c r="J626" s="32" t="s">
        <v>41</v>
      </c>
      <c r="K626" s="32" t="s">
        <v>200</v>
      </c>
      <c r="L626" s="32" t="s">
        <v>43</v>
      </c>
      <c r="M626" s="32" t="s">
        <v>84</v>
      </c>
      <c r="N626" s="32" t="s">
        <v>201</v>
      </c>
      <c r="O626" s="32" t="s">
        <v>202</v>
      </c>
      <c r="P626" s="32">
        <v>796</v>
      </c>
      <c r="Q626" s="32" t="s">
        <v>47</v>
      </c>
      <c r="R626" s="34">
        <v>15</v>
      </c>
      <c r="S626" s="34">
        <v>287.3</v>
      </c>
      <c r="T626" s="35">
        <v>0</v>
      </c>
      <c r="U626" s="36">
        <f>T626*1.12</f>
        <v>0</v>
      </c>
      <c r="V626" s="37"/>
      <c r="W626" s="32">
        <v>2016</v>
      </c>
      <c r="X626" s="38">
        <v>11</v>
      </c>
    </row>
    <row r="627" spans="1:24" ht="50.1" customHeight="1">
      <c r="A627" s="41" t="s">
        <v>1639</v>
      </c>
      <c r="B627" s="30" t="s">
        <v>35</v>
      </c>
      <c r="C627" s="42" t="s">
        <v>1637</v>
      </c>
      <c r="D627" s="42" t="s">
        <v>1605</v>
      </c>
      <c r="E627" s="42" t="s">
        <v>1638</v>
      </c>
      <c r="F627" s="42" t="s">
        <v>1638</v>
      </c>
      <c r="G627" s="30" t="s">
        <v>103</v>
      </c>
      <c r="H627" s="30">
        <v>10</v>
      </c>
      <c r="I627" s="67">
        <v>590000000</v>
      </c>
      <c r="J627" s="32" t="s">
        <v>41</v>
      </c>
      <c r="K627" s="30" t="s">
        <v>204</v>
      </c>
      <c r="L627" s="32" t="s">
        <v>43</v>
      </c>
      <c r="M627" s="30" t="s">
        <v>84</v>
      </c>
      <c r="N627" s="30" t="s">
        <v>45</v>
      </c>
      <c r="O627" s="54" t="s">
        <v>166</v>
      </c>
      <c r="P627" s="32">
        <v>796</v>
      </c>
      <c r="Q627" s="30" t="s">
        <v>47</v>
      </c>
      <c r="R627" s="43">
        <v>15</v>
      </c>
      <c r="S627" s="43">
        <v>287.3</v>
      </c>
      <c r="T627" s="44">
        <f>R627*S627</f>
        <v>4309.5</v>
      </c>
      <c r="U627" s="44">
        <v>4826.6400000000003</v>
      </c>
      <c r="V627" s="64"/>
      <c r="W627" s="32">
        <v>2016</v>
      </c>
      <c r="X627" s="30"/>
    </row>
    <row r="628" spans="1:24" ht="50.1" customHeight="1">
      <c r="A628" s="29" t="s">
        <v>1640</v>
      </c>
      <c r="B628" s="30" t="s">
        <v>35</v>
      </c>
      <c r="C628" s="31" t="s">
        <v>1631</v>
      </c>
      <c r="D628" s="31" t="s">
        <v>1605</v>
      </c>
      <c r="E628" s="31" t="s">
        <v>1632</v>
      </c>
      <c r="F628" s="31" t="s">
        <v>1641</v>
      </c>
      <c r="G628" s="32" t="s">
        <v>103</v>
      </c>
      <c r="H628" s="33">
        <v>10</v>
      </c>
      <c r="I628" s="67">
        <v>590000000</v>
      </c>
      <c r="J628" s="32" t="s">
        <v>41</v>
      </c>
      <c r="K628" s="32" t="s">
        <v>200</v>
      </c>
      <c r="L628" s="32" t="s">
        <v>43</v>
      </c>
      <c r="M628" s="32" t="s">
        <v>84</v>
      </c>
      <c r="N628" s="32" t="s">
        <v>201</v>
      </c>
      <c r="O628" s="32" t="s">
        <v>202</v>
      </c>
      <c r="P628" s="32" t="s">
        <v>684</v>
      </c>
      <c r="Q628" s="32" t="s">
        <v>685</v>
      </c>
      <c r="R628" s="34">
        <v>9</v>
      </c>
      <c r="S628" s="34">
        <v>1235</v>
      </c>
      <c r="T628" s="35">
        <v>0</v>
      </c>
      <c r="U628" s="36">
        <f>T628*1.12</f>
        <v>0</v>
      </c>
      <c r="V628" s="37"/>
      <c r="W628" s="32">
        <v>2016</v>
      </c>
      <c r="X628" s="38">
        <v>11</v>
      </c>
    </row>
    <row r="629" spans="1:24" ht="50.1" customHeight="1">
      <c r="A629" s="41" t="s">
        <v>1642</v>
      </c>
      <c r="B629" s="30" t="s">
        <v>35</v>
      </c>
      <c r="C629" s="42" t="s">
        <v>1631</v>
      </c>
      <c r="D629" s="42" t="s">
        <v>1605</v>
      </c>
      <c r="E629" s="42" t="s">
        <v>1632</v>
      </c>
      <c r="F629" s="42" t="s">
        <v>1641</v>
      </c>
      <c r="G629" s="30" t="s">
        <v>103</v>
      </c>
      <c r="H629" s="30">
        <v>10</v>
      </c>
      <c r="I629" s="67">
        <v>590000000</v>
      </c>
      <c r="J629" s="32" t="s">
        <v>41</v>
      </c>
      <c r="K629" s="30" t="s">
        <v>204</v>
      </c>
      <c r="L629" s="32" t="s">
        <v>43</v>
      </c>
      <c r="M629" s="30" t="s">
        <v>84</v>
      </c>
      <c r="N629" s="30" t="s">
        <v>45</v>
      </c>
      <c r="O629" s="54" t="s">
        <v>166</v>
      </c>
      <c r="P629" s="32" t="s">
        <v>684</v>
      </c>
      <c r="Q629" s="30" t="s">
        <v>685</v>
      </c>
      <c r="R629" s="43">
        <v>9</v>
      </c>
      <c r="S629" s="43">
        <v>1235</v>
      </c>
      <c r="T629" s="44">
        <f>R629*S629</f>
        <v>11115</v>
      </c>
      <c r="U629" s="44">
        <v>12448.800000000001</v>
      </c>
      <c r="V629" s="64"/>
      <c r="W629" s="32">
        <v>2016</v>
      </c>
      <c r="X629" s="30"/>
    </row>
    <row r="630" spans="1:24" ht="50.1" customHeight="1">
      <c r="A630" s="29" t="s">
        <v>1643</v>
      </c>
      <c r="B630" s="30" t="s">
        <v>35</v>
      </c>
      <c r="C630" s="31" t="s">
        <v>1644</v>
      </c>
      <c r="D630" s="31" t="s">
        <v>1605</v>
      </c>
      <c r="E630" s="31" t="s">
        <v>1645</v>
      </c>
      <c r="F630" s="31" t="s">
        <v>1646</v>
      </c>
      <c r="G630" s="32" t="s">
        <v>103</v>
      </c>
      <c r="H630" s="33">
        <v>10</v>
      </c>
      <c r="I630" s="67">
        <v>590000000</v>
      </c>
      <c r="J630" s="32" t="s">
        <v>41</v>
      </c>
      <c r="K630" s="32" t="s">
        <v>200</v>
      </c>
      <c r="L630" s="32" t="s">
        <v>43</v>
      </c>
      <c r="M630" s="32" t="s">
        <v>84</v>
      </c>
      <c r="N630" s="32" t="s">
        <v>201</v>
      </c>
      <c r="O630" s="32" t="s">
        <v>202</v>
      </c>
      <c r="P630" s="32" t="s">
        <v>684</v>
      </c>
      <c r="Q630" s="32" t="s">
        <v>685</v>
      </c>
      <c r="R630" s="34">
        <v>10</v>
      </c>
      <c r="S630" s="34">
        <v>230</v>
      </c>
      <c r="T630" s="35">
        <v>0</v>
      </c>
      <c r="U630" s="36">
        <f>T630*1.12</f>
        <v>0</v>
      </c>
      <c r="V630" s="37"/>
      <c r="W630" s="32">
        <v>2016</v>
      </c>
      <c r="X630" s="38">
        <v>11</v>
      </c>
    </row>
    <row r="631" spans="1:24" ht="50.1" customHeight="1">
      <c r="A631" s="41" t="s">
        <v>1647</v>
      </c>
      <c r="B631" s="30" t="s">
        <v>35</v>
      </c>
      <c r="C631" s="42" t="s">
        <v>1644</v>
      </c>
      <c r="D631" s="42" t="s">
        <v>1605</v>
      </c>
      <c r="E631" s="42" t="s">
        <v>1645</v>
      </c>
      <c r="F631" s="42" t="s">
        <v>1646</v>
      </c>
      <c r="G631" s="30" t="s">
        <v>103</v>
      </c>
      <c r="H631" s="30">
        <v>10</v>
      </c>
      <c r="I631" s="67">
        <v>590000000</v>
      </c>
      <c r="J631" s="32" t="s">
        <v>41</v>
      </c>
      <c r="K631" s="30" t="s">
        <v>204</v>
      </c>
      <c r="L631" s="32" t="s">
        <v>43</v>
      </c>
      <c r="M631" s="30" t="s">
        <v>84</v>
      </c>
      <c r="N631" s="30" t="s">
        <v>45</v>
      </c>
      <c r="O631" s="54" t="s">
        <v>166</v>
      </c>
      <c r="P631" s="32">
        <v>778</v>
      </c>
      <c r="Q631" s="30" t="s">
        <v>685</v>
      </c>
      <c r="R631" s="43">
        <v>10</v>
      </c>
      <c r="S631" s="43">
        <v>230</v>
      </c>
      <c r="T631" s="44">
        <f>R631*S631</f>
        <v>2300</v>
      </c>
      <c r="U631" s="44">
        <v>2576.0000000000005</v>
      </c>
      <c r="V631" s="64"/>
      <c r="W631" s="32">
        <v>2016</v>
      </c>
      <c r="X631" s="30"/>
    </row>
    <row r="632" spans="1:24" ht="50.1" customHeight="1">
      <c r="A632" s="29" t="s">
        <v>1648</v>
      </c>
      <c r="B632" s="30" t="s">
        <v>35</v>
      </c>
      <c r="C632" s="31" t="s">
        <v>1616</v>
      </c>
      <c r="D632" s="31" t="s">
        <v>1605</v>
      </c>
      <c r="E632" s="31" t="s">
        <v>1617</v>
      </c>
      <c r="F632" s="31" t="s">
        <v>1618</v>
      </c>
      <c r="G632" s="32" t="s">
        <v>40</v>
      </c>
      <c r="H632" s="33">
        <v>0</v>
      </c>
      <c r="I632" s="67">
        <v>590000000</v>
      </c>
      <c r="J632" s="32" t="s">
        <v>41</v>
      </c>
      <c r="K632" s="32" t="s">
        <v>54</v>
      </c>
      <c r="L632" s="32" t="s">
        <v>41</v>
      </c>
      <c r="M632" s="32" t="s">
        <v>44</v>
      </c>
      <c r="N632" s="32" t="s">
        <v>55</v>
      </c>
      <c r="O632" s="32" t="s">
        <v>56</v>
      </c>
      <c r="P632" s="32" t="s">
        <v>684</v>
      </c>
      <c r="Q632" s="32" t="s">
        <v>685</v>
      </c>
      <c r="R632" s="34">
        <v>50</v>
      </c>
      <c r="S632" s="34">
        <v>760</v>
      </c>
      <c r="T632" s="35">
        <v>0</v>
      </c>
      <c r="U632" s="36">
        <f>T632*1.12</f>
        <v>0</v>
      </c>
      <c r="V632" s="37" t="s">
        <v>48</v>
      </c>
      <c r="W632" s="32">
        <v>2016</v>
      </c>
      <c r="X632" s="38">
        <v>11</v>
      </c>
    </row>
    <row r="633" spans="1:24" ht="50.1" customHeight="1">
      <c r="A633" s="41" t="s">
        <v>1649</v>
      </c>
      <c r="B633" s="30" t="s">
        <v>35</v>
      </c>
      <c r="C633" s="42" t="s">
        <v>1616</v>
      </c>
      <c r="D633" s="59" t="s">
        <v>1605</v>
      </c>
      <c r="E633" s="59" t="s">
        <v>1617</v>
      </c>
      <c r="F633" s="66" t="s">
        <v>1618</v>
      </c>
      <c r="G633" s="68" t="s">
        <v>40</v>
      </c>
      <c r="H633" s="30">
        <v>0</v>
      </c>
      <c r="I633" s="67">
        <v>590000000</v>
      </c>
      <c r="J633" s="32" t="s">
        <v>41</v>
      </c>
      <c r="K633" s="32" t="s">
        <v>524</v>
      </c>
      <c r="L633" s="32" t="s">
        <v>41</v>
      </c>
      <c r="M633" s="30" t="s">
        <v>44</v>
      </c>
      <c r="N633" s="30" t="s">
        <v>55</v>
      </c>
      <c r="O633" s="67" t="s">
        <v>1650</v>
      </c>
      <c r="P633" s="68">
        <v>778</v>
      </c>
      <c r="Q633" s="68" t="s">
        <v>687</v>
      </c>
      <c r="R633" s="99">
        <v>50</v>
      </c>
      <c r="S633" s="50">
        <v>760</v>
      </c>
      <c r="T633" s="44">
        <f>R633*S633</f>
        <v>38000</v>
      </c>
      <c r="U633" s="44">
        <v>42560.000000000007</v>
      </c>
      <c r="V633" s="61"/>
      <c r="W633" s="32">
        <v>2016</v>
      </c>
      <c r="X633" s="30"/>
    </row>
    <row r="634" spans="1:24" ht="50.1" customHeight="1">
      <c r="A634" s="29" t="s">
        <v>1651</v>
      </c>
      <c r="B634" s="30" t="s">
        <v>35</v>
      </c>
      <c r="C634" s="31" t="s">
        <v>1631</v>
      </c>
      <c r="D634" s="31" t="s">
        <v>1605</v>
      </c>
      <c r="E634" s="31" t="s">
        <v>1632</v>
      </c>
      <c r="F634" s="31" t="s">
        <v>1652</v>
      </c>
      <c r="G634" s="32" t="s">
        <v>40</v>
      </c>
      <c r="H634" s="33">
        <v>0</v>
      </c>
      <c r="I634" s="67">
        <v>590000000</v>
      </c>
      <c r="J634" s="32" t="s">
        <v>41</v>
      </c>
      <c r="K634" s="32" t="s">
        <v>54</v>
      </c>
      <c r="L634" s="32" t="s">
        <v>41</v>
      </c>
      <c r="M634" s="32" t="s">
        <v>44</v>
      </c>
      <c r="N634" s="32" t="s">
        <v>55</v>
      </c>
      <c r="O634" s="32" t="s">
        <v>56</v>
      </c>
      <c r="P634" s="32" t="s">
        <v>684</v>
      </c>
      <c r="Q634" s="32" t="s">
        <v>685</v>
      </c>
      <c r="R634" s="34">
        <v>50</v>
      </c>
      <c r="S634" s="34">
        <v>1691</v>
      </c>
      <c r="T634" s="35">
        <f>R634*S634</f>
        <v>84550</v>
      </c>
      <c r="U634" s="36">
        <f>T634*1.12</f>
        <v>94696.000000000015</v>
      </c>
      <c r="V634" s="37" t="s">
        <v>48</v>
      </c>
      <c r="W634" s="32">
        <v>2016</v>
      </c>
      <c r="X634" s="38" t="s">
        <v>48</v>
      </c>
    </row>
    <row r="635" spans="1:24" ht="50.1" customHeight="1">
      <c r="A635" s="29" t="s">
        <v>1653</v>
      </c>
      <c r="B635" s="30" t="s">
        <v>35</v>
      </c>
      <c r="C635" s="31" t="s">
        <v>1654</v>
      </c>
      <c r="D635" s="31" t="s">
        <v>1605</v>
      </c>
      <c r="E635" s="31" t="s">
        <v>1655</v>
      </c>
      <c r="F635" s="31" t="s">
        <v>1656</v>
      </c>
      <c r="G635" s="32" t="s">
        <v>40</v>
      </c>
      <c r="H635" s="33">
        <v>0</v>
      </c>
      <c r="I635" s="67">
        <v>590000000</v>
      </c>
      <c r="J635" s="32" t="s">
        <v>41</v>
      </c>
      <c r="K635" s="32" t="s">
        <v>54</v>
      </c>
      <c r="L635" s="32" t="s">
        <v>41</v>
      </c>
      <c r="M635" s="32" t="s">
        <v>44</v>
      </c>
      <c r="N635" s="32" t="s">
        <v>676</v>
      </c>
      <c r="O635" s="32" t="s">
        <v>56</v>
      </c>
      <c r="P635" s="32" t="s">
        <v>684</v>
      </c>
      <c r="Q635" s="32" t="s">
        <v>685</v>
      </c>
      <c r="R635" s="34">
        <v>50</v>
      </c>
      <c r="S635" s="34">
        <v>1485</v>
      </c>
      <c r="T635" s="35">
        <v>0</v>
      </c>
      <c r="U635" s="36">
        <f>T635*1.12</f>
        <v>0</v>
      </c>
      <c r="V635" s="37" t="s">
        <v>48</v>
      </c>
      <c r="W635" s="32">
        <v>2016</v>
      </c>
      <c r="X635" s="38">
        <v>11</v>
      </c>
    </row>
    <row r="636" spans="1:24" ht="50.1" customHeight="1">
      <c r="A636" s="41" t="s">
        <v>1657</v>
      </c>
      <c r="B636" s="30" t="s">
        <v>35</v>
      </c>
      <c r="C636" s="42" t="s">
        <v>1654</v>
      </c>
      <c r="D636" s="42" t="s">
        <v>1658</v>
      </c>
      <c r="E636" s="42" t="s">
        <v>1655</v>
      </c>
      <c r="F636" s="42" t="s">
        <v>1659</v>
      </c>
      <c r="G636" s="98" t="s">
        <v>40</v>
      </c>
      <c r="H636" s="30">
        <v>0</v>
      </c>
      <c r="I636" s="67">
        <v>590000000</v>
      </c>
      <c r="J636" s="32" t="s">
        <v>41</v>
      </c>
      <c r="K636" s="32" t="s">
        <v>524</v>
      </c>
      <c r="L636" s="32" t="s">
        <v>41</v>
      </c>
      <c r="M636" s="98" t="s">
        <v>44</v>
      </c>
      <c r="N636" s="30" t="s">
        <v>676</v>
      </c>
      <c r="O636" s="67" t="s">
        <v>56</v>
      </c>
      <c r="P636" s="30">
        <v>778</v>
      </c>
      <c r="Q636" s="30" t="s">
        <v>687</v>
      </c>
      <c r="R636" s="49">
        <v>50</v>
      </c>
      <c r="S636" s="121">
        <v>1485</v>
      </c>
      <c r="T636" s="44">
        <f>R636*S636</f>
        <v>74250</v>
      </c>
      <c r="U636" s="44">
        <f>T636*1.12</f>
        <v>83160.000000000015</v>
      </c>
      <c r="V636" s="61"/>
      <c r="W636" s="32">
        <v>2016</v>
      </c>
      <c r="X636" s="30"/>
    </row>
    <row r="637" spans="1:24" ht="50.1" customHeight="1">
      <c r="A637" s="29" t="s">
        <v>1660</v>
      </c>
      <c r="B637" s="30" t="s">
        <v>35</v>
      </c>
      <c r="C637" s="31" t="s">
        <v>1661</v>
      </c>
      <c r="D637" s="31" t="s">
        <v>1605</v>
      </c>
      <c r="E637" s="31" t="s">
        <v>1662</v>
      </c>
      <c r="F637" s="31" t="s">
        <v>1663</v>
      </c>
      <c r="G637" s="32" t="s">
        <v>40</v>
      </c>
      <c r="H637" s="33">
        <v>0</v>
      </c>
      <c r="I637" s="67">
        <v>590000000</v>
      </c>
      <c r="J637" s="32" t="s">
        <v>41</v>
      </c>
      <c r="K637" s="32" t="s">
        <v>479</v>
      </c>
      <c r="L637" s="32" t="s">
        <v>41</v>
      </c>
      <c r="M637" s="32" t="s">
        <v>44</v>
      </c>
      <c r="N637" s="32" t="s">
        <v>55</v>
      </c>
      <c r="O637" s="32" t="s">
        <v>56</v>
      </c>
      <c r="P637" s="32" t="s">
        <v>684</v>
      </c>
      <c r="Q637" s="32" t="s">
        <v>685</v>
      </c>
      <c r="R637" s="34">
        <v>5</v>
      </c>
      <c r="S637" s="34">
        <v>1429</v>
      </c>
      <c r="T637" s="35">
        <v>0</v>
      </c>
      <c r="U637" s="36">
        <f t="shared" ref="U637:U657" si="72">T637*1.12</f>
        <v>0</v>
      </c>
      <c r="V637" s="37" t="s">
        <v>48</v>
      </c>
      <c r="W637" s="32">
        <v>2016</v>
      </c>
      <c r="X637" s="38">
        <v>11</v>
      </c>
    </row>
    <row r="638" spans="1:24" ht="50.1" customHeight="1">
      <c r="A638" s="41" t="s">
        <v>1664</v>
      </c>
      <c r="B638" s="30" t="s">
        <v>35</v>
      </c>
      <c r="C638" s="42" t="s">
        <v>1661</v>
      </c>
      <c r="D638" s="42" t="s">
        <v>1658</v>
      </c>
      <c r="E638" s="42" t="s">
        <v>1662</v>
      </c>
      <c r="F638" s="42" t="s">
        <v>1663</v>
      </c>
      <c r="G638" s="98" t="s">
        <v>40</v>
      </c>
      <c r="H638" s="30">
        <v>0</v>
      </c>
      <c r="I638" s="67">
        <v>590000000</v>
      </c>
      <c r="J638" s="32" t="s">
        <v>41</v>
      </c>
      <c r="K638" s="48" t="s">
        <v>1665</v>
      </c>
      <c r="L638" s="32" t="s">
        <v>41</v>
      </c>
      <c r="M638" s="30" t="s">
        <v>44</v>
      </c>
      <c r="N638" s="30" t="s">
        <v>55</v>
      </c>
      <c r="O638" s="67" t="s">
        <v>483</v>
      </c>
      <c r="P638" s="68">
        <v>778</v>
      </c>
      <c r="Q638" s="68" t="s">
        <v>687</v>
      </c>
      <c r="R638" s="49">
        <v>5</v>
      </c>
      <c r="S638" s="62">
        <v>1429</v>
      </c>
      <c r="T638" s="44">
        <f>R638*S638</f>
        <v>7145</v>
      </c>
      <c r="U638" s="44">
        <f>T638*1.12</f>
        <v>8002.4000000000005</v>
      </c>
      <c r="V638" s="61"/>
      <c r="W638" s="32">
        <v>2016</v>
      </c>
      <c r="X638" s="30"/>
    </row>
    <row r="639" spans="1:24" ht="50.1" customHeight="1">
      <c r="A639" s="29" t="s">
        <v>1666</v>
      </c>
      <c r="B639" s="30" t="s">
        <v>35</v>
      </c>
      <c r="C639" s="31" t="s">
        <v>1626</v>
      </c>
      <c r="D639" s="31" t="s">
        <v>1605</v>
      </c>
      <c r="E639" s="31" t="s">
        <v>1627</v>
      </c>
      <c r="F639" s="31" t="s">
        <v>1667</v>
      </c>
      <c r="G639" s="32" t="s">
        <v>40</v>
      </c>
      <c r="H639" s="33">
        <v>0</v>
      </c>
      <c r="I639" s="67">
        <v>590000000</v>
      </c>
      <c r="J639" s="32" t="s">
        <v>41</v>
      </c>
      <c r="K639" s="32" t="s">
        <v>495</v>
      </c>
      <c r="L639" s="32" t="s">
        <v>41</v>
      </c>
      <c r="M639" s="32" t="s">
        <v>44</v>
      </c>
      <c r="N639" s="32" t="s">
        <v>882</v>
      </c>
      <c r="O639" s="32" t="s">
        <v>111</v>
      </c>
      <c r="P639" s="32">
        <v>796</v>
      </c>
      <c r="Q639" s="32" t="s">
        <v>47</v>
      </c>
      <c r="R639" s="34">
        <v>5</v>
      </c>
      <c r="S639" s="34">
        <v>492</v>
      </c>
      <c r="T639" s="35">
        <v>0</v>
      </c>
      <c r="U639" s="36">
        <f t="shared" si="72"/>
        <v>0</v>
      </c>
      <c r="V639" s="37" t="s">
        <v>48</v>
      </c>
      <c r="W639" s="32">
        <v>2016</v>
      </c>
      <c r="X639" s="38">
        <v>11</v>
      </c>
    </row>
    <row r="640" spans="1:24" ht="50.1" customHeight="1">
      <c r="A640" s="41" t="s">
        <v>1668</v>
      </c>
      <c r="B640" s="30" t="s">
        <v>35</v>
      </c>
      <c r="C640" s="42" t="s">
        <v>1626</v>
      </c>
      <c r="D640" s="42" t="s">
        <v>1669</v>
      </c>
      <c r="E640" s="42" t="s">
        <v>1627</v>
      </c>
      <c r="F640" s="42" t="s">
        <v>1667</v>
      </c>
      <c r="G640" s="30" t="s">
        <v>40</v>
      </c>
      <c r="H640" s="30">
        <v>0</v>
      </c>
      <c r="I640" s="67">
        <v>590000000</v>
      </c>
      <c r="J640" s="32" t="s">
        <v>41</v>
      </c>
      <c r="K640" s="48" t="s">
        <v>1665</v>
      </c>
      <c r="L640" s="32" t="s">
        <v>41</v>
      </c>
      <c r="M640" s="30" t="s">
        <v>44</v>
      </c>
      <c r="N640" s="30" t="s">
        <v>882</v>
      </c>
      <c r="O640" s="32" t="s">
        <v>115</v>
      </c>
      <c r="P640" s="32">
        <v>796</v>
      </c>
      <c r="Q640" s="30" t="s">
        <v>484</v>
      </c>
      <c r="R640" s="49">
        <v>5</v>
      </c>
      <c r="S640" s="62">
        <v>492</v>
      </c>
      <c r="T640" s="44">
        <f>R640*S640</f>
        <v>2460</v>
      </c>
      <c r="U640" s="44">
        <f>T640*1.12</f>
        <v>2755.2000000000003</v>
      </c>
      <c r="V640" s="30"/>
      <c r="W640" s="32">
        <v>2016</v>
      </c>
      <c r="X640" s="30"/>
    </row>
    <row r="641" spans="1:24" ht="50.1" customHeight="1">
      <c r="A641" s="29" t="s">
        <v>1670</v>
      </c>
      <c r="B641" s="30" t="s">
        <v>35</v>
      </c>
      <c r="C641" s="31" t="s">
        <v>1671</v>
      </c>
      <c r="D641" s="31" t="s">
        <v>1672</v>
      </c>
      <c r="E641" s="31" t="s">
        <v>1673</v>
      </c>
      <c r="F641" s="31" t="s">
        <v>1674</v>
      </c>
      <c r="G641" s="32" t="s">
        <v>40</v>
      </c>
      <c r="H641" s="33">
        <v>0</v>
      </c>
      <c r="I641" s="67">
        <v>590000000</v>
      </c>
      <c r="J641" s="32" t="s">
        <v>41</v>
      </c>
      <c r="K641" s="32" t="s">
        <v>68</v>
      </c>
      <c r="L641" s="32" t="s">
        <v>302</v>
      </c>
      <c r="M641" s="32" t="s">
        <v>69</v>
      </c>
      <c r="N641" s="32" t="s">
        <v>303</v>
      </c>
      <c r="O641" s="32" t="s">
        <v>71</v>
      </c>
      <c r="P641" s="32">
        <v>796</v>
      </c>
      <c r="Q641" s="32" t="s">
        <v>47</v>
      </c>
      <c r="R641" s="34">
        <v>2</v>
      </c>
      <c r="S641" s="34">
        <v>2000</v>
      </c>
      <c r="T641" s="35">
        <v>0</v>
      </c>
      <c r="U641" s="36">
        <f t="shared" si="72"/>
        <v>0</v>
      </c>
      <c r="V641" s="37" t="s">
        <v>48</v>
      </c>
      <c r="W641" s="32">
        <v>2016</v>
      </c>
      <c r="X641" s="38">
        <v>11</v>
      </c>
    </row>
    <row r="642" spans="1:24" ht="50.1" customHeight="1">
      <c r="A642" s="41" t="s">
        <v>1675</v>
      </c>
      <c r="B642" s="30" t="s">
        <v>35</v>
      </c>
      <c r="C642" s="42" t="s">
        <v>1671</v>
      </c>
      <c r="D642" s="42" t="s">
        <v>1672</v>
      </c>
      <c r="E642" s="42" t="s">
        <v>1673</v>
      </c>
      <c r="F642" s="42" t="s">
        <v>1674</v>
      </c>
      <c r="G642" s="32" t="s">
        <v>40</v>
      </c>
      <c r="H642" s="30">
        <v>0</v>
      </c>
      <c r="I642" s="67">
        <v>590000000</v>
      </c>
      <c r="J642" s="32" t="s">
        <v>41</v>
      </c>
      <c r="K642" s="32" t="s">
        <v>182</v>
      </c>
      <c r="L642" s="32" t="s">
        <v>302</v>
      </c>
      <c r="M642" s="32" t="s">
        <v>69</v>
      </c>
      <c r="N642" s="32" t="s">
        <v>303</v>
      </c>
      <c r="O642" s="32" t="s">
        <v>115</v>
      </c>
      <c r="P642" s="32">
        <v>796</v>
      </c>
      <c r="Q642" s="32" t="s">
        <v>47</v>
      </c>
      <c r="R642" s="62">
        <v>2</v>
      </c>
      <c r="S642" s="122">
        <v>2000</v>
      </c>
      <c r="T642" s="44">
        <f>R642*S642</f>
        <v>4000</v>
      </c>
      <c r="U642" s="44">
        <f>T642*1.12</f>
        <v>4480</v>
      </c>
      <c r="V642" s="65"/>
      <c r="W642" s="32">
        <v>2016</v>
      </c>
      <c r="X642" s="87"/>
    </row>
    <row r="643" spans="1:24" ht="50.1" customHeight="1">
      <c r="A643" s="29" t="s">
        <v>1676</v>
      </c>
      <c r="B643" s="30" t="s">
        <v>35</v>
      </c>
      <c r="C643" s="31" t="s">
        <v>1671</v>
      </c>
      <c r="D643" s="31" t="s">
        <v>1672</v>
      </c>
      <c r="E643" s="31" t="s">
        <v>1673</v>
      </c>
      <c r="F643" s="31" t="s">
        <v>1677</v>
      </c>
      <c r="G643" s="32" t="s">
        <v>40</v>
      </c>
      <c r="H643" s="33">
        <v>0</v>
      </c>
      <c r="I643" s="67">
        <v>590000000</v>
      </c>
      <c r="J643" s="32" t="s">
        <v>41</v>
      </c>
      <c r="K643" s="32" t="s">
        <v>68</v>
      </c>
      <c r="L643" s="32" t="s">
        <v>302</v>
      </c>
      <c r="M643" s="32" t="s">
        <v>69</v>
      </c>
      <c r="N643" s="32" t="s">
        <v>303</v>
      </c>
      <c r="O643" s="32" t="s">
        <v>71</v>
      </c>
      <c r="P643" s="32">
        <v>796</v>
      </c>
      <c r="Q643" s="32" t="s">
        <v>47</v>
      </c>
      <c r="R643" s="34">
        <v>2</v>
      </c>
      <c r="S643" s="34">
        <v>2200</v>
      </c>
      <c r="T643" s="35">
        <v>0</v>
      </c>
      <c r="U643" s="36">
        <f t="shared" si="72"/>
        <v>0</v>
      </c>
      <c r="V643" s="37" t="s">
        <v>48</v>
      </c>
      <c r="W643" s="32">
        <v>2016</v>
      </c>
      <c r="X643" s="38">
        <v>11</v>
      </c>
    </row>
    <row r="644" spans="1:24" ht="50.1" customHeight="1">
      <c r="A644" s="41" t="s">
        <v>1678</v>
      </c>
      <c r="B644" s="30" t="s">
        <v>35</v>
      </c>
      <c r="C644" s="42" t="s">
        <v>1671</v>
      </c>
      <c r="D644" s="42" t="s">
        <v>1672</v>
      </c>
      <c r="E644" s="42" t="s">
        <v>1673</v>
      </c>
      <c r="F644" s="42" t="s">
        <v>1677</v>
      </c>
      <c r="G644" s="32" t="s">
        <v>40</v>
      </c>
      <c r="H644" s="30">
        <v>0</v>
      </c>
      <c r="I644" s="67">
        <v>590000000</v>
      </c>
      <c r="J644" s="32" t="s">
        <v>41</v>
      </c>
      <c r="K644" s="32" t="s">
        <v>182</v>
      </c>
      <c r="L644" s="32" t="s">
        <v>302</v>
      </c>
      <c r="M644" s="32" t="s">
        <v>69</v>
      </c>
      <c r="N644" s="32" t="s">
        <v>303</v>
      </c>
      <c r="O644" s="32" t="s">
        <v>115</v>
      </c>
      <c r="P644" s="32">
        <v>796</v>
      </c>
      <c r="Q644" s="32" t="s">
        <v>47</v>
      </c>
      <c r="R644" s="62">
        <v>2</v>
      </c>
      <c r="S644" s="122">
        <v>2200</v>
      </c>
      <c r="T644" s="44">
        <v>0</v>
      </c>
      <c r="U644" s="44">
        <f>T644*1.12</f>
        <v>0</v>
      </c>
      <c r="V644" s="65"/>
      <c r="W644" s="32">
        <v>2016</v>
      </c>
      <c r="X644" s="371" t="s">
        <v>13061</v>
      </c>
    </row>
    <row r="645" spans="1:24" ht="50.1" customHeight="1">
      <c r="A645" s="70" t="s">
        <v>13139</v>
      </c>
      <c r="B645" s="54" t="s">
        <v>35</v>
      </c>
      <c r="C645" s="42" t="s">
        <v>1671</v>
      </c>
      <c r="D645" s="42" t="s">
        <v>1672</v>
      </c>
      <c r="E645" s="42" t="s">
        <v>1673</v>
      </c>
      <c r="F645" s="42" t="s">
        <v>13140</v>
      </c>
      <c r="G645" s="30" t="s">
        <v>40</v>
      </c>
      <c r="H645" s="239">
        <v>0</v>
      </c>
      <c r="I645" s="313">
        <v>590000000</v>
      </c>
      <c r="J645" s="68" t="s">
        <v>394</v>
      </c>
      <c r="K645" s="253" t="s">
        <v>13141</v>
      </c>
      <c r="L645" s="30" t="s">
        <v>396</v>
      </c>
      <c r="M645" s="30" t="s">
        <v>69</v>
      </c>
      <c r="N645" s="30" t="s">
        <v>345</v>
      </c>
      <c r="O645" s="30" t="s">
        <v>13142</v>
      </c>
      <c r="P645" s="32">
        <v>796</v>
      </c>
      <c r="Q645" s="32" t="s">
        <v>47</v>
      </c>
      <c r="R645" s="416">
        <v>2</v>
      </c>
      <c r="S645" s="43">
        <v>255</v>
      </c>
      <c r="T645" s="43">
        <f>R645*S645</f>
        <v>510</v>
      </c>
      <c r="U645" s="43">
        <f>T645*1.12</f>
        <v>571.20000000000005</v>
      </c>
      <c r="V645" s="371"/>
      <c r="W645" s="68">
        <v>2016</v>
      </c>
      <c r="X645" s="217"/>
    </row>
    <row r="646" spans="1:24" ht="50.1" customHeight="1">
      <c r="A646" s="29" t="s">
        <v>1679</v>
      </c>
      <c r="B646" s="30" t="s">
        <v>35</v>
      </c>
      <c r="C646" s="31" t="s">
        <v>1671</v>
      </c>
      <c r="D646" s="31" t="s">
        <v>1672</v>
      </c>
      <c r="E646" s="31" t="s">
        <v>1673</v>
      </c>
      <c r="F646" s="31" t="s">
        <v>1680</v>
      </c>
      <c r="G646" s="32" t="s">
        <v>40</v>
      </c>
      <c r="H646" s="33">
        <v>0</v>
      </c>
      <c r="I646" s="67">
        <v>590000000</v>
      </c>
      <c r="J646" s="32" t="s">
        <v>41</v>
      </c>
      <c r="K646" s="32" t="s">
        <v>68</v>
      </c>
      <c r="L646" s="32" t="s">
        <v>302</v>
      </c>
      <c r="M646" s="32" t="s">
        <v>69</v>
      </c>
      <c r="N646" s="32" t="s">
        <v>303</v>
      </c>
      <c r="O646" s="32" t="s">
        <v>71</v>
      </c>
      <c r="P646" s="32">
        <v>796</v>
      </c>
      <c r="Q646" s="32" t="s">
        <v>47</v>
      </c>
      <c r="R646" s="34">
        <v>2</v>
      </c>
      <c r="S646" s="34">
        <v>2500</v>
      </c>
      <c r="T646" s="35">
        <v>0</v>
      </c>
      <c r="U646" s="36">
        <f t="shared" si="72"/>
        <v>0</v>
      </c>
      <c r="V646" s="37" t="s">
        <v>48</v>
      </c>
      <c r="W646" s="32">
        <v>2016</v>
      </c>
      <c r="X646" s="38">
        <v>11</v>
      </c>
    </row>
    <row r="647" spans="1:24" ht="50.1" customHeight="1">
      <c r="A647" s="41" t="s">
        <v>1681</v>
      </c>
      <c r="B647" s="30" t="s">
        <v>35</v>
      </c>
      <c r="C647" s="42" t="s">
        <v>1671</v>
      </c>
      <c r="D647" s="42" t="s">
        <v>1672</v>
      </c>
      <c r="E647" s="42" t="s">
        <v>1673</v>
      </c>
      <c r="F647" s="42" t="s">
        <v>1680</v>
      </c>
      <c r="G647" s="32" t="s">
        <v>40</v>
      </c>
      <c r="H647" s="30">
        <v>0</v>
      </c>
      <c r="I647" s="67">
        <v>590000000</v>
      </c>
      <c r="J647" s="32" t="s">
        <v>41</v>
      </c>
      <c r="K647" s="32" t="s">
        <v>182</v>
      </c>
      <c r="L647" s="32" t="s">
        <v>302</v>
      </c>
      <c r="M647" s="32" t="s">
        <v>69</v>
      </c>
      <c r="N647" s="32" t="s">
        <v>303</v>
      </c>
      <c r="O647" s="32" t="s">
        <v>115</v>
      </c>
      <c r="P647" s="32">
        <v>796</v>
      </c>
      <c r="Q647" s="32" t="s">
        <v>47</v>
      </c>
      <c r="R647" s="62">
        <v>2</v>
      </c>
      <c r="S647" s="122">
        <v>2500</v>
      </c>
      <c r="T647" s="44">
        <f>R647*S647</f>
        <v>5000</v>
      </c>
      <c r="U647" s="44">
        <f>T647*1.12</f>
        <v>5600.0000000000009</v>
      </c>
      <c r="V647" s="65"/>
      <c r="W647" s="32">
        <v>2016</v>
      </c>
      <c r="X647" s="87"/>
    </row>
    <row r="648" spans="1:24" ht="50.1" customHeight="1">
      <c r="A648" s="29" t="s">
        <v>1682</v>
      </c>
      <c r="B648" s="30" t="s">
        <v>35</v>
      </c>
      <c r="C648" s="31" t="s">
        <v>1671</v>
      </c>
      <c r="D648" s="31" t="s">
        <v>1672</v>
      </c>
      <c r="E648" s="31" t="s">
        <v>1673</v>
      </c>
      <c r="F648" s="31" t="s">
        <v>1683</v>
      </c>
      <c r="G648" s="32" t="s">
        <v>40</v>
      </c>
      <c r="H648" s="33">
        <v>0</v>
      </c>
      <c r="I648" s="67">
        <v>590000000</v>
      </c>
      <c r="J648" s="32" t="s">
        <v>41</v>
      </c>
      <c r="K648" s="32" t="s">
        <v>68</v>
      </c>
      <c r="L648" s="32" t="s">
        <v>302</v>
      </c>
      <c r="M648" s="32" t="s">
        <v>69</v>
      </c>
      <c r="N648" s="32" t="s">
        <v>303</v>
      </c>
      <c r="O648" s="32" t="s">
        <v>71</v>
      </c>
      <c r="P648" s="32">
        <v>796</v>
      </c>
      <c r="Q648" s="32" t="s">
        <v>47</v>
      </c>
      <c r="R648" s="34">
        <v>2</v>
      </c>
      <c r="S648" s="34">
        <v>2700</v>
      </c>
      <c r="T648" s="35">
        <v>0</v>
      </c>
      <c r="U648" s="36">
        <f t="shared" si="72"/>
        <v>0</v>
      </c>
      <c r="V648" s="37" t="s">
        <v>48</v>
      </c>
      <c r="W648" s="32">
        <v>2016</v>
      </c>
      <c r="X648" s="38">
        <v>11</v>
      </c>
    </row>
    <row r="649" spans="1:24" ht="50.1" customHeight="1">
      <c r="A649" s="41" t="s">
        <v>1684</v>
      </c>
      <c r="B649" s="30" t="s">
        <v>35</v>
      </c>
      <c r="C649" s="42" t="s">
        <v>1671</v>
      </c>
      <c r="D649" s="42" t="s">
        <v>1672</v>
      </c>
      <c r="E649" s="42" t="s">
        <v>1673</v>
      </c>
      <c r="F649" s="42" t="s">
        <v>1683</v>
      </c>
      <c r="G649" s="32" t="s">
        <v>40</v>
      </c>
      <c r="H649" s="30">
        <v>0</v>
      </c>
      <c r="I649" s="67">
        <v>590000000</v>
      </c>
      <c r="J649" s="32" t="s">
        <v>41</v>
      </c>
      <c r="K649" s="32" t="s">
        <v>182</v>
      </c>
      <c r="L649" s="32" t="s">
        <v>302</v>
      </c>
      <c r="M649" s="32" t="s">
        <v>69</v>
      </c>
      <c r="N649" s="32" t="s">
        <v>303</v>
      </c>
      <c r="O649" s="32" t="s">
        <v>115</v>
      </c>
      <c r="P649" s="32">
        <v>796</v>
      </c>
      <c r="Q649" s="32" t="s">
        <v>47</v>
      </c>
      <c r="R649" s="62">
        <v>2</v>
      </c>
      <c r="S649" s="122">
        <v>2700</v>
      </c>
      <c r="T649" s="44">
        <v>0</v>
      </c>
      <c r="U649" s="44">
        <f>T649*1.12</f>
        <v>0</v>
      </c>
      <c r="V649" s="65"/>
      <c r="W649" s="32">
        <v>2016</v>
      </c>
      <c r="X649" s="371" t="s">
        <v>13146</v>
      </c>
    </row>
    <row r="650" spans="1:24" ht="50.1" customHeight="1">
      <c r="A650" s="70" t="s">
        <v>13147</v>
      </c>
      <c r="B650" s="54" t="s">
        <v>35</v>
      </c>
      <c r="C650" s="42" t="s">
        <v>1671</v>
      </c>
      <c r="D650" s="42" t="s">
        <v>1672</v>
      </c>
      <c r="E650" s="42" t="s">
        <v>1673</v>
      </c>
      <c r="F650" s="42" t="s">
        <v>13148</v>
      </c>
      <c r="G650" s="30" t="s">
        <v>40</v>
      </c>
      <c r="H650" s="239">
        <v>0</v>
      </c>
      <c r="I650" s="313">
        <v>590000000</v>
      </c>
      <c r="J650" s="68" t="s">
        <v>394</v>
      </c>
      <c r="K650" s="253" t="s">
        <v>13145</v>
      </c>
      <c r="L650" s="30" t="s">
        <v>396</v>
      </c>
      <c r="M650" s="30" t="s">
        <v>69</v>
      </c>
      <c r="N650" s="30" t="s">
        <v>345</v>
      </c>
      <c r="O650" s="30" t="s">
        <v>13142</v>
      </c>
      <c r="P650" s="32">
        <v>796</v>
      </c>
      <c r="Q650" s="32" t="s">
        <v>47</v>
      </c>
      <c r="R650" s="416">
        <v>2</v>
      </c>
      <c r="S650" s="43">
        <v>455</v>
      </c>
      <c r="T650" s="43">
        <f>R650*S650</f>
        <v>910</v>
      </c>
      <c r="U650" s="43">
        <f>T650*1.12</f>
        <v>1019.2</v>
      </c>
      <c r="V650" s="33"/>
      <c r="W650" s="68">
        <v>2016</v>
      </c>
      <c r="X650" s="371"/>
    </row>
    <row r="651" spans="1:24" ht="50.1" customHeight="1">
      <c r="A651" s="29" t="s">
        <v>1685</v>
      </c>
      <c r="B651" s="30" t="s">
        <v>35</v>
      </c>
      <c r="C651" s="31" t="s">
        <v>1671</v>
      </c>
      <c r="D651" s="31" t="s">
        <v>1672</v>
      </c>
      <c r="E651" s="31" t="s">
        <v>1673</v>
      </c>
      <c r="F651" s="31" t="s">
        <v>1686</v>
      </c>
      <c r="G651" s="32" t="s">
        <v>40</v>
      </c>
      <c r="H651" s="33">
        <v>0</v>
      </c>
      <c r="I651" s="67">
        <v>590000000</v>
      </c>
      <c r="J651" s="32" t="s">
        <v>41</v>
      </c>
      <c r="K651" s="32" t="s">
        <v>68</v>
      </c>
      <c r="L651" s="32" t="s">
        <v>302</v>
      </c>
      <c r="M651" s="32" t="s">
        <v>69</v>
      </c>
      <c r="N651" s="32" t="s">
        <v>303</v>
      </c>
      <c r="O651" s="32" t="s">
        <v>71</v>
      </c>
      <c r="P651" s="32">
        <v>796</v>
      </c>
      <c r="Q651" s="32" t="s">
        <v>47</v>
      </c>
      <c r="R651" s="34">
        <v>2</v>
      </c>
      <c r="S651" s="34">
        <v>3000</v>
      </c>
      <c r="T651" s="35">
        <v>0</v>
      </c>
      <c r="U651" s="36">
        <f t="shared" si="72"/>
        <v>0</v>
      </c>
      <c r="V651" s="37" t="s">
        <v>48</v>
      </c>
      <c r="W651" s="32">
        <v>2016</v>
      </c>
      <c r="X651" s="38">
        <v>11</v>
      </c>
    </row>
    <row r="652" spans="1:24" ht="50.1" customHeight="1">
      <c r="A652" s="41" t="s">
        <v>1687</v>
      </c>
      <c r="B652" s="30" t="s">
        <v>35</v>
      </c>
      <c r="C652" s="42" t="s">
        <v>1671</v>
      </c>
      <c r="D652" s="42" t="s">
        <v>1672</v>
      </c>
      <c r="E652" s="42" t="s">
        <v>1673</v>
      </c>
      <c r="F652" s="42" t="s">
        <v>1686</v>
      </c>
      <c r="G652" s="32" t="s">
        <v>40</v>
      </c>
      <c r="H652" s="30">
        <v>0</v>
      </c>
      <c r="I652" s="67">
        <v>590000000</v>
      </c>
      <c r="J652" s="32" t="s">
        <v>41</v>
      </c>
      <c r="K652" s="32" t="s">
        <v>182</v>
      </c>
      <c r="L652" s="32" t="s">
        <v>302</v>
      </c>
      <c r="M652" s="32" t="s">
        <v>69</v>
      </c>
      <c r="N652" s="32" t="s">
        <v>303</v>
      </c>
      <c r="O652" s="32" t="s">
        <v>115</v>
      </c>
      <c r="P652" s="32">
        <v>796</v>
      </c>
      <c r="Q652" s="32" t="s">
        <v>47</v>
      </c>
      <c r="R652" s="62">
        <v>2</v>
      </c>
      <c r="S652" s="122">
        <v>3000</v>
      </c>
      <c r="T652" s="44">
        <v>0</v>
      </c>
      <c r="U652" s="44">
        <f>T652*1.12</f>
        <v>0</v>
      </c>
      <c r="V652" s="65"/>
      <c r="W652" s="32">
        <v>2016</v>
      </c>
      <c r="X652" s="371" t="s">
        <v>13146</v>
      </c>
    </row>
    <row r="653" spans="1:24" ht="50.1" customHeight="1">
      <c r="A653" s="70" t="s">
        <v>13149</v>
      </c>
      <c r="B653" s="54" t="s">
        <v>35</v>
      </c>
      <c r="C653" s="42" t="s">
        <v>1671</v>
      </c>
      <c r="D653" s="42" t="s">
        <v>1672</v>
      </c>
      <c r="E653" s="42" t="s">
        <v>1673</v>
      </c>
      <c r="F653" s="42" t="s">
        <v>13150</v>
      </c>
      <c r="G653" s="30" t="s">
        <v>40</v>
      </c>
      <c r="H653" s="239">
        <v>0</v>
      </c>
      <c r="I653" s="313">
        <v>590000000</v>
      </c>
      <c r="J653" s="68" t="s">
        <v>394</v>
      </c>
      <c r="K653" s="253" t="s">
        <v>13145</v>
      </c>
      <c r="L653" s="30" t="s">
        <v>396</v>
      </c>
      <c r="M653" s="30" t="s">
        <v>69</v>
      </c>
      <c r="N653" s="30" t="s">
        <v>345</v>
      </c>
      <c r="O653" s="30" t="s">
        <v>13142</v>
      </c>
      <c r="P653" s="32">
        <v>796</v>
      </c>
      <c r="Q653" s="32" t="s">
        <v>47</v>
      </c>
      <c r="R653" s="43">
        <v>2</v>
      </c>
      <c r="S653" s="43">
        <v>1250</v>
      </c>
      <c r="T653" s="43">
        <f>R653*S653</f>
        <v>2500</v>
      </c>
      <c r="U653" s="43">
        <f>T653*1.12</f>
        <v>2800.0000000000005</v>
      </c>
      <c r="V653" s="33"/>
      <c r="W653" s="68">
        <v>2016</v>
      </c>
      <c r="X653" s="322"/>
    </row>
    <row r="654" spans="1:24" ht="50.1" customHeight="1">
      <c r="A654" s="29" t="s">
        <v>1688</v>
      </c>
      <c r="B654" s="30" t="s">
        <v>35</v>
      </c>
      <c r="C654" s="31" t="s">
        <v>1671</v>
      </c>
      <c r="D654" s="31" t="s">
        <v>1672</v>
      </c>
      <c r="E654" s="31" t="s">
        <v>1673</v>
      </c>
      <c r="F654" s="31" t="s">
        <v>1689</v>
      </c>
      <c r="G654" s="32" t="s">
        <v>40</v>
      </c>
      <c r="H654" s="33">
        <v>0</v>
      </c>
      <c r="I654" s="67">
        <v>590000000</v>
      </c>
      <c r="J654" s="32" t="s">
        <v>41</v>
      </c>
      <c r="K654" s="32" t="s">
        <v>68</v>
      </c>
      <c r="L654" s="32" t="s">
        <v>302</v>
      </c>
      <c r="M654" s="32" t="s">
        <v>69</v>
      </c>
      <c r="N654" s="32" t="s">
        <v>303</v>
      </c>
      <c r="O654" s="32" t="s">
        <v>71</v>
      </c>
      <c r="P654" s="32">
        <v>796</v>
      </c>
      <c r="Q654" s="32" t="s">
        <v>47</v>
      </c>
      <c r="R654" s="34">
        <v>2</v>
      </c>
      <c r="S654" s="34">
        <v>3500</v>
      </c>
      <c r="T654" s="35">
        <v>0</v>
      </c>
      <c r="U654" s="36">
        <f t="shared" si="72"/>
        <v>0</v>
      </c>
      <c r="V654" s="37" t="s">
        <v>48</v>
      </c>
      <c r="W654" s="32">
        <v>2016</v>
      </c>
      <c r="X654" s="38">
        <v>11</v>
      </c>
    </row>
    <row r="655" spans="1:24" ht="50.1" customHeight="1">
      <c r="A655" s="41" t="s">
        <v>1690</v>
      </c>
      <c r="B655" s="30" t="s">
        <v>35</v>
      </c>
      <c r="C655" s="42" t="s">
        <v>1671</v>
      </c>
      <c r="D655" s="42" t="s">
        <v>1672</v>
      </c>
      <c r="E655" s="42" t="s">
        <v>1673</v>
      </c>
      <c r="F655" s="42" t="s">
        <v>1689</v>
      </c>
      <c r="G655" s="32" t="s">
        <v>40</v>
      </c>
      <c r="H655" s="30">
        <v>0</v>
      </c>
      <c r="I655" s="67">
        <v>590000000</v>
      </c>
      <c r="J655" s="32" t="s">
        <v>41</v>
      </c>
      <c r="K655" s="32" t="s">
        <v>182</v>
      </c>
      <c r="L655" s="32" t="s">
        <v>302</v>
      </c>
      <c r="M655" s="32" t="s">
        <v>69</v>
      </c>
      <c r="N655" s="32" t="s">
        <v>303</v>
      </c>
      <c r="O655" s="32" t="s">
        <v>115</v>
      </c>
      <c r="P655" s="32">
        <v>796</v>
      </c>
      <c r="Q655" s="32" t="s">
        <v>47</v>
      </c>
      <c r="R655" s="62">
        <v>2</v>
      </c>
      <c r="S655" s="122">
        <v>3500</v>
      </c>
      <c r="T655" s="44">
        <v>0</v>
      </c>
      <c r="U655" s="44">
        <f>T655*1.12</f>
        <v>0</v>
      </c>
      <c r="V655" s="65"/>
      <c r="W655" s="32">
        <v>2016</v>
      </c>
      <c r="X655" s="371" t="s">
        <v>13061</v>
      </c>
    </row>
    <row r="656" spans="1:24" ht="50.1" customHeight="1">
      <c r="A656" s="70" t="s">
        <v>13151</v>
      </c>
      <c r="B656" s="54" t="s">
        <v>35</v>
      </c>
      <c r="C656" s="42" t="s">
        <v>1671</v>
      </c>
      <c r="D656" s="42" t="s">
        <v>1672</v>
      </c>
      <c r="E656" s="42" t="s">
        <v>1673</v>
      </c>
      <c r="F656" s="42" t="s">
        <v>13152</v>
      </c>
      <c r="G656" s="30" t="s">
        <v>40</v>
      </c>
      <c r="H656" s="239">
        <v>0</v>
      </c>
      <c r="I656" s="313">
        <v>590000000</v>
      </c>
      <c r="J656" s="68" t="s">
        <v>394</v>
      </c>
      <c r="K656" s="30" t="s">
        <v>13145</v>
      </c>
      <c r="L656" s="30" t="s">
        <v>396</v>
      </c>
      <c r="M656" s="30" t="s">
        <v>69</v>
      </c>
      <c r="N656" s="30" t="s">
        <v>345</v>
      </c>
      <c r="O656" s="30" t="s">
        <v>13142</v>
      </c>
      <c r="P656" s="32">
        <v>796</v>
      </c>
      <c r="Q656" s="32" t="s">
        <v>47</v>
      </c>
      <c r="R656" s="43">
        <v>2</v>
      </c>
      <c r="S656" s="43">
        <v>1300</v>
      </c>
      <c r="T656" s="43">
        <f>R656*S656</f>
        <v>2600</v>
      </c>
      <c r="U656" s="43">
        <f>T656*1.12</f>
        <v>2912.0000000000005</v>
      </c>
      <c r="V656" s="33"/>
      <c r="W656" s="68">
        <v>2016</v>
      </c>
      <c r="X656" s="371"/>
    </row>
    <row r="657" spans="1:24" ht="50.1" customHeight="1">
      <c r="A657" s="29" t="s">
        <v>1691</v>
      </c>
      <c r="B657" s="30" t="s">
        <v>35</v>
      </c>
      <c r="C657" s="31" t="s">
        <v>1692</v>
      </c>
      <c r="D657" s="31" t="s">
        <v>1672</v>
      </c>
      <c r="E657" s="31" t="s">
        <v>1693</v>
      </c>
      <c r="F657" s="31" t="s">
        <v>1694</v>
      </c>
      <c r="G657" s="32" t="s">
        <v>40</v>
      </c>
      <c r="H657" s="33">
        <v>0</v>
      </c>
      <c r="I657" s="67">
        <v>590000000</v>
      </c>
      <c r="J657" s="32" t="s">
        <v>41</v>
      </c>
      <c r="K657" s="32" t="s">
        <v>68</v>
      </c>
      <c r="L657" s="32" t="s">
        <v>302</v>
      </c>
      <c r="M657" s="32" t="s">
        <v>69</v>
      </c>
      <c r="N657" s="32" t="s">
        <v>303</v>
      </c>
      <c r="O657" s="32" t="s">
        <v>71</v>
      </c>
      <c r="P657" s="32">
        <v>796</v>
      </c>
      <c r="Q657" s="32" t="s">
        <v>47</v>
      </c>
      <c r="R657" s="34">
        <v>2</v>
      </c>
      <c r="S657" s="34">
        <v>160</v>
      </c>
      <c r="T657" s="35">
        <v>0</v>
      </c>
      <c r="U657" s="36">
        <f t="shared" si="72"/>
        <v>0</v>
      </c>
      <c r="V657" s="37" t="s">
        <v>48</v>
      </c>
      <c r="W657" s="32">
        <v>2016</v>
      </c>
      <c r="X657" s="38">
        <v>11</v>
      </c>
    </row>
    <row r="658" spans="1:24" ht="50.1" customHeight="1">
      <c r="A658" s="41" t="s">
        <v>1695</v>
      </c>
      <c r="B658" s="30" t="s">
        <v>35</v>
      </c>
      <c r="C658" s="42" t="s">
        <v>1692</v>
      </c>
      <c r="D658" s="42" t="s">
        <v>1672</v>
      </c>
      <c r="E658" s="42" t="s">
        <v>1693</v>
      </c>
      <c r="F658" s="42" t="s">
        <v>1694</v>
      </c>
      <c r="G658" s="32" t="s">
        <v>40</v>
      </c>
      <c r="H658" s="30">
        <v>0</v>
      </c>
      <c r="I658" s="67">
        <v>590000000</v>
      </c>
      <c r="J658" s="32" t="s">
        <v>41</v>
      </c>
      <c r="K658" s="32" t="s">
        <v>182</v>
      </c>
      <c r="L658" s="32" t="s">
        <v>302</v>
      </c>
      <c r="M658" s="32" t="s">
        <v>69</v>
      </c>
      <c r="N658" s="32" t="s">
        <v>303</v>
      </c>
      <c r="O658" s="32" t="s">
        <v>115</v>
      </c>
      <c r="P658" s="32">
        <v>796</v>
      </c>
      <c r="Q658" s="32" t="s">
        <v>47</v>
      </c>
      <c r="R658" s="62">
        <v>2</v>
      </c>
      <c r="S658" s="53">
        <v>160</v>
      </c>
      <c r="T658" s="44">
        <f>R658*S658</f>
        <v>320</v>
      </c>
      <c r="U658" s="44">
        <f t="shared" ref="U658:U663" si="73">T658*1.12</f>
        <v>358.40000000000003</v>
      </c>
      <c r="V658" s="32"/>
      <c r="W658" s="32">
        <v>2016</v>
      </c>
      <c r="X658" s="32"/>
    </row>
    <row r="659" spans="1:24" ht="50.1" customHeight="1">
      <c r="A659" s="29" t="s">
        <v>1696</v>
      </c>
      <c r="B659" s="30" t="s">
        <v>35</v>
      </c>
      <c r="C659" s="31" t="s">
        <v>1697</v>
      </c>
      <c r="D659" s="31" t="s">
        <v>1672</v>
      </c>
      <c r="E659" s="31" t="s">
        <v>1698</v>
      </c>
      <c r="F659" s="31" t="s">
        <v>1699</v>
      </c>
      <c r="G659" s="32" t="s">
        <v>40</v>
      </c>
      <c r="H659" s="33">
        <v>0</v>
      </c>
      <c r="I659" s="67">
        <v>590000000</v>
      </c>
      <c r="J659" s="32" t="s">
        <v>41</v>
      </c>
      <c r="K659" s="32" t="s">
        <v>68</v>
      </c>
      <c r="L659" s="32" t="s">
        <v>302</v>
      </c>
      <c r="M659" s="32" t="s">
        <v>69</v>
      </c>
      <c r="N659" s="32" t="s">
        <v>303</v>
      </c>
      <c r="O659" s="32" t="s">
        <v>71</v>
      </c>
      <c r="P659" s="32">
        <v>796</v>
      </c>
      <c r="Q659" s="32" t="s">
        <v>47</v>
      </c>
      <c r="R659" s="34">
        <v>2</v>
      </c>
      <c r="S659" s="34">
        <v>240</v>
      </c>
      <c r="T659" s="35">
        <v>0</v>
      </c>
      <c r="U659" s="36">
        <f t="shared" si="73"/>
        <v>0</v>
      </c>
      <c r="V659" s="37" t="s">
        <v>48</v>
      </c>
      <c r="W659" s="32">
        <v>2016</v>
      </c>
      <c r="X659" s="38">
        <v>11</v>
      </c>
    </row>
    <row r="660" spans="1:24" ht="50.1" customHeight="1">
      <c r="A660" s="41" t="s">
        <v>1700</v>
      </c>
      <c r="B660" s="30" t="s">
        <v>35</v>
      </c>
      <c r="C660" s="42" t="s">
        <v>1697</v>
      </c>
      <c r="D660" s="42" t="s">
        <v>1672</v>
      </c>
      <c r="E660" s="42" t="s">
        <v>1698</v>
      </c>
      <c r="F660" s="42" t="s">
        <v>1699</v>
      </c>
      <c r="G660" s="32" t="s">
        <v>40</v>
      </c>
      <c r="H660" s="30">
        <v>0</v>
      </c>
      <c r="I660" s="67">
        <v>590000000</v>
      </c>
      <c r="J660" s="32" t="s">
        <v>41</v>
      </c>
      <c r="K660" s="32" t="s">
        <v>182</v>
      </c>
      <c r="L660" s="32" t="s">
        <v>302</v>
      </c>
      <c r="M660" s="32" t="s">
        <v>69</v>
      </c>
      <c r="N660" s="32" t="s">
        <v>303</v>
      </c>
      <c r="O660" s="32" t="s">
        <v>115</v>
      </c>
      <c r="P660" s="32">
        <v>796</v>
      </c>
      <c r="Q660" s="32" t="s">
        <v>47</v>
      </c>
      <c r="R660" s="62">
        <v>2</v>
      </c>
      <c r="S660" s="53">
        <v>240</v>
      </c>
      <c r="T660" s="44">
        <v>0</v>
      </c>
      <c r="U660" s="44">
        <f t="shared" si="73"/>
        <v>0</v>
      </c>
      <c r="V660" s="65"/>
      <c r="W660" s="32">
        <v>2016</v>
      </c>
      <c r="X660" s="371" t="s">
        <v>13061</v>
      </c>
    </row>
    <row r="661" spans="1:24" ht="50.1" customHeight="1">
      <c r="A661" s="70" t="s">
        <v>13153</v>
      </c>
      <c r="B661" s="54" t="s">
        <v>35</v>
      </c>
      <c r="C661" s="42" t="s">
        <v>1697</v>
      </c>
      <c r="D661" s="42" t="s">
        <v>1672</v>
      </c>
      <c r="E661" s="42" t="s">
        <v>1698</v>
      </c>
      <c r="F661" s="42" t="s">
        <v>13154</v>
      </c>
      <c r="G661" s="30" t="s">
        <v>40</v>
      </c>
      <c r="H661" s="239">
        <v>0</v>
      </c>
      <c r="I661" s="313">
        <v>590000000</v>
      </c>
      <c r="J661" s="68" t="s">
        <v>394</v>
      </c>
      <c r="K661" s="253" t="s">
        <v>13145</v>
      </c>
      <c r="L661" s="30" t="s">
        <v>396</v>
      </c>
      <c r="M661" s="30" t="s">
        <v>69</v>
      </c>
      <c r="N661" s="30" t="s">
        <v>345</v>
      </c>
      <c r="O661" s="30" t="s">
        <v>13142</v>
      </c>
      <c r="P661" s="32">
        <v>796</v>
      </c>
      <c r="Q661" s="32" t="s">
        <v>47</v>
      </c>
      <c r="R661" s="43">
        <v>2</v>
      </c>
      <c r="S661" s="43">
        <v>555</v>
      </c>
      <c r="T661" s="43">
        <f>R661*S661</f>
        <v>1110</v>
      </c>
      <c r="U661" s="43">
        <f t="shared" si="73"/>
        <v>1243.2</v>
      </c>
      <c r="V661" s="33"/>
      <c r="W661" s="68">
        <v>2016</v>
      </c>
      <c r="X661" s="371"/>
    </row>
    <row r="662" spans="1:24" ht="50.1" customHeight="1">
      <c r="A662" s="29" t="s">
        <v>1701</v>
      </c>
      <c r="B662" s="30" t="s">
        <v>35</v>
      </c>
      <c r="C662" s="31" t="s">
        <v>1702</v>
      </c>
      <c r="D662" s="31" t="s">
        <v>1672</v>
      </c>
      <c r="E662" s="31" t="s">
        <v>1703</v>
      </c>
      <c r="F662" s="31" t="s">
        <v>1704</v>
      </c>
      <c r="G662" s="32" t="s">
        <v>40</v>
      </c>
      <c r="H662" s="33">
        <v>0</v>
      </c>
      <c r="I662" s="67">
        <v>590000000</v>
      </c>
      <c r="J662" s="32" t="s">
        <v>41</v>
      </c>
      <c r="K662" s="32" t="s">
        <v>68</v>
      </c>
      <c r="L662" s="32" t="s">
        <v>302</v>
      </c>
      <c r="M662" s="32" t="s">
        <v>69</v>
      </c>
      <c r="N662" s="32" t="s">
        <v>303</v>
      </c>
      <c r="O662" s="32" t="s">
        <v>71</v>
      </c>
      <c r="P662" s="32">
        <v>796</v>
      </c>
      <c r="Q662" s="32" t="s">
        <v>47</v>
      </c>
      <c r="R662" s="34">
        <v>2</v>
      </c>
      <c r="S662" s="34">
        <v>180</v>
      </c>
      <c r="T662" s="35">
        <v>0</v>
      </c>
      <c r="U662" s="36">
        <f t="shared" si="73"/>
        <v>0</v>
      </c>
      <c r="V662" s="37" t="s">
        <v>48</v>
      </c>
      <c r="W662" s="32">
        <v>2016</v>
      </c>
      <c r="X662" s="38">
        <v>11</v>
      </c>
    </row>
    <row r="663" spans="1:24" ht="50.1" customHeight="1">
      <c r="A663" s="41" t="s">
        <v>1705</v>
      </c>
      <c r="B663" s="30" t="s">
        <v>35</v>
      </c>
      <c r="C663" s="42" t="s">
        <v>1702</v>
      </c>
      <c r="D663" s="42" t="s">
        <v>1672</v>
      </c>
      <c r="E663" s="42" t="s">
        <v>1703</v>
      </c>
      <c r="F663" s="42" t="s">
        <v>1704</v>
      </c>
      <c r="G663" s="32" t="s">
        <v>40</v>
      </c>
      <c r="H663" s="30">
        <v>0</v>
      </c>
      <c r="I663" s="67">
        <v>590000000</v>
      </c>
      <c r="J663" s="32" t="s">
        <v>41</v>
      </c>
      <c r="K663" s="32" t="s">
        <v>182</v>
      </c>
      <c r="L663" s="32" t="s">
        <v>302</v>
      </c>
      <c r="M663" s="32" t="s">
        <v>69</v>
      </c>
      <c r="N663" s="32" t="s">
        <v>303</v>
      </c>
      <c r="O663" s="32" t="s">
        <v>115</v>
      </c>
      <c r="P663" s="32">
        <v>796</v>
      </c>
      <c r="Q663" s="32" t="s">
        <v>47</v>
      </c>
      <c r="R663" s="62">
        <v>2</v>
      </c>
      <c r="S663" s="53">
        <v>180</v>
      </c>
      <c r="T663" s="44">
        <f>R663*S663</f>
        <v>360</v>
      </c>
      <c r="U663" s="44">
        <f t="shared" si="73"/>
        <v>403.20000000000005</v>
      </c>
      <c r="V663" s="65"/>
      <c r="W663" s="32">
        <v>2016</v>
      </c>
      <c r="X663" s="87"/>
    </row>
    <row r="664" spans="1:24" ht="50.1" customHeight="1">
      <c r="A664" s="29" t="s">
        <v>1706</v>
      </c>
      <c r="B664" s="30" t="s">
        <v>35</v>
      </c>
      <c r="C664" s="31" t="s">
        <v>1707</v>
      </c>
      <c r="D664" s="31" t="s">
        <v>1672</v>
      </c>
      <c r="E664" s="31" t="s">
        <v>1708</v>
      </c>
      <c r="F664" s="31" t="s">
        <v>1709</v>
      </c>
      <c r="G664" s="32" t="s">
        <v>40</v>
      </c>
      <c r="H664" s="33">
        <v>0</v>
      </c>
      <c r="I664" s="67">
        <v>590000000</v>
      </c>
      <c r="J664" s="32" t="s">
        <v>41</v>
      </c>
      <c r="K664" s="32" t="s">
        <v>68</v>
      </c>
      <c r="L664" s="32" t="s">
        <v>302</v>
      </c>
      <c r="M664" s="32" t="s">
        <v>69</v>
      </c>
      <c r="N664" s="32" t="s">
        <v>303</v>
      </c>
      <c r="O664" s="32" t="s">
        <v>71</v>
      </c>
      <c r="P664" s="32">
        <v>796</v>
      </c>
      <c r="Q664" s="32" t="s">
        <v>47</v>
      </c>
      <c r="R664" s="34">
        <v>2</v>
      </c>
      <c r="S664" s="34">
        <v>160</v>
      </c>
      <c r="T664" s="35">
        <v>0</v>
      </c>
      <c r="U664" s="36">
        <f t="shared" ref="U664:U684" si="74">T664*1.12</f>
        <v>0</v>
      </c>
      <c r="V664" s="37" t="s">
        <v>48</v>
      </c>
      <c r="W664" s="32">
        <v>2016</v>
      </c>
      <c r="X664" s="38">
        <v>11</v>
      </c>
    </row>
    <row r="665" spans="1:24" ht="50.1" customHeight="1">
      <c r="A665" s="41" t="s">
        <v>1710</v>
      </c>
      <c r="B665" s="30" t="s">
        <v>35</v>
      </c>
      <c r="C665" s="42" t="s">
        <v>1707</v>
      </c>
      <c r="D665" s="42" t="s">
        <v>1672</v>
      </c>
      <c r="E665" s="42" t="s">
        <v>1708</v>
      </c>
      <c r="F665" s="42" t="s">
        <v>1709</v>
      </c>
      <c r="G665" s="32" t="s">
        <v>40</v>
      </c>
      <c r="H665" s="30">
        <v>0</v>
      </c>
      <c r="I665" s="67">
        <v>590000000</v>
      </c>
      <c r="J665" s="32" t="s">
        <v>41</v>
      </c>
      <c r="K665" s="32" t="s">
        <v>182</v>
      </c>
      <c r="L665" s="32" t="s">
        <v>302</v>
      </c>
      <c r="M665" s="32" t="s">
        <v>69</v>
      </c>
      <c r="N665" s="32" t="s">
        <v>303</v>
      </c>
      <c r="O665" s="32" t="s">
        <v>115</v>
      </c>
      <c r="P665" s="32">
        <v>796</v>
      </c>
      <c r="Q665" s="32" t="s">
        <v>47</v>
      </c>
      <c r="R665" s="62">
        <v>2</v>
      </c>
      <c r="S665" s="53">
        <v>160</v>
      </c>
      <c r="T665" s="44">
        <f>R665*S665</f>
        <v>320</v>
      </c>
      <c r="U665" s="44">
        <f>T665*1.12</f>
        <v>358.40000000000003</v>
      </c>
      <c r="V665" s="65"/>
      <c r="W665" s="32">
        <v>2016</v>
      </c>
      <c r="X665" s="87"/>
    </row>
    <row r="666" spans="1:24" ht="50.1" customHeight="1">
      <c r="A666" s="29" t="s">
        <v>1711</v>
      </c>
      <c r="B666" s="30" t="s">
        <v>35</v>
      </c>
      <c r="C666" s="31" t="s">
        <v>1712</v>
      </c>
      <c r="D666" s="31" t="s">
        <v>1672</v>
      </c>
      <c r="E666" s="31" t="s">
        <v>1713</v>
      </c>
      <c r="F666" s="31" t="s">
        <v>1714</v>
      </c>
      <c r="G666" s="32" t="s">
        <v>40</v>
      </c>
      <c r="H666" s="33">
        <v>0</v>
      </c>
      <c r="I666" s="67">
        <v>590000000</v>
      </c>
      <c r="J666" s="32" t="s">
        <v>41</v>
      </c>
      <c r="K666" s="32" t="s">
        <v>68</v>
      </c>
      <c r="L666" s="32" t="s">
        <v>302</v>
      </c>
      <c r="M666" s="32" t="s">
        <v>69</v>
      </c>
      <c r="N666" s="32" t="s">
        <v>303</v>
      </c>
      <c r="O666" s="32" t="s">
        <v>71</v>
      </c>
      <c r="P666" s="32">
        <v>796</v>
      </c>
      <c r="Q666" s="32" t="s">
        <v>47</v>
      </c>
      <c r="R666" s="34">
        <v>2</v>
      </c>
      <c r="S666" s="34">
        <v>280</v>
      </c>
      <c r="T666" s="35">
        <v>0</v>
      </c>
      <c r="U666" s="36">
        <f t="shared" si="74"/>
        <v>0</v>
      </c>
      <c r="V666" s="37" t="s">
        <v>48</v>
      </c>
      <c r="W666" s="32">
        <v>2016</v>
      </c>
      <c r="X666" s="38">
        <v>11</v>
      </c>
    </row>
    <row r="667" spans="1:24" ht="50.1" customHeight="1">
      <c r="A667" s="41" t="s">
        <v>1715</v>
      </c>
      <c r="B667" s="30" t="s">
        <v>35</v>
      </c>
      <c r="C667" s="42" t="s">
        <v>1712</v>
      </c>
      <c r="D667" s="42" t="s">
        <v>1672</v>
      </c>
      <c r="E667" s="42" t="s">
        <v>1713</v>
      </c>
      <c r="F667" s="42" t="s">
        <v>1714</v>
      </c>
      <c r="G667" s="32" t="s">
        <v>40</v>
      </c>
      <c r="H667" s="30">
        <v>0</v>
      </c>
      <c r="I667" s="67">
        <v>590000000</v>
      </c>
      <c r="J667" s="32" t="s">
        <v>41</v>
      </c>
      <c r="K667" s="32" t="s">
        <v>182</v>
      </c>
      <c r="L667" s="32" t="s">
        <v>302</v>
      </c>
      <c r="M667" s="32" t="s">
        <v>69</v>
      </c>
      <c r="N667" s="32" t="s">
        <v>303</v>
      </c>
      <c r="O667" s="32" t="s">
        <v>115</v>
      </c>
      <c r="P667" s="32">
        <v>796</v>
      </c>
      <c r="Q667" s="32" t="s">
        <v>47</v>
      </c>
      <c r="R667" s="62">
        <v>2</v>
      </c>
      <c r="S667" s="53">
        <v>280</v>
      </c>
      <c r="T667" s="44">
        <v>0</v>
      </c>
      <c r="U667" s="44">
        <f>T667*1.12</f>
        <v>0</v>
      </c>
      <c r="V667" s="65"/>
      <c r="W667" s="32">
        <v>2016</v>
      </c>
      <c r="X667" s="371" t="s">
        <v>13061</v>
      </c>
    </row>
    <row r="668" spans="1:24" ht="50.1" customHeight="1">
      <c r="A668" s="70" t="s">
        <v>13155</v>
      </c>
      <c r="B668" s="54" t="s">
        <v>35</v>
      </c>
      <c r="C668" s="42" t="s">
        <v>1712</v>
      </c>
      <c r="D668" s="42" t="s">
        <v>1672</v>
      </c>
      <c r="E668" s="42" t="s">
        <v>1713</v>
      </c>
      <c r="F668" s="42" t="s">
        <v>13156</v>
      </c>
      <c r="G668" s="30" t="s">
        <v>40</v>
      </c>
      <c r="H668" s="239">
        <v>0</v>
      </c>
      <c r="I668" s="313">
        <v>590000000</v>
      </c>
      <c r="J668" s="68" t="s">
        <v>394</v>
      </c>
      <c r="K668" s="30" t="s">
        <v>13145</v>
      </c>
      <c r="L668" s="30" t="s">
        <v>396</v>
      </c>
      <c r="M668" s="30" t="s">
        <v>69</v>
      </c>
      <c r="N668" s="30" t="s">
        <v>345</v>
      </c>
      <c r="O668" s="30" t="s">
        <v>13142</v>
      </c>
      <c r="P668" s="32">
        <v>796</v>
      </c>
      <c r="Q668" s="32" t="s">
        <v>47</v>
      </c>
      <c r="R668" s="43">
        <v>2</v>
      </c>
      <c r="S668" s="43">
        <v>550</v>
      </c>
      <c r="T668" s="43">
        <f>R668*S668</f>
        <v>1100</v>
      </c>
      <c r="U668" s="43">
        <f>T668*1.12</f>
        <v>1232.0000000000002</v>
      </c>
      <c r="V668" s="33"/>
      <c r="W668" s="68">
        <v>2016</v>
      </c>
      <c r="X668" s="322"/>
    </row>
    <row r="669" spans="1:24" ht="50.1" customHeight="1">
      <c r="A669" s="29" t="s">
        <v>1716</v>
      </c>
      <c r="B669" s="30" t="s">
        <v>35</v>
      </c>
      <c r="C669" s="31" t="s">
        <v>1717</v>
      </c>
      <c r="D669" s="31" t="s">
        <v>1672</v>
      </c>
      <c r="E669" s="31" t="s">
        <v>1718</v>
      </c>
      <c r="F669" s="31" t="s">
        <v>1719</v>
      </c>
      <c r="G669" s="32" t="s">
        <v>40</v>
      </c>
      <c r="H669" s="33">
        <v>0</v>
      </c>
      <c r="I669" s="67">
        <v>590000000</v>
      </c>
      <c r="J669" s="32" t="s">
        <v>41</v>
      </c>
      <c r="K669" s="32" t="s">
        <v>68</v>
      </c>
      <c r="L669" s="32" t="s">
        <v>302</v>
      </c>
      <c r="M669" s="32" t="s">
        <v>69</v>
      </c>
      <c r="N669" s="32" t="s">
        <v>303</v>
      </c>
      <c r="O669" s="32" t="s">
        <v>71</v>
      </c>
      <c r="P669" s="32">
        <v>796</v>
      </c>
      <c r="Q669" s="32" t="s">
        <v>47</v>
      </c>
      <c r="R669" s="34">
        <v>2</v>
      </c>
      <c r="S669" s="34">
        <v>170</v>
      </c>
      <c r="T669" s="35">
        <v>0</v>
      </c>
      <c r="U669" s="36">
        <f t="shared" si="74"/>
        <v>0</v>
      </c>
      <c r="V669" s="37" t="s">
        <v>48</v>
      </c>
      <c r="W669" s="32">
        <v>2016</v>
      </c>
      <c r="X669" s="38">
        <v>11</v>
      </c>
    </row>
    <row r="670" spans="1:24" ht="50.1" customHeight="1">
      <c r="A670" s="41" t="s">
        <v>1720</v>
      </c>
      <c r="B670" s="30" t="s">
        <v>35</v>
      </c>
      <c r="C670" s="42" t="s">
        <v>1717</v>
      </c>
      <c r="D670" s="42" t="s">
        <v>1672</v>
      </c>
      <c r="E670" s="42" t="s">
        <v>1718</v>
      </c>
      <c r="F670" s="42" t="s">
        <v>1719</v>
      </c>
      <c r="G670" s="32" t="s">
        <v>40</v>
      </c>
      <c r="H670" s="30">
        <v>0</v>
      </c>
      <c r="I670" s="67">
        <v>590000000</v>
      </c>
      <c r="J670" s="32" t="s">
        <v>41</v>
      </c>
      <c r="K670" s="32" t="s">
        <v>182</v>
      </c>
      <c r="L670" s="32" t="s">
        <v>302</v>
      </c>
      <c r="M670" s="32" t="s">
        <v>69</v>
      </c>
      <c r="N670" s="32" t="s">
        <v>303</v>
      </c>
      <c r="O670" s="32" t="s">
        <v>115</v>
      </c>
      <c r="P670" s="32">
        <v>796</v>
      </c>
      <c r="Q670" s="32" t="s">
        <v>47</v>
      </c>
      <c r="R670" s="62">
        <v>2</v>
      </c>
      <c r="S670" s="53">
        <v>170</v>
      </c>
      <c r="T670" s="44">
        <v>0</v>
      </c>
      <c r="U670" s="44">
        <f>T670*1.12</f>
        <v>0</v>
      </c>
      <c r="V670" s="65"/>
      <c r="W670" s="32">
        <v>2016</v>
      </c>
      <c r="X670" s="371" t="s">
        <v>13061</v>
      </c>
    </row>
    <row r="671" spans="1:24" ht="50.1" customHeight="1">
      <c r="A671" s="70" t="s">
        <v>13157</v>
      </c>
      <c r="B671" s="54" t="s">
        <v>35</v>
      </c>
      <c r="C671" s="42" t="s">
        <v>1717</v>
      </c>
      <c r="D671" s="42" t="s">
        <v>1672</v>
      </c>
      <c r="E671" s="42" t="s">
        <v>1718</v>
      </c>
      <c r="F671" s="42" t="s">
        <v>13158</v>
      </c>
      <c r="G671" s="30" t="s">
        <v>40</v>
      </c>
      <c r="H671" s="239">
        <v>0</v>
      </c>
      <c r="I671" s="313">
        <v>590000000</v>
      </c>
      <c r="J671" s="68" t="s">
        <v>394</v>
      </c>
      <c r="K671" s="30" t="s">
        <v>13145</v>
      </c>
      <c r="L671" s="30" t="s">
        <v>396</v>
      </c>
      <c r="M671" s="30" t="s">
        <v>69</v>
      </c>
      <c r="N671" s="30" t="s">
        <v>345</v>
      </c>
      <c r="O671" s="30" t="s">
        <v>13142</v>
      </c>
      <c r="P671" s="32">
        <v>796</v>
      </c>
      <c r="Q671" s="32" t="s">
        <v>47</v>
      </c>
      <c r="R671" s="43">
        <v>2</v>
      </c>
      <c r="S671" s="43">
        <v>655</v>
      </c>
      <c r="T671" s="43">
        <f>R671*S671</f>
        <v>1310</v>
      </c>
      <c r="U671" s="43">
        <f>T671*1.12</f>
        <v>1467.2</v>
      </c>
      <c r="V671" s="33"/>
      <c r="W671" s="68">
        <v>2016</v>
      </c>
      <c r="X671" s="371"/>
    </row>
    <row r="672" spans="1:24" ht="50.1" customHeight="1">
      <c r="A672" s="29" t="s">
        <v>1721</v>
      </c>
      <c r="B672" s="30" t="s">
        <v>35</v>
      </c>
      <c r="C672" s="31" t="s">
        <v>1722</v>
      </c>
      <c r="D672" s="31" t="s">
        <v>1672</v>
      </c>
      <c r="E672" s="31" t="s">
        <v>1723</v>
      </c>
      <c r="F672" s="31" t="s">
        <v>1724</v>
      </c>
      <c r="G672" s="32" t="s">
        <v>40</v>
      </c>
      <c r="H672" s="33">
        <v>0</v>
      </c>
      <c r="I672" s="67">
        <v>590000000</v>
      </c>
      <c r="J672" s="32" t="s">
        <v>41</v>
      </c>
      <c r="K672" s="32" t="s">
        <v>68</v>
      </c>
      <c r="L672" s="32" t="s">
        <v>302</v>
      </c>
      <c r="M672" s="32" t="s">
        <v>69</v>
      </c>
      <c r="N672" s="32" t="s">
        <v>303</v>
      </c>
      <c r="O672" s="32" t="s">
        <v>71</v>
      </c>
      <c r="P672" s="32">
        <v>796</v>
      </c>
      <c r="Q672" s="32" t="s">
        <v>47</v>
      </c>
      <c r="R672" s="34">
        <v>2</v>
      </c>
      <c r="S672" s="34">
        <v>220</v>
      </c>
      <c r="T672" s="35">
        <v>0</v>
      </c>
      <c r="U672" s="36">
        <f t="shared" si="74"/>
        <v>0</v>
      </c>
      <c r="V672" s="37" t="s">
        <v>48</v>
      </c>
      <c r="W672" s="32">
        <v>2016</v>
      </c>
      <c r="X672" s="38">
        <v>11</v>
      </c>
    </row>
    <row r="673" spans="1:58" ht="50.1" customHeight="1">
      <c r="A673" s="41" t="s">
        <v>1725</v>
      </c>
      <c r="B673" s="30" t="s">
        <v>35</v>
      </c>
      <c r="C673" s="42" t="s">
        <v>1722</v>
      </c>
      <c r="D673" s="42" t="s">
        <v>1672</v>
      </c>
      <c r="E673" s="42" t="s">
        <v>1723</v>
      </c>
      <c r="F673" s="42" t="s">
        <v>1724</v>
      </c>
      <c r="G673" s="32" t="s">
        <v>40</v>
      </c>
      <c r="H673" s="30">
        <v>0</v>
      </c>
      <c r="I673" s="67">
        <v>590000000</v>
      </c>
      <c r="J673" s="32" t="s">
        <v>41</v>
      </c>
      <c r="K673" s="32" t="s">
        <v>182</v>
      </c>
      <c r="L673" s="32" t="s">
        <v>302</v>
      </c>
      <c r="M673" s="32" t="s">
        <v>69</v>
      </c>
      <c r="N673" s="32" t="s">
        <v>303</v>
      </c>
      <c r="O673" s="32" t="s">
        <v>115</v>
      </c>
      <c r="P673" s="32">
        <v>796</v>
      </c>
      <c r="Q673" s="32" t="s">
        <v>47</v>
      </c>
      <c r="R673" s="62">
        <v>2</v>
      </c>
      <c r="S673" s="53">
        <v>220</v>
      </c>
      <c r="T673" s="44">
        <v>0</v>
      </c>
      <c r="U673" s="44">
        <f>T673*1.12</f>
        <v>0</v>
      </c>
      <c r="V673" s="65"/>
      <c r="W673" s="32">
        <v>2016</v>
      </c>
      <c r="X673" s="371" t="s">
        <v>13061</v>
      </c>
    </row>
    <row r="674" spans="1:58" ht="50.1" customHeight="1">
      <c r="A674" s="70" t="s">
        <v>13159</v>
      </c>
      <c r="B674" s="54" t="s">
        <v>35</v>
      </c>
      <c r="C674" s="42" t="s">
        <v>1722</v>
      </c>
      <c r="D674" s="42" t="s">
        <v>1672</v>
      </c>
      <c r="E674" s="42" t="s">
        <v>1723</v>
      </c>
      <c r="F674" s="42" t="s">
        <v>13160</v>
      </c>
      <c r="G674" s="30" t="s">
        <v>40</v>
      </c>
      <c r="H674" s="239">
        <v>0</v>
      </c>
      <c r="I674" s="313">
        <v>590000000</v>
      </c>
      <c r="J674" s="68" t="s">
        <v>394</v>
      </c>
      <c r="K674" s="30" t="s">
        <v>12378</v>
      </c>
      <c r="L674" s="30" t="s">
        <v>396</v>
      </c>
      <c r="M674" s="30" t="s">
        <v>69</v>
      </c>
      <c r="N674" s="30" t="s">
        <v>345</v>
      </c>
      <c r="O674" s="30" t="s">
        <v>13142</v>
      </c>
      <c r="P674" s="32">
        <v>796</v>
      </c>
      <c r="Q674" s="32" t="s">
        <v>47</v>
      </c>
      <c r="R674" s="43">
        <v>2</v>
      </c>
      <c r="S674" s="43">
        <v>455</v>
      </c>
      <c r="T674" s="43">
        <f>R674*S674</f>
        <v>910</v>
      </c>
      <c r="U674" s="43">
        <f>T674*1.12</f>
        <v>1019.2</v>
      </c>
      <c r="V674" s="33"/>
      <c r="W674" s="68">
        <v>2016</v>
      </c>
      <c r="X674" s="322"/>
    </row>
    <row r="675" spans="1:58" ht="50.1" customHeight="1">
      <c r="A675" s="29" t="s">
        <v>1726</v>
      </c>
      <c r="B675" s="30" t="s">
        <v>35</v>
      </c>
      <c r="C675" s="31" t="s">
        <v>1727</v>
      </c>
      <c r="D675" s="31" t="s">
        <v>1672</v>
      </c>
      <c r="E675" s="31" t="s">
        <v>1728</v>
      </c>
      <c r="F675" s="31" t="s">
        <v>1729</v>
      </c>
      <c r="G675" s="32" t="s">
        <v>40</v>
      </c>
      <c r="H675" s="33">
        <v>0</v>
      </c>
      <c r="I675" s="67">
        <v>590000000</v>
      </c>
      <c r="J675" s="32" t="s">
        <v>41</v>
      </c>
      <c r="K675" s="32" t="s">
        <v>68</v>
      </c>
      <c r="L675" s="32" t="s">
        <v>302</v>
      </c>
      <c r="M675" s="32" t="s">
        <v>69</v>
      </c>
      <c r="N675" s="32" t="s">
        <v>303</v>
      </c>
      <c r="O675" s="32" t="s">
        <v>71</v>
      </c>
      <c r="P675" s="32">
        <v>796</v>
      </c>
      <c r="Q675" s="32" t="s">
        <v>47</v>
      </c>
      <c r="R675" s="34">
        <v>2</v>
      </c>
      <c r="S675" s="34">
        <v>300</v>
      </c>
      <c r="T675" s="35">
        <v>0</v>
      </c>
      <c r="U675" s="36">
        <f t="shared" si="74"/>
        <v>0</v>
      </c>
      <c r="V675" s="37" t="s">
        <v>48</v>
      </c>
      <c r="W675" s="32">
        <v>2016</v>
      </c>
      <c r="X675" s="38">
        <v>11</v>
      </c>
    </row>
    <row r="676" spans="1:58" ht="50.1" customHeight="1">
      <c r="A676" s="41" t="s">
        <v>1730</v>
      </c>
      <c r="B676" s="30" t="s">
        <v>35</v>
      </c>
      <c r="C676" s="42" t="s">
        <v>1727</v>
      </c>
      <c r="D676" s="42" t="s">
        <v>1672</v>
      </c>
      <c r="E676" s="42" t="s">
        <v>1728</v>
      </c>
      <c r="F676" s="42" t="s">
        <v>1729</v>
      </c>
      <c r="G676" s="32" t="s">
        <v>40</v>
      </c>
      <c r="H676" s="30">
        <v>0</v>
      </c>
      <c r="I676" s="67">
        <v>590000000</v>
      </c>
      <c r="J676" s="32" t="s">
        <v>41</v>
      </c>
      <c r="K676" s="32" t="s">
        <v>182</v>
      </c>
      <c r="L676" s="32" t="s">
        <v>302</v>
      </c>
      <c r="M676" s="32" t="s">
        <v>69</v>
      </c>
      <c r="N676" s="32" t="s">
        <v>303</v>
      </c>
      <c r="O676" s="32" t="s">
        <v>115</v>
      </c>
      <c r="P676" s="32">
        <v>796</v>
      </c>
      <c r="Q676" s="32" t="s">
        <v>47</v>
      </c>
      <c r="R676" s="62">
        <v>2</v>
      </c>
      <c r="S676" s="53">
        <v>300</v>
      </c>
      <c r="T676" s="44">
        <v>0</v>
      </c>
      <c r="U676" s="44">
        <f>T676*1.12</f>
        <v>0</v>
      </c>
      <c r="V676" s="65"/>
      <c r="W676" s="32">
        <v>2016</v>
      </c>
      <c r="X676" s="371" t="s">
        <v>13061</v>
      </c>
    </row>
    <row r="677" spans="1:58" ht="50.1" customHeight="1">
      <c r="A677" s="70" t="s">
        <v>13161</v>
      </c>
      <c r="B677" s="54" t="s">
        <v>35</v>
      </c>
      <c r="C677" s="42" t="s">
        <v>1727</v>
      </c>
      <c r="D677" s="42" t="s">
        <v>1672</v>
      </c>
      <c r="E677" s="42" t="s">
        <v>1728</v>
      </c>
      <c r="F677" s="42" t="s">
        <v>13162</v>
      </c>
      <c r="G677" s="30" t="s">
        <v>40</v>
      </c>
      <c r="H677" s="239">
        <v>0</v>
      </c>
      <c r="I677" s="313">
        <v>590000000</v>
      </c>
      <c r="J677" s="68" t="s">
        <v>394</v>
      </c>
      <c r="K677" s="30" t="s">
        <v>13145</v>
      </c>
      <c r="L677" s="30" t="s">
        <v>396</v>
      </c>
      <c r="M677" s="30" t="s">
        <v>69</v>
      </c>
      <c r="N677" s="30" t="s">
        <v>345</v>
      </c>
      <c r="O677" s="30" t="s">
        <v>13142</v>
      </c>
      <c r="P677" s="32">
        <v>796</v>
      </c>
      <c r="Q677" s="32" t="s">
        <v>47</v>
      </c>
      <c r="R677" s="43">
        <v>2</v>
      </c>
      <c r="S677" s="43">
        <v>1250</v>
      </c>
      <c r="T677" s="43">
        <f>R677*S677</f>
        <v>2500</v>
      </c>
      <c r="U677" s="43">
        <f>T677*1.12</f>
        <v>2800.0000000000005</v>
      </c>
      <c r="V677" s="33"/>
      <c r="W677" s="68">
        <v>2016</v>
      </c>
      <c r="X677" s="371"/>
    </row>
    <row r="678" spans="1:58" ht="50.1" customHeight="1">
      <c r="A678" s="29" t="s">
        <v>1731</v>
      </c>
      <c r="B678" s="30" t="s">
        <v>35</v>
      </c>
      <c r="C678" s="31" t="s">
        <v>1732</v>
      </c>
      <c r="D678" s="31" t="s">
        <v>1672</v>
      </c>
      <c r="E678" s="31" t="s">
        <v>1733</v>
      </c>
      <c r="F678" s="31" t="s">
        <v>1734</v>
      </c>
      <c r="G678" s="32" t="s">
        <v>40</v>
      </c>
      <c r="H678" s="33">
        <v>0</v>
      </c>
      <c r="I678" s="67">
        <v>590000000</v>
      </c>
      <c r="J678" s="32" t="s">
        <v>41</v>
      </c>
      <c r="K678" s="32" t="s">
        <v>68</v>
      </c>
      <c r="L678" s="32" t="s">
        <v>302</v>
      </c>
      <c r="M678" s="32" t="s">
        <v>69</v>
      </c>
      <c r="N678" s="32" t="s">
        <v>303</v>
      </c>
      <c r="O678" s="32" t="s">
        <v>71</v>
      </c>
      <c r="P678" s="32">
        <v>796</v>
      </c>
      <c r="Q678" s="32" t="s">
        <v>47</v>
      </c>
      <c r="R678" s="34">
        <v>2</v>
      </c>
      <c r="S678" s="34">
        <v>500</v>
      </c>
      <c r="T678" s="35">
        <v>0</v>
      </c>
      <c r="U678" s="36">
        <f t="shared" si="74"/>
        <v>0</v>
      </c>
      <c r="V678" s="37" t="s">
        <v>48</v>
      </c>
      <c r="W678" s="32">
        <v>2016</v>
      </c>
      <c r="X678" s="38">
        <v>11</v>
      </c>
    </row>
    <row r="679" spans="1:58" ht="50.1" customHeight="1">
      <c r="A679" s="41" t="s">
        <v>1735</v>
      </c>
      <c r="B679" s="30" t="s">
        <v>35</v>
      </c>
      <c r="C679" s="42" t="s">
        <v>1732</v>
      </c>
      <c r="D679" s="42" t="s">
        <v>1672</v>
      </c>
      <c r="E679" s="42" t="s">
        <v>1733</v>
      </c>
      <c r="F679" s="42" t="s">
        <v>1734</v>
      </c>
      <c r="G679" s="32" t="s">
        <v>40</v>
      </c>
      <c r="H679" s="30">
        <v>0</v>
      </c>
      <c r="I679" s="67">
        <v>590000000</v>
      </c>
      <c r="J679" s="32" t="s">
        <v>41</v>
      </c>
      <c r="K679" s="32" t="s">
        <v>182</v>
      </c>
      <c r="L679" s="32" t="s">
        <v>302</v>
      </c>
      <c r="M679" s="32" t="s">
        <v>69</v>
      </c>
      <c r="N679" s="32" t="s">
        <v>303</v>
      </c>
      <c r="O679" s="32" t="s">
        <v>115</v>
      </c>
      <c r="P679" s="32">
        <v>796</v>
      </c>
      <c r="Q679" s="32" t="s">
        <v>47</v>
      </c>
      <c r="R679" s="62">
        <v>2</v>
      </c>
      <c r="S679" s="53">
        <v>500</v>
      </c>
      <c r="T679" s="44">
        <f>R679*S679</f>
        <v>1000</v>
      </c>
      <c r="U679" s="44">
        <f>T679*1.12</f>
        <v>1120</v>
      </c>
      <c r="V679" s="65"/>
      <c r="W679" s="32">
        <v>2016</v>
      </c>
      <c r="X679" s="87"/>
    </row>
    <row r="680" spans="1:58" ht="50.1" customHeight="1">
      <c r="A680" s="29" t="s">
        <v>1736</v>
      </c>
      <c r="B680" s="30" t="s">
        <v>35</v>
      </c>
      <c r="C680" s="31" t="s">
        <v>1737</v>
      </c>
      <c r="D680" s="31" t="s">
        <v>1672</v>
      </c>
      <c r="E680" s="31" t="s">
        <v>1738</v>
      </c>
      <c r="F680" s="31" t="s">
        <v>1739</v>
      </c>
      <c r="G680" s="32" t="s">
        <v>40</v>
      </c>
      <c r="H680" s="33">
        <v>0</v>
      </c>
      <c r="I680" s="67">
        <v>590000000</v>
      </c>
      <c r="J680" s="32" t="s">
        <v>41</v>
      </c>
      <c r="K680" s="32" t="s">
        <v>68</v>
      </c>
      <c r="L680" s="32" t="s">
        <v>302</v>
      </c>
      <c r="M680" s="32" t="s">
        <v>69</v>
      </c>
      <c r="N680" s="32" t="s">
        <v>303</v>
      </c>
      <c r="O680" s="32" t="s">
        <v>71</v>
      </c>
      <c r="P680" s="32">
        <v>796</v>
      </c>
      <c r="Q680" s="32" t="s">
        <v>47</v>
      </c>
      <c r="R680" s="34">
        <v>8</v>
      </c>
      <c r="S680" s="34">
        <v>660</v>
      </c>
      <c r="T680" s="35">
        <v>0</v>
      </c>
      <c r="U680" s="36">
        <f t="shared" si="74"/>
        <v>0</v>
      </c>
      <c r="V680" s="37" t="s">
        <v>48</v>
      </c>
      <c r="W680" s="32">
        <v>2016</v>
      </c>
      <c r="X680" s="38">
        <v>11</v>
      </c>
    </row>
    <row r="681" spans="1:58" ht="50.1" customHeight="1">
      <c r="A681" s="41" t="s">
        <v>1740</v>
      </c>
      <c r="B681" s="30" t="s">
        <v>35</v>
      </c>
      <c r="C681" s="42" t="s">
        <v>1737</v>
      </c>
      <c r="D681" s="42" t="s">
        <v>1672</v>
      </c>
      <c r="E681" s="42" t="s">
        <v>1738</v>
      </c>
      <c r="F681" s="42" t="s">
        <v>1739</v>
      </c>
      <c r="G681" s="32" t="s">
        <v>40</v>
      </c>
      <c r="H681" s="30">
        <v>0</v>
      </c>
      <c r="I681" s="67">
        <v>590000000</v>
      </c>
      <c r="J681" s="32" t="s">
        <v>41</v>
      </c>
      <c r="K681" s="32" t="s">
        <v>182</v>
      </c>
      <c r="L681" s="32" t="s">
        <v>302</v>
      </c>
      <c r="M681" s="32" t="s">
        <v>69</v>
      </c>
      <c r="N681" s="32" t="s">
        <v>303</v>
      </c>
      <c r="O681" s="32" t="s">
        <v>115</v>
      </c>
      <c r="P681" s="32">
        <v>796</v>
      </c>
      <c r="Q681" s="32" t="s">
        <v>47</v>
      </c>
      <c r="R681" s="62">
        <v>8</v>
      </c>
      <c r="S681" s="53">
        <v>660</v>
      </c>
      <c r="T681" s="44">
        <f>R681*S681</f>
        <v>5280</v>
      </c>
      <c r="U681" s="44">
        <f>T681*1.12</f>
        <v>5913.6</v>
      </c>
      <c r="V681" s="65"/>
      <c r="W681" s="32">
        <v>2016</v>
      </c>
      <c r="X681" s="87"/>
    </row>
    <row r="682" spans="1:58" ht="50.1" customHeight="1">
      <c r="A682" s="29" t="s">
        <v>1741</v>
      </c>
      <c r="B682" s="30" t="s">
        <v>35</v>
      </c>
      <c r="C682" s="31" t="s">
        <v>1742</v>
      </c>
      <c r="D682" s="31" t="s">
        <v>1672</v>
      </c>
      <c r="E682" s="31" t="s">
        <v>1743</v>
      </c>
      <c r="F682" s="31" t="s">
        <v>1744</v>
      </c>
      <c r="G682" s="32" t="s">
        <v>40</v>
      </c>
      <c r="H682" s="33">
        <v>0</v>
      </c>
      <c r="I682" s="67">
        <v>590000000</v>
      </c>
      <c r="J682" s="32" t="s">
        <v>41</v>
      </c>
      <c r="K682" s="32" t="s">
        <v>68</v>
      </c>
      <c r="L682" s="32" t="s">
        <v>302</v>
      </c>
      <c r="M682" s="32" t="s">
        <v>69</v>
      </c>
      <c r="N682" s="32" t="s">
        <v>303</v>
      </c>
      <c r="O682" s="32" t="s">
        <v>71</v>
      </c>
      <c r="P682" s="32">
        <v>796</v>
      </c>
      <c r="Q682" s="32" t="s">
        <v>47</v>
      </c>
      <c r="R682" s="34">
        <v>2</v>
      </c>
      <c r="S682" s="34">
        <v>1500</v>
      </c>
      <c r="T682" s="35">
        <v>0</v>
      </c>
      <c r="U682" s="36">
        <f t="shared" si="74"/>
        <v>0</v>
      </c>
      <c r="V682" s="37" t="s">
        <v>48</v>
      </c>
      <c r="W682" s="32">
        <v>2016</v>
      </c>
      <c r="X682" s="38">
        <v>11</v>
      </c>
    </row>
    <row r="683" spans="1:58" ht="50.1" customHeight="1">
      <c r="A683" s="41" t="s">
        <v>1745</v>
      </c>
      <c r="B683" s="30" t="s">
        <v>35</v>
      </c>
      <c r="C683" s="42" t="s">
        <v>1742</v>
      </c>
      <c r="D683" s="42" t="s">
        <v>1672</v>
      </c>
      <c r="E683" s="42" t="s">
        <v>1743</v>
      </c>
      <c r="F683" s="42" t="s">
        <v>1744</v>
      </c>
      <c r="G683" s="32" t="s">
        <v>40</v>
      </c>
      <c r="H683" s="30">
        <v>0</v>
      </c>
      <c r="I683" s="67">
        <v>590000000</v>
      </c>
      <c r="J683" s="32" t="s">
        <v>41</v>
      </c>
      <c r="K683" s="32" t="s">
        <v>182</v>
      </c>
      <c r="L683" s="32" t="s">
        <v>302</v>
      </c>
      <c r="M683" s="32" t="s">
        <v>69</v>
      </c>
      <c r="N683" s="32" t="s">
        <v>303</v>
      </c>
      <c r="O683" s="32" t="s">
        <v>115</v>
      </c>
      <c r="P683" s="32">
        <v>796</v>
      </c>
      <c r="Q683" s="32" t="s">
        <v>47</v>
      </c>
      <c r="R683" s="62">
        <v>2</v>
      </c>
      <c r="S683" s="53">
        <v>1500</v>
      </c>
      <c r="T683" s="44">
        <f>R683*S683</f>
        <v>3000</v>
      </c>
      <c r="U683" s="44">
        <f>T683*1.12</f>
        <v>3360.0000000000005</v>
      </c>
      <c r="V683" s="65"/>
      <c r="W683" s="32">
        <v>2016</v>
      </c>
      <c r="X683" s="87"/>
    </row>
    <row r="684" spans="1:58" ht="50.1" customHeight="1">
      <c r="A684" s="29" t="s">
        <v>1746</v>
      </c>
      <c r="B684" s="30" t="s">
        <v>35</v>
      </c>
      <c r="C684" s="31" t="s">
        <v>1747</v>
      </c>
      <c r="D684" s="31" t="s">
        <v>1672</v>
      </c>
      <c r="E684" s="31" t="s">
        <v>1748</v>
      </c>
      <c r="F684" s="31" t="s">
        <v>1749</v>
      </c>
      <c r="G684" s="32" t="s">
        <v>40</v>
      </c>
      <c r="H684" s="33">
        <v>0</v>
      </c>
      <c r="I684" s="67">
        <v>590000000</v>
      </c>
      <c r="J684" s="32" t="s">
        <v>41</v>
      </c>
      <c r="K684" s="32" t="s">
        <v>68</v>
      </c>
      <c r="L684" s="32" t="s">
        <v>302</v>
      </c>
      <c r="M684" s="32" t="s">
        <v>69</v>
      </c>
      <c r="N684" s="32" t="s">
        <v>303</v>
      </c>
      <c r="O684" s="32" t="s">
        <v>71</v>
      </c>
      <c r="P684" s="32">
        <v>796</v>
      </c>
      <c r="Q684" s="32" t="s">
        <v>47</v>
      </c>
      <c r="R684" s="34">
        <v>2</v>
      </c>
      <c r="S684" s="34">
        <v>1700</v>
      </c>
      <c r="T684" s="35">
        <v>0</v>
      </c>
      <c r="U684" s="36">
        <f t="shared" si="74"/>
        <v>0</v>
      </c>
      <c r="V684" s="37" t="s">
        <v>48</v>
      </c>
      <c r="W684" s="32">
        <v>2016</v>
      </c>
      <c r="X684" s="38">
        <v>11</v>
      </c>
    </row>
    <row r="685" spans="1:58" s="40" customFormat="1" ht="50.1" customHeight="1">
      <c r="A685" s="70" t="s">
        <v>1750</v>
      </c>
      <c r="B685" s="30" t="s">
        <v>35</v>
      </c>
      <c r="C685" s="220" t="s">
        <v>1747</v>
      </c>
      <c r="D685" s="220" t="s">
        <v>1672</v>
      </c>
      <c r="E685" s="220" t="s">
        <v>1748</v>
      </c>
      <c r="F685" s="220" t="s">
        <v>1749</v>
      </c>
      <c r="G685" s="32" t="s">
        <v>40</v>
      </c>
      <c r="H685" s="30">
        <v>0</v>
      </c>
      <c r="I685" s="67">
        <v>590000000</v>
      </c>
      <c r="J685" s="32" t="s">
        <v>41</v>
      </c>
      <c r="K685" s="32" t="s">
        <v>182</v>
      </c>
      <c r="L685" s="32" t="s">
        <v>302</v>
      </c>
      <c r="M685" s="32" t="s">
        <v>69</v>
      </c>
      <c r="N685" s="32" t="s">
        <v>303</v>
      </c>
      <c r="O685" s="32" t="s">
        <v>115</v>
      </c>
      <c r="P685" s="32">
        <v>796</v>
      </c>
      <c r="Q685" s="32" t="s">
        <v>47</v>
      </c>
      <c r="R685" s="58">
        <v>2</v>
      </c>
      <c r="S685" s="58">
        <v>1700</v>
      </c>
      <c r="T685" s="58">
        <v>0</v>
      </c>
      <c r="U685" s="58">
        <f>T685*1.12</f>
        <v>0</v>
      </c>
      <c r="V685" s="65"/>
      <c r="W685" s="32">
        <v>2016</v>
      </c>
      <c r="X685" s="314" t="s">
        <v>14040</v>
      </c>
      <c r="Y685" s="364"/>
      <c r="Z685" s="364"/>
      <c r="AA685" s="364"/>
      <c r="AB685" s="364"/>
      <c r="AC685" s="364"/>
      <c r="AD685" s="364"/>
      <c r="AE685" s="364"/>
      <c r="AF685" s="364"/>
      <c r="AG685" s="364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</row>
    <row r="686" spans="1:58" s="40" customFormat="1" ht="50.1" customHeight="1">
      <c r="A686" s="87" t="s">
        <v>14041</v>
      </c>
      <c r="B686" s="115" t="s">
        <v>35</v>
      </c>
      <c r="C686" s="220" t="s">
        <v>14042</v>
      </c>
      <c r="D686" s="220" t="s">
        <v>1672</v>
      </c>
      <c r="E686" s="220" t="s">
        <v>14043</v>
      </c>
      <c r="F686" s="335" t="s">
        <v>14044</v>
      </c>
      <c r="G686" s="30" t="s">
        <v>103</v>
      </c>
      <c r="H686" s="32">
        <v>0</v>
      </c>
      <c r="I686" s="32">
        <v>590000000</v>
      </c>
      <c r="J686" s="98" t="s">
        <v>7255</v>
      </c>
      <c r="K686" s="30" t="s">
        <v>13233</v>
      </c>
      <c r="L686" s="98" t="s">
        <v>7255</v>
      </c>
      <c r="M686" s="98" t="s">
        <v>84</v>
      </c>
      <c r="N686" s="30" t="s">
        <v>303</v>
      </c>
      <c r="O686" s="30" t="s">
        <v>974</v>
      </c>
      <c r="P686" s="30">
        <v>796</v>
      </c>
      <c r="Q686" s="30" t="s">
        <v>47</v>
      </c>
      <c r="R686" s="58">
        <v>5</v>
      </c>
      <c r="S686" s="58">
        <v>1129</v>
      </c>
      <c r="T686" s="102">
        <f t="shared" ref="T686" si="75">S686*R686</f>
        <v>5645</v>
      </c>
      <c r="U686" s="58">
        <f t="shared" ref="U686" si="76">T686*1.12</f>
        <v>6322.4000000000005</v>
      </c>
      <c r="V686" s="123"/>
      <c r="W686" s="68">
        <v>2016</v>
      </c>
      <c r="X686" s="314" t="s">
        <v>13857</v>
      </c>
      <c r="Y686" s="364"/>
      <c r="Z686" s="364"/>
      <c r="AA686" s="364"/>
      <c r="AB686" s="364"/>
      <c r="AC686" s="364"/>
      <c r="AD686" s="364"/>
      <c r="AE686" s="364"/>
      <c r="AF686" s="364"/>
      <c r="AG686" s="364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</row>
    <row r="687" spans="1:58" ht="50.1" customHeight="1">
      <c r="A687" s="29" t="s">
        <v>1751</v>
      </c>
      <c r="B687" s="30" t="s">
        <v>35</v>
      </c>
      <c r="C687" s="31" t="s">
        <v>1752</v>
      </c>
      <c r="D687" s="31" t="s">
        <v>1672</v>
      </c>
      <c r="E687" s="31" t="s">
        <v>1753</v>
      </c>
      <c r="F687" s="31" t="s">
        <v>1754</v>
      </c>
      <c r="G687" s="32" t="s">
        <v>40</v>
      </c>
      <c r="H687" s="33">
        <v>0</v>
      </c>
      <c r="I687" s="67">
        <v>590000000</v>
      </c>
      <c r="J687" s="32" t="s">
        <v>41</v>
      </c>
      <c r="K687" s="32" t="s">
        <v>68</v>
      </c>
      <c r="L687" s="32" t="s">
        <v>302</v>
      </c>
      <c r="M687" s="32" t="s">
        <v>69</v>
      </c>
      <c r="N687" s="32" t="s">
        <v>303</v>
      </c>
      <c r="O687" s="32" t="s">
        <v>71</v>
      </c>
      <c r="P687" s="32">
        <v>796</v>
      </c>
      <c r="Q687" s="32" t="s">
        <v>47</v>
      </c>
      <c r="R687" s="34">
        <v>2</v>
      </c>
      <c r="S687" s="34">
        <v>1300</v>
      </c>
      <c r="T687" s="35">
        <v>0</v>
      </c>
      <c r="U687" s="36">
        <f>T687*1.12</f>
        <v>0</v>
      </c>
      <c r="V687" s="37" t="s">
        <v>48</v>
      </c>
      <c r="W687" s="32">
        <v>2016</v>
      </c>
      <c r="X687" s="38">
        <v>11</v>
      </c>
    </row>
    <row r="688" spans="1:58" ht="50.1" customHeight="1">
      <c r="A688" s="41" t="s">
        <v>1755</v>
      </c>
      <c r="B688" s="30" t="s">
        <v>35</v>
      </c>
      <c r="C688" s="42" t="s">
        <v>1752</v>
      </c>
      <c r="D688" s="42" t="s">
        <v>1672</v>
      </c>
      <c r="E688" s="42" t="s">
        <v>1753</v>
      </c>
      <c r="F688" s="42" t="s">
        <v>1754</v>
      </c>
      <c r="G688" s="32" t="s">
        <v>40</v>
      </c>
      <c r="H688" s="30">
        <v>0</v>
      </c>
      <c r="I688" s="67">
        <v>590000000</v>
      </c>
      <c r="J688" s="32" t="s">
        <v>41</v>
      </c>
      <c r="K688" s="32" t="s">
        <v>182</v>
      </c>
      <c r="L688" s="32" t="s">
        <v>302</v>
      </c>
      <c r="M688" s="32" t="s">
        <v>69</v>
      </c>
      <c r="N688" s="32" t="s">
        <v>303</v>
      </c>
      <c r="O688" s="32" t="s">
        <v>115</v>
      </c>
      <c r="P688" s="32">
        <v>796</v>
      </c>
      <c r="Q688" s="32" t="s">
        <v>47</v>
      </c>
      <c r="R688" s="62">
        <v>2</v>
      </c>
      <c r="S688" s="53">
        <v>1300</v>
      </c>
      <c r="T688" s="44">
        <f>R688*S688</f>
        <v>2600</v>
      </c>
      <c r="U688" s="44">
        <f>T688*1.12</f>
        <v>2912.0000000000005</v>
      </c>
      <c r="V688" s="65"/>
      <c r="W688" s="32">
        <v>2016</v>
      </c>
      <c r="X688" s="87"/>
    </row>
    <row r="689" spans="1:58" ht="50.1" customHeight="1">
      <c r="A689" s="29" t="s">
        <v>1756</v>
      </c>
      <c r="B689" s="30" t="s">
        <v>35</v>
      </c>
      <c r="C689" s="31" t="s">
        <v>1757</v>
      </c>
      <c r="D689" s="31" t="s">
        <v>1672</v>
      </c>
      <c r="E689" s="31" t="s">
        <v>1758</v>
      </c>
      <c r="F689" s="31" t="s">
        <v>1759</v>
      </c>
      <c r="G689" s="32" t="s">
        <v>40</v>
      </c>
      <c r="H689" s="33">
        <v>0</v>
      </c>
      <c r="I689" s="67">
        <v>590000000</v>
      </c>
      <c r="J689" s="32" t="s">
        <v>41</v>
      </c>
      <c r="K689" s="32" t="s">
        <v>68</v>
      </c>
      <c r="L689" s="32" t="s">
        <v>302</v>
      </c>
      <c r="M689" s="32" t="s">
        <v>69</v>
      </c>
      <c r="N689" s="32" t="s">
        <v>303</v>
      </c>
      <c r="O689" s="32" t="s">
        <v>71</v>
      </c>
      <c r="P689" s="32">
        <v>796</v>
      </c>
      <c r="Q689" s="32" t="s">
        <v>47</v>
      </c>
      <c r="R689" s="34">
        <v>4</v>
      </c>
      <c r="S689" s="34">
        <v>2000</v>
      </c>
      <c r="T689" s="35">
        <v>0</v>
      </c>
      <c r="U689" s="36">
        <f t="shared" ref="U689:U711" si="77">T689*1.12</f>
        <v>0</v>
      </c>
      <c r="V689" s="37" t="s">
        <v>48</v>
      </c>
      <c r="W689" s="32">
        <v>2016</v>
      </c>
      <c r="X689" s="38">
        <v>11</v>
      </c>
    </row>
    <row r="690" spans="1:58" ht="50.1" customHeight="1">
      <c r="A690" s="41" t="s">
        <v>1760</v>
      </c>
      <c r="B690" s="30" t="s">
        <v>35</v>
      </c>
      <c r="C690" s="42" t="s">
        <v>1757</v>
      </c>
      <c r="D690" s="42" t="s">
        <v>1672</v>
      </c>
      <c r="E690" s="42" t="s">
        <v>1758</v>
      </c>
      <c r="F690" s="42" t="s">
        <v>1759</v>
      </c>
      <c r="G690" s="32" t="s">
        <v>40</v>
      </c>
      <c r="H690" s="30">
        <v>0</v>
      </c>
      <c r="I690" s="67">
        <v>590000000</v>
      </c>
      <c r="J690" s="32" t="s">
        <v>41</v>
      </c>
      <c r="K690" s="32" t="s">
        <v>182</v>
      </c>
      <c r="L690" s="32" t="s">
        <v>302</v>
      </c>
      <c r="M690" s="32" t="s">
        <v>69</v>
      </c>
      <c r="N690" s="32" t="s">
        <v>303</v>
      </c>
      <c r="O690" s="32" t="s">
        <v>115</v>
      </c>
      <c r="P690" s="32">
        <v>796</v>
      </c>
      <c r="Q690" s="32" t="s">
        <v>47</v>
      </c>
      <c r="R690" s="62">
        <v>4</v>
      </c>
      <c r="S690" s="53">
        <v>2000</v>
      </c>
      <c r="T690" s="44">
        <f>R690*S690</f>
        <v>8000</v>
      </c>
      <c r="U690" s="44">
        <f>T690*1.12</f>
        <v>8960</v>
      </c>
      <c r="V690" s="65"/>
      <c r="W690" s="32">
        <v>2016</v>
      </c>
      <c r="X690" s="87"/>
    </row>
    <row r="691" spans="1:58" ht="50.1" customHeight="1">
      <c r="A691" s="29" t="s">
        <v>1761</v>
      </c>
      <c r="B691" s="30" t="s">
        <v>35</v>
      </c>
      <c r="C691" s="31" t="s">
        <v>1762</v>
      </c>
      <c r="D691" s="31" t="s">
        <v>1672</v>
      </c>
      <c r="E691" s="31" t="s">
        <v>1763</v>
      </c>
      <c r="F691" s="31" t="s">
        <v>1764</v>
      </c>
      <c r="G691" s="32" t="s">
        <v>40</v>
      </c>
      <c r="H691" s="33">
        <v>0</v>
      </c>
      <c r="I691" s="67">
        <v>590000000</v>
      </c>
      <c r="J691" s="32" t="s">
        <v>41</v>
      </c>
      <c r="K691" s="32" t="s">
        <v>68</v>
      </c>
      <c r="L691" s="32" t="s">
        <v>302</v>
      </c>
      <c r="M691" s="32" t="s">
        <v>69</v>
      </c>
      <c r="N691" s="32" t="s">
        <v>303</v>
      </c>
      <c r="O691" s="32" t="s">
        <v>71</v>
      </c>
      <c r="P691" s="32">
        <v>796</v>
      </c>
      <c r="Q691" s="32" t="s">
        <v>47</v>
      </c>
      <c r="R691" s="34">
        <v>14</v>
      </c>
      <c r="S691" s="34">
        <v>2600</v>
      </c>
      <c r="T691" s="35">
        <v>0</v>
      </c>
      <c r="U691" s="36">
        <f t="shared" si="77"/>
        <v>0</v>
      </c>
      <c r="V691" s="37" t="s">
        <v>48</v>
      </c>
      <c r="W691" s="32">
        <v>2016</v>
      </c>
      <c r="X691" s="38">
        <v>11</v>
      </c>
    </row>
    <row r="692" spans="1:58" s="40" customFormat="1" ht="50.1" customHeight="1">
      <c r="A692" s="70" t="s">
        <v>1765</v>
      </c>
      <c r="B692" s="30" t="s">
        <v>35</v>
      </c>
      <c r="C692" s="220" t="s">
        <v>1762</v>
      </c>
      <c r="D692" s="220" t="s">
        <v>1672</v>
      </c>
      <c r="E692" s="220" t="s">
        <v>1763</v>
      </c>
      <c r="F692" s="220" t="s">
        <v>1764</v>
      </c>
      <c r="G692" s="32" t="s">
        <v>40</v>
      </c>
      <c r="H692" s="30">
        <v>0</v>
      </c>
      <c r="I692" s="67">
        <v>590000000</v>
      </c>
      <c r="J692" s="32" t="s">
        <v>41</v>
      </c>
      <c r="K692" s="32" t="s">
        <v>182</v>
      </c>
      <c r="L692" s="32" t="s">
        <v>302</v>
      </c>
      <c r="M692" s="32" t="s">
        <v>69</v>
      </c>
      <c r="N692" s="32" t="s">
        <v>303</v>
      </c>
      <c r="O692" s="32" t="s">
        <v>115</v>
      </c>
      <c r="P692" s="32">
        <v>796</v>
      </c>
      <c r="Q692" s="32" t="s">
        <v>47</v>
      </c>
      <c r="R692" s="58">
        <v>14</v>
      </c>
      <c r="S692" s="58">
        <v>2600</v>
      </c>
      <c r="T692" s="58">
        <v>0</v>
      </c>
      <c r="U692" s="58">
        <f>T692*1.12</f>
        <v>0</v>
      </c>
      <c r="V692" s="65"/>
      <c r="W692" s="32">
        <v>2016</v>
      </c>
      <c r="X692" s="314" t="s">
        <v>14040</v>
      </c>
      <c r="Y692" s="364"/>
      <c r="Z692" s="364"/>
      <c r="AA692" s="364"/>
      <c r="AB692" s="364"/>
      <c r="AC692" s="364"/>
      <c r="AD692" s="364"/>
      <c r="AE692" s="364"/>
      <c r="AF692" s="364"/>
      <c r="AG692" s="364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</row>
    <row r="693" spans="1:58" s="40" customFormat="1" ht="50.1" customHeight="1">
      <c r="A693" s="87" t="s">
        <v>14045</v>
      </c>
      <c r="B693" s="115" t="s">
        <v>35</v>
      </c>
      <c r="C693" s="220" t="s">
        <v>14042</v>
      </c>
      <c r="D693" s="220" t="s">
        <v>1672</v>
      </c>
      <c r="E693" s="220" t="s">
        <v>14043</v>
      </c>
      <c r="F693" s="220" t="s">
        <v>14046</v>
      </c>
      <c r="G693" s="30" t="s">
        <v>103</v>
      </c>
      <c r="H693" s="32">
        <v>0</v>
      </c>
      <c r="I693" s="32">
        <v>590000000</v>
      </c>
      <c r="J693" s="98" t="s">
        <v>7255</v>
      </c>
      <c r="K693" s="30" t="s">
        <v>13233</v>
      </c>
      <c r="L693" s="98" t="s">
        <v>7255</v>
      </c>
      <c r="M693" s="98" t="s">
        <v>84</v>
      </c>
      <c r="N693" s="30" t="s">
        <v>303</v>
      </c>
      <c r="O693" s="30" t="s">
        <v>974</v>
      </c>
      <c r="P693" s="30">
        <v>796</v>
      </c>
      <c r="Q693" s="30" t="s">
        <v>47</v>
      </c>
      <c r="R693" s="58">
        <v>5</v>
      </c>
      <c r="S693" s="58">
        <v>1117</v>
      </c>
      <c r="T693" s="58">
        <f t="shared" ref="T693" si="78">S693*R693</f>
        <v>5585</v>
      </c>
      <c r="U693" s="58">
        <f t="shared" ref="U693" si="79">T693*1.12</f>
        <v>6255.2000000000007</v>
      </c>
      <c r="V693" s="123"/>
      <c r="W693" s="68">
        <v>2016</v>
      </c>
      <c r="X693" s="314" t="s">
        <v>13857</v>
      </c>
      <c r="Y693" s="364"/>
      <c r="Z693" s="364"/>
      <c r="AA693" s="364"/>
      <c r="AB693" s="364"/>
      <c r="AC693" s="364"/>
      <c r="AD693" s="364"/>
      <c r="AE693" s="364"/>
      <c r="AF693" s="364"/>
      <c r="AG693" s="364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</row>
    <row r="694" spans="1:58" ht="50.1" customHeight="1">
      <c r="A694" s="29" t="s">
        <v>1766</v>
      </c>
      <c r="B694" s="30" t="s">
        <v>35</v>
      </c>
      <c r="C694" s="31" t="s">
        <v>1767</v>
      </c>
      <c r="D694" s="31" t="s">
        <v>1672</v>
      </c>
      <c r="E694" s="31" t="s">
        <v>1768</v>
      </c>
      <c r="F694" s="31" t="s">
        <v>1769</v>
      </c>
      <c r="G694" s="32" t="s">
        <v>40</v>
      </c>
      <c r="H694" s="33">
        <v>0</v>
      </c>
      <c r="I694" s="67">
        <v>590000000</v>
      </c>
      <c r="J694" s="32" t="s">
        <v>41</v>
      </c>
      <c r="K694" s="32" t="s">
        <v>68</v>
      </c>
      <c r="L694" s="32" t="s">
        <v>302</v>
      </c>
      <c r="M694" s="32" t="s">
        <v>69</v>
      </c>
      <c r="N694" s="32" t="s">
        <v>303</v>
      </c>
      <c r="O694" s="32" t="s">
        <v>71</v>
      </c>
      <c r="P694" s="32">
        <v>796</v>
      </c>
      <c r="Q694" s="32" t="s">
        <v>47</v>
      </c>
      <c r="R694" s="34">
        <v>2</v>
      </c>
      <c r="S694" s="34">
        <v>2400</v>
      </c>
      <c r="T694" s="35">
        <v>0</v>
      </c>
      <c r="U694" s="36">
        <f t="shared" si="77"/>
        <v>0</v>
      </c>
      <c r="V694" s="37" t="s">
        <v>48</v>
      </c>
      <c r="W694" s="32">
        <v>2016</v>
      </c>
      <c r="X694" s="38">
        <v>11</v>
      </c>
    </row>
    <row r="695" spans="1:58" ht="50.1" customHeight="1">
      <c r="A695" s="41" t="s">
        <v>1770</v>
      </c>
      <c r="B695" s="30" t="s">
        <v>35</v>
      </c>
      <c r="C695" s="31" t="s">
        <v>1767</v>
      </c>
      <c r="D695" s="42" t="s">
        <v>1672</v>
      </c>
      <c r="E695" s="42" t="s">
        <v>1768</v>
      </c>
      <c r="F695" s="42" t="s">
        <v>1769</v>
      </c>
      <c r="G695" s="32" t="s">
        <v>40</v>
      </c>
      <c r="H695" s="30">
        <v>0</v>
      </c>
      <c r="I695" s="67">
        <v>590000000</v>
      </c>
      <c r="J695" s="32" t="s">
        <v>41</v>
      </c>
      <c r="K695" s="32" t="s">
        <v>182</v>
      </c>
      <c r="L695" s="32" t="s">
        <v>302</v>
      </c>
      <c r="M695" s="32" t="s">
        <v>69</v>
      </c>
      <c r="N695" s="32" t="s">
        <v>303</v>
      </c>
      <c r="O695" s="32" t="s">
        <v>115</v>
      </c>
      <c r="P695" s="32">
        <v>796</v>
      </c>
      <c r="Q695" s="32" t="s">
        <v>47</v>
      </c>
      <c r="R695" s="62">
        <v>2</v>
      </c>
      <c r="S695" s="53">
        <v>2400</v>
      </c>
      <c r="T695" s="44">
        <f>R695*S695</f>
        <v>4800</v>
      </c>
      <c r="U695" s="44">
        <f>T695*1.12</f>
        <v>5376.0000000000009</v>
      </c>
      <c r="V695" s="65"/>
      <c r="W695" s="32">
        <v>2016</v>
      </c>
      <c r="X695" s="87"/>
    </row>
    <row r="696" spans="1:58" ht="50.1" customHeight="1">
      <c r="A696" s="29" t="s">
        <v>1771</v>
      </c>
      <c r="B696" s="30" t="s">
        <v>35</v>
      </c>
      <c r="C696" s="31" t="s">
        <v>1772</v>
      </c>
      <c r="D696" s="31" t="s">
        <v>1672</v>
      </c>
      <c r="E696" s="31" t="s">
        <v>1773</v>
      </c>
      <c r="F696" s="31" t="s">
        <v>1774</v>
      </c>
      <c r="G696" s="32" t="s">
        <v>40</v>
      </c>
      <c r="H696" s="33">
        <v>0</v>
      </c>
      <c r="I696" s="67">
        <v>590000000</v>
      </c>
      <c r="J696" s="32" t="s">
        <v>41</v>
      </c>
      <c r="K696" s="32" t="s">
        <v>68</v>
      </c>
      <c r="L696" s="32" t="s">
        <v>302</v>
      </c>
      <c r="M696" s="32" t="s">
        <v>69</v>
      </c>
      <c r="N696" s="32" t="s">
        <v>303</v>
      </c>
      <c r="O696" s="32" t="s">
        <v>71</v>
      </c>
      <c r="P696" s="32">
        <v>796</v>
      </c>
      <c r="Q696" s="32" t="s">
        <v>47</v>
      </c>
      <c r="R696" s="34">
        <v>14</v>
      </c>
      <c r="S696" s="34">
        <v>3700</v>
      </c>
      <c r="T696" s="35">
        <v>0</v>
      </c>
      <c r="U696" s="36">
        <f t="shared" si="77"/>
        <v>0</v>
      </c>
      <c r="V696" s="37" t="s">
        <v>48</v>
      </c>
      <c r="W696" s="32">
        <v>2016</v>
      </c>
      <c r="X696" s="38">
        <v>11</v>
      </c>
    </row>
    <row r="697" spans="1:58" ht="50.1" customHeight="1">
      <c r="A697" s="41" t="s">
        <v>1775</v>
      </c>
      <c r="B697" s="30" t="s">
        <v>35</v>
      </c>
      <c r="C697" s="42" t="s">
        <v>1772</v>
      </c>
      <c r="D697" s="42" t="s">
        <v>1672</v>
      </c>
      <c r="E697" s="42" t="s">
        <v>1773</v>
      </c>
      <c r="F697" s="42" t="s">
        <v>1774</v>
      </c>
      <c r="G697" s="32" t="s">
        <v>40</v>
      </c>
      <c r="H697" s="30">
        <v>0</v>
      </c>
      <c r="I697" s="67">
        <v>590000000</v>
      </c>
      <c r="J697" s="32" t="s">
        <v>41</v>
      </c>
      <c r="K697" s="32" t="s">
        <v>182</v>
      </c>
      <c r="L697" s="32" t="s">
        <v>302</v>
      </c>
      <c r="M697" s="32" t="s">
        <v>69</v>
      </c>
      <c r="N697" s="32" t="s">
        <v>303</v>
      </c>
      <c r="O697" s="32" t="s">
        <v>115</v>
      </c>
      <c r="P697" s="32">
        <v>796</v>
      </c>
      <c r="Q697" s="32" t="s">
        <v>47</v>
      </c>
      <c r="R697" s="62">
        <v>14</v>
      </c>
      <c r="S697" s="53">
        <v>3700</v>
      </c>
      <c r="T697" s="44">
        <f>R697*S697</f>
        <v>51800</v>
      </c>
      <c r="U697" s="44">
        <f>T697*1.12</f>
        <v>58016.000000000007</v>
      </c>
      <c r="V697" s="65"/>
      <c r="W697" s="32">
        <v>2016</v>
      </c>
      <c r="X697" s="87"/>
    </row>
    <row r="698" spans="1:58" ht="50.1" customHeight="1">
      <c r="A698" s="29" t="s">
        <v>1776</v>
      </c>
      <c r="B698" s="30" t="s">
        <v>35</v>
      </c>
      <c r="C698" s="31" t="s">
        <v>1777</v>
      </c>
      <c r="D698" s="31" t="s">
        <v>1672</v>
      </c>
      <c r="E698" s="31" t="s">
        <v>1778</v>
      </c>
      <c r="F698" s="31" t="s">
        <v>1779</v>
      </c>
      <c r="G698" s="32" t="s">
        <v>40</v>
      </c>
      <c r="H698" s="33">
        <v>0</v>
      </c>
      <c r="I698" s="67">
        <v>590000000</v>
      </c>
      <c r="J698" s="32" t="s">
        <v>41</v>
      </c>
      <c r="K698" s="32" t="s">
        <v>68</v>
      </c>
      <c r="L698" s="32" t="s">
        <v>302</v>
      </c>
      <c r="M698" s="32" t="s">
        <v>69</v>
      </c>
      <c r="N698" s="32" t="s">
        <v>303</v>
      </c>
      <c r="O698" s="32" t="s">
        <v>71</v>
      </c>
      <c r="P698" s="32">
        <v>796</v>
      </c>
      <c r="Q698" s="32" t="s">
        <v>47</v>
      </c>
      <c r="R698" s="34">
        <v>4</v>
      </c>
      <c r="S698" s="34">
        <v>4000</v>
      </c>
      <c r="T698" s="35">
        <v>0</v>
      </c>
      <c r="U698" s="36">
        <f t="shared" si="77"/>
        <v>0</v>
      </c>
      <c r="V698" s="37" t="s">
        <v>48</v>
      </c>
      <c r="W698" s="32">
        <v>2016</v>
      </c>
      <c r="X698" s="38">
        <v>11</v>
      </c>
    </row>
    <row r="699" spans="1:58" ht="50.1" customHeight="1">
      <c r="A699" s="41" t="s">
        <v>1780</v>
      </c>
      <c r="B699" s="30" t="s">
        <v>35</v>
      </c>
      <c r="C699" s="42" t="s">
        <v>1777</v>
      </c>
      <c r="D699" s="42" t="s">
        <v>1672</v>
      </c>
      <c r="E699" s="42" t="s">
        <v>1778</v>
      </c>
      <c r="F699" s="42" t="s">
        <v>1779</v>
      </c>
      <c r="G699" s="32" t="s">
        <v>40</v>
      </c>
      <c r="H699" s="30">
        <v>0</v>
      </c>
      <c r="I699" s="67">
        <v>590000000</v>
      </c>
      <c r="J699" s="32" t="s">
        <v>41</v>
      </c>
      <c r="K699" s="32" t="s">
        <v>182</v>
      </c>
      <c r="L699" s="32" t="s">
        <v>302</v>
      </c>
      <c r="M699" s="32" t="s">
        <v>69</v>
      </c>
      <c r="N699" s="32" t="s">
        <v>303</v>
      </c>
      <c r="O699" s="32" t="s">
        <v>115</v>
      </c>
      <c r="P699" s="32">
        <v>796</v>
      </c>
      <c r="Q699" s="32" t="s">
        <v>47</v>
      </c>
      <c r="R699" s="62">
        <v>4</v>
      </c>
      <c r="S699" s="53">
        <v>4000</v>
      </c>
      <c r="T699" s="44">
        <f>R699*S699</f>
        <v>16000</v>
      </c>
      <c r="U699" s="44">
        <f>T699*1.12</f>
        <v>17920</v>
      </c>
      <c r="V699" s="65"/>
      <c r="W699" s="32">
        <v>2016</v>
      </c>
      <c r="X699" s="87"/>
    </row>
    <row r="700" spans="1:58" ht="50.1" customHeight="1">
      <c r="A700" s="29" t="s">
        <v>1781</v>
      </c>
      <c r="B700" s="30" t="s">
        <v>35</v>
      </c>
      <c r="C700" s="31" t="s">
        <v>1782</v>
      </c>
      <c r="D700" s="31" t="s">
        <v>1672</v>
      </c>
      <c r="E700" s="31" t="s">
        <v>1783</v>
      </c>
      <c r="F700" s="31" t="s">
        <v>1784</v>
      </c>
      <c r="G700" s="32" t="s">
        <v>40</v>
      </c>
      <c r="H700" s="33">
        <v>0</v>
      </c>
      <c r="I700" s="67">
        <v>590000000</v>
      </c>
      <c r="J700" s="32" t="s">
        <v>41</v>
      </c>
      <c r="K700" s="32" t="s">
        <v>68</v>
      </c>
      <c r="L700" s="32" t="s">
        <v>302</v>
      </c>
      <c r="M700" s="32" t="s">
        <v>69</v>
      </c>
      <c r="N700" s="32" t="s">
        <v>303</v>
      </c>
      <c r="O700" s="32" t="s">
        <v>71</v>
      </c>
      <c r="P700" s="32">
        <v>796</v>
      </c>
      <c r="Q700" s="32" t="s">
        <v>47</v>
      </c>
      <c r="R700" s="34">
        <v>2</v>
      </c>
      <c r="S700" s="34">
        <v>120</v>
      </c>
      <c r="T700" s="35">
        <v>0</v>
      </c>
      <c r="U700" s="36">
        <f t="shared" si="77"/>
        <v>0</v>
      </c>
      <c r="V700" s="37" t="s">
        <v>48</v>
      </c>
      <c r="W700" s="32">
        <v>2016</v>
      </c>
      <c r="X700" s="38">
        <v>11</v>
      </c>
    </row>
    <row r="701" spans="1:58" ht="50.1" customHeight="1">
      <c r="A701" s="41" t="s">
        <v>1785</v>
      </c>
      <c r="B701" s="30" t="s">
        <v>35</v>
      </c>
      <c r="C701" s="42" t="s">
        <v>1782</v>
      </c>
      <c r="D701" s="42" t="s">
        <v>1672</v>
      </c>
      <c r="E701" s="42" t="s">
        <v>1783</v>
      </c>
      <c r="F701" s="42" t="s">
        <v>1784</v>
      </c>
      <c r="G701" s="32" t="s">
        <v>40</v>
      </c>
      <c r="H701" s="30">
        <v>0</v>
      </c>
      <c r="I701" s="67">
        <v>590000000</v>
      </c>
      <c r="J701" s="32" t="s">
        <v>41</v>
      </c>
      <c r="K701" s="32" t="s">
        <v>182</v>
      </c>
      <c r="L701" s="32" t="s">
        <v>302</v>
      </c>
      <c r="M701" s="32" t="s">
        <v>69</v>
      </c>
      <c r="N701" s="32" t="s">
        <v>303</v>
      </c>
      <c r="O701" s="32" t="s">
        <v>115</v>
      </c>
      <c r="P701" s="32">
        <v>796</v>
      </c>
      <c r="Q701" s="32" t="s">
        <v>47</v>
      </c>
      <c r="R701" s="62">
        <v>2</v>
      </c>
      <c r="S701" s="53">
        <v>120</v>
      </c>
      <c r="T701" s="44">
        <v>0</v>
      </c>
      <c r="U701" s="44">
        <f>T701*1.12</f>
        <v>0</v>
      </c>
      <c r="V701" s="65"/>
      <c r="W701" s="32">
        <v>2016</v>
      </c>
      <c r="X701" s="371" t="s">
        <v>13061</v>
      </c>
    </row>
    <row r="702" spans="1:58" ht="50.1" customHeight="1">
      <c r="A702" s="70" t="s">
        <v>13163</v>
      </c>
      <c r="B702" s="54" t="s">
        <v>35</v>
      </c>
      <c r="C702" s="42" t="s">
        <v>1782</v>
      </c>
      <c r="D702" s="42" t="s">
        <v>1672</v>
      </c>
      <c r="E702" s="42" t="s">
        <v>1783</v>
      </c>
      <c r="F702" s="42" t="s">
        <v>13164</v>
      </c>
      <c r="G702" s="30" t="s">
        <v>40</v>
      </c>
      <c r="H702" s="239">
        <v>0</v>
      </c>
      <c r="I702" s="313">
        <v>590000000</v>
      </c>
      <c r="J702" s="68" t="s">
        <v>394</v>
      </c>
      <c r="K702" s="30" t="s">
        <v>13145</v>
      </c>
      <c r="L702" s="30" t="s">
        <v>396</v>
      </c>
      <c r="M702" s="30" t="s">
        <v>69</v>
      </c>
      <c r="N702" s="30" t="s">
        <v>345</v>
      </c>
      <c r="O702" s="30" t="s">
        <v>13142</v>
      </c>
      <c r="P702" s="32">
        <v>796</v>
      </c>
      <c r="Q702" s="32" t="s">
        <v>47</v>
      </c>
      <c r="R702" s="43">
        <v>2</v>
      </c>
      <c r="S702" s="43">
        <v>255</v>
      </c>
      <c r="T702" s="43">
        <f>R702*S702</f>
        <v>510</v>
      </c>
      <c r="U702" s="43">
        <f>T702*1.12</f>
        <v>571.20000000000005</v>
      </c>
      <c r="V702" s="33"/>
      <c r="W702" s="68">
        <v>2016</v>
      </c>
      <c r="X702" s="322"/>
    </row>
    <row r="703" spans="1:58" ht="50.1" customHeight="1">
      <c r="A703" s="29" t="s">
        <v>1786</v>
      </c>
      <c r="B703" s="30" t="s">
        <v>35</v>
      </c>
      <c r="C703" s="31" t="s">
        <v>1787</v>
      </c>
      <c r="D703" s="31" t="s">
        <v>1672</v>
      </c>
      <c r="E703" s="31" t="s">
        <v>1788</v>
      </c>
      <c r="F703" s="31" t="s">
        <v>1789</v>
      </c>
      <c r="G703" s="32" t="s">
        <v>40</v>
      </c>
      <c r="H703" s="33">
        <v>0</v>
      </c>
      <c r="I703" s="67">
        <v>590000000</v>
      </c>
      <c r="J703" s="32" t="s">
        <v>41</v>
      </c>
      <c r="K703" s="32" t="s">
        <v>68</v>
      </c>
      <c r="L703" s="32" t="s">
        <v>302</v>
      </c>
      <c r="M703" s="32" t="s">
        <v>69</v>
      </c>
      <c r="N703" s="32" t="s">
        <v>303</v>
      </c>
      <c r="O703" s="32" t="s">
        <v>71</v>
      </c>
      <c r="P703" s="32">
        <v>796</v>
      </c>
      <c r="Q703" s="32" t="s">
        <v>47</v>
      </c>
      <c r="R703" s="34">
        <v>2</v>
      </c>
      <c r="S703" s="34">
        <v>240</v>
      </c>
      <c r="T703" s="35">
        <v>0</v>
      </c>
      <c r="U703" s="36">
        <f t="shared" si="77"/>
        <v>0</v>
      </c>
      <c r="V703" s="37" t="s">
        <v>48</v>
      </c>
      <c r="W703" s="32">
        <v>2016</v>
      </c>
      <c r="X703" s="38">
        <v>11</v>
      </c>
    </row>
    <row r="704" spans="1:58" ht="50.1" customHeight="1">
      <c r="A704" s="41" t="s">
        <v>1790</v>
      </c>
      <c r="B704" s="30" t="s">
        <v>35</v>
      </c>
      <c r="C704" s="42" t="s">
        <v>1787</v>
      </c>
      <c r="D704" s="42" t="s">
        <v>1672</v>
      </c>
      <c r="E704" s="42" t="s">
        <v>1788</v>
      </c>
      <c r="F704" s="42" t="s">
        <v>1789</v>
      </c>
      <c r="G704" s="32" t="s">
        <v>40</v>
      </c>
      <c r="H704" s="30">
        <v>0</v>
      </c>
      <c r="I704" s="67">
        <v>590000000</v>
      </c>
      <c r="J704" s="32" t="s">
        <v>41</v>
      </c>
      <c r="K704" s="32" t="s">
        <v>182</v>
      </c>
      <c r="L704" s="32" t="s">
        <v>302</v>
      </c>
      <c r="M704" s="32" t="s">
        <v>69</v>
      </c>
      <c r="N704" s="32" t="s">
        <v>303</v>
      </c>
      <c r="O704" s="32" t="s">
        <v>115</v>
      </c>
      <c r="P704" s="32">
        <v>796</v>
      </c>
      <c r="Q704" s="32" t="s">
        <v>47</v>
      </c>
      <c r="R704" s="62">
        <v>2</v>
      </c>
      <c r="S704" s="53">
        <v>240</v>
      </c>
      <c r="T704" s="44">
        <v>0</v>
      </c>
      <c r="U704" s="44">
        <f>T704*1.12</f>
        <v>0</v>
      </c>
      <c r="V704" s="65"/>
      <c r="W704" s="32">
        <v>2016</v>
      </c>
      <c r="X704" s="371" t="s">
        <v>13061</v>
      </c>
    </row>
    <row r="705" spans="1:58" ht="50.1" customHeight="1">
      <c r="A705" s="70" t="s">
        <v>13143</v>
      </c>
      <c r="B705" s="54" t="s">
        <v>35</v>
      </c>
      <c r="C705" s="42" t="s">
        <v>1787</v>
      </c>
      <c r="D705" s="42" t="s">
        <v>1672</v>
      </c>
      <c r="E705" s="42" t="s">
        <v>1788</v>
      </c>
      <c r="F705" s="42" t="s">
        <v>13144</v>
      </c>
      <c r="G705" s="30" t="s">
        <v>40</v>
      </c>
      <c r="H705" s="239">
        <v>0</v>
      </c>
      <c r="I705" s="313">
        <v>590000000</v>
      </c>
      <c r="J705" s="68" t="s">
        <v>394</v>
      </c>
      <c r="K705" s="253" t="s">
        <v>13145</v>
      </c>
      <c r="L705" s="30" t="s">
        <v>396</v>
      </c>
      <c r="M705" s="30" t="s">
        <v>69</v>
      </c>
      <c r="N705" s="30" t="s">
        <v>345</v>
      </c>
      <c r="O705" s="30" t="s">
        <v>13142</v>
      </c>
      <c r="P705" s="32">
        <v>796</v>
      </c>
      <c r="Q705" s="32" t="s">
        <v>47</v>
      </c>
      <c r="R705" s="416">
        <v>2</v>
      </c>
      <c r="S705" s="43">
        <v>455</v>
      </c>
      <c r="T705" s="43">
        <f>R705*S705</f>
        <v>910</v>
      </c>
      <c r="U705" s="43">
        <f>T705*1.12</f>
        <v>1019.2</v>
      </c>
      <c r="V705" s="371"/>
      <c r="W705" s="68">
        <v>2016</v>
      </c>
      <c r="X705" s="371"/>
    </row>
    <row r="706" spans="1:58" ht="50.1" customHeight="1">
      <c r="A706" s="29" t="s">
        <v>1791</v>
      </c>
      <c r="B706" s="30" t="s">
        <v>35</v>
      </c>
      <c r="C706" s="31" t="s">
        <v>1792</v>
      </c>
      <c r="D706" s="31" t="s">
        <v>1793</v>
      </c>
      <c r="E706" s="31" t="s">
        <v>1794</v>
      </c>
      <c r="F706" s="31" t="s">
        <v>1795</v>
      </c>
      <c r="G706" s="32" t="s">
        <v>40</v>
      </c>
      <c r="H706" s="33">
        <v>0</v>
      </c>
      <c r="I706" s="67">
        <v>590000000</v>
      </c>
      <c r="J706" s="32" t="s">
        <v>41</v>
      </c>
      <c r="K706" s="32" t="s">
        <v>68</v>
      </c>
      <c r="L706" s="32" t="s">
        <v>302</v>
      </c>
      <c r="M706" s="32" t="s">
        <v>69</v>
      </c>
      <c r="N706" s="32" t="s">
        <v>303</v>
      </c>
      <c r="O706" s="32" t="s">
        <v>71</v>
      </c>
      <c r="P706" s="32">
        <v>796</v>
      </c>
      <c r="Q706" s="32" t="s">
        <v>47</v>
      </c>
      <c r="R706" s="34">
        <v>5</v>
      </c>
      <c r="S706" s="34">
        <v>1072000</v>
      </c>
      <c r="T706" s="35">
        <v>0</v>
      </c>
      <c r="U706" s="36">
        <f t="shared" si="77"/>
        <v>0</v>
      </c>
      <c r="V706" s="37" t="s">
        <v>48</v>
      </c>
      <c r="W706" s="32">
        <v>2016</v>
      </c>
      <c r="X706" s="38">
        <v>11</v>
      </c>
    </row>
    <row r="707" spans="1:58" s="40" customFormat="1" ht="50.1" customHeight="1">
      <c r="A707" s="70" t="s">
        <v>1796</v>
      </c>
      <c r="B707" s="30" t="s">
        <v>35</v>
      </c>
      <c r="C707" s="42" t="s">
        <v>1792</v>
      </c>
      <c r="D707" s="42" t="s">
        <v>1793</v>
      </c>
      <c r="E707" s="42" t="s">
        <v>1794</v>
      </c>
      <c r="F707" s="42" t="s">
        <v>1795</v>
      </c>
      <c r="G707" s="32" t="s">
        <v>40</v>
      </c>
      <c r="H707" s="30">
        <v>0</v>
      </c>
      <c r="I707" s="67">
        <v>590000000</v>
      </c>
      <c r="J707" s="32" t="s">
        <v>41</v>
      </c>
      <c r="K707" s="32" t="s">
        <v>182</v>
      </c>
      <c r="L707" s="32" t="s">
        <v>302</v>
      </c>
      <c r="M707" s="32" t="s">
        <v>69</v>
      </c>
      <c r="N707" s="32" t="s">
        <v>303</v>
      </c>
      <c r="O707" s="32" t="s">
        <v>115</v>
      </c>
      <c r="P707" s="32">
        <v>796</v>
      </c>
      <c r="Q707" s="32" t="s">
        <v>47</v>
      </c>
      <c r="R707" s="58">
        <v>5</v>
      </c>
      <c r="S707" s="58">
        <v>1072000</v>
      </c>
      <c r="T707" s="44">
        <v>0</v>
      </c>
      <c r="U707" s="44">
        <f>T707*1.12</f>
        <v>0</v>
      </c>
      <c r="V707" s="32"/>
      <c r="W707" s="32">
        <v>2016</v>
      </c>
      <c r="X707" s="30" t="s">
        <v>1797</v>
      </c>
    </row>
    <row r="708" spans="1:58" s="40" customFormat="1" ht="50.1" customHeight="1">
      <c r="A708" s="68" t="s">
        <v>1798</v>
      </c>
      <c r="B708" s="54" t="s">
        <v>35</v>
      </c>
      <c r="C708" s="42" t="s">
        <v>1792</v>
      </c>
      <c r="D708" s="42" t="s">
        <v>1793</v>
      </c>
      <c r="E708" s="42" t="s">
        <v>1794</v>
      </c>
      <c r="F708" s="42" t="s">
        <v>1795</v>
      </c>
      <c r="G708" s="70" t="s">
        <v>103</v>
      </c>
      <c r="H708" s="30">
        <v>0</v>
      </c>
      <c r="I708" s="67">
        <v>590000000</v>
      </c>
      <c r="J708" s="32" t="s">
        <v>41</v>
      </c>
      <c r="K708" s="30" t="s">
        <v>1537</v>
      </c>
      <c r="L708" s="32" t="s">
        <v>302</v>
      </c>
      <c r="M708" s="87" t="s">
        <v>69</v>
      </c>
      <c r="N708" s="30" t="s">
        <v>1799</v>
      </c>
      <c r="O708" s="30" t="s">
        <v>731</v>
      </c>
      <c r="P708" s="32">
        <v>796</v>
      </c>
      <c r="Q708" s="32" t="s">
        <v>47</v>
      </c>
      <c r="R708" s="58">
        <v>5</v>
      </c>
      <c r="S708" s="58">
        <v>1222100</v>
      </c>
      <c r="T708" s="44">
        <f>R708*S708</f>
        <v>6110500</v>
      </c>
      <c r="U708" s="44">
        <f>T708*1.12</f>
        <v>6843760.0000000009</v>
      </c>
      <c r="V708" s="30"/>
      <c r="W708" s="32">
        <v>2016</v>
      </c>
      <c r="X708" s="123"/>
    </row>
    <row r="709" spans="1:58" ht="50.1" customHeight="1">
      <c r="A709" s="29" t="s">
        <v>1800</v>
      </c>
      <c r="B709" s="30" t="s">
        <v>35</v>
      </c>
      <c r="C709" s="31" t="s">
        <v>1801</v>
      </c>
      <c r="D709" s="31" t="s">
        <v>1802</v>
      </c>
      <c r="E709" s="31" t="s">
        <v>1803</v>
      </c>
      <c r="F709" s="31" t="s">
        <v>1804</v>
      </c>
      <c r="G709" s="32" t="s">
        <v>40</v>
      </c>
      <c r="H709" s="33">
        <v>0</v>
      </c>
      <c r="I709" s="67">
        <v>590000000</v>
      </c>
      <c r="J709" s="32" t="s">
        <v>41</v>
      </c>
      <c r="K709" s="32" t="s">
        <v>68</v>
      </c>
      <c r="L709" s="32" t="s">
        <v>302</v>
      </c>
      <c r="M709" s="32" t="s">
        <v>69</v>
      </c>
      <c r="N709" s="32" t="s">
        <v>303</v>
      </c>
      <c r="O709" s="32" t="s">
        <v>71</v>
      </c>
      <c r="P709" s="32">
        <v>796</v>
      </c>
      <c r="Q709" s="32" t="s">
        <v>47</v>
      </c>
      <c r="R709" s="34">
        <v>4</v>
      </c>
      <c r="S709" s="34">
        <v>820</v>
      </c>
      <c r="T709" s="35">
        <v>0</v>
      </c>
      <c r="U709" s="36">
        <f t="shared" si="77"/>
        <v>0</v>
      </c>
      <c r="V709" s="37" t="s">
        <v>48</v>
      </c>
      <c r="W709" s="32">
        <v>2016</v>
      </c>
      <c r="X709" s="38">
        <v>11</v>
      </c>
    </row>
    <row r="710" spans="1:58" ht="50.1" customHeight="1">
      <c r="A710" s="41" t="s">
        <v>1805</v>
      </c>
      <c r="B710" s="30" t="s">
        <v>35</v>
      </c>
      <c r="C710" s="42" t="s">
        <v>1801</v>
      </c>
      <c r="D710" s="42" t="s">
        <v>1802</v>
      </c>
      <c r="E710" s="42" t="s">
        <v>1803</v>
      </c>
      <c r="F710" s="42" t="s">
        <v>1804</v>
      </c>
      <c r="G710" s="32" t="s">
        <v>40</v>
      </c>
      <c r="H710" s="30">
        <v>0</v>
      </c>
      <c r="I710" s="67">
        <v>590000000</v>
      </c>
      <c r="J710" s="32" t="s">
        <v>41</v>
      </c>
      <c r="K710" s="32" t="s">
        <v>182</v>
      </c>
      <c r="L710" s="32" t="s">
        <v>302</v>
      </c>
      <c r="M710" s="32" t="s">
        <v>69</v>
      </c>
      <c r="N710" s="32" t="s">
        <v>303</v>
      </c>
      <c r="O710" s="32" t="s">
        <v>115</v>
      </c>
      <c r="P710" s="32">
        <v>796</v>
      </c>
      <c r="Q710" s="32" t="s">
        <v>47</v>
      </c>
      <c r="R710" s="62">
        <v>4</v>
      </c>
      <c r="S710" s="53">
        <v>820</v>
      </c>
      <c r="T710" s="44">
        <f>R710*S710</f>
        <v>3280</v>
      </c>
      <c r="U710" s="44">
        <f>T710*1.12</f>
        <v>3673.6000000000004</v>
      </c>
      <c r="V710" s="65"/>
      <c r="W710" s="32">
        <v>2016</v>
      </c>
      <c r="X710" s="87"/>
    </row>
    <row r="711" spans="1:58" ht="50.1" customHeight="1">
      <c r="A711" s="29" t="s">
        <v>1806</v>
      </c>
      <c r="B711" s="30" t="s">
        <v>35</v>
      </c>
      <c r="C711" s="31" t="s">
        <v>1801</v>
      </c>
      <c r="D711" s="31" t="s">
        <v>1802</v>
      </c>
      <c r="E711" s="31" t="s">
        <v>1803</v>
      </c>
      <c r="F711" s="31" t="s">
        <v>1807</v>
      </c>
      <c r="G711" s="32" t="s">
        <v>40</v>
      </c>
      <c r="H711" s="33">
        <v>0</v>
      </c>
      <c r="I711" s="67">
        <v>590000000</v>
      </c>
      <c r="J711" s="32" t="s">
        <v>41</v>
      </c>
      <c r="K711" s="32" t="s">
        <v>68</v>
      </c>
      <c r="L711" s="32" t="s">
        <v>302</v>
      </c>
      <c r="M711" s="32" t="s">
        <v>69</v>
      </c>
      <c r="N711" s="32" t="s">
        <v>303</v>
      </c>
      <c r="O711" s="32" t="s">
        <v>71</v>
      </c>
      <c r="P711" s="32">
        <v>796</v>
      </c>
      <c r="Q711" s="32" t="s">
        <v>47</v>
      </c>
      <c r="R711" s="34">
        <v>6</v>
      </c>
      <c r="S711" s="34">
        <v>820</v>
      </c>
      <c r="T711" s="35">
        <v>0</v>
      </c>
      <c r="U711" s="36">
        <f t="shared" si="77"/>
        <v>0</v>
      </c>
      <c r="V711" s="37" t="s">
        <v>48</v>
      </c>
      <c r="W711" s="32">
        <v>2016</v>
      </c>
      <c r="X711" s="38">
        <v>11</v>
      </c>
    </row>
    <row r="712" spans="1:58" s="40" customFormat="1" ht="50.1" customHeight="1">
      <c r="A712" s="70" t="s">
        <v>1808</v>
      </c>
      <c r="B712" s="30" t="s">
        <v>35</v>
      </c>
      <c r="C712" s="42" t="s">
        <v>1801</v>
      </c>
      <c r="D712" s="42" t="s">
        <v>1802</v>
      </c>
      <c r="E712" s="42" t="s">
        <v>1803</v>
      </c>
      <c r="F712" s="42" t="s">
        <v>1807</v>
      </c>
      <c r="G712" s="32" t="s">
        <v>40</v>
      </c>
      <c r="H712" s="30">
        <v>0</v>
      </c>
      <c r="I712" s="67">
        <v>590000000</v>
      </c>
      <c r="J712" s="32" t="s">
        <v>41</v>
      </c>
      <c r="K712" s="32" t="s">
        <v>182</v>
      </c>
      <c r="L712" s="32" t="s">
        <v>302</v>
      </c>
      <c r="M712" s="32" t="s">
        <v>69</v>
      </c>
      <c r="N712" s="32" t="s">
        <v>303</v>
      </c>
      <c r="O712" s="32" t="s">
        <v>115</v>
      </c>
      <c r="P712" s="32">
        <v>796</v>
      </c>
      <c r="Q712" s="32" t="s">
        <v>47</v>
      </c>
      <c r="R712" s="58">
        <v>6</v>
      </c>
      <c r="S712" s="58">
        <v>820</v>
      </c>
      <c r="T712" s="58">
        <v>0</v>
      </c>
      <c r="U712" s="58">
        <f>T712*1.12</f>
        <v>0</v>
      </c>
      <c r="V712" s="65"/>
      <c r="W712" s="32">
        <v>2016</v>
      </c>
      <c r="X712" s="87">
        <v>11</v>
      </c>
      <c r="Y712" s="364"/>
      <c r="Z712" s="364"/>
      <c r="AA712" s="364"/>
      <c r="AB712" s="364"/>
      <c r="AC712" s="364"/>
      <c r="AD712" s="364"/>
      <c r="AE712" s="364"/>
      <c r="AF712" s="364"/>
      <c r="AG712" s="364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</row>
    <row r="713" spans="1:58" s="40" customFormat="1" ht="50.1" customHeight="1">
      <c r="A713" s="70" t="s">
        <v>13193</v>
      </c>
      <c r="B713" s="30" t="s">
        <v>35</v>
      </c>
      <c r="C713" s="42" t="s">
        <v>1801</v>
      </c>
      <c r="D713" s="42" t="s">
        <v>1802</v>
      </c>
      <c r="E713" s="42" t="s">
        <v>1803</v>
      </c>
      <c r="F713" s="42" t="s">
        <v>1807</v>
      </c>
      <c r="G713" s="32" t="s">
        <v>40</v>
      </c>
      <c r="H713" s="30">
        <v>0</v>
      </c>
      <c r="I713" s="67">
        <v>590000000</v>
      </c>
      <c r="J713" s="32" t="s">
        <v>41</v>
      </c>
      <c r="K713" s="32" t="s">
        <v>12806</v>
      </c>
      <c r="L713" s="32" t="s">
        <v>302</v>
      </c>
      <c r="M713" s="32" t="s">
        <v>69</v>
      </c>
      <c r="N713" s="32" t="s">
        <v>303</v>
      </c>
      <c r="O713" s="32" t="s">
        <v>115</v>
      </c>
      <c r="P713" s="32">
        <v>796</v>
      </c>
      <c r="Q713" s="32" t="s">
        <v>47</v>
      </c>
      <c r="R713" s="58">
        <v>6</v>
      </c>
      <c r="S713" s="58">
        <v>820</v>
      </c>
      <c r="T713" s="58">
        <f>R713*S713</f>
        <v>4920</v>
      </c>
      <c r="U713" s="58">
        <f>T713*1.12</f>
        <v>5510.4000000000005</v>
      </c>
      <c r="V713" s="65"/>
      <c r="W713" s="32">
        <v>2016</v>
      </c>
      <c r="X713" s="87"/>
      <c r="Y713" s="364"/>
      <c r="Z713" s="364"/>
      <c r="AA713" s="364"/>
      <c r="AB713" s="364"/>
      <c r="AC713" s="364"/>
      <c r="AD713" s="364"/>
      <c r="AE713" s="364"/>
      <c r="AF713" s="364"/>
      <c r="AG713" s="364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</row>
    <row r="714" spans="1:58" ht="50.1" customHeight="1">
      <c r="A714" s="29" t="s">
        <v>1809</v>
      </c>
      <c r="B714" s="30" t="s">
        <v>35</v>
      </c>
      <c r="C714" s="31" t="s">
        <v>1810</v>
      </c>
      <c r="D714" s="31" t="s">
        <v>1802</v>
      </c>
      <c r="E714" s="31" t="s">
        <v>1811</v>
      </c>
      <c r="F714" s="31" t="s">
        <v>1812</v>
      </c>
      <c r="G714" s="32" t="s">
        <v>40</v>
      </c>
      <c r="H714" s="33">
        <v>0</v>
      </c>
      <c r="I714" s="67">
        <v>590000000</v>
      </c>
      <c r="J714" s="32" t="s">
        <v>41</v>
      </c>
      <c r="K714" s="32" t="s">
        <v>122</v>
      </c>
      <c r="L714" s="32" t="s">
        <v>302</v>
      </c>
      <c r="M714" s="32" t="s">
        <v>69</v>
      </c>
      <c r="N714" s="32" t="s">
        <v>425</v>
      </c>
      <c r="O714" s="32" t="s">
        <v>100</v>
      </c>
      <c r="P714" s="32">
        <v>796</v>
      </c>
      <c r="Q714" s="32" t="s">
        <v>47</v>
      </c>
      <c r="R714" s="34">
        <v>3</v>
      </c>
      <c r="S714" s="34">
        <v>40000</v>
      </c>
      <c r="T714" s="35">
        <f>R714*S714</f>
        <v>120000</v>
      </c>
      <c r="U714" s="36">
        <f>T714*1.12</f>
        <v>134400</v>
      </c>
      <c r="V714" s="37" t="s">
        <v>48</v>
      </c>
      <c r="W714" s="32">
        <v>2016</v>
      </c>
      <c r="X714" s="38" t="s">
        <v>48</v>
      </c>
    </row>
    <row r="715" spans="1:58" ht="50.1" customHeight="1">
      <c r="A715" s="29" t="s">
        <v>1813</v>
      </c>
      <c r="B715" s="30" t="s">
        <v>35</v>
      </c>
      <c r="C715" s="31" t="s">
        <v>1814</v>
      </c>
      <c r="D715" s="31" t="s">
        <v>1815</v>
      </c>
      <c r="E715" s="31" t="s">
        <v>1816</v>
      </c>
      <c r="F715" s="31" t="s">
        <v>1817</v>
      </c>
      <c r="G715" s="32" t="s">
        <v>40</v>
      </c>
      <c r="H715" s="33">
        <v>0</v>
      </c>
      <c r="I715" s="67">
        <v>590000000</v>
      </c>
      <c r="J715" s="32" t="s">
        <v>41</v>
      </c>
      <c r="K715" s="32" t="s">
        <v>1818</v>
      </c>
      <c r="L715" s="32" t="s">
        <v>41</v>
      </c>
      <c r="M715" s="32" t="s">
        <v>44</v>
      </c>
      <c r="N715" s="32" t="s">
        <v>55</v>
      </c>
      <c r="O715" s="32" t="s">
        <v>105</v>
      </c>
      <c r="P715" s="32">
        <v>796</v>
      </c>
      <c r="Q715" s="32" t="s">
        <v>47</v>
      </c>
      <c r="R715" s="34">
        <v>30</v>
      </c>
      <c r="S715" s="34">
        <v>1382</v>
      </c>
      <c r="T715" s="35">
        <v>0</v>
      </c>
      <c r="U715" s="36">
        <f>T715*1.12</f>
        <v>0</v>
      </c>
      <c r="V715" s="37" t="s">
        <v>48</v>
      </c>
      <c r="W715" s="32">
        <v>2016</v>
      </c>
      <c r="X715" s="38">
        <v>11</v>
      </c>
    </row>
    <row r="716" spans="1:58" ht="50.1" customHeight="1">
      <c r="A716" s="41" t="s">
        <v>1819</v>
      </c>
      <c r="B716" s="30" t="s">
        <v>35</v>
      </c>
      <c r="C716" s="42" t="s">
        <v>1814</v>
      </c>
      <c r="D716" s="113" t="s">
        <v>1815</v>
      </c>
      <c r="E716" s="42" t="s">
        <v>1816</v>
      </c>
      <c r="F716" s="42" t="s">
        <v>1817</v>
      </c>
      <c r="G716" s="30" t="s">
        <v>40</v>
      </c>
      <c r="H716" s="30">
        <v>0</v>
      </c>
      <c r="I716" s="67">
        <v>590000000</v>
      </c>
      <c r="J716" s="32" t="s">
        <v>41</v>
      </c>
      <c r="K716" s="48" t="s">
        <v>1820</v>
      </c>
      <c r="L716" s="32" t="s">
        <v>41</v>
      </c>
      <c r="M716" s="30" t="s">
        <v>44</v>
      </c>
      <c r="N716" s="30" t="s">
        <v>55</v>
      </c>
      <c r="O716" s="124" t="s">
        <v>1821</v>
      </c>
      <c r="P716" s="32">
        <v>796</v>
      </c>
      <c r="Q716" s="114" t="s">
        <v>484</v>
      </c>
      <c r="R716" s="49">
        <v>30</v>
      </c>
      <c r="S716" s="43">
        <v>1382</v>
      </c>
      <c r="T716" s="44">
        <f>R716*S716</f>
        <v>41460</v>
      </c>
      <c r="U716" s="44">
        <f>T716*1.12</f>
        <v>46435.200000000004</v>
      </c>
      <c r="V716" s="115"/>
      <c r="W716" s="32">
        <v>2016</v>
      </c>
      <c r="X716" s="30"/>
    </row>
    <row r="717" spans="1:58" ht="50.1" customHeight="1">
      <c r="A717" s="29" t="s">
        <v>1822</v>
      </c>
      <c r="B717" s="30" t="s">
        <v>35</v>
      </c>
      <c r="C717" s="31" t="s">
        <v>1823</v>
      </c>
      <c r="D717" s="31" t="s">
        <v>1824</v>
      </c>
      <c r="E717" s="31" t="s">
        <v>1825</v>
      </c>
      <c r="F717" s="31" t="s">
        <v>1826</v>
      </c>
      <c r="G717" s="32" t="s">
        <v>40</v>
      </c>
      <c r="H717" s="33">
        <v>0</v>
      </c>
      <c r="I717" s="67">
        <v>590000000</v>
      </c>
      <c r="J717" s="32" t="s">
        <v>41</v>
      </c>
      <c r="K717" s="32" t="s">
        <v>275</v>
      </c>
      <c r="L717" s="32" t="s">
        <v>41</v>
      </c>
      <c r="M717" s="32" t="s">
        <v>84</v>
      </c>
      <c r="N717" s="32" t="s">
        <v>810</v>
      </c>
      <c r="O717" s="32" t="s">
        <v>111</v>
      </c>
      <c r="P717" s="32">
        <v>796</v>
      </c>
      <c r="Q717" s="32" t="s">
        <v>47</v>
      </c>
      <c r="R717" s="34">
        <v>10</v>
      </c>
      <c r="S717" s="34">
        <v>531.29999999999995</v>
      </c>
      <c r="T717" s="35">
        <v>0</v>
      </c>
      <c r="U717" s="36">
        <v>0</v>
      </c>
      <c r="V717" s="37" t="s">
        <v>48</v>
      </c>
      <c r="W717" s="32">
        <v>2016</v>
      </c>
      <c r="X717" s="38" t="s">
        <v>785</v>
      </c>
    </row>
    <row r="718" spans="1:58" ht="50.1" customHeight="1">
      <c r="A718" s="29" t="s">
        <v>1827</v>
      </c>
      <c r="B718" s="30" t="s">
        <v>35</v>
      </c>
      <c r="C718" s="31" t="s">
        <v>1823</v>
      </c>
      <c r="D718" s="31" t="s">
        <v>1824</v>
      </c>
      <c r="E718" s="31" t="s">
        <v>1825</v>
      </c>
      <c r="F718" s="31" t="s">
        <v>1826</v>
      </c>
      <c r="G718" s="32" t="s">
        <v>40</v>
      </c>
      <c r="H718" s="33">
        <v>0</v>
      </c>
      <c r="I718" s="67">
        <v>590000000</v>
      </c>
      <c r="J718" s="32" t="s">
        <v>41</v>
      </c>
      <c r="K718" s="32" t="s">
        <v>275</v>
      </c>
      <c r="L718" s="32" t="s">
        <v>41</v>
      </c>
      <c r="M718" s="32" t="s">
        <v>84</v>
      </c>
      <c r="N718" s="32" t="s">
        <v>797</v>
      </c>
      <c r="O718" s="32" t="s">
        <v>111</v>
      </c>
      <c r="P718" s="32">
        <v>796</v>
      </c>
      <c r="Q718" s="32" t="s">
        <v>47</v>
      </c>
      <c r="R718" s="34">
        <v>12</v>
      </c>
      <c r="S718" s="34">
        <v>600</v>
      </c>
      <c r="T718" s="35">
        <f>R718*S718</f>
        <v>7200</v>
      </c>
      <c r="U718" s="36">
        <f t="shared" ref="U718:U723" si="80">T718*1.12</f>
        <v>8064.0000000000009</v>
      </c>
      <c r="V718" s="37" t="s">
        <v>48</v>
      </c>
      <c r="W718" s="32">
        <v>2016</v>
      </c>
      <c r="X718" s="38" t="s">
        <v>48</v>
      </c>
    </row>
    <row r="719" spans="1:58" ht="50.1" customHeight="1">
      <c r="A719" s="29" t="s">
        <v>1828</v>
      </c>
      <c r="B719" s="30" t="s">
        <v>35</v>
      </c>
      <c r="C719" s="31" t="s">
        <v>1829</v>
      </c>
      <c r="D719" s="31" t="s">
        <v>1830</v>
      </c>
      <c r="E719" s="31" t="s">
        <v>1094</v>
      </c>
      <c r="F719" s="31" t="s">
        <v>1831</v>
      </c>
      <c r="G719" s="32" t="s">
        <v>40</v>
      </c>
      <c r="H719" s="33">
        <v>0</v>
      </c>
      <c r="I719" s="67">
        <v>590000000</v>
      </c>
      <c r="J719" s="32" t="s">
        <v>41</v>
      </c>
      <c r="K719" s="32" t="s">
        <v>275</v>
      </c>
      <c r="L719" s="32" t="s">
        <v>43</v>
      </c>
      <c r="M719" s="32" t="s">
        <v>84</v>
      </c>
      <c r="N719" s="32" t="s">
        <v>366</v>
      </c>
      <c r="O719" s="32" t="s">
        <v>71</v>
      </c>
      <c r="P719" s="32">
        <v>796</v>
      </c>
      <c r="Q719" s="32" t="s">
        <v>47</v>
      </c>
      <c r="R719" s="34">
        <v>10</v>
      </c>
      <c r="S719" s="34">
        <v>20125</v>
      </c>
      <c r="T719" s="35">
        <v>0</v>
      </c>
      <c r="U719" s="36">
        <f t="shared" si="80"/>
        <v>0</v>
      </c>
      <c r="V719" s="37" t="s">
        <v>48</v>
      </c>
      <c r="W719" s="32">
        <v>2016</v>
      </c>
      <c r="X719" s="38">
        <v>11</v>
      </c>
    </row>
    <row r="720" spans="1:58" ht="50.1" customHeight="1">
      <c r="A720" s="41" t="s">
        <v>1832</v>
      </c>
      <c r="B720" s="30" t="s">
        <v>35</v>
      </c>
      <c r="C720" s="42" t="s">
        <v>1829</v>
      </c>
      <c r="D720" s="42" t="s">
        <v>1830</v>
      </c>
      <c r="E720" s="42" t="s">
        <v>1094</v>
      </c>
      <c r="F720" s="42" t="s">
        <v>1833</v>
      </c>
      <c r="G720" s="30" t="s">
        <v>40</v>
      </c>
      <c r="H720" s="30">
        <v>0</v>
      </c>
      <c r="I720" s="67">
        <v>590000000</v>
      </c>
      <c r="J720" s="32" t="s">
        <v>41</v>
      </c>
      <c r="K720" s="30" t="s">
        <v>204</v>
      </c>
      <c r="L720" s="32" t="s">
        <v>43</v>
      </c>
      <c r="M720" s="30" t="s">
        <v>84</v>
      </c>
      <c r="N720" s="30" t="s">
        <v>366</v>
      </c>
      <c r="O720" s="32" t="s">
        <v>115</v>
      </c>
      <c r="P720" s="32">
        <v>796</v>
      </c>
      <c r="Q720" s="30" t="s">
        <v>47</v>
      </c>
      <c r="R720" s="43">
        <v>10</v>
      </c>
      <c r="S720" s="43">
        <v>20125</v>
      </c>
      <c r="T720" s="44">
        <f>R720*S720</f>
        <v>201250</v>
      </c>
      <c r="U720" s="44">
        <f t="shared" si="80"/>
        <v>225400.00000000003</v>
      </c>
      <c r="V720" s="64"/>
      <c r="W720" s="32">
        <v>2016</v>
      </c>
      <c r="X720" s="30"/>
    </row>
    <row r="721" spans="1:24" ht="50.1" customHeight="1">
      <c r="A721" s="29" t="s">
        <v>1834</v>
      </c>
      <c r="B721" s="30" t="s">
        <v>35</v>
      </c>
      <c r="C721" s="31" t="s">
        <v>1835</v>
      </c>
      <c r="D721" s="31" t="s">
        <v>1836</v>
      </c>
      <c r="E721" s="31" t="s">
        <v>1837</v>
      </c>
      <c r="F721" s="31" t="s">
        <v>1838</v>
      </c>
      <c r="G721" s="32" t="s">
        <v>103</v>
      </c>
      <c r="H721" s="33">
        <v>10</v>
      </c>
      <c r="I721" s="67">
        <v>590000000</v>
      </c>
      <c r="J721" s="32" t="s">
        <v>41</v>
      </c>
      <c r="K721" s="32" t="s">
        <v>200</v>
      </c>
      <c r="L721" s="32" t="s">
        <v>43</v>
      </c>
      <c r="M721" s="32" t="s">
        <v>84</v>
      </c>
      <c r="N721" s="32" t="s">
        <v>201</v>
      </c>
      <c r="O721" s="32" t="s">
        <v>202</v>
      </c>
      <c r="P721" s="32" t="s">
        <v>684</v>
      </c>
      <c r="Q721" s="32" t="s">
        <v>685</v>
      </c>
      <c r="R721" s="34">
        <v>350</v>
      </c>
      <c r="S721" s="34">
        <v>390</v>
      </c>
      <c r="T721" s="35">
        <v>0</v>
      </c>
      <c r="U721" s="36">
        <f t="shared" si="80"/>
        <v>0</v>
      </c>
      <c r="V721" s="37" t="s">
        <v>48</v>
      </c>
      <c r="W721" s="32">
        <v>2016</v>
      </c>
      <c r="X721" s="38">
        <v>11</v>
      </c>
    </row>
    <row r="722" spans="1:24" s="40" customFormat="1" ht="50.1" customHeight="1">
      <c r="A722" s="70" t="s">
        <v>1839</v>
      </c>
      <c r="B722" s="30" t="s">
        <v>35</v>
      </c>
      <c r="C722" s="42" t="s">
        <v>1835</v>
      </c>
      <c r="D722" s="42" t="s">
        <v>1836</v>
      </c>
      <c r="E722" s="42" t="s">
        <v>1837</v>
      </c>
      <c r="F722" s="42" t="s">
        <v>1838</v>
      </c>
      <c r="G722" s="30" t="s">
        <v>103</v>
      </c>
      <c r="H722" s="30">
        <v>10</v>
      </c>
      <c r="I722" s="67">
        <v>590000000</v>
      </c>
      <c r="J722" s="32" t="s">
        <v>41</v>
      </c>
      <c r="K722" s="30" t="s">
        <v>204</v>
      </c>
      <c r="L722" s="32" t="s">
        <v>43</v>
      </c>
      <c r="M722" s="30" t="s">
        <v>84</v>
      </c>
      <c r="N722" s="30" t="s">
        <v>45</v>
      </c>
      <c r="O722" s="54" t="s">
        <v>166</v>
      </c>
      <c r="P722" s="32">
        <v>778</v>
      </c>
      <c r="Q722" s="30" t="s">
        <v>685</v>
      </c>
      <c r="R722" s="43">
        <v>350</v>
      </c>
      <c r="S722" s="43">
        <v>390</v>
      </c>
      <c r="T722" s="44">
        <v>0</v>
      </c>
      <c r="U722" s="44">
        <f t="shared" si="80"/>
        <v>0</v>
      </c>
      <c r="V722" s="326"/>
      <c r="W722" s="32">
        <v>2016</v>
      </c>
      <c r="X722" s="327" t="s">
        <v>1840</v>
      </c>
    </row>
    <row r="723" spans="1:24" s="40" customFormat="1" ht="50.1" customHeight="1">
      <c r="A723" s="70" t="s">
        <v>1841</v>
      </c>
      <c r="B723" s="30" t="s">
        <v>35</v>
      </c>
      <c r="C723" s="42" t="s">
        <v>1835</v>
      </c>
      <c r="D723" s="42" t="s">
        <v>1836</v>
      </c>
      <c r="E723" s="42" t="s">
        <v>1837</v>
      </c>
      <c r="F723" s="42" t="s">
        <v>1842</v>
      </c>
      <c r="G723" s="30" t="s">
        <v>40</v>
      </c>
      <c r="H723" s="30">
        <v>0</v>
      </c>
      <c r="I723" s="67">
        <v>590000000</v>
      </c>
      <c r="J723" s="32" t="s">
        <v>41</v>
      </c>
      <c r="K723" s="30" t="s">
        <v>835</v>
      </c>
      <c r="L723" s="32" t="s">
        <v>41</v>
      </c>
      <c r="M723" s="30" t="s">
        <v>44</v>
      </c>
      <c r="N723" s="30" t="s">
        <v>1843</v>
      </c>
      <c r="O723" s="32" t="s">
        <v>1844</v>
      </c>
      <c r="P723" s="32">
        <v>778</v>
      </c>
      <c r="Q723" s="30" t="s">
        <v>685</v>
      </c>
      <c r="R723" s="170">
        <v>25</v>
      </c>
      <c r="S723" s="170">
        <v>475</v>
      </c>
      <c r="T723" s="44">
        <f>R723*S723</f>
        <v>11875</v>
      </c>
      <c r="U723" s="44">
        <f t="shared" si="80"/>
        <v>13300.000000000002</v>
      </c>
      <c r="V723" s="116"/>
      <c r="W723" s="32">
        <v>2016</v>
      </c>
      <c r="X723" s="327"/>
    </row>
    <row r="724" spans="1:24" ht="50.1" customHeight="1">
      <c r="A724" s="29" t="s">
        <v>1845</v>
      </c>
      <c r="B724" s="30" t="s">
        <v>35</v>
      </c>
      <c r="C724" s="31" t="s">
        <v>1846</v>
      </c>
      <c r="D724" s="31" t="s">
        <v>1847</v>
      </c>
      <c r="E724" s="31" t="s">
        <v>1848</v>
      </c>
      <c r="F724" s="31" t="s">
        <v>1849</v>
      </c>
      <c r="G724" s="32" t="s">
        <v>40</v>
      </c>
      <c r="H724" s="33">
        <v>0</v>
      </c>
      <c r="I724" s="67">
        <v>590000000</v>
      </c>
      <c r="J724" s="32" t="s">
        <v>41</v>
      </c>
      <c r="K724" s="32" t="s">
        <v>495</v>
      </c>
      <c r="L724" s="32" t="s">
        <v>41</v>
      </c>
      <c r="M724" s="32" t="s">
        <v>84</v>
      </c>
      <c r="N724" s="32" t="s">
        <v>55</v>
      </c>
      <c r="O724" s="32" t="s">
        <v>56</v>
      </c>
      <c r="P724" s="32">
        <v>796</v>
      </c>
      <c r="Q724" s="32" t="s">
        <v>47</v>
      </c>
      <c r="R724" s="34">
        <v>2400</v>
      </c>
      <c r="S724" s="34">
        <v>738</v>
      </c>
      <c r="T724" s="35">
        <v>0</v>
      </c>
      <c r="U724" s="36">
        <v>0</v>
      </c>
      <c r="V724" s="37" t="s">
        <v>48</v>
      </c>
      <c r="W724" s="32">
        <v>2016</v>
      </c>
      <c r="X724" s="33" t="s">
        <v>2834</v>
      </c>
    </row>
    <row r="725" spans="1:24" ht="50.1" customHeight="1">
      <c r="A725" s="29" t="s">
        <v>1850</v>
      </c>
      <c r="B725" s="30" t="s">
        <v>35</v>
      </c>
      <c r="C725" s="31" t="s">
        <v>1846</v>
      </c>
      <c r="D725" s="31" t="s">
        <v>1847</v>
      </c>
      <c r="E725" s="31" t="s">
        <v>1848</v>
      </c>
      <c r="F725" s="31" t="s">
        <v>1849</v>
      </c>
      <c r="G725" s="32" t="s">
        <v>40</v>
      </c>
      <c r="H725" s="33">
        <v>0</v>
      </c>
      <c r="I725" s="67">
        <v>590000000</v>
      </c>
      <c r="J725" s="32" t="s">
        <v>41</v>
      </c>
      <c r="K725" s="32" t="s">
        <v>1227</v>
      </c>
      <c r="L725" s="32" t="s">
        <v>41</v>
      </c>
      <c r="M725" s="32" t="s">
        <v>69</v>
      </c>
      <c r="N725" s="32" t="s">
        <v>1851</v>
      </c>
      <c r="O725" s="32" t="s">
        <v>62</v>
      </c>
      <c r="P725" s="32">
        <v>796</v>
      </c>
      <c r="Q725" s="32" t="s">
        <v>47</v>
      </c>
      <c r="R725" s="34">
        <v>1650</v>
      </c>
      <c r="S725" s="34">
        <v>1053.6300000000001</v>
      </c>
      <c r="T725" s="35">
        <f>R725*S725</f>
        <v>1738489.5000000002</v>
      </c>
      <c r="U725" s="36">
        <f>T725*1.12</f>
        <v>1947108.2400000005</v>
      </c>
      <c r="V725" s="37" t="s">
        <v>48</v>
      </c>
      <c r="W725" s="32">
        <v>2016</v>
      </c>
      <c r="X725" s="38" t="s">
        <v>48</v>
      </c>
    </row>
    <row r="726" spans="1:24" ht="50.1" customHeight="1">
      <c r="A726" s="29" t="s">
        <v>1852</v>
      </c>
      <c r="B726" s="30" t="s">
        <v>35</v>
      </c>
      <c r="C726" s="31" t="s">
        <v>1853</v>
      </c>
      <c r="D726" s="31" t="s">
        <v>1854</v>
      </c>
      <c r="E726" s="31" t="s">
        <v>1855</v>
      </c>
      <c r="F726" s="31" t="s">
        <v>1856</v>
      </c>
      <c r="G726" s="32" t="s">
        <v>40</v>
      </c>
      <c r="H726" s="33">
        <v>0</v>
      </c>
      <c r="I726" s="67">
        <v>590000000</v>
      </c>
      <c r="J726" s="32" t="s">
        <v>41</v>
      </c>
      <c r="K726" s="32" t="s">
        <v>68</v>
      </c>
      <c r="L726" s="32" t="s">
        <v>302</v>
      </c>
      <c r="M726" s="32" t="s">
        <v>69</v>
      </c>
      <c r="N726" s="32" t="s">
        <v>303</v>
      </c>
      <c r="O726" s="32" t="s">
        <v>71</v>
      </c>
      <c r="P726" s="32">
        <v>796</v>
      </c>
      <c r="Q726" s="32" t="s">
        <v>47</v>
      </c>
      <c r="R726" s="34">
        <v>3</v>
      </c>
      <c r="S726" s="34">
        <v>321</v>
      </c>
      <c r="T726" s="35">
        <v>0</v>
      </c>
      <c r="U726" s="36">
        <f>T726*1.12</f>
        <v>0</v>
      </c>
      <c r="V726" s="37" t="s">
        <v>48</v>
      </c>
      <c r="W726" s="32">
        <v>2016</v>
      </c>
      <c r="X726" s="38">
        <v>11</v>
      </c>
    </row>
    <row r="727" spans="1:24" ht="50.1" customHeight="1">
      <c r="A727" s="41" t="s">
        <v>1857</v>
      </c>
      <c r="B727" s="30" t="s">
        <v>35</v>
      </c>
      <c r="C727" s="42" t="s">
        <v>1853</v>
      </c>
      <c r="D727" s="42" t="s">
        <v>1854</v>
      </c>
      <c r="E727" s="42" t="s">
        <v>1855</v>
      </c>
      <c r="F727" s="42" t="s">
        <v>1856</v>
      </c>
      <c r="G727" s="32" t="s">
        <v>40</v>
      </c>
      <c r="H727" s="30">
        <v>0</v>
      </c>
      <c r="I727" s="67">
        <v>590000000</v>
      </c>
      <c r="J727" s="32" t="s">
        <v>41</v>
      </c>
      <c r="K727" s="32" t="s">
        <v>182</v>
      </c>
      <c r="L727" s="32" t="s">
        <v>302</v>
      </c>
      <c r="M727" s="32" t="s">
        <v>69</v>
      </c>
      <c r="N727" s="32" t="s">
        <v>303</v>
      </c>
      <c r="O727" s="32" t="s">
        <v>115</v>
      </c>
      <c r="P727" s="32">
        <v>796</v>
      </c>
      <c r="Q727" s="32" t="s">
        <v>47</v>
      </c>
      <c r="R727" s="62">
        <v>3</v>
      </c>
      <c r="S727" s="53">
        <v>321</v>
      </c>
      <c r="T727" s="44">
        <f>R727*S727</f>
        <v>963</v>
      </c>
      <c r="U727" s="44">
        <f>T727*1.12</f>
        <v>1078.5600000000002</v>
      </c>
      <c r="V727" s="65"/>
      <c r="W727" s="32">
        <v>2016</v>
      </c>
      <c r="X727" s="87"/>
    </row>
    <row r="728" spans="1:24" ht="50.1" customHeight="1">
      <c r="A728" s="29" t="s">
        <v>1858</v>
      </c>
      <c r="B728" s="30" t="s">
        <v>35</v>
      </c>
      <c r="C728" s="31" t="s">
        <v>1853</v>
      </c>
      <c r="D728" s="31" t="s">
        <v>1854</v>
      </c>
      <c r="E728" s="31" t="s">
        <v>1855</v>
      </c>
      <c r="F728" s="31" t="s">
        <v>1859</v>
      </c>
      <c r="G728" s="32" t="s">
        <v>40</v>
      </c>
      <c r="H728" s="33">
        <v>0</v>
      </c>
      <c r="I728" s="67">
        <v>590000000</v>
      </c>
      <c r="J728" s="32" t="s">
        <v>41</v>
      </c>
      <c r="K728" s="32" t="s">
        <v>68</v>
      </c>
      <c r="L728" s="32" t="s">
        <v>302</v>
      </c>
      <c r="M728" s="32" t="s">
        <v>69</v>
      </c>
      <c r="N728" s="32" t="s">
        <v>303</v>
      </c>
      <c r="O728" s="32" t="s">
        <v>71</v>
      </c>
      <c r="P728" s="32">
        <v>796</v>
      </c>
      <c r="Q728" s="32" t="s">
        <v>47</v>
      </c>
      <c r="R728" s="34">
        <v>2</v>
      </c>
      <c r="S728" s="34">
        <v>321</v>
      </c>
      <c r="T728" s="35">
        <v>0</v>
      </c>
      <c r="U728" s="36">
        <f t="shared" ref="U728:U789" si="81">T728*1.12</f>
        <v>0</v>
      </c>
      <c r="V728" s="37" t="s">
        <v>48</v>
      </c>
      <c r="W728" s="32">
        <v>2016</v>
      </c>
      <c r="X728" s="38">
        <v>11</v>
      </c>
    </row>
    <row r="729" spans="1:24" ht="50.1" customHeight="1">
      <c r="A729" s="41" t="s">
        <v>1860</v>
      </c>
      <c r="B729" s="30" t="s">
        <v>35</v>
      </c>
      <c r="C729" s="42" t="s">
        <v>1853</v>
      </c>
      <c r="D729" s="42" t="s">
        <v>1854</v>
      </c>
      <c r="E729" s="42" t="s">
        <v>1855</v>
      </c>
      <c r="F729" s="42" t="s">
        <v>1859</v>
      </c>
      <c r="G729" s="32" t="s">
        <v>40</v>
      </c>
      <c r="H729" s="30">
        <v>0</v>
      </c>
      <c r="I729" s="67">
        <v>590000000</v>
      </c>
      <c r="J729" s="32" t="s">
        <v>41</v>
      </c>
      <c r="K729" s="32" t="s">
        <v>182</v>
      </c>
      <c r="L729" s="32" t="s">
        <v>302</v>
      </c>
      <c r="M729" s="32" t="s">
        <v>69</v>
      </c>
      <c r="N729" s="32" t="s">
        <v>303</v>
      </c>
      <c r="O729" s="32" t="s">
        <v>115</v>
      </c>
      <c r="P729" s="32">
        <v>796</v>
      </c>
      <c r="Q729" s="32" t="s">
        <v>47</v>
      </c>
      <c r="R729" s="62">
        <v>2</v>
      </c>
      <c r="S729" s="53">
        <v>321</v>
      </c>
      <c r="T729" s="44">
        <f>R729*S729</f>
        <v>642</v>
      </c>
      <c r="U729" s="44">
        <f>T729*1.12</f>
        <v>719.04000000000008</v>
      </c>
      <c r="V729" s="32"/>
      <c r="W729" s="32">
        <v>2016</v>
      </c>
      <c r="X729" s="32"/>
    </row>
    <row r="730" spans="1:24" ht="50.1" customHeight="1">
      <c r="A730" s="29" t="s">
        <v>1861</v>
      </c>
      <c r="B730" s="30" t="s">
        <v>35</v>
      </c>
      <c r="C730" s="31" t="s">
        <v>1853</v>
      </c>
      <c r="D730" s="31" t="s">
        <v>1854</v>
      </c>
      <c r="E730" s="31" t="s">
        <v>1855</v>
      </c>
      <c r="F730" s="31" t="s">
        <v>1862</v>
      </c>
      <c r="G730" s="32" t="s">
        <v>40</v>
      </c>
      <c r="H730" s="33">
        <v>0</v>
      </c>
      <c r="I730" s="67">
        <v>590000000</v>
      </c>
      <c r="J730" s="32" t="s">
        <v>41</v>
      </c>
      <c r="K730" s="32" t="s">
        <v>68</v>
      </c>
      <c r="L730" s="32" t="s">
        <v>302</v>
      </c>
      <c r="M730" s="32" t="s">
        <v>69</v>
      </c>
      <c r="N730" s="32" t="s">
        <v>303</v>
      </c>
      <c r="O730" s="32" t="s">
        <v>71</v>
      </c>
      <c r="P730" s="32">
        <v>796</v>
      </c>
      <c r="Q730" s="32" t="s">
        <v>47</v>
      </c>
      <c r="R730" s="34">
        <v>3</v>
      </c>
      <c r="S730" s="34">
        <v>321</v>
      </c>
      <c r="T730" s="35">
        <v>0</v>
      </c>
      <c r="U730" s="36">
        <f t="shared" si="81"/>
        <v>0</v>
      </c>
      <c r="V730" s="37" t="s">
        <v>48</v>
      </c>
      <c r="W730" s="32">
        <v>2016</v>
      </c>
      <c r="X730" s="38">
        <v>11</v>
      </c>
    </row>
    <row r="731" spans="1:24" ht="50.1" customHeight="1">
      <c r="A731" s="41" t="s">
        <v>1863</v>
      </c>
      <c r="B731" s="30" t="s">
        <v>35</v>
      </c>
      <c r="C731" s="42" t="s">
        <v>1853</v>
      </c>
      <c r="D731" s="42" t="s">
        <v>1854</v>
      </c>
      <c r="E731" s="42" t="s">
        <v>1855</v>
      </c>
      <c r="F731" s="42" t="s">
        <v>1862</v>
      </c>
      <c r="G731" s="32" t="s">
        <v>40</v>
      </c>
      <c r="H731" s="30">
        <v>0</v>
      </c>
      <c r="I731" s="67">
        <v>590000000</v>
      </c>
      <c r="J731" s="32" t="s">
        <v>41</v>
      </c>
      <c r="K731" s="32" t="s">
        <v>182</v>
      </c>
      <c r="L731" s="32" t="s">
        <v>302</v>
      </c>
      <c r="M731" s="32" t="s">
        <v>69</v>
      </c>
      <c r="N731" s="32" t="s">
        <v>303</v>
      </c>
      <c r="O731" s="32" t="s">
        <v>115</v>
      </c>
      <c r="P731" s="32">
        <v>796</v>
      </c>
      <c r="Q731" s="32" t="s">
        <v>47</v>
      </c>
      <c r="R731" s="62">
        <v>3</v>
      </c>
      <c r="S731" s="53">
        <v>321</v>
      </c>
      <c r="T731" s="44">
        <f>R731*S731</f>
        <v>963</v>
      </c>
      <c r="U731" s="44">
        <f>T731*1.12</f>
        <v>1078.5600000000002</v>
      </c>
      <c r="V731" s="32"/>
      <c r="W731" s="32">
        <v>2016</v>
      </c>
      <c r="X731" s="32"/>
    </row>
    <row r="732" spans="1:24" ht="50.1" customHeight="1">
      <c r="A732" s="29" t="s">
        <v>1864</v>
      </c>
      <c r="B732" s="30" t="s">
        <v>35</v>
      </c>
      <c r="C732" s="31" t="s">
        <v>1853</v>
      </c>
      <c r="D732" s="31" t="s">
        <v>1854</v>
      </c>
      <c r="E732" s="31" t="s">
        <v>1855</v>
      </c>
      <c r="F732" s="31" t="s">
        <v>1865</v>
      </c>
      <c r="G732" s="32" t="s">
        <v>40</v>
      </c>
      <c r="H732" s="33">
        <v>0</v>
      </c>
      <c r="I732" s="67">
        <v>590000000</v>
      </c>
      <c r="J732" s="32" t="s">
        <v>41</v>
      </c>
      <c r="K732" s="32" t="s">
        <v>68</v>
      </c>
      <c r="L732" s="32" t="s">
        <v>302</v>
      </c>
      <c r="M732" s="32" t="s">
        <v>69</v>
      </c>
      <c r="N732" s="32" t="s">
        <v>303</v>
      </c>
      <c r="O732" s="32" t="s">
        <v>71</v>
      </c>
      <c r="P732" s="32">
        <v>796</v>
      </c>
      <c r="Q732" s="32" t="s">
        <v>47</v>
      </c>
      <c r="R732" s="34">
        <v>2</v>
      </c>
      <c r="S732" s="34">
        <v>321</v>
      </c>
      <c r="T732" s="35">
        <v>0</v>
      </c>
      <c r="U732" s="36">
        <f t="shared" si="81"/>
        <v>0</v>
      </c>
      <c r="V732" s="37" t="s">
        <v>48</v>
      </c>
      <c r="W732" s="32">
        <v>2016</v>
      </c>
      <c r="X732" s="38">
        <v>11</v>
      </c>
    </row>
    <row r="733" spans="1:24" ht="50.1" customHeight="1">
      <c r="A733" s="41" t="s">
        <v>1866</v>
      </c>
      <c r="B733" s="30" t="s">
        <v>35</v>
      </c>
      <c r="C733" s="42" t="s">
        <v>1853</v>
      </c>
      <c r="D733" s="42" t="s">
        <v>1854</v>
      </c>
      <c r="E733" s="42" t="s">
        <v>1855</v>
      </c>
      <c r="F733" s="42" t="s">
        <v>1865</v>
      </c>
      <c r="G733" s="32" t="s">
        <v>40</v>
      </c>
      <c r="H733" s="30">
        <v>0</v>
      </c>
      <c r="I733" s="67">
        <v>590000000</v>
      </c>
      <c r="J733" s="32" t="s">
        <v>41</v>
      </c>
      <c r="K733" s="32" t="s">
        <v>182</v>
      </c>
      <c r="L733" s="32" t="s">
        <v>302</v>
      </c>
      <c r="M733" s="32" t="s">
        <v>69</v>
      </c>
      <c r="N733" s="32" t="s">
        <v>303</v>
      </c>
      <c r="O733" s="32" t="s">
        <v>115</v>
      </c>
      <c r="P733" s="32">
        <v>796</v>
      </c>
      <c r="Q733" s="32" t="s">
        <v>47</v>
      </c>
      <c r="R733" s="62">
        <v>2</v>
      </c>
      <c r="S733" s="53">
        <v>321</v>
      </c>
      <c r="T733" s="44">
        <f>R733*S733</f>
        <v>642</v>
      </c>
      <c r="U733" s="44">
        <f>T733*1.12</f>
        <v>719.04000000000008</v>
      </c>
      <c r="V733" s="32"/>
      <c r="W733" s="32">
        <v>2016</v>
      </c>
      <c r="X733" s="32"/>
    </row>
    <row r="734" spans="1:24" ht="50.1" customHeight="1">
      <c r="A734" s="29" t="s">
        <v>1867</v>
      </c>
      <c r="B734" s="30" t="s">
        <v>35</v>
      </c>
      <c r="C734" s="31" t="s">
        <v>1853</v>
      </c>
      <c r="D734" s="31" t="s">
        <v>1854</v>
      </c>
      <c r="E734" s="31" t="s">
        <v>1855</v>
      </c>
      <c r="F734" s="31" t="s">
        <v>1868</v>
      </c>
      <c r="G734" s="32" t="s">
        <v>40</v>
      </c>
      <c r="H734" s="33">
        <v>0</v>
      </c>
      <c r="I734" s="67">
        <v>590000000</v>
      </c>
      <c r="J734" s="32" t="s">
        <v>41</v>
      </c>
      <c r="K734" s="32" t="s">
        <v>68</v>
      </c>
      <c r="L734" s="32" t="s">
        <v>302</v>
      </c>
      <c r="M734" s="32" t="s">
        <v>69</v>
      </c>
      <c r="N734" s="32" t="s">
        <v>303</v>
      </c>
      <c r="O734" s="32" t="s">
        <v>71</v>
      </c>
      <c r="P734" s="32">
        <v>796</v>
      </c>
      <c r="Q734" s="32" t="s">
        <v>47</v>
      </c>
      <c r="R734" s="34">
        <v>10</v>
      </c>
      <c r="S734" s="34">
        <v>800</v>
      </c>
      <c r="T734" s="35">
        <v>0</v>
      </c>
      <c r="U734" s="36">
        <f t="shared" si="81"/>
        <v>0</v>
      </c>
      <c r="V734" s="37" t="s">
        <v>48</v>
      </c>
      <c r="W734" s="32">
        <v>2016</v>
      </c>
      <c r="X734" s="38">
        <v>11</v>
      </c>
    </row>
    <row r="735" spans="1:24" ht="50.1" customHeight="1">
      <c r="A735" s="41" t="s">
        <v>1869</v>
      </c>
      <c r="B735" s="30" t="s">
        <v>35</v>
      </c>
      <c r="C735" s="42" t="s">
        <v>1853</v>
      </c>
      <c r="D735" s="42" t="s">
        <v>1854</v>
      </c>
      <c r="E735" s="42" t="s">
        <v>1855</v>
      </c>
      <c r="F735" s="42" t="s">
        <v>1868</v>
      </c>
      <c r="G735" s="32" t="s">
        <v>40</v>
      </c>
      <c r="H735" s="30">
        <v>0</v>
      </c>
      <c r="I735" s="67">
        <v>590000000</v>
      </c>
      <c r="J735" s="32" t="s">
        <v>41</v>
      </c>
      <c r="K735" s="32" t="s">
        <v>182</v>
      </c>
      <c r="L735" s="32" t="s">
        <v>302</v>
      </c>
      <c r="M735" s="32" t="s">
        <v>69</v>
      </c>
      <c r="N735" s="32" t="s">
        <v>303</v>
      </c>
      <c r="O735" s="32" t="s">
        <v>115</v>
      </c>
      <c r="P735" s="32">
        <v>796</v>
      </c>
      <c r="Q735" s="32" t="s">
        <v>47</v>
      </c>
      <c r="R735" s="62">
        <v>10</v>
      </c>
      <c r="S735" s="53">
        <f>800</f>
        <v>800</v>
      </c>
      <c r="T735" s="44">
        <f>R735*S735</f>
        <v>8000</v>
      </c>
      <c r="U735" s="44">
        <f>T735*1.12</f>
        <v>8960</v>
      </c>
      <c r="V735" s="65"/>
      <c r="W735" s="32">
        <v>2016</v>
      </c>
      <c r="X735" s="87"/>
    </row>
    <row r="736" spans="1:24" ht="50.1" customHeight="1">
      <c r="A736" s="29" t="s">
        <v>1870</v>
      </c>
      <c r="B736" s="30" t="s">
        <v>35</v>
      </c>
      <c r="C736" s="31" t="s">
        <v>1871</v>
      </c>
      <c r="D736" s="31" t="s">
        <v>1872</v>
      </c>
      <c r="E736" s="31" t="s">
        <v>1873</v>
      </c>
      <c r="F736" s="31" t="s">
        <v>1874</v>
      </c>
      <c r="G736" s="32" t="s">
        <v>40</v>
      </c>
      <c r="H736" s="33">
        <v>0</v>
      </c>
      <c r="I736" s="67">
        <v>590000000</v>
      </c>
      <c r="J736" s="32" t="s">
        <v>41</v>
      </c>
      <c r="K736" s="32" t="s">
        <v>275</v>
      </c>
      <c r="L736" s="32" t="s">
        <v>41</v>
      </c>
      <c r="M736" s="32" t="s">
        <v>84</v>
      </c>
      <c r="N736" s="32" t="s">
        <v>1099</v>
      </c>
      <c r="O736" s="32" t="s">
        <v>111</v>
      </c>
      <c r="P736" s="32">
        <v>796</v>
      </c>
      <c r="Q736" s="32" t="s">
        <v>47</v>
      </c>
      <c r="R736" s="34">
        <v>20</v>
      </c>
      <c r="S736" s="34">
        <v>2553</v>
      </c>
      <c r="T736" s="35">
        <v>0</v>
      </c>
      <c r="U736" s="36">
        <f t="shared" si="81"/>
        <v>0</v>
      </c>
      <c r="V736" s="37" t="s">
        <v>48</v>
      </c>
      <c r="W736" s="32">
        <v>2016</v>
      </c>
      <c r="X736" s="38">
        <v>11</v>
      </c>
    </row>
    <row r="737" spans="1:58" ht="50.1" customHeight="1">
      <c r="A737" s="41" t="s">
        <v>1875</v>
      </c>
      <c r="B737" s="30" t="s">
        <v>35</v>
      </c>
      <c r="C737" s="42" t="s">
        <v>1871</v>
      </c>
      <c r="D737" s="42" t="s">
        <v>1872</v>
      </c>
      <c r="E737" s="42" t="s">
        <v>1873</v>
      </c>
      <c r="F737" s="42" t="s">
        <v>1874</v>
      </c>
      <c r="G737" s="30" t="s">
        <v>40</v>
      </c>
      <c r="H737" s="30">
        <v>0</v>
      </c>
      <c r="I737" s="67">
        <v>590000000</v>
      </c>
      <c r="J737" s="32" t="s">
        <v>41</v>
      </c>
      <c r="K737" s="30" t="s">
        <v>204</v>
      </c>
      <c r="L737" s="30" t="s">
        <v>41</v>
      </c>
      <c r="M737" s="30" t="s">
        <v>84</v>
      </c>
      <c r="N737" s="30" t="s">
        <v>1099</v>
      </c>
      <c r="O737" s="32" t="s">
        <v>115</v>
      </c>
      <c r="P737" s="32">
        <v>796</v>
      </c>
      <c r="Q737" s="30" t="s">
        <v>47</v>
      </c>
      <c r="R737" s="43">
        <v>20</v>
      </c>
      <c r="S737" s="43">
        <v>2553</v>
      </c>
      <c r="T737" s="44">
        <f>R737*S737</f>
        <v>51060</v>
      </c>
      <c r="U737" s="44">
        <f>T737*1.12</f>
        <v>57187.200000000004</v>
      </c>
      <c r="V737" s="64"/>
      <c r="W737" s="32">
        <v>2016</v>
      </c>
      <c r="X737" s="30"/>
    </row>
    <row r="738" spans="1:58" ht="50.1" customHeight="1">
      <c r="A738" s="29" t="s">
        <v>1876</v>
      </c>
      <c r="B738" s="30" t="s">
        <v>35</v>
      </c>
      <c r="C738" s="31" t="s">
        <v>1877</v>
      </c>
      <c r="D738" s="31" t="s">
        <v>1878</v>
      </c>
      <c r="E738" s="31" t="s">
        <v>1873</v>
      </c>
      <c r="F738" s="31" t="s">
        <v>1879</v>
      </c>
      <c r="G738" s="32" t="s">
        <v>40</v>
      </c>
      <c r="H738" s="33">
        <v>0</v>
      </c>
      <c r="I738" s="67">
        <v>590000000</v>
      </c>
      <c r="J738" s="32" t="s">
        <v>41</v>
      </c>
      <c r="K738" s="32" t="s">
        <v>275</v>
      </c>
      <c r="L738" s="32" t="s">
        <v>41</v>
      </c>
      <c r="M738" s="32" t="s">
        <v>84</v>
      </c>
      <c r="N738" s="32" t="s">
        <v>1099</v>
      </c>
      <c r="O738" s="32" t="s">
        <v>111</v>
      </c>
      <c r="P738" s="32">
        <v>796</v>
      </c>
      <c r="Q738" s="32" t="s">
        <v>47</v>
      </c>
      <c r="R738" s="34">
        <v>12</v>
      </c>
      <c r="S738" s="34">
        <v>3450</v>
      </c>
      <c r="T738" s="35">
        <v>0</v>
      </c>
      <c r="U738" s="36">
        <f t="shared" si="81"/>
        <v>0</v>
      </c>
      <c r="V738" s="37" t="s">
        <v>48</v>
      </c>
      <c r="W738" s="32">
        <v>2016</v>
      </c>
      <c r="X738" s="38">
        <v>11</v>
      </c>
    </row>
    <row r="739" spans="1:58" ht="50.1" customHeight="1">
      <c r="A739" s="41" t="s">
        <v>1880</v>
      </c>
      <c r="B739" s="30" t="s">
        <v>35</v>
      </c>
      <c r="C739" s="42" t="s">
        <v>1877</v>
      </c>
      <c r="D739" s="42" t="s">
        <v>1878</v>
      </c>
      <c r="E739" s="42" t="s">
        <v>1873</v>
      </c>
      <c r="F739" s="42" t="s">
        <v>1879</v>
      </c>
      <c r="G739" s="30" t="s">
        <v>40</v>
      </c>
      <c r="H739" s="30">
        <v>0</v>
      </c>
      <c r="I739" s="67">
        <v>590000000</v>
      </c>
      <c r="J739" s="32" t="s">
        <v>41</v>
      </c>
      <c r="K739" s="30" t="s">
        <v>204</v>
      </c>
      <c r="L739" s="30" t="s">
        <v>41</v>
      </c>
      <c r="M739" s="30" t="s">
        <v>84</v>
      </c>
      <c r="N739" s="30" t="s">
        <v>1099</v>
      </c>
      <c r="O739" s="32" t="s">
        <v>115</v>
      </c>
      <c r="P739" s="32">
        <v>796</v>
      </c>
      <c r="Q739" s="30" t="s">
        <v>47</v>
      </c>
      <c r="R739" s="43">
        <v>12</v>
      </c>
      <c r="S739" s="43">
        <v>3449.9999999999995</v>
      </c>
      <c r="T739" s="44">
        <f>R739*S739</f>
        <v>41399.999999999993</v>
      </c>
      <c r="U739" s="44">
        <f>T739*1.12</f>
        <v>46367.999999999993</v>
      </c>
      <c r="V739" s="64"/>
      <c r="W739" s="32">
        <v>2016</v>
      </c>
      <c r="X739" s="30"/>
    </row>
    <row r="740" spans="1:58" ht="50.1" customHeight="1">
      <c r="A740" s="29" t="s">
        <v>1881</v>
      </c>
      <c r="B740" s="30" t="s">
        <v>35</v>
      </c>
      <c r="C740" s="31" t="s">
        <v>1877</v>
      </c>
      <c r="D740" s="31" t="s">
        <v>1878</v>
      </c>
      <c r="E740" s="31" t="s">
        <v>1873</v>
      </c>
      <c r="F740" s="31" t="s">
        <v>1882</v>
      </c>
      <c r="G740" s="32" t="s">
        <v>40</v>
      </c>
      <c r="H740" s="33">
        <v>0</v>
      </c>
      <c r="I740" s="67">
        <v>590000000</v>
      </c>
      <c r="J740" s="32" t="s">
        <v>41</v>
      </c>
      <c r="K740" s="32" t="s">
        <v>275</v>
      </c>
      <c r="L740" s="32" t="s">
        <v>41</v>
      </c>
      <c r="M740" s="32" t="s">
        <v>84</v>
      </c>
      <c r="N740" s="32" t="s">
        <v>1099</v>
      </c>
      <c r="O740" s="32" t="s">
        <v>111</v>
      </c>
      <c r="P740" s="32">
        <v>796</v>
      </c>
      <c r="Q740" s="32" t="s">
        <v>47</v>
      </c>
      <c r="R740" s="34">
        <v>10</v>
      </c>
      <c r="S740" s="34">
        <v>3450</v>
      </c>
      <c r="T740" s="35">
        <v>0</v>
      </c>
      <c r="U740" s="36">
        <f t="shared" si="81"/>
        <v>0</v>
      </c>
      <c r="V740" s="37" t="s">
        <v>48</v>
      </c>
      <c r="W740" s="32">
        <v>2016</v>
      </c>
      <c r="X740" s="38">
        <v>11</v>
      </c>
    </row>
    <row r="741" spans="1:58" ht="50.1" customHeight="1">
      <c r="A741" s="41" t="s">
        <v>1883</v>
      </c>
      <c r="B741" s="30" t="s">
        <v>35</v>
      </c>
      <c r="C741" s="42" t="s">
        <v>1877</v>
      </c>
      <c r="D741" s="42" t="s">
        <v>1878</v>
      </c>
      <c r="E741" s="42" t="s">
        <v>1873</v>
      </c>
      <c r="F741" s="42" t="s">
        <v>1882</v>
      </c>
      <c r="G741" s="30" t="s">
        <v>40</v>
      </c>
      <c r="H741" s="30">
        <v>0</v>
      </c>
      <c r="I741" s="67">
        <v>590000000</v>
      </c>
      <c r="J741" s="32" t="s">
        <v>41</v>
      </c>
      <c r="K741" s="30" t="s">
        <v>204</v>
      </c>
      <c r="L741" s="30" t="s">
        <v>41</v>
      </c>
      <c r="M741" s="30" t="s">
        <v>84</v>
      </c>
      <c r="N741" s="30" t="s">
        <v>1099</v>
      </c>
      <c r="O741" s="32" t="s">
        <v>115</v>
      </c>
      <c r="P741" s="32">
        <v>796</v>
      </c>
      <c r="Q741" s="30" t="s">
        <v>47</v>
      </c>
      <c r="R741" s="43">
        <v>10</v>
      </c>
      <c r="S741" s="43">
        <v>3449.9999999999995</v>
      </c>
      <c r="T741" s="44">
        <f>R741*S741</f>
        <v>34499.999999999993</v>
      </c>
      <c r="U741" s="44">
        <f>T741*1.12</f>
        <v>38639.999999999993</v>
      </c>
      <c r="V741" s="64"/>
      <c r="W741" s="32">
        <v>2016</v>
      </c>
      <c r="X741" s="30"/>
    </row>
    <row r="742" spans="1:58" ht="50.1" customHeight="1">
      <c r="A742" s="29" t="s">
        <v>1884</v>
      </c>
      <c r="B742" s="30" t="s">
        <v>35</v>
      </c>
      <c r="C742" s="31" t="s">
        <v>1877</v>
      </c>
      <c r="D742" s="31" t="s">
        <v>1878</v>
      </c>
      <c r="E742" s="31" t="s">
        <v>1873</v>
      </c>
      <c r="F742" s="31" t="s">
        <v>1885</v>
      </c>
      <c r="G742" s="32" t="s">
        <v>40</v>
      </c>
      <c r="H742" s="33">
        <v>0</v>
      </c>
      <c r="I742" s="67">
        <v>590000000</v>
      </c>
      <c r="J742" s="32" t="s">
        <v>41</v>
      </c>
      <c r="K742" s="32" t="s">
        <v>275</v>
      </c>
      <c r="L742" s="32" t="s">
        <v>41</v>
      </c>
      <c r="M742" s="32" t="s">
        <v>84</v>
      </c>
      <c r="N742" s="32" t="s">
        <v>810</v>
      </c>
      <c r="O742" s="32" t="s">
        <v>111</v>
      </c>
      <c r="P742" s="32">
        <v>796</v>
      </c>
      <c r="Q742" s="32" t="s">
        <v>47</v>
      </c>
      <c r="R742" s="34">
        <v>5</v>
      </c>
      <c r="S742" s="34">
        <v>683.1</v>
      </c>
      <c r="T742" s="35">
        <v>0</v>
      </c>
      <c r="U742" s="36">
        <f t="shared" si="81"/>
        <v>0</v>
      </c>
      <c r="V742" s="37" t="s">
        <v>48</v>
      </c>
      <c r="W742" s="32">
        <v>2016</v>
      </c>
      <c r="X742" s="38">
        <v>11</v>
      </c>
    </row>
    <row r="743" spans="1:58" ht="50.1" customHeight="1">
      <c r="A743" s="41" t="s">
        <v>1886</v>
      </c>
      <c r="B743" s="30" t="s">
        <v>35</v>
      </c>
      <c r="C743" s="42" t="s">
        <v>1877</v>
      </c>
      <c r="D743" s="42" t="s">
        <v>1878</v>
      </c>
      <c r="E743" s="42" t="s">
        <v>1873</v>
      </c>
      <c r="F743" s="42" t="s">
        <v>1885</v>
      </c>
      <c r="G743" s="30" t="s">
        <v>40</v>
      </c>
      <c r="H743" s="30">
        <v>0</v>
      </c>
      <c r="I743" s="67">
        <v>590000000</v>
      </c>
      <c r="J743" s="32" t="s">
        <v>41</v>
      </c>
      <c r="K743" s="30" t="s">
        <v>204</v>
      </c>
      <c r="L743" s="30" t="s">
        <v>41</v>
      </c>
      <c r="M743" s="30" t="s">
        <v>84</v>
      </c>
      <c r="N743" s="30" t="s">
        <v>810</v>
      </c>
      <c r="O743" s="32" t="s">
        <v>115</v>
      </c>
      <c r="P743" s="32">
        <v>796</v>
      </c>
      <c r="Q743" s="30" t="s">
        <v>47</v>
      </c>
      <c r="R743" s="43">
        <v>5</v>
      </c>
      <c r="S743" s="43">
        <v>683.1</v>
      </c>
      <c r="T743" s="44">
        <f>R743*S743</f>
        <v>3415.5</v>
      </c>
      <c r="U743" s="44">
        <f>T743*1.12</f>
        <v>3825.3600000000006</v>
      </c>
      <c r="V743" s="64"/>
      <c r="W743" s="32">
        <v>2016</v>
      </c>
      <c r="X743" s="30"/>
    </row>
    <row r="744" spans="1:58" ht="50.1" customHeight="1">
      <c r="A744" s="29" t="s">
        <v>1887</v>
      </c>
      <c r="B744" s="30" t="s">
        <v>35</v>
      </c>
      <c r="C744" s="31" t="s">
        <v>1888</v>
      </c>
      <c r="D744" s="31" t="s">
        <v>1889</v>
      </c>
      <c r="E744" s="31" t="s">
        <v>1890</v>
      </c>
      <c r="F744" s="31" t="s">
        <v>1891</v>
      </c>
      <c r="G744" s="32" t="s">
        <v>40</v>
      </c>
      <c r="H744" s="33">
        <v>0</v>
      </c>
      <c r="I744" s="67">
        <v>590000000</v>
      </c>
      <c r="J744" s="32" t="s">
        <v>41</v>
      </c>
      <c r="K744" s="32" t="s">
        <v>68</v>
      </c>
      <c r="L744" s="32" t="s">
        <v>302</v>
      </c>
      <c r="M744" s="32" t="s">
        <v>69</v>
      </c>
      <c r="N744" s="32" t="s">
        <v>303</v>
      </c>
      <c r="O744" s="32" t="s">
        <v>71</v>
      </c>
      <c r="P744" s="32">
        <v>796</v>
      </c>
      <c r="Q744" s="32" t="s">
        <v>47</v>
      </c>
      <c r="R744" s="34">
        <v>28</v>
      </c>
      <c r="S744" s="34">
        <v>500</v>
      </c>
      <c r="T744" s="35">
        <v>0</v>
      </c>
      <c r="U744" s="36">
        <f t="shared" si="81"/>
        <v>0</v>
      </c>
      <c r="V744" s="37" t="s">
        <v>48</v>
      </c>
      <c r="W744" s="32">
        <v>2016</v>
      </c>
      <c r="X744" s="38">
        <v>11</v>
      </c>
    </row>
    <row r="745" spans="1:58" ht="50.1" customHeight="1">
      <c r="A745" s="41" t="s">
        <v>1892</v>
      </c>
      <c r="B745" s="30" t="s">
        <v>35</v>
      </c>
      <c r="C745" s="42" t="s">
        <v>1888</v>
      </c>
      <c r="D745" s="42" t="s">
        <v>1889</v>
      </c>
      <c r="E745" s="42" t="s">
        <v>1890</v>
      </c>
      <c r="F745" s="42" t="s">
        <v>1891</v>
      </c>
      <c r="G745" s="32" t="s">
        <v>40</v>
      </c>
      <c r="H745" s="30">
        <v>0</v>
      </c>
      <c r="I745" s="67">
        <v>590000000</v>
      </c>
      <c r="J745" s="32" t="s">
        <v>41</v>
      </c>
      <c r="K745" s="32" t="s">
        <v>182</v>
      </c>
      <c r="L745" s="32" t="s">
        <v>302</v>
      </c>
      <c r="M745" s="32" t="s">
        <v>69</v>
      </c>
      <c r="N745" s="32" t="s">
        <v>303</v>
      </c>
      <c r="O745" s="32" t="s">
        <v>115</v>
      </c>
      <c r="P745" s="32">
        <v>796</v>
      </c>
      <c r="Q745" s="32" t="s">
        <v>47</v>
      </c>
      <c r="R745" s="62">
        <v>28</v>
      </c>
      <c r="S745" s="53">
        <v>500</v>
      </c>
      <c r="T745" s="44">
        <f>R745*S745</f>
        <v>14000</v>
      </c>
      <c r="U745" s="44">
        <f>T745*1.12</f>
        <v>15680.000000000002</v>
      </c>
      <c r="V745" s="32"/>
      <c r="W745" s="32">
        <v>2016</v>
      </c>
      <c r="X745" s="32"/>
    </row>
    <row r="746" spans="1:58" ht="50.1" customHeight="1">
      <c r="A746" s="29" t="s">
        <v>1893</v>
      </c>
      <c r="B746" s="30" t="s">
        <v>35</v>
      </c>
      <c r="C746" s="31" t="s">
        <v>1894</v>
      </c>
      <c r="D746" s="31" t="s">
        <v>1895</v>
      </c>
      <c r="E746" s="31" t="s">
        <v>1896</v>
      </c>
      <c r="F746" s="31" t="s">
        <v>1897</v>
      </c>
      <c r="G746" s="32" t="s">
        <v>40</v>
      </c>
      <c r="H746" s="33">
        <v>0</v>
      </c>
      <c r="I746" s="67">
        <v>590000000</v>
      </c>
      <c r="J746" s="32" t="s">
        <v>41</v>
      </c>
      <c r="K746" s="32" t="s">
        <v>42</v>
      </c>
      <c r="L746" s="32" t="s">
        <v>43</v>
      </c>
      <c r="M746" s="32" t="s">
        <v>44</v>
      </c>
      <c r="N746" s="32" t="s">
        <v>172</v>
      </c>
      <c r="O746" s="32" t="s">
        <v>46</v>
      </c>
      <c r="P746" s="32">
        <v>796</v>
      </c>
      <c r="Q746" s="32" t="s">
        <v>47</v>
      </c>
      <c r="R746" s="34">
        <v>3</v>
      </c>
      <c r="S746" s="34">
        <v>5000</v>
      </c>
      <c r="T746" s="35">
        <v>0</v>
      </c>
      <c r="U746" s="36">
        <f t="shared" si="81"/>
        <v>0</v>
      </c>
      <c r="V746" s="37" t="s">
        <v>48</v>
      </c>
      <c r="W746" s="32">
        <v>2016</v>
      </c>
      <c r="X746" s="38">
        <v>11</v>
      </c>
    </row>
    <row r="747" spans="1:58" ht="50.1" customHeight="1">
      <c r="A747" s="41" t="s">
        <v>1898</v>
      </c>
      <c r="B747" s="30" t="s">
        <v>35</v>
      </c>
      <c r="C747" s="42" t="s">
        <v>1894</v>
      </c>
      <c r="D747" s="42" t="s">
        <v>1895</v>
      </c>
      <c r="E747" s="42" t="s">
        <v>1896</v>
      </c>
      <c r="F747" s="42" t="s">
        <v>1897</v>
      </c>
      <c r="G747" s="30" t="s">
        <v>40</v>
      </c>
      <c r="H747" s="30">
        <v>0</v>
      </c>
      <c r="I747" s="67">
        <v>590000000</v>
      </c>
      <c r="J747" s="32" t="s">
        <v>41</v>
      </c>
      <c r="K747" s="30" t="s">
        <v>174</v>
      </c>
      <c r="L747" s="32" t="s">
        <v>43</v>
      </c>
      <c r="M747" s="30" t="s">
        <v>44</v>
      </c>
      <c r="N747" s="30" t="s">
        <v>172</v>
      </c>
      <c r="O747" s="32" t="s">
        <v>175</v>
      </c>
      <c r="P747" s="32">
        <v>796</v>
      </c>
      <c r="Q747" s="30" t="s">
        <v>47</v>
      </c>
      <c r="R747" s="43">
        <v>3</v>
      </c>
      <c r="S747" s="43">
        <v>5000</v>
      </c>
      <c r="T747" s="44">
        <f>R747*S747</f>
        <v>15000</v>
      </c>
      <c r="U747" s="44">
        <f>T747*1.12</f>
        <v>16800</v>
      </c>
      <c r="V747" s="64"/>
      <c r="W747" s="32">
        <v>2016</v>
      </c>
      <c r="X747" s="30"/>
    </row>
    <row r="748" spans="1:58" ht="50.1" customHeight="1">
      <c r="A748" s="29" t="s">
        <v>1899</v>
      </c>
      <c r="B748" s="30" t="s">
        <v>35</v>
      </c>
      <c r="C748" s="31" t="s">
        <v>1894</v>
      </c>
      <c r="D748" s="31" t="s">
        <v>1895</v>
      </c>
      <c r="E748" s="31" t="s">
        <v>1896</v>
      </c>
      <c r="F748" s="31" t="s">
        <v>1900</v>
      </c>
      <c r="G748" s="32" t="s">
        <v>40</v>
      </c>
      <c r="H748" s="33">
        <v>0</v>
      </c>
      <c r="I748" s="67">
        <v>590000000</v>
      </c>
      <c r="J748" s="32" t="s">
        <v>41</v>
      </c>
      <c r="K748" s="32" t="s">
        <v>42</v>
      </c>
      <c r="L748" s="32" t="s">
        <v>43</v>
      </c>
      <c r="M748" s="32" t="s">
        <v>44</v>
      </c>
      <c r="N748" s="32" t="s">
        <v>172</v>
      </c>
      <c r="O748" s="32" t="s">
        <v>46</v>
      </c>
      <c r="P748" s="32">
        <v>796</v>
      </c>
      <c r="Q748" s="32" t="s">
        <v>47</v>
      </c>
      <c r="R748" s="34">
        <v>3</v>
      </c>
      <c r="S748" s="34">
        <v>5000</v>
      </c>
      <c r="T748" s="35">
        <v>0</v>
      </c>
      <c r="U748" s="36">
        <f t="shared" si="81"/>
        <v>0</v>
      </c>
      <c r="V748" s="37" t="s">
        <v>48</v>
      </c>
      <c r="W748" s="32">
        <v>2016</v>
      </c>
      <c r="X748" s="38">
        <v>11</v>
      </c>
    </row>
    <row r="749" spans="1:58" ht="50.1" customHeight="1">
      <c r="A749" s="41" t="s">
        <v>1901</v>
      </c>
      <c r="B749" s="30" t="s">
        <v>35</v>
      </c>
      <c r="C749" s="42" t="s">
        <v>1894</v>
      </c>
      <c r="D749" s="42" t="s">
        <v>1895</v>
      </c>
      <c r="E749" s="42" t="s">
        <v>1896</v>
      </c>
      <c r="F749" s="42" t="s">
        <v>1900</v>
      </c>
      <c r="G749" s="30" t="s">
        <v>40</v>
      </c>
      <c r="H749" s="30">
        <v>0</v>
      </c>
      <c r="I749" s="67">
        <v>590000000</v>
      </c>
      <c r="J749" s="32" t="s">
        <v>41</v>
      </c>
      <c r="K749" s="30" t="s">
        <v>174</v>
      </c>
      <c r="L749" s="32" t="s">
        <v>43</v>
      </c>
      <c r="M749" s="30" t="s">
        <v>44</v>
      </c>
      <c r="N749" s="30" t="s">
        <v>172</v>
      </c>
      <c r="O749" s="32" t="s">
        <v>175</v>
      </c>
      <c r="P749" s="32">
        <v>796</v>
      </c>
      <c r="Q749" s="30" t="s">
        <v>47</v>
      </c>
      <c r="R749" s="43">
        <v>3</v>
      </c>
      <c r="S749" s="43">
        <v>5000</v>
      </c>
      <c r="T749" s="44">
        <f>R749*S749</f>
        <v>15000</v>
      </c>
      <c r="U749" s="44">
        <f>T749*1.12</f>
        <v>16800</v>
      </c>
      <c r="V749" s="64"/>
      <c r="W749" s="32">
        <v>2016</v>
      </c>
      <c r="X749" s="30"/>
    </row>
    <row r="750" spans="1:58" ht="50.1" customHeight="1">
      <c r="A750" s="29" t="s">
        <v>1902</v>
      </c>
      <c r="B750" s="30" t="s">
        <v>35</v>
      </c>
      <c r="C750" s="31" t="s">
        <v>1903</v>
      </c>
      <c r="D750" s="31" t="s">
        <v>1895</v>
      </c>
      <c r="E750" s="31" t="s">
        <v>1904</v>
      </c>
      <c r="F750" s="31" t="s">
        <v>1905</v>
      </c>
      <c r="G750" s="32" t="s">
        <v>40</v>
      </c>
      <c r="H750" s="33">
        <v>0</v>
      </c>
      <c r="I750" s="67">
        <v>590000000</v>
      </c>
      <c r="J750" s="32" t="s">
        <v>41</v>
      </c>
      <c r="K750" s="32" t="s">
        <v>1818</v>
      </c>
      <c r="L750" s="32" t="s">
        <v>41</v>
      </c>
      <c r="M750" s="32" t="s">
        <v>44</v>
      </c>
      <c r="N750" s="32" t="s">
        <v>55</v>
      </c>
      <c r="O750" s="32" t="s">
        <v>105</v>
      </c>
      <c r="P750" s="32">
        <v>796</v>
      </c>
      <c r="Q750" s="32" t="s">
        <v>47</v>
      </c>
      <c r="R750" s="34">
        <v>48</v>
      </c>
      <c r="S750" s="34">
        <v>4247</v>
      </c>
      <c r="T750" s="35">
        <v>0</v>
      </c>
      <c r="U750" s="36">
        <f t="shared" si="81"/>
        <v>0</v>
      </c>
      <c r="V750" s="37" t="s">
        <v>48</v>
      </c>
      <c r="W750" s="32">
        <v>2016</v>
      </c>
      <c r="X750" s="38">
        <v>11</v>
      </c>
    </row>
    <row r="751" spans="1:58" ht="50.1" customHeight="1">
      <c r="A751" s="41" t="s">
        <v>1906</v>
      </c>
      <c r="B751" s="30" t="s">
        <v>35</v>
      </c>
      <c r="C751" s="42" t="s">
        <v>1903</v>
      </c>
      <c r="D751" s="73" t="s">
        <v>1895</v>
      </c>
      <c r="E751" s="73" t="s">
        <v>1907</v>
      </c>
      <c r="F751" s="66" t="s">
        <v>1905</v>
      </c>
      <c r="G751" s="30" t="s">
        <v>40</v>
      </c>
      <c r="H751" s="30">
        <v>0</v>
      </c>
      <c r="I751" s="67">
        <v>590000000</v>
      </c>
      <c r="J751" s="32" t="s">
        <v>41</v>
      </c>
      <c r="K751" s="48" t="s">
        <v>1820</v>
      </c>
      <c r="L751" s="32" t="s">
        <v>41</v>
      </c>
      <c r="M751" s="30" t="s">
        <v>44</v>
      </c>
      <c r="N751" s="30" t="s">
        <v>55</v>
      </c>
      <c r="O751" s="67" t="s">
        <v>974</v>
      </c>
      <c r="P751" s="32">
        <v>796</v>
      </c>
      <c r="Q751" s="30" t="s">
        <v>484</v>
      </c>
      <c r="R751" s="49">
        <v>48</v>
      </c>
      <c r="S751" s="60">
        <v>4247</v>
      </c>
      <c r="T751" s="44">
        <f>R751*S751</f>
        <v>203856</v>
      </c>
      <c r="U751" s="44">
        <f>T751*1.12</f>
        <v>228318.72000000003</v>
      </c>
      <c r="V751" s="61"/>
      <c r="W751" s="32">
        <v>2016</v>
      </c>
      <c r="X751" s="30"/>
    </row>
    <row r="752" spans="1:58" s="387" customFormat="1" ht="50.1" customHeight="1">
      <c r="A752" s="29" t="s">
        <v>1908</v>
      </c>
      <c r="B752" s="30" t="s">
        <v>35</v>
      </c>
      <c r="C752" s="31" t="s">
        <v>1909</v>
      </c>
      <c r="D752" s="31" t="s">
        <v>1910</v>
      </c>
      <c r="E752" s="31" t="s">
        <v>1911</v>
      </c>
      <c r="F752" s="31" t="s">
        <v>1912</v>
      </c>
      <c r="G752" s="32" t="s">
        <v>40</v>
      </c>
      <c r="H752" s="33">
        <v>0</v>
      </c>
      <c r="I752" s="67">
        <v>590000000</v>
      </c>
      <c r="J752" s="32" t="s">
        <v>41</v>
      </c>
      <c r="K752" s="32" t="s">
        <v>1913</v>
      </c>
      <c r="L752" s="32" t="s">
        <v>43</v>
      </c>
      <c r="M752" s="32" t="s">
        <v>69</v>
      </c>
      <c r="N752" s="32" t="s">
        <v>70</v>
      </c>
      <c r="O752" s="32" t="s">
        <v>71</v>
      </c>
      <c r="P752" s="32">
        <v>796</v>
      </c>
      <c r="Q752" s="32" t="s">
        <v>47</v>
      </c>
      <c r="R752" s="102">
        <v>2</v>
      </c>
      <c r="S752" s="102">
        <v>40000</v>
      </c>
      <c r="T752" s="58">
        <v>0</v>
      </c>
      <c r="U752" s="316">
        <f t="shared" ref="U752" si="82">T752*1.12</f>
        <v>0</v>
      </c>
      <c r="V752" s="37" t="s">
        <v>48</v>
      </c>
      <c r="W752" s="32">
        <v>2016</v>
      </c>
      <c r="X752" s="38">
        <v>11</v>
      </c>
      <c r="Y752" s="386"/>
      <c r="Z752" s="386"/>
      <c r="AA752" s="386"/>
      <c r="AB752" s="386"/>
      <c r="AC752" s="386"/>
      <c r="AD752" s="386"/>
      <c r="AE752" s="386"/>
      <c r="AF752" s="386"/>
      <c r="AG752" s="386"/>
      <c r="AH752" s="388"/>
      <c r="AI752" s="388"/>
      <c r="AJ752" s="388"/>
      <c r="AK752" s="388"/>
      <c r="AL752" s="388"/>
      <c r="AM752" s="388"/>
      <c r="AN752" s="388"/>
      <c r="AO752" s="388"/>
      <c r="AP752" s="388"/>
      <c r="AQ752" s="388"/>
      <c r="AR752" s="388"/>
      <c r="AS752" s="388"/>
      <c r="AT752" s="388"/>
      <c r="AU752" s="388"/>
      <c r="AV752" s="388"/>
      <c r="AW752" s="388"/>
      <c r="AX752" s="388"/>
      <c r="AY752" s="388"/>
      <c r="AZ752" s="388"/>
      <c r="BA752" s="388"/>
      <c r="BB752" s="388"/>
      <c r="BC752" s="388"/>
      <c r="BD752" s="388"/>
      <c r="BE752" s="388"/>
      <c r="BF752" s="388"/>
    </row>
    <row r="753" spans="1:58" s="389" customFormat="1" ht="50.1" customHeight="1">
      <c r="A753" s="29" t="s">
        <v>13845</v>
      </c>
      <c r="B753" s="30" t="s">
        <v>35</v>
      </c>
      <c r="C753" s="31" t="s">
        <v>1909</v>
      </c>
      <c r="D753" s="31" t="s">
        <v>1910</v>
      </c>
      <c r="E753" s="31" t="s">
        <v>1911</v>
      </c>
      <c r="F753" s="31" t="s">
        <v>1912</v>
      </c>
      <c r="G753" s="32" t="s">
        <v>40</v>
      </c>
      <c r="H753" s="33">
        <v>0</v>
      </c>
      <c r="I753" s="67">
        <v>590000000</v>
      </c>
      <c r="J753" s="32" t="s">
        <v>41</v>
      </c>
      <c r="K753" s="32" t="s">
        <v>13201</v>
      </c>
      <c r="L753" s="32" t="s">
        <v>43</v>
      </c>
      <c r="M753" s="32" t="s">
        <v>69</v>
      </c>
      <c r="N753" s="32" t="s">
        <v>70</v>
      </c>
      <c r="O753" s="32" t="s">
        <v>115</v>
      </c>
      <c r="P753" s="32">
        <v>796</v>
      </c>
      <c r="Q753" s="32" t="s">
        <v>47</v>
      </c>
      <c r="R753" s="58">
        <v>2</v>
      </c>
      <c r="S753" s="58">
        <v>40000</v>
      </c>
      <c r="T753" s="58">
        <f>R753*S753</f>
        <v>80000</v>
      </c>
      <c r="U753" s="362">
        <f>T753*1.12</f>
        <v>89600.000000000015</v>
      </c>
      <c r="V753" s="56" t="s">
        <v>48</v>
      </c>
      <c r="W753" s="32">
        <v>2016</v>
      </c>
      <c r="X753" s="33"/>
      <c r="Y753" s="368"/>
      <c r="Z753" s="368"/>
      <c r="AA753" s="368"/>
      <c r="AB753" s="368"/>
      <c r="AC753" s="368"/>
      <c r="AD753" s="368"/>
      <c r="AE753" s="368"/>
      <c r="AF753" s="368"/>
      <c r="AG753" s="368"/>
      <c r="AH753" s="390"/>
      <c r="AI753" s="390"/>
      <c r="AJ753" s="390"/>
      <c r="AK753" s="390"/>
      <c r="AL753" s="390"/>
      <c r="AM753" s="390"/>
      <c r="AN753" s="390"/>
      <c r="AO753" s="390"/>
      <c r="AP753" s="390"/>
      <c r="AQ753" s="390"/>
      <c r="AR753" s="390"/>
      <c r="AS753" s="390"/>
      <c r="AT753" s="390"/>
      <c r="AU753" s="390"/>
      <c r="AV753" s="390"/>
      <c r="AW753" s="390"/>
      <c r="AX753" s="390"/>
      <c r="AY753" s="390"/>
      <c r="AZ753" s="390"/>
      <c r="BA753" s="390"/>
      <c r="BB753" s="390"/>
      <c r="BC753" s="390"/>
      <c r="BD753" s="390"/>
      <c r="BE753" s="390"/>
      <c r="BF753" s="390"/>
    </row>
    <row r="754" spans="1:58" ht="50.1" customHeight="1">
      <c r="A754" s="29" t="s">
        <v>1914</v>
      </c>
      <c r="B754" s="30" t="s">
        <v>35</v>
      </c>
      <c r="C754" s="31" t="s">
        <v>1915</v>
      </c>
      <c r="D754" s="31" t="s">
        <v>1916</v>
      </c>
      <c r="E754" s="31" t="s">
        <v>1917</v>
      </c>
      <c r="F754" s="31" t="s">
        <v>1918</v>
      </c>
      <c r="G754" s="32" t="s">
        <v>40</v>
      </c>
      <c r="H754" s="33">
        <v>0</v>
      </c>
      <c r="I754" s="67">
        <v>590000000</v>
      </c>
      <c r="J754" s="32" t="s">
        <v>41</v>
      </c>
      <c r="K754" s="32" t="s">
        <v>68</v>
      </c>
      <c r="L754" s="32" t="s">
        <v>302</v>
      </c>
      <c r="M754" s="32" t="s">
        <v>69</v>
      </c>
      <c r="N754" s="32" t="s">
        <v>303</v>
      </c>
      <c r="O754" s="32" t="s">
        <v>71</v>
      </c>
      <c r="P754" s="32">
        <v>796</v>
      </c>
      <c r="Q754" s="32" t="s">
        <v>47</v>
      </c>
      <c r="R754" s="34">
        <v>8</v>
      </c>
      <c r="S754" s="34">
        <v>550</v>
      </c>
      <c r="T754" s="35">
        <v>0</v>
      </c>
      <c r="U754" s="36">
        <f t="shared" si="81"/>
        <v>0</v>
      </c>
      <c r="V754" s="37" t="s">
        <v>48</v>
      </c>
      <c r="W754" s="32">
        <v>2016</v>
      </c>
      <c r="X754" s="38">
        <v>11</v>
      </c>
    </row>
    <row r="755" spans="1:58" ht="50.1" customHeight="1">
      <c r="A755" s="41" t="s">
        <v>1919</v>
      </c>
      <c r="B755" s="30" t="s">
        <v>35</v>
      </c>
      <c r="C755" s="31" t="s">
        <v>1915</v>
      </c>
      <c r="D755" s="31" t="s">
        <v>1916</v>
      </c>
      <c r="E755" s="42" t="s">
        <v>1917</v>
      </c>
      <c r="F755" s="42" t="s">
        <v>1918</v>
      </c>
      <c r="G755" s="32" t="s">
        <v>40</v>
      </c>
      <c r="H755" s="30">
        <v>0</v>
      </c>
      <c r="I755" s="67">
        <v>590000000</v>
      </c>
      <c r="J755" s="32" t="s">
        <v>41</v>
      </c>
      <c r="K755" s="32" t="s">
        <v>182</v>
      </c>
      <c r="L755" s="32" t="s">
        <v>302</v>
      </c>
      <c r="M755" s="32" t="s">
        <v>69</v>
      </c>
      <c r="N755" s="32" t="s">
        <v>303</v>
      </c>
      <c r="O755" s="32" t="s">
        <v>115</v>
      </c>
      <c r="P755" s="32">
        <v>796</v>
      </c>
      <c r="Q755" s="32" t="s">
        <v>47</v>
      </c>
      <c r="R755" s="62">
        <v>8</v>
      </c>
      <c r="S755" s="53">
        <v>550</v>
      </c>
      <c r="T755" s="44">
        <f>R755*S755</f>
        <v>4400</v>
      </c>
      <c r="U755" s="44">
        <f>T755*1.12</f>
        <v>4928.0000000000009</v>
      </c>
      <c r="V755" s="65"/>
      <c r="W755" s="32">
        <v>2016</v>
      </c>
      <c r="X755" s="87"/>
    </row>
    <row r="756" spans="1:58" ht="50.1" customHeight="1">
      <c r="A756" s="29" t="s">
        <v>1920</v>
      </c>
      <c r="B756" s="30" t="s">
        <v>35</v>
      </c>
      <c r="C756" s="31" t="s">
        <v>1921</v>
      </c>
      <c r="D756" s="31" t="s">
        <v>1922</v>
      </c>
      <c r="E756" s="31" t="s">
        <v>1923</v>
      </c>
      <c r="F756" s="31" t="s">
        <v>1924</v>
      </c>
      <c r="G756" s="32" t="s">
        <v>40</v>
      </c>
      <c r="H756" s="33">
        <v>0</v>
      </c>
      <c r="I756" s="67">
        <v>590000000</v>
      </c>
      <c r="J756" s="32" t="s">
        <v>41</v>
      </c>
      <c r="K756" s="32" t="s">
        <v>1925</v>
      </c>
      <c r="L756" s="32" t="s">
        <v>43</v>
      </c>
      <c r="M756" s="32" t="s">
        <v>69</v>
      </c>
      <c r="N756" s="32" t="s">
        <v>70</v>
      </c>
      <c r="O756" s="32" t="s">
        <v>71</v>
      </c>
      <c r="P756" s="32" t="s">
        <v>267</v>
      </c>
      <c r="Q756" s="32" t="s">
        <v>268</v>
      </c>
      <c r="R756" s="34">
        <v>2</v>
      </c>
      <c r="S756" s="34">
        <v>5800</v>
      </c>
      <c r="T756" s="58">
        <v>0</v>
      </c>
      <c r="U756" s="316">
        <f t="shared" ref="U756" si="83">T756*1.12</f>
        <v>0</v>
      </c>
      <c r="V756" s="37" t="s">
        <v>48</v>
      </c>
      <c r="W756" s="32">
        <v>2016</v>
      </c>
      <c r="X756" s="38" t="s">
        <v>12867</v>
      </c>
    </row>
    <row r="757" spans="1:58" s="40" customFormat="1" ht="50.1" customHeight="1">
      <c r="A757" s="417" t="s">
        <v>14067</v>
      </c>
      <c r="B757" s="54" t="s">
        <v>35</v>
      </c>
      <c r="C757" s="221" t="s">
        <v>1921</v>
      </c>
      <c r="D757" s="221" t="s">
        <v>1922</v>
      </c>
      <c r="E757" s="221" t="s">
        <v>1923</v>
      </c>
      <c r="F757" s="221" t="s">
        <v>1924</v>
      </c>
      <c r="G757" s="30" t="s">
        <v>40</v>
      </c>
      <c r="H757" s="239">
        <v>0</v>
      </c>
      <c r="I757" s="313">
        <v>590000000</v>
      </c>
      <c r="J757" s="68" t="s">
        <v>394</v>
      </c>
      <c r="K757" s="30" t="s">
        <v>13233</v>
      </c>
      <c r="L757" s="30" t="s">
        <v>14063</v>
      </c>
      <c r="M757" s="30" t="s">
        <v>69</v>
      </c>
      <c r="N757" s="30" t="s">
        <v>9603</v>
      </c>
      <c r="O757" s="30" t="s">
        <v>2070</v>
      </c>
      <c r="P757" s="32">
        <v>839</v>
      </c>
      <c r="Q757" s="32" t="s">
        <v>268</v>
      </c>
      <c r="R757" s="58">
        <v>1</v>
      </c>
      <c r="S757" s="58">
        <v>5800</v>
      </c>
      <c r="T757" s="58">
        <f>R757*S757</f>
        <v>5800</v>
      </c>
      <c r="U757" s="58">
        <f>T757*1.12</f>
        <v>6496.0000000000009</v>
      </c>
      <c r="V757" s="70"/>
      <c r="W757" s="68">
        <v>2016</v>
      </c>
      <c r="X757" s="123"/>
      <c r="Y757" s="364"/>
      <c r="Z757" s="364"/>
      <c r="AA757" s="364"/>
      <c r="AB757" s="364"/>
      <c r="AC757" s="364"/>
      <c r="AD757" s="364"/>
      <c r="AE757" s="364"/>
      <c r="AF757" s="364"/>
      <c r="AG757" s="364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</row>
    <row r="758" spans="1:58" ht="50.1" customHeight="1">
      <c r="A758" s="29" t="s">
        <v>1926</v>
      </c>
      <c r="B758" s="30" t="s">
        <v>35</v>
      </c>
      <c r="C758" s="31" t="s">
        <v>1927</v>
      </c>
      <c r="D758" s="31" t="s">
        <v>1928</v>
      </c>
      <c r="E758" s="31" t="s">
        <v>1929</v>
      </c>
      <c r="F758" s="31" t="s">
        <v>1930</v>
      </c>
      <c r="G758" s="32" t="s">
        <v>40</v>
      </c>
      <c r="H758" s="33">
        <v>0</v>
      </c>
      <c r="I758" s="67">
        <v>590000000</v>
      </c>
      <c r="J758" s="32" t="s">
        <v>41</v>
      </c>
      <c r="K758" s="32" t="s">
        <v>42</v>
      </c>
      <c r="L758" s="32" t="s">
        <v>43</v>
      </c>
      <c r="M758" s="32" t="s">
        <v>44</v>
      </c>
      <c r="N758" s="32" t="s">
        <v>172</v>
      </c>
      <c r="O758" s="32" t="s">
        <v>46</v>
      </c>
      <c r="P758" s="32">
        <v>796</v>
      </c>
      <c r="Q758" s="32" t="s">
        <v>47</v>
      </c>
      <c r="R758" s="34">
        <v>3</v>
      </c>
      <c r="S758" s="34">
        <v>20000</v>
      </c>
      <c r="T758" s="35">
        <v>0</v>
      </c>
      <c r="U758" s="36">
        <f t="shared" si="81"/>
        <v>0</v>
      </c>
      <c r="V758" s="37" t="s">
        <v>48</v>
      </c>
      <c r="W758" s="32">
        <v>2016</v>
      </c>
      <c r="X758" s="38">
        <v>11</v>
      </c>
    </row>
    <row r="759" spans="1:58" ht="50.1" customHeight="1">
      <c r="A759" s="41" t="s">
        <v>1931</v>
      </c>
      <c r="B759" s="30" t="s">
        <v>35</v>
      </c>
      <c r="C759" s="42" t="s">
        <v>1927</v>
      </c>
      <c r="D759" s="42" t="s">
        <v>1928</v>
      </c>
      <c r="E759" s="42" t="s">
        <v>1929</v>
      </c>
      <c r="F759" s="42" t="s">
        <v>1930</v>
      </c>
      <c r="G759" s="30" t="s">
        <v>40</v>
      </c>
      <c r="H759" s="30">
        <v>0</v>
      </c>
      <c r="I759" s="67">
        <v>590000000</v>
      </c>
      <c r="J759" s="32" t="s">
        <v>41</v>
      </c>
      <c r="K759" s="30" t="s">
        <v>174</v>
      </c>
      <c r="L759" s="32" t="s">
        <v>43</v>
      </c>
      <c r="M759" s="30" t="s">
        <v>44</v>
      </c>
      <c r="N759" s="30" t="s">
        <v>172</v>
      </c>
      <c r="O759" s="32" t="s">
        <v>175</v>
      </c>
      <c r="P759" s="32">
        <v>796</v>
      </c>
      <c r="Q759" s="30" t="s">
        <v>47</v>
      </c>
      <c r="R759" s="43">
        <v>3</v>
      </c>
      <c r="S759" s="43">
        <v>20000</v>
      </c>
      <c r="T759" s="44">
        <f>R759*S759</f>
        <v>60000</v>
      </c>
      <c r="U759" s="44">
        <f>T759*1.12</f>
        <v>67200</v>
      </c>
      <c r="V759" s="64"/>
      <c r="W759" s="32">
        <v>2016</v>
      </c>
      <c r="X759" s="30"/>
    </row>
    <row r="760" spans="1:58" ht="50.1" customHeight="1">
      <c r="A760" s="29" t="s">
        <v>1932</v>
      </c>
      <c r="B760" s="30" t="s">
        <v>35</v>
      </c>
      <c r="C760" s="31" t="s">
        <v>1933</v>
      </c>
      <c r="D760" s="31" t="s">
        <v>1934</v>
      </c>
      <c r="E760" s="31" t="s">
        <v>1935</v>
      </c>
      <c r="F760" s="31" t="s">
        <v>1936</v>
      </c>
      <c r="G760" s="32" t="s">
        <v>40</v>
      </c>
      <c r="H760" s="33">
        <v>0</v>
      </c>
      <c r="I760" s="67">
        <v>590000000</v>
      </c>
      <c r="J760" s="32" t="s">
        <v>41</v>
      </c>
      <c r="K760" s="32" t="s">
        <v>68</v>
      </c>
      <c r="L760" s="32" t="s">
        <v>302</v>
      </c>
      <c r="M760" s="32" t="s">
        <v>69</v>
      </c>
      <c r="N760" s="32" t="s">
        <v>303</v>
      </c>
      <c r="O760" s="32" t="s">
        <v>71</v>
      </c>
      <c r="P760" s="32">
        <v>796</v>
      </c>
      <c r="Q760" s="32" t="s">
        <v>47</v>
      </c>
      <c r="R760" s="34">
        <v>2</v>
      </c>
      <c r="S760" s="34">
        <v>27100</v>
      </c>
      <c r="T760" s="35">
        <v>0</v>
      </c>
      <c r="U760" s="36">
        <f t="shared" si="81"/>
        <v>0</v>
      </c>
      <c r="V760" s="37" t="s">
        <v>48</v>
      </c>
      <c r="W760" s="32">
        <v>2016</v>
      </c>
      <c r="X760" s="38">
        <v>11</v>
      </c>
    </row>
    <row r="761" spans="1:58" s="40" customFormat="1" ht="50.1" customHeight="1">
      <c r="A761" s="70" t="s">
        <v>1937</v>
      </c>
      <c r="B761" s="30" t="s">
        <v>35</v>
      </c>
      <c r="C761" s="42" t="s">
        <v>1933</v>
      </c>
      <c r="D761" s="42" t="s">
        <v>1934</v>
      </c>
      <c r="E761" s="42" t="s">
        <v>1935</v>
      </c>
      <c r="F761" s="42" t="s">
        <v>1936</v>
      </c>
      <c r="G761" s="32" t="s">
        <v>40</v>
      </c>
      <c r="H761" s="30">
        <v>0</v>
      </c>
      <c r="I761" s="67">
        <v>590000000</v>
      </c>
      <c r="J761" s="32" t="s">
        <v>41</v>
      </c>
      <c r="K761" s="32" t="s">
        <v>182</v>
      </c>
      <c r="L761" s="32" t="s">
        <v>302</v>
      </c>
      <c r="M761" s="32" t="s">
        <v>69</v>
      </c>
      <c r="N761" s="32" t="s">
        <v>303</v>
      </c>
      <c r="O761" s="32" t="s">
        <v>115</v>
      </c>
      <c r="P761" s="32">
        <v>796</v>
      </c>
      <c r="Q761" s="32" t="s">
        <v>47</v>
      </c>
      <c r="R761" s="43">
        <v>2</v>
      </c>
      <c r="S761" s="43">
        <v>27100</v>
      </c>
      <c r="T761" s="44">
        <v>0</v>
      </c>
      <c r="U761" s="44">
        <f t="shared" si="81"/>
        <v>0</v>
      </c>
      <c r="V761" s="32"/>
      <c r="W761" s="32">
        <v>2016</v>
      </c>
      <c r="X761" s="32">
        <v>19</v>
      </c>
    </row>
    <row r="762" spans="1:58" s="40" customFormat="1" ht="50.1" customHeight="1">
      <c r="A762" s="70" t="s">
        <v>1938</v>
      </c>
      <c r="B762" s="54" t="s">
        <v>35</v>
      </c>
      <c r="C762" s="42" t="s">
        <v>1933</v>
      </c>
      <c r="D762" s="42" t="s">
        <v>1934</v>
      </c>
      <c r="E762" s="42" t="s">
        <v>1935</v>
      </c>
      <c r="F762" s="42" t="s">
        <v>1936</v>
      </c>
      <c r="G762" s="32" t="s">
        <v>40</v>
      </c>
      <c r="H762" s="239">
        <v>0</v>
      </c>
      <c r="I762" s="67">
        <v>590000000</v>
      </c>
      <c r="J762" s="68" t="s">
        <v>394</v>
      </c>
      <c r="K762" s="253" t="s">
        <v>1939</v>
      </c>
      <c r="L762" s="30" t="s">
        <v>396</v>
      </c>
      <c r="M762" s="30" t="s">
        <v>69</v>
      </c>
      <c r="N762" s="30" t="s">
        <v>397</v>
      </c>
      <c r="O762" s="30" t="s">
        <v>398</v>
      </c>
      <c r="P762" s="32">
        <v>796</v>
      </c>
      <c r="Q762" s="30" t="s">
        <v>47</v>
      </c>
      <c r="R762" s="43">
        <v>2</v>
      </c>
      <c r="S762" s="43">
        <v>31700</v>
      </c>
      <c r="T762" s="44">
        <f>S762*R762</f>
        <v>63400</v>
      </c>
      <c r="U762" s="207">
        <f t="shared" si="81"/>
        <v>71008</v>
      </c>
      <c r="V762" s="30"/>
      <c r="W762" s="68">
        <v>2016</v>
      </c>
      <c r="X762" s="30"/>
    </row>
    <row r="763" spans="1:58" ht="50.1" customHeight="1">
      <c r="A763" s="29" t="s">
        <v>1940</v>
      </c>
      <c r="B763" s="30" t="s">
        <v>35</v>
      </c>
      <c r="C763" s="31" t="s">
        <v>1941</v>
      </c>
      <c r="D763" s="31" t="s">
        <v>1942</v>
      </c>
      <c r="E763" s="31" t="s">
        <v>1943</v>
      </c>
      <c r="F763" s="31" t="s">
        <v>1944</v>
      </c>
      <c r="G763" s="32" t="s">
        <v>40</v>
      </c>
      <c r="H763" s="33">
        <v>0</v>
      </c>
      <c r="I763" s="67">
        <v>590000000</v>
      </c>
      <c r="J763" s="32" t="s">
        <v>41</v>
      </c>
      <c r="K763" s="32" t="s">
        <v>54</v>
      </c>
      <c r="L763" s="32" t="s">
        <v>43</v>
      </c>
      <c r="M763" s="32" t="s">
        <v>69</v>
      </c>
      <c r="N763" s="32" t="s">
        <v>284</v>
      </c>
      <c r="O763" s="32" t="s">
        <v>71</v>
      </c>
      <c r="P763" s="32">
        <v>796</v>
      </c>
      <c r="Q763" s="32" t="s">
        <v>47</v>
      </c>
      <c r="R763" s="34">
        <v>2000</v>
      </c>
      <c r="S763" s="34">
        <v>22</v>
      </c>
      <c r="T763" s="35">
        <f>R763*S763</f>
        <v>44000</v>
      </c>
      <c r="U763" s="36">
        <f t="shared" si="81"/>
        <v>49280.000000000007</v>
      </c>
      <c r="V763" s="37" t="s">
        <v>48</v>
      </c>
      <c r="W763" s="32">
        <v>2016</v>
      </c>
      <c r="X763" s="38" t="s">
        <v>48</v>
      </c>
    </row>
    <row r="764" spans="1:58" ht="50.1" customHeight="1">
      <c r="A764" s="29" t="s">
        <v>1945</v>
      </c>
      <c r="B764" s="30" t="s">
        <v>35</v>
      </c>
      <c r="C764" s="31" t="s">
        <v>1946</v>
      </c>
      <c r="D764" s="31" t="s">
        <v>1942</v>
      </c>
      <c r="E764" s="31" t="s">
        <v>1947</v>
      </c>
      <c r="F764" s="31" t="s">
        <v>1948</v>
      </c>
      <c r="G764" s="32" t="s">
        <v>40</v>
      </c>
      <c r="H764" s="33">
        <v>0</v>
      </c>
      <c r="I764" s="67">
        <v>590000000</v>
      </c>
      <c r="J764" s="32" t="s">
        <v>41</v>
      </c>
      <c r="K764" s="32" t="s">
        <v>54</v>
      </c>
      <c r="L764" s="32" t="s">
        <v>43</v>
      </c>
      <c r="M764" s="32" t="s">
        <v>69</v>
      </c>
      <c r="N764" s="32" t="s">
        <v>284</v>
      </c>
      <c r="O764" s="32" t="s">
        <v>71</v>
      </c>
      <c r="P764" s="32">
        <v>796</v>
      </c>
      <c r="Q764" s="32" t="s">
        <v>47</v>
      </c>
      <c r="R764" s="34">
        <v>2000</v>
      </c>
      <c r="S764" s="34">
        <v>11</v>
      </c>
      <c r="T764" s="35">
        <f>R764*S764</f>
        <v>22000</v>
      </c>
      <c r="U764" s="36">
        <f t="shared" si="81"/>
        <v>24640.000000000004</v>
      </c>
      <c r="V764" s="37" t="s">
        <v>48</v>
      </c>
      <c r="W764" s="32">
        <v>2016</v>
      </c>
      <c r="X764" s="38" t="s">
        <v>48</v>
      </c>
    </row>
    <row r="765" spans="1:58" ht="50.1" customHeight="1">
      <c r="A765" s="29" t="s">
        <v>1949</v>
      </c>
      <c r="B765" s="30" t="s">
        <v>35</v>
      </c>
      <c r="C765" s="31" t="s">
        <v>1950</v>
      </c>
      <c r="D765" s="31" t="s">
        <v>1951</v>
      </c>
      <c r="E765" s="31" t="s">
        <v>1952</v>
      </c>
      <c r="F765" s="31" t="s">
        <v>1953</v>
      </c>
      <c r="G765" s="32" t="s">
        <v>40</v>
      </c>
      <c r="H765" s="33">
        <v>0</v>
      </c>
      <c r="I765" s="67">
        <v>590000000</v>
      </c>
      <c r="J765" s="32" t="s">
        <v>41</v>
      </c>
      <c r="K765" s="32" t="s">
        <v>54</v>
      </c>
      <c r="L765" s="32" t="s">
        <v>43</v>
      </c>
      <c r="M765" s="32" t="s">
        <v>69</v>
      </c>
      <c r="N765" s="32" t="s">
        <v>284</v>
      </c>
      <c r="O765" s="32" t="s">
        <v>71</v>
      </c>
      <c r="P765" s="32">
        <v>796</v>
      </c>
      <c r="Q765" s="32" t="s">
        <v>47</v>
      </c>
      <c r="R765" s="34">
        <v>500</v>
      </c>
      <c r="S765" s="34">
        <v>9</v>
      </c>
      <c r="T765" s="35">
        <f>R765*S765</f>
        <v>4500</v>
      </c>
      <c r="U765" s="36">
        <f t="shared" si="81"/>
        <v>5040.0000000000009</v>
      </c>
      <c r="V765" s="37" t="s">
        <v>48</v>
      </c>
      <c r="W765" s="32">
        <v>2016</v>
      </c>
      <c r="X765" s="38" t="s">
        <v>48</v>
      </c>
    </row>
    <row r="766" spans="1:58" ht="50.1" customHeight="1">
      <c r="A766" s="29" t="s">
        <v>1954</v>
      </c>
      <c r="B766" s="30" t="s">
        <v>35</v>
      </c>
      <c r="C766" s="31" t="s">
        <v>1955</v>
      </c>
      <c r="D766" s="31" t="s">
        <v>1956</v>
      </c>
      <c r="E766" s="31" t="s">
        <v>1957</v>
      </c>
      <c r="F766" s="31" t="s">
        <v>1958</v>
      </c>
      <c r="G766" s="32" t="s">
        <v>40</v>
      </c>
      <c r="H766" s="33">
        <v>0</v>
      </c>
      <c r="I766" s="67">
        <v>590000000</v>
      </c>
      <c r="J766" s="32" t="s">
        <v>41</v>
      </c>
      <c r="K766" s="32" t="s">
        <v>42</v>
      </c>
      <c r="L766" s="32" t="s">
        <v>43</v>
      </c>
      <c r="M766" s="32" t="s">
        <v>44</v>
      </c>
      <c r="N766" s="32" t="s">
        <v>45</v>
      </c>
      <c r="O766" s="32" t="s">
        <v>46</v>
      </c>
      <c r="P766" s="32">
        <v>796</v>
      </c>
      <c r="Q766" s="32" t="s">
        <v>47</v>
      </c>
      <c r="R766" s="34">
        <v>6</v>
      </c>
      <c r="S766" s="34">
        <v>25</v>
      </c>
      <c r="T766" s="35">
        <v>0</v>
      </c>
      <c r="U766" s="36">
        <f t="shared" si="81"/>
        <v>0</v>
      </c>
      <c r="V766" s="37" t="s">
        <v>48</v>
      </c>
      <c r="W766" s="32">
        <v>2016</v>
      </c>
      <c r="X766" s="38">
        <v>11</v>
      </c>
    </row>
    <row r="767" spans="1:58" ht="50.1" customHeight="1">
      <c r="A767" s="41" t="s">
        <v>1959</v>
      </c>
      <c r="B767" s="30" t="s">
        <v>35</v>
      </c>
      <c r="C767" s="42" t="s">
        <v>1955</v>
      </c>
      <c r="D767" s="42" t="s">
        <v>1956</v>
      </c>
      <c r="E767" s="42" t="s">
        <v>1957</v>
      </c>
      <c r="F767" s="42" t="s">
        <v>1958</v>
      </c>
      <c r="G767" s="30" t="s">
        <v>40</v>
      </c>
      <c r="H767" s="30">
        <v>0</v>
      </c>
      <c r="I767" s="67">
        <v>590000000</v>
      </c>
      <c r="J767" s="32" t="s">
        <v>41</v>
      </c>
      <c r="K767" s="30" t="s">
        <v>174</v>
      </c>
      <c r="L767" s="32" t="s">
        <v>43</v>
      </c>
      <c r="M767" s="30" t="s">
        <v>44</v>
      </c>
      <c r="N767" s="30" t="s">
        <v>45</v>
      </c>
      <c r="O767" s="32" t="s">
        <v>175</v>
      </c>
      <c r="P767" s="32">
        <v>796</v>
      </c>
      <c r="Q767" s="30" t="s">
        <v>47</v>
      </c>
      <c r="R767" s="43">
        <v>6</v>
      </c>
      <c r="S767" s="43">
        <v>25</v>
      </c>
      <c r="T767" s="44">
        <f>R767*S767</f>
        <v>150</v>
      </c>
      <c r="U767" s="44">
        <f t="shared" si="81"/>
        <v>168.00000000000003</v>
      </c>
      <c r="V767" s="64"/>
      <c r="W767" s="32">
        <v>2016</v>
      </c>
      <c r="X767" s="30"/>
    </row>
    <row r="768" spans="1:58" ht="50.1" customHeight="1">
      <c r="A768" s="29" t="s">
        <v>1960</v>
      </c>
      <c r="B768" s="30" t="s">
        <v>35</v>
      </c>
      <c r="C768" s="31" t="s">
        <v>1961</v>
      </c>
      <c r="D768" s="31" t="s">
        <v>1956</v>
      </c>
      <c r="E768" s="31" t="s">
        <v>1962</v>
      </c>
      <c r="F768" s="31" t="s">
        <v>1963</v>
      </c>
      <c r="G768" s="32" t="s">
        <v>40</v>
      </c>
      <c r="H768" s="33">
        <v>0</v>
      </c>
      <c r="I768" s="67">
        <v>590000000</v>
      </c>
      <c r="J768" s="32" t="s">
        <v>41</v>
      </c>
      <c r="K768" s="32" t="s">
        <v>42</v>
      </c>
      <c r="L768" s="32" t="s">
        <v>43</v>
      </c>
      <c r="M768" s="32" t="s">
        <v>44</v>
      </c>
      <c r="N768" s="32" t="s">
        <v>45</v>
      </c>
      <c r="O768" s="32" t="s">
        <v>46</v>
      </c>
      <c r="P768" s="32">
        <v>796</v>
      </c>
      <c r="Q768" s="32" t="s">
        <v>47</v>
      </c>
      <c r="R768" s="34">
        <v>20</v>
      </c>
      <c r="S768" s="34">
        <v>25</v>
      </c>
      <c r="T768" s="35">
        <v>0</v>
      </c>
      <c r="U768" s="36">
        <f t="shared" si="81"/>
        <v>0</v>
      </c>
      <c r="V768" s="37" t="s">
        <v>48</v>
      </c>
      <c r="W768" s="32">
        <v>2016</v>
      </c>
      <c r="X768" s="38">
        <v>11</v>
      </c>
    </row>
    <row r="769" spans="1:58" ht="50.1" customHeight="1">
      <c r="A769" s="41" t="s">
        <v>1964</v>
      </c>
      <c r="B769" s="30" t="s">
        <v>35</v>
      </c>
      <c r="C769" s="42" t="s">
        <v>1961</v>
      </c>
      <c r="D769" s="42" t="s">
        <v>1956</v>
      </c>
      <c r="E769" s="42" t="s">
        <v>1962</v>
      </c>
      <c r="F769" s="42" t="s">
        <v>1963</v>
      </c>
      <c r="G769" s="30" t="s">
        <v>40</v>
      </c>
      <c r="H769" s="30">
        <v>0</v>
      </c>
      <c r="I769" s="67">
        <v>590000000</v>
      </c>
      <c r="J769" s="32" t="s">
        <v>41</v>
      </c>
      <c r="K769" s="30" t="s">
        <v>174</v>
      </c>
      <c r="L769" s="32" t="s">
        <v>43</v>
      </c>
      <c r="M769" s="30" t="s">
        <v>44</v>
      </c>
      <c r="N769" s="30" t="s">
        <v>45</v>
      </c>
      <c r="O769" s="32" t="s">
        <v>175</v>
      </c>
      <c r="P769" s="32">
        <v>796</v>
      </c>
      <c r="Q769" s="30" t="s">
        <v>47</v>
      </c>
      <c r="R769" s="43">
        <v>20</v>
      </c>
      <c r="S769" s="43">
        <v>25</v>
      </c>
      <c r="T769" s="44">
        <f>R769*S769</f>
        <v>500</v>
      </c>
      <c r="U769" s="44">
        <f>T769*1.12</f>
        <v>560</v>
      </c>
      <c r="V769" s="64"/>
      <c r="W769" s="32">
        <v>2016</v>
      </c>
      <c r="X769" s="30"/>
    </row>
    <row r="770" spans="1:58" ht="50.1" customHeight="1">
      <c r="A770" s="29" t="s">
        <v>1965</v>
      </c>
      <c r="B770" s="30" t="s">
        <v>35</v>
      </c>
      <c r="C770" s="31" t="s">
        <v>1966</v>
      </c>
      <c r="D770" s="31" t="s">
        <v>1956</v>
      </c>
      <c r="E770" s="31" t="s">
        <v>1967</v>
      </c>
      <c r="F770" s="31" t="s">
        <v>1968</v>
      </c>
      <c r="G770" s="32" t="s">
        <v>40</v>
      </c>
      <c r="H770" s="33">
        <v>0</v>
      </c>
      <c r="I770" s="67">
        <v>590000000</v>
      </c>
      <c r="J770" s="32" t="s">
        <v>41</v>
      </c>
      <c r="K770" s="32" t="s">
        <v>42</v>
      </c>
      <c r="L770" s="32" t="s">
        <v>43</v>
      </c>
      <c r="M770" s="32" t="s">
        <v>44</v>
      </c>
      <c r="N770" s="32" t="s">
        <v>45</v>
      </c>
      <c r="O770" s="32" t="s">
        <v>46</v>
      </c>
      <c r="P770" s="32">
        <v>796</v>
      </c>
      <c r="Q770" s="32" t="s">
        <v>47</v>
      </c>
      <c r="R770" s="34">
        <v>8</v>
      </c>
      <c r="S770" s="34">
        <v>30</v>
      </c>
      <c r="T770" s="35">
        <v>0</v>
      </c>
      <c r="U770" s="36">
        <f t="shared" si="81"/>
        <v>0</v>
      </c>
      <c r="V770" s="37" t="s">
        <v>48</v>
      </c>
      <c r="W770" s="32">
        <v>2016</v>
      </c>
      <c r="X770" s="38">
        <v>11</v>
      </c>
    </row>
    <row r="771" spans="1:58" ht="50.1" customHeight="1">
      <c r="A771" s="41" t="s">
        <v>1969</v>
      </c>
      <c r="B771" s="30" t="s">
        <v>35</v>
      </c>
      <c r="C771" s="42" t="s">
        <v>1966</v>
      </c>
      <c r="D771" s="42" t="s">
        <v>1956</v>
      </c>
      <c r="E771" s="42" t="s">
        <v>1967</v>
      </c>
      <c r="F771" s="42" t="s">
        <v>1968</v>
      </c>
      <c r="G771" s="30" t="s">
        <v>40</v>
      </c>
      <c r="H771" s="30">
        <v>0</v>
      </c>
      <c r="I771" s="67">
        <v>590000000</v>
      </c>
      <c r="J771" s="32" t="s">
        <v>41</v>
      </c>
      <c r="K771" s="30" t="s">
        <v>174</v>
      </c>
      <c r="L771" s="32" t="s">
        <v>43</v>
      </c>
      <c r="M771" s="30" t="s">
        <v>44</v>
      </c>
      <c r="N771" s="30" t="s">
        <v>45</v>
      </c>
      <c r="O771" s="32" t="s">
        <v>175</v>
      </c>
      <c r="P771" s="32">
        <v>796</v>
      </c>
      <c r="Q771" s="30" t="s">
        <v>47</v>
      </c>
      <c r="R771" s="43">
        <v>8</v>
      </c>
      <c r="S771" s="43">
        <v>30</v>
      </c>
      <c r="T771" s="44">
        <f>R771*S771</f>
        <v>240</v>
      </c>
      <c r="U771" s="44">
        <f>T771*1.12</f>
        <v>268.8</v>
      </c>
      <c r="V771" s="64"/>
      <c r="W771" s="32">
        <v>2016</v>
      </c>
      <c r="X771" s="30"/>
    </row>
    <row r="772" spans="1:58" ht="50.1" customHeight="1">
      <c r="A772" s="29" t="s">
        <v>1970</v>
      </c>
      <c r="B772" s="30" t="s">
        <v>35</v>
      </c>
      <c r="C772" s="31" t="s">
        <v>1971</v>
      </c>
      <c r="D772" s="31" t="s">
        <v>1956</v>
      </c>
      <c r="E772" s="31" t="s">
        <v>1972</v>
      </c>
      <c r="F772" s="31" t="s">
        <v>1973</v>
      </c>
      <c r="G772" s="32" t="s">
        <v>40</v>
      </c>
      <c r="H772" s="33">
        <v>0</v>
      </c>
      <c r="I772" s="67">
        <v>590000000</v>
      </c>
      <c r="J772" s="32" t="s">
        <v>41</v>
      </c>
      <c r="K772" s="32" t="s">
        <v>68</v>
      </c>
      <c r="L772" s="32" t="s">
        <v>302</v>
      </c>
      <c r="M772" s="32" t="s">
        <v>69</v>
      </c>
      <c r="N772" s="32" t="s">
        <v>303</v>
      </c>
      <c r="O772" s="32" t="s">
        <v>71</v>
      </c>
      <c r="P772" s="32">
        <v>796</v>
      </c>
      <c r="Q772" s="32" t="s">
        <v>47</v>
      </c>
      <c r="R772" s="34">
        <v>5</v>
      </c>
      <c r="S772" s="34">
        <v>850</v>
      </c>
      <c r="T772" s="35">
        <v>0</v>
      </c>
      <c r="U772" s="36">
        <f t="shared" si="81"/>
        <v>0</v>
      </c>
      <c r="V772" s="37" t="s">
        <v>48</v>
      </c>
      <c r="W772" s="32">
        <v>2016</v>
      </c>
      <c r="X772" s="38">
        <v>11</v>
      </c>
    </row>
    <row r="773" spans="1:58" ht="50.1" customHeight="1">
      <c r="A773" s="41" t="s">
        <v>1974</v>
      </c>
      <c r="B773" s="30" t="s">
        <v>35</v>
      </c>
      <c r="C773" s="42" t="s">
        <v>1971</v>
      </c>
      <c r="D773" s="42" t="s">
        <v>1956</v>
      </c>
      <c r="E773" s="42" t="s">
        <v>1972</v>
      </c>
      <c r="F773" s="42" t="s">
        <v>1973</v>
      </c>
      <c r="G773" s="32" t="s">
        <v>40</v>
      </c>
      <c r="H773" s="30">
        <v>0</v>
      </c>
      <c r="I773" s="67">
        <v>590000000</v>
      </c>
      <c r="J773" s="32" t="s">
        <v>41</v>
      </c>
      <c r="K773" s="32" t="s">
        <v>182</v>
      </c>
      <c r="L773" s="32" t="s">
        <v>302</v>
      </c>
      <c r="M773" s="32" t="s">
        <v>69</v>
      </c>
      <c r="N773" s="32" t="s">
        <v>303</v>
      </c>
      <c r="O773" s="32" t="s">
        <v>115</v>
      </c>
      <c r="P773" s="32">
        <v>796</v>
      </c>
      <c r="Q773" s="32" t="s">
        <v>47</v>
      </c>
      <c r="R773" s="62">
        <v>5</v>
      </c>
      <c r="S773" s="53">
        <v>850</v>
      </c>
      <c r="T773" s="44">
        <f>R773*S773</f>
        <v>4250</v>
      </c>
      <c r="U773" s="44">
        <f>T773*1.12</f>
        <v>4760</v>
      </c>
      <c r="V773" s="32"/>
      <c r="W773" s="32">
        <v>2016</v>
      </c>
      <c r="X773" s="32"/>
    </row>
    <row r="774" spans="1:58" ht="50.1" customHeight="1">
      <c r="A774" s="29" t="s">
        <v>1975</v>
      </c>
      <c r="B774" s="30" t="s">
        <v>35</v>
      </c>
      <c r="C774" s="31" t="s">
        <v>1976</v>
      </c>
      <c r="D774" s="31" t="s">
        <v>1977</v>
      </c>
      <c r="E774" s="31" t="s">
        <v>1978</v>
      </c>
      <c r="F774" s="31" t="s">
        <v>1979</v>
      </c>
      <c r="G774" s="32" t="s">
        <v>40</v>
      </c>
      <c r="H774" s="33">
        <v>0</v>
      </c>
      <c r="I774" s="67">
        <v>590000000</v>
      </c>
      <c r="J774" s="32" t="s">
        <v>41</v>
      </c>
      <c r="K774" s="32" t="s">
        <v>275</v>
      </c>
      <c r="L774" s="32" t="s">
        <v>41</v>
      </c>
      <c r="M774" s="32" t="s">
        <v>84</v>
      </c>
      <c r="N774" s="32" t="s">
        <v>806</v>
      </c>
      <c r="O774" s="32" t="s">
        <v>111</v>
      </c>
      <c r="P774" s="32">
        <v>796</v>
      </c>
      <c r="Q774" s="32" t="s">
        <v>47</v>
      </c>
      <c r="R774" s="34">
        <v>12</v>
      </c>
      <c r="S774" s="34">
        <v>2415</v>
      </c>
      <c r="T774" s="35">
        <v>0</v>
      </c>
      <c r="U774" s="36">
        <f t="shared" si="81"/>
        <v>0</v>
      </c>
      <c r="V774" s="37" t="s">
        <v>48</v>
      </c>
      <c r="W774" s="32">
        <v>2016</v>
      </c>
      <c r="X774" s="38">
        <v>11</v>
      </c>
    </row>
    <row r="775" spans="1:58" ht="50.1" customHeight="1">
      <c r="A775" s="41" t="s">
        <v>1980</v>
      </c>
      <c r="B775" s="30" t="s">
        <v>35</v>
      </c>
      <c r="C775" s="42" t="s">
        <v>1976</v>
      </c>
      <c r="D775" s="42" t="s">
        <v>1977</v>
      </c>
      <c r="E775" s="42" t="s">
        <v>1978</v>
      </c>
      <c r="F775" s="42" t="s">
        <v>1979</v>
      </c>
      <c r="G775" s="30" t="s">
        <v>40</v>
      </c>
      <c r="H775" s="30">
        <v>0</v>
      </c>
      <c r="I775" s="67">
        <v>590000000</v>
      </c>
      <c r="J775" s="32" t="s">
        <v>41</v>
      </c>
      <c r="K775" s="30" t="s">
        <v>204</v>
      </c>
      <c r="L775" s="30" t="s">
        <v>41</v>
      </c>
      <c r="M775" s="30" t="s">
        <v>84</v>
      </c>
      <c r="N775" s="30" t="s">
        <v>806</v>
      </c>
      <c r="O775" s="32" t="s">
        <v>115</v>
      </c>
      <c r="P775" s="32">
        <v>796</v>
      </c>
      <c r="Q775" s="30" t="s">
        <v>47</v>
      </c>
      <c r="R775" s="43">
        <v>12</v>
      </c>
      <c r="S775" s="43">
        <v>2415</v>
      </c>
      <c r="T775" s="44">
        <f>R775*S775</f>
        <v>28980</v>
      </c>
      <c r="U775" s="44">
        <f>T775*1.12</f>
        <v>32457.600000000002</v>
      </c>
      <c r="V775" s="64"/>
      <c r="W775" s="32">
        <v>2016</v>
      </c>
      <c r="X775" s="30"/>
    </row>
    <row r="776" spans="1:58" ht="50.1" customHeight="1">
      <c r="A776" s="29" t="s">
        <v>1981</v>
      </c>
      <c r="B776" s="30" t="s">
        <v>35</v>
      </c>
      <c r="C776" s="31" t="s">
        <v>1982</v>
      </c>
      <c r="D776" s="31" t="s">
        <v>1977</v>
      </c>
      <c r="E776" s="31" t="s">
        <v>1983</v>
      </c>
      <c r="F776" s="31" t="s">
        <v>1984</v>
      </c>
      <c r="G776" s="32" t="s">
        <v>40</v>
      </c>
      <c r="H776" s="33">
        <v>0</v>
      </c>
      <c r="I776" s="67">
        <v>590000000</v>
      </c>
      <c r="J776" s="32" t="s">
        <v>41</v>
      </c>
      <c r="K776" s="32" t="s">
        <v>68</v>
      </c>
      <c r="L776" s="32" t="s">
        <v>302</v>
      </c>
      <c r="M776" s="32" t="s">
        <v>69</v>
      </c>
      <c r="N776" s="32" t="s">
        <v>303</v>
      </c>
      <c r="O776" s="32" t="s">
        <v>71</v>
      </c>
      <c r="P776" s="32">
        <v>796</v>
      </c>
      <c r="Q776" s="32" t="s">
        <v>47</v>
      </c>
      <c r="R776" s="34">
        <v>59</v>
      </c>
      <c r="S776" s="34">
        <v>40</v>
      </c>
      <c r="T776" s="35">
        <v>0</v>
      </c>
      <c r="U776" s="36">
        <f t="shared" si="81"/>
        <v>0</v>
      </c>
      <c r="V776" s="37" t="s">
        <v>48</v>
      </c>
      <c r="W776" s="32">
        <v>2016</v>
      </c>
      <c r="X776" s="38">
        <v>11</v>
      </c>
    </row>
    <row r="777" spans="1:58" s="40" customFormat="1" ht="50.1" customHeight="1">
      <c r="A777" s="70" t="s">
        <v>1985</v>
      </c>
      <c r="B777" s="30" t="s">
        <v>35</v>
      </c>
      <c r="C777" s="220" t="s">
        <v>1982</v>
      </c>
      <c r="D777" s="220" t="s">
        <v>1977</v>
      </c>
      <c r="E777" s="220" t="s">
        <v>1983</v>
      </c>
      <c r="F777" s="220" t="s">
        <v>1984</v>
      </c>
      <c r="G777" s="32" t="s">
        <v>40</v>
      </c>
      <c r="H777" s="30">
        <v>0</v>
      </c>
      <c r="I777" s="351">
        <v>590000000</v>
      </c>
      <c r="J777" s="32" t="s">
        <v>41</v>
      </c>
      <c r="K777" s="32" t="s">
        <v>182</v>
      </c>
      <c r="L777" s="32" t="s">
        <v>302</v>
      </c>
      <c r="M777" s="32" t="s">
        <v>69</v>
      </c>
      <c r="N777" s="32" t="s">
        <v>303</v>
      </c>
      <c r="O777" s="32" t="s">
        <v>115</v>
      </c>
      <c r="P777" s="32">
        <v>796</v>
      </c>
      <c r="Q777" s="32" t="s">
        <v>47</v>
      </c>
      <c r="R777" s="58">
        <v>59</v>
      </c>
      <c r="S777" s="58">
        <v>40</v>
      </c>
      <c r="T777" s="58">
        <v>0</v>
      </c>
      <c r="U777" s="58">
        <f>T777*1.12</f>
        <v>0</v>
      </c>
      <c r="V777" s="65"/>
      <c r="W777" s="32">
        <v>2016</v>
      </c>
      <c r="X777" s="32" t="s">
        <v>14076</v>
      </c>
      <c r="Y777" s="364"/>
      <c r="Z777" s="364"/>
      <c r="AA777" s="364"/>
      <c r="AB777" s="364"/>
      <c r="AC777" s="364"/>
      <c r="AD777" s="364"/>
      <c r="AE777" s="364"/>
      <c r="AF777" s="364"/>
      <c r="AG777" s="364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</row>
    <row r="778" spans="1:58" s="40" customFormat="1" ht="50.1" customHeight="1">
      <c r="A778" s="417" t="s">
        <v>14077</v>
      </c>
      <c r="B778" s="54" t="s">
        <v>35</v>
      </c>
      <c r="C778" s="220" t="s">
        <v>1982</v>
      </c>
      <c r="D778" s="220" t="s">
        <v>1977</v>
      </c>
      <c r="E778" s="220" t="s">
        <v>1983</v>
      </c>
      <c r="F778" s="220" t="s">
        <v>14078</v>
      </c>
      <c r="G778" s="30" t="s">
        <v>40</v>
      </c>
      <c r="H778" s="239">
        <v>0</v>
      </c>
      <c r="I778" s="313">
        <v>590000000</v>
      </c>
      <c r="J778" s="68" t="s">
        <v>394</v>
      </c>
      <c r="K778" s="30" t="s">
        <v>13233</v>
      </c>
      <c r="L778" s="30" t="s">
        <v>14063</v>
      </c>
      <c r="M778" s="30" t="s">
        <v>69</v>
      </c>
      <c r="N778" s="30" t="s">
        <v>9603</v>
      </c>
      <c r="O778" s="30" t="s">
        <v>2070</v>
      </c>
      <c r="P778" s="30">
        <v>796</v>
      </c>
      <c r="Q778" s="30" t="s">
        <v>47</v>
      </c>
      <c r="R778" s="58">
        <v>100</v>
      </c>
      <c r="S778" s="58">
        <v>40</v>
      </c>
      <c r="T778" s="58">
        <f t="shared" ref="T778" si="84">R778*S778</f>
        <v>4000</v>
      </c>
      <c r="U778" s="58">
        <f t="shared" ref="U778" si="85">T778*1.12</f>
        <v>4480</v>
      </c>
      <c r="V778" s="70"/>
      <c r="W778" s="68">
        <v>2016</v>
      </c>
      <c r="X778" s="123"/>
      <c r="Y778" s="364"/>
      <c r="Z778" s="364"/>
      <c r="AA778" s="364"/>
      <c r="AB778" s="364"/>
      <c r="AC778" s="364"/>
      <c r="AD778" s="364"/>
      <c r="AE778" s="364"/>
      <c r="AF778" s="364"/>
      <c r="AG778" s="364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</row>
    <row r="779" spans="1:58" ht="50.1" customHeight="1">
      <c r="A779" s="29" t="s">
        <v>1986</v>
      </c>
      <c r="B779" s="30" t="s">
        <v>35</v>
      </c>
      <c r="C779" s="31" t="s">
        <v>1982</v>
      </c>
      <c r="D779" s="31" t="s">
        <v>1977</v>
      </c>
      <c r="E779" s="31" t="s">
        <v>1983</v>
      </c>
      <c r="F779" s="31" t="s">
        <v>1987</v>
      </c>
      <c r="G779" s="32" t="s">
        <v>40</v>
      </c>
      <c r="H779" s="33">
        <v>0</v>
      </c>
      <c r="I779" s="67">
        <v>590000000</v>
      </c>
      <c r="J779" s="32" t="s">
        <v>41</v>
      </c>
      <c r="K779" s="32" t="s">
        <v>68</v>
      </c>
      <c r="L779" s="32" t="s">
        <v>302</v>
      </c>
      <c r="M779" s="32" t="s">
        <v>69</v>
      </c>
      <c r="N779" s="32" t="s">
        <v>303</v>
      </c>
      <c r="O779" s="32" t="s">
        <v>71</v>
      </c>
      <c r="P779" s="32">
        <v>796</v>
      </c>
      <c r="Q779" s="32" t="s">
        <v>47</v>
      </c>
      <c r="R779" s="34">
        <v>4</v>
      </c>
      <c r="S779" s="34">
        <v>40</v>
      </c>
      <c r="T779" s="35">
        <v>0</v>
      </c>
      <c r="U779" s="36">
        <f t="shared" si="81"/>
        <v>0</v>
      </c>
      <c r="V779" s="37" t="s">
        <v>48</v>
      </c>
      <c r="W779" s="32">
        <v>2016</v>
      </c>
      <c r="X779" s="38">
        <v>11</v>
      </c>
    </row>
    <row r="780" spans="1:58" ht="50.1" customHeight="1">
      <c r="A780" s="41" t="s">
        <v>1988</v>
      </c>
      <c r="B780" s="30" t="s">
        <v>35</v>
      </c>
      <c r="C780" s="42" t="s">
        <v>1982</v>
      </c>
      <c r="D780" s="42" t="s">
        <v>1977</v>
      </c>
      <c r="E780" s="42" t="s">
        <v>1983</v>
      </c>
      <c r="F780" s="42" t="s">
        <v>1987</v>
      </c>
      <c r="G780" s="32" t="s">
        <v>40</v>
      </c>
      <c r="H780" s="30">
        <v>0</v>
      </c>
      <c r="I780" s="67">
        <v>590000000</v>
      </c>
      <c r="J780" s="32" t="s">
        <v>41</v>
      </c>
      <c r="K780" s="32" t="s">
        <v>182</v>
      </c>
      <c r="L780" s="32" t="s">
        <v>302</v>
      </c>
      <c r="M780" s="32" t="s">
        <v>69</v>
      </c>
      <c r="N780" s="32" t="s">
        <v>303</v>
      </c>
      <c r="O780" s="32" t="s">
        <v>115</v>
      </c>
      <c r="P780" s="32">
        <v>796</v>
      </c>
      <c r="Q780" s="32" t="s">
        <v>47</v>
      </c>
      <c r="R780" s="62">
        <v>4</v>
      </c>
      <c r="S780" s="53">
        <v>40</v>
      </c>
      <c r="T780" s="44">
        <f>R780*S780</f>
        <v>160</v>
      </c>
      <c r="U780" s="44">
        <f>T780*1.12</f>
        <v>179.20000000000002</v>
      </c>
      <c r="V780" s="65"/>
      <c r="W780" s="32">
        <v>2016</v>
      </c>
      <c r="X780" s="87"/>
    </row>
    <row r="781" spans="1:58" ht="50.1" customHeight="1">
      <c r="A781" s="29" t="s">
        <v>1989</v>
      </c>
      <c r="B781" s="30" t="s">
        <v>35</v>
      </c>
      <c r="C781" s="31" t="s">
        <v>1982</v>
      </c>
      <c r="D781" s="31" t="s">
        <v>1977</v>
      </c>
      <c r="E781" s="31" t="s">
        <v>1983</v>
      </c>
      <c r="F781" s="31" t="s">
        <v>1990</v>
      </c>
      <c r="G781" s="32" t="s">
        <v>40</v>
      </c>
      <c r="H781" s="33">
        <v>0</v>
      </c>
      <c r="I781" s="67">
        <v>590000000</v>
      </c>
      <c r="J781" s="32" t="s">
        <v>41</v>
      </c>
      <c r="K781" s="32" t="s">
        <v>68</v>
      </c>
      <c r="L781" s="32" t="s">
        <v>302</v>
      </c>
      <c r="M781" s="32" t="s">
        <v>69</v>
      </c>
      <c r="N781" s="32" t="s">
        <v>303</v>
      </c>
      <c r="O781" s="32" t="s">
        <v>71</v>
      </c>
      <c r="P781" s="32">
        <v>796</v>
      </c>
      <c r="Q781" s="32" t="s">
        <v>47</v>
      </c>
      <c r="R781" s="34">
        <v>3</v>
      </c>
      <c r="S781" s="34">
        <v>40</v>
      </c>
      <c r="T781" s="35">
        <v>0</v>
      </c>
      <c r="U781" s="36">
        <f t="shared" si="81"/>
        <v>0</v>
      </c>
      <c r="V781" s="37" t="s">
        <v>48</v>
      </c>
      <c r="W781" s="32">
        <v>2016</v>
      </c>
      <c r="X781" s="38">
        <v>11</v>
      </c>
    </row>
    <row r="782" spans="1:58" ht="50.1" customHeight="1">
      <c r="A782" s="41" t="s">
        <v>1991</v>
      </c>
      <c r="B782" s="30" t="s">
        <v>35</v>
      </c>
      <c r="C782" s="42" t="s">
        <v>1982</v>
      </c>
      <c r="D782" s="42" t="s">
        <v>1977</v>
      </c>
      <c r="E782" s="42" t="s">
        <v>1983</v>
      </c>
      <c r="F782" s="42" t="s">
        <v>1990</v>
      </c>
      <c r="G782" s="32" t="s">
        <v>40</v>
      </c>
      <c r="H782" s="30">
        <v>0</v>
      </c>
      <c r="I782" s="67">
        <v>590000000</v>
      </c>
      <c r="J782" s="32" t="s">
        <v>41</v>
      </c>
      <c r="K782" s="32" t="s">
        <v>182</v>
      </c>
      <c r="L782" s="32" t="s">
        <v>302</v>
      </c>
      <c r="M782" s="32" t="s">
        <v>69</v>
      </c>
      <c r="N782" s="32" t="s">
        <v>303</v>
      </c>
      <c r="O782" s="32" t="s">
        <v>115</v>
      </c>
      <c r="P782" s="32">
        <v>796</v>
      </c>
      <c r="Q782" s="32" t="s">
        <v>47</v>
      </c>
      <c r="R782" s="62">
        <v>3</v>
      </c>
      <c r="S782" s="53">
        <v>40</v>
      </c>
      <c r="T782" s="44">
        <f>R782*S782</f>
        <v>120</v>
      </c>
      <c r="U782" s="44">
        <f t="shared" si="81"/>
        <v>134.4</v>
      </c>
      <c r="V782" s="65"/>
      <c r="W782" s="32">
        <v>2016</v>
      </c>
      <c r="X782" s="87"/>
    </row>
    <row r="783" spans="1:58" ht="50.1" customHeight="1">
      <c r="A783" s="29" t="s">
        <v>1992</v>
      </c>
      <c r="B783" s="30" t="s">
        <v>35</v>
      </c>
      <c r="C783" s="31" t="s">
        <v>1993</v>
      </c>
      <c r="D783" s="31" t="s">
        <v>1994</v>
      </c>
      <c r="E783" s="31" t="s">
        <v>1995</v>
      </c>
      <c r="F783" s="31" t="s">
        <v>1996</v>
      </c>
      <c r="G783" s="32" t="s">
        <v>40</v>
      </c>
      <c r="H783" s="33">
        <v>0</v>
      </c>
      <c r="I783" s="67">
        <v>590000000</v>
      </c>
      <c r="J783" s="32" t="s">
        <v>41</v>
      </c>
      <c r="K783" s="32" t="s">
        <v>42</v>
      </c>
      <c r="L783" s="32" t="s">
        <v>43</v>
      </c>
      <c r="M783" s="32" t="s">
        <v>44</v>
      </c>
      <c r="N783" s="32" t="s">
        <v>172</v>
      </c>
      <c r="O783" s="32" t="s">
        <v>111</v>
      </c>
      <c r="P783" s="32">
        <v>796</v>
      </c>
      <c r="Q783" s="32" t="s">
        <v>47</v>
      </c>
      <c r="R783" s="34">
        <v>2</v>
      </c>
      <c r="S783" s="34">
        <v>40000</v>
      </c>
      <c r="T783" s="35">
        <f>R783*S783</f>
        <v>80000</v>
      </c>
      <c r="U783" s="36">
        <f t="shared" si="81"/>
        <v>89600.000000000015</v>
      </c>
      <c r="V783" s="37" t="s">
        <v>48</v>
      </c>
      <c r="W783" s="32">
        <v>2016</v>
      </c>
      <c r="X783" s="38" t="s">
        <v>48</v>
      </c>
    </row>
    <row r="784" spans="1:58" ht="50.1" customHeight="1">
      <c r="A784" s="29" t="s">
        <v>1997</v>
      </c>
      <c r="B784" s="30" t="s">
        <v>35</v>
      </c>
      <c r="C784" s="31" t="s">
        <v>1998</v>
      </c>
      <c r="D784" s="31" t="s">
        <v>1999</v>
      </c>
      <c r="E784" s="31" t="s">
        <v>2000</v>
      </c>
      <c r="F784" s="31" t="s">
        <v>2001</v>
      </c>
      <c r="G784" s="32" t="s">
        <v>40</v>
      </c>
      <c r="H784" s="33">
        <v>0</v>
      </c>
      <c r="I784" s="67">
        <v>590000000</v>
      </c>
      <c r="J784" s="32" t="s">
        <v>41</v>
      </c>
      <c r="K784" s="32" t="s">
        <v>275</v>
      </c>
      <c r="L784" s="32" t="s">
        <v>43</v>
      </c>
      <c r="M784" s="32" t="s">
        <v>44</v>
      </c>
      <c r="N784" s="32" t="s">
        <v>296</v>
      </c>
      <c r="O784" s="32" t="s">
        <v>111</v>
      </c>
      <c r="P784" s="32">
        <v>796</v>
      </c>
      <c r="Q784" s="32" t="s">
        <v>47</v>
      </c>
      <c r="R784" s="34">
        <v>24</v>
      </c>
      <c r="S784" s="34">
        <v>144</v>
      </c>
      <c r="T784" s="35">
        <v>0</v>
      </c>
      <c r="U784" s="36">
        <f t="shared" si="81"/>
        <v>0</v>
      </c>
      <c r="V784" s="37" t="s">
        <v>48</v>
      </c>
      <c r="W784" s="32">
        <v>2016</v>
      </c>
      <c r="X784" s="38">
        <v>11</v>
      </c>
    </row>
    <row r="785" spans="1:24" ht="50.1" customHeight="1">
      <c r="A785" s="41" t="s">
        <v>2002</v>
      </c>
      <c r="B785" s="30" t="s">
        <v>35</v>
      </c>
      <c r="C785" s="42" t="s">
        <v>1998</v>
      </c>
      <c r="D785" s="42" t="s">
        <v>1999</v>
      </c>
      <c r="E785" s="42" t="s">
        <v>2000</v>
      </c>
      <c r="F785" s="42" t="s">
        <v>2001</v>
      </c>
      <c r="G785" s="30" t="s">
        <v>40</v>
      </c>
      <c r="H785" s="30">
        <v>0</v>
      </c>
      <c r="I785" s="67">
        <v>590000000</v>
      </c>
      <c r="J785" s="32" t="s">
        <v>41</v>
      </c>
      <c r="K785" s="30" t="s">
        <v>204</v>
      </c>
      <c r="L785" s="32" t="s">
        <v>43</v>
      </c>
      <c r="M785" s="30" t="s">
        <v>44</v>
      </c>
      <c r="N785" s="30" t="s">
        <v>296</v>
      </c>
      <c r="O785" s="32" t="s">
        <v>115</v>
      </c>
      <c r="P785" s="32">
        <v>796</v>
      </c>
      <c r="Q785" s="30" t="s">
        <v>47</v>
      </c>
      <c r="R785" s="43">
        <v>24</v>
      </c>
      <c r="S785" s="43">
        <v>144</v>
      </c>
      <c r="T785" s="44">
        <f>R785*S785</f>
        <v>3456</v>
      </c>
      <c r="U785" s="44">
        <f t="shared" si="81"/>
        <v>3870.7200000000003</v>
      </c>
      <c r="V785" s="64"/>
      <c r="W785" s="32">
        <v>2016</v>
      </c>
      <c r="X785" s="30"/>
    </row>
    <row r="786" spans="1:24" ht="50.1" customHeight="1">
      <c r="A786" s="29" t="s">
        <v>2003</v>
      </c>
      <c r="B786" s="30" t="s">
        <v>35</v>
      </c>
      <c r="C786" s="31" t="s">
        <v>1998</v>
      </c>
      <c r="D786" s="31" t="s">
        <v>1999</v>
      </c>
      <c r="E786" s="31" t="s">
        <v>2000</v>
      </c>
      <c r="F786" s="31" t="s">
        <v>2004</v>
      </c>
      <c r="G786" s="32" t="s">
        <v>40</v>
      </c>
      <c r="H786" s="33">
        <v>0</v>
      </c>
      <c r="I786" s="67">
        <v>590000000</v>
      </c>
      <c r="J786" s="32" t="s">
        <v>41</v>
      </c>
      <c r="K786" s="32" t="s">
        <v>275</v>
      </c>
      <c r="L786" s="32" t="s">
        <v>43</v>
      </c>
      <c r="M786" s="32" t="s">
        <v>44</v>
      </c>
      <c r="N786" s="32" t="s">
        <v>296</v>
      </c>
      <c r="O786" s="32" t="s">
        <v>111</v>
      </c>
      <c r="P786" s="32">
        <v>796</v>
      </c>
      <c r="Q786" s="32" t="s">
        <v>47</v>
      </c>
      <c r="R786" s="34">
        <v>24</v>
      </c>
      <c r="S786" s="34">
        <v>108</v>
      </c>
      <c r="T786" s="35">
        <v>0</v>
      </c>
      <c r="U786" s="36">
        <f t="shared" si="81"/>
        <v>0</v>
      </c>
      <c r="V786" s="37" t="s">
        <v>48</v>
      </c>
      <c r="W786" s="32">
        <v>2016</v>
      </c>
      <c r="X786" s="38">
        <v>11</v>
      </c>
    </row>
    <row r="787" spans="1:24" ht="50.1" customHeight="1">
      <c r="A787" s="41" t="s">
        <v>2005</v>
      </c>
      <c r="B787" s="30" t="s">
        <v>35</v>
      </c>
      <c r="C787" s="42" t="s">
        <v>1998</v>
      </c>
      <c r="D787" s="42" t="s">
        <v>1999</v>
      </c>
      <c r="E787" s="42" t="s">
        <v>2000</v>
      </c>
      <c r="F787" s="42" t="s">
        <v>2004</v>
      </c>
      <c r="G787" s="30" t="s">
        <v>40</v>
      </c>
      <c r="H787" s="30">
        <v>0</v>
      </c>
      <c r="I787" s="67">
        <v>590000000</v>
      </c>
      <c r="J787" s="32" t="s">
        <v>41</v>
      </c>
      <c r="K787" s="30" t="s">
        <v>204</v>
      </c>
      <c r="L787" s="32" t="s">
        <v>43</v>
      </c>
      <c r="M787" s="30" t="s">
        <v>44</v>
      </c>
      <c r="N787" s="30" t="s">
        <v>296</v>
      </c>
      <c r="O787" s="32" t="s">
        <v>115</v>
      </c>
      <c r="P787" s="32">
        <v>796</v>
      </c>
      <c r="Q787" s="30" t="s">
        <v>47</v>
      </c>
      <c r="R787" s="43">
        <v>24</v>
      </c>
      <c r="S787" s="43">
        <v>108</v>
      </c>
      <c r="T787" s="44">
        <f>R787*S787</f>
        <v>2592</v>
      </c>
      <c r="U787" s="44">
        <f t="shared" si="81"/>
        <v>2903.0400000000004</v>
      </c>
      <c r="V787" s="64"/>
      <c r="W787" s="32">
        <v>2016</v>
      </c>
      <c r="X787" s="30"/>
    </row>
    <row r="788" spans="1:24" ht="50.1" customHeight="1">
      <c r="A788" s="29" t="s">
        <v>2006</v>
      </c>
      <c r="B788" s="30" t="s">
        <v>35</v>
      </c>
      <c r="C788" s="31" t="s">
        <v>1998</v>
      </c>
      <c r="D788" s="31" t="s">
        <v>1999</v>
      </c>
      <c r="E788" s="31" t="s">
        <v>2000</v>
      </c>
      <c r="F788" s="31" t="s">
        <v>2007</v>
      </c>
      <c r="G788" s="32" t="s">
        <v>40</v>
      </c>
      <c r="H788" s="33">
        <v>0</v>
      </c>
      <c r="I788" s="67">
        <v>590000000</v>
      </c>
      <c r="J788" s="32" t="s">
        <v>41</v>
      </c>
      <c r="K788" s="32" t="s">
        <v>275</v>
      </c>
      <c r="L788" s="32" t="s">
        <v>43</v>
      </c>
      <c r="M788" s="32" t="s">
        <v>44</v>
      </c>
      <c r="N788" s="32" t="s">
        <v>296</v>
      </c>
      <c r="O788" s="32" t="s">
        <v>111</v>
      </c>
      <c r="P788" s="32">
        <v>796</v>
      </c>
      <c r="Q788" s="32" t="s">
        <v>47</v>
      </c>
      <c r="R788" s="34">
        <v>24</v>
      </c>
      <c r="S788" s="34">
        <v>80</v>
      </c>
      <c r="T788" s="35">
        <v>0</v>
      </c>
      <c r="U788" s="36">
        <f t="shared" si="81"/>
        <v>0</v>
      </c>
      <c r="V788" s="37" t="s">
        <v>48</v>
      </c>
      <c r="W788" s="32">
        <v>2016</v>
      </c>
      <c r="X788" s="38">
        <v>11</v>
      </c>
    </row>
    <row r="789" spans="1:24" ht="50.1" customHeight="1">
      <c r="A789" s="41" t="s">
        <v>2008</v>
      </c>
      <c r="B789" s="30" t="s">
        <v>35</v>
      </c>
      <c r="C789" s="42" t="s">
        <v>1998</v>
      </c>
      <c r="D789" s="42" t="s">
        <v>1999</v>
      </c>
      <c r="E789" s="42" t="s">
        <v>2000</v>
      </c>
      <c r="F789" s="42" t="s">
        <v>2007</v>
      </c>
      <c r="G789" s="30" t="s">
        <v>40</v>
      </c>
      <c r="H789" s="30">
        <v>0</v>
      </c>
      <c r="I789" s="67">
        <v>590000000</v>
      </c>
      <c r="J789" s="32" t="s">
        <v>41</v>
      </c>
      <c r="K789" s="30" t="s">
        <v>204</v>
      </c>
      <c r="L789" s="32" t="s">
        <v>43</v>
      </c>
      <c r="M789" s="30" t="s">
        <v>44</v>
      </c>
      <c r="N789" s="30" t="s">
        <v>296</v>
      </c>
      <c r="O789" s="32" t="s">
        <v>115</v>
      </c>
      <c r="P789" s="32">
        <v>796</v>
      </c>
      <c r="Q789" s="30" t="s">
        <v>47</v>
      </c>
      <c r="R789" s="43">
        <v>24</v>
      </c>
      <c r="S789" s="43">
        <v>80</v>
      </c>
      <c r="T789" s="44">
        <f>R789*S789</f>
        <v>1920</v>
      </c>
      <c r="U789" s="44">
        <f t="shared" si="81"/>
        <v>2150.4</v>
      </c>
      <c r="V789" s="64"/>
      <c r="W789" s="32">
        <v>2016</v>
      </c>
      <c r="X789" s="30"/>
    </row>
    <row r="790" spans="1:24" ht="50.1" customHeight="1">
      <c r="A790" s="29" t="s">
        <v>2009</v>
      </c>
      <c r="B790" s="30" t="s">
        <v>35</v>
      </c>
      <c r="C790" s="31" t="s">
        <v>1998</v>
      </c>
      <c r="D790" s="31" t="s">
        <v>1999</v>
      </c>
      <c r="E790" s="31" t="s">
        <v>2000</v>
      </c>
      <c r="F790" s="31" t="s">
        <v>2010</v>
      </c>
      <c r="G790" s="32" t="s">
        <v>40</v>
      </c>
      <c r="H790" s="33">
        <v>0</v>
      </c>
      <c r="I790" s="67">
        <v>590000000</v>
      </c>
      <c r="J790" s="32" t="s">
        <v>41</v>
      </c>
      <c r="K790" s="32" t="s">
        <v>275</v>
      </c>
      <c r="L790" s="32" t="s">
        <v>43</v>
      </c>
      <c r="M790" s="32" t="s">
        <v>44</v>
      </c>
      <c r="N790" s="32" t="s">
        <v>296</v>
      </c>
      <c r="O790" s="32" t="s">
        <v>111</v>
      </c>
      <c r="P790" s="32">
        <v>796</v>
      </c>
      <c r="Q790" s="32" t="s">
        <v>47</v>
      </c>
      <c r="R790" s="34">
        <v>24</v>
      </c>
      <c r="S790" s="34">
        <v>65</v>
      </c>
      <c r="T790" s="35">
        <v>0</v>
      </c>
      <c r="U790" s="36">
        <v>0</v>
      </c>
      <c r="V790" s="37" t="s">
        <v>48</v>
      </c>
      <c r="W790" s="32">
        <v>2016</v>
      </c>
      <c r="X790" s="38" t="s">
        <v>1479</v>
      </c>
    </row>
    <row r="791" spans="1:24" ht="50.1" customHeight="1">
      <c r="A791" s="29" t="s">
        <v>2011</v>
      </c>
      <c r="B791" s="30" t="s">
        <v>35</v>
      </c>
      <c r="C791" s="31" t="s">
        <v>1998</v>
      </c>
      <c r="D791" s="31" t="s">
        <v>1999</v>
      </c>
      <c r="E791" s="31" t="s">
        <v>2000</v>
      </c>
      <c r="F791" s="31" t="s">
        <v>2010</v>
      </c>
      <c r="G791" s="32" t="s">
        <v>40</v>
      </c>
      <c r="H791" s="33">
        <v>0</v>
      </c>
      <c r="I791" s="67">
        <v>590000000</v>
      </c>
      <c r="J791" s="32" t="s">
        <v>41</v>
      </c>
      <c r="K791" s="32" t="s">
        <v>61</v>
      </c>
      <c r="L791" s="32" t="s">
        <v>43</v>
      </c>
      <c r="M791" s="32" t="s">
        <v>44</v>
      </c>
      <c r="N791" s="32" t="s">
        <v>2012</v>
      </c>
      <c r="O791" s="32" t="s">
        <v>398</v>
      </c>
      <c r="P791" s="32">
        <v>796</v>
      </c>
      <c r="Q791" s="32" t="s">
        <v>47</v>
      </c>
      <c r="R791" s="34">
        <v>168</v>
      </c>
      <c r="S791" s="34">
        <v>72</v>
      </c>
      <c r="T791" s="35">
        <f>R791*S791</f>
        <v>12096</v>
      </c>
      <c r="U791" s="36">
        <f>T791*1.12</f>
        <v>13547.52</v>
      </c>
      <c r="V791" s="37" t="s">
        <v>48</v>
      </c>
      <c r="W791" s="32">
        <v>2016</v>
      </c>
      <c r="X791" s="38" t="s">
        <v>48</v>
      </c>
    </row>
    <row r="792" spans="1:24" ht="50.1" customHeight="1">
      <c r="A792" s="29" t="s">
        <v>2013</v>
      </c>
      <c r="B792" s="30" t="s">
        <v>35</v>
      </c>
      <c r="C792" s="31" t="s">
        <v>2014</v>
      </c>
      <c r="D792" s="31" t="s">
        <v>2015</v>
      </c>
      <c r="E792" s="31" t="s">
        <v>2016</v>
      </c>
      <c r="F792" s="31" t="s">
        <v>2017</v>
      </c>
      <c r="G792" s="32" t="s">
        <v>40</v>
      </c>
      <c r="H792" s="33">
        <v>0</v>
      </c>
      <c r="I792" s="67">
        <v>590000000</v>
      </c>
      <c r="J792" s="32" t="s">
        <v>41</v>
      </c>
      <c r="K792" s="32" t="s">
        <v>275</v>
      </c>
      <c r="L792" s="32" t="s">
        <v>43</v>
      </c>
      <c r="M792" s="32" t="s">
        <v>44</v>
      </c>
      <c r="N792" s="32" t="s">
        <v>296</v>
      </c>
      <c r="O792" s="32" t="s">
        <v>111</v>
      </c>
      <c r="P792" s="32">
        <v>796</v>
      </c>
      <c r="Q792" s="32" t="s">
        <v>47</v>
      </c>
      <c r="R792" s="34">
        <v>14</v>
      </c>
      <c r="S792" s="34">
        <v>210</v>
      </c>
      <c r="T792" s="35">
        <v>0</v>
      </c>
      <c r="U792" s="36">
        <v>0</v>
      </c>
      <c r="V792" s="37" t="s">
        <v>48</v>
      </c>
      <c r="W792" s="32">
        <v>2016</v>
      </c>
      <c r="X792" s="38" t="s">
        <v>12649</v>
      </c>
    </row>
    <row r="793" spans="1:24" ht="50.1" customHeight="1">
      <c r="A793" s="29" t="s">
        <v>2018</v>
      </c>
      <c r="B793" s="30" t="s">
        <v>35</v>
      </c>
      <c r="C793" s="31" t="s">
        <v>2014</v>
      </c>
      <c r="D793" s="31" t="s">
        <v>2015</v>
      </c>
      <c r="E793" s="31" t="s">
        <v>2016</v>
      </c>
      <c r="F793" s="31" t="s">
        <v>2017</v>
      </c>
      <c r="G793" s="32" t="s">
        <v>40</v>
      </c>
      <c r="H793" s="33">
        <v>0</v>
      </c>
      <c r="I793" s="67">
        <v>590000000</v>
      </c>
      <c r="J793" s="32" t="s">
        <v>41</v>
      </c>
      <c r="K793" s="32" t="s">
        <v>61</v>
      </c>
      <c r="L793" s="32" t="s">
        <v>43</v>
      </c>
      <c r="M793" s="32" t="s">
        <v>44</v>
      </c>
      <c r="N793" s="32" t="s">
        <v>45</v>
      </c>
      <c r="O793" s="32" t="s">
        <v>62</v>
      </c>
      <c r="P793" s="32">
        <v>796</v>
      </c>
      <c r="Q793" s="32" t="s">
        <v>47</v>
      </c>
      <c r="R793" s="34">
        <v>2</v>
      </c>
      <c r="S793" s="34">
        <v>210</v>
      </c>
      <c r="T793" s="35">
        <f>R793*S793</f>
        <v>420</v>
      </c>
      <c r="U793" s="36">
        <f>T793*1.12</f>
        <v>470.40000000000003</v>
      </c>
      <c r="V793" s="37" t="s">
        <v>48</v>
      </c>
      <c r="W793" s="32">
        <v>2016</v>
      </c>
      <c r="X793" s="38" t="s">
        <v>48</v>
      </c>
    </row>
    <row r="794" spans="1:24" ht="50.1" customHeight="1">
      <c r="A794" s="29" t="s">
        <v>2019</v>
      </c>
      <c r="B794" s="30" t="s">
        <v>35</v>
      </c>
      <c r="C794" s="31" t="s">
        <v>2014</v>
      </c>
      <c r="D794" s="31" t="s">
        <v>2015</v>
      </c>
      <c r="E794" s="31" t="s">
        <v>2016</v>
      </c>
      <c r="F794" s="31" t="s">
        <v>2020</v>
      </c>
      <c r="G794" s="32" t="s">
        <v>40</v>
      </c>
      <c r="H794" s="33">
        <v>0</v>
      </c>
      <c r="I794" s="67">
        <v>590000000</v>
      </c>
      <c r="J794" s="32" t="s">
        <v>41</v>
      </c>
      <c r="K794" s="32" t="s">
        <v>275</v>
      </c>
      <c r="L794" s="32" t="s">
        <v>43</v>
      </c>
      <c r="M794" s="32" t="s">
        <v>44</v>
      </c>
      <c r="N794" s="32" t="s">
        <v>296</v>
      </c>
      <c r="O794" s="32" t="s">
        <v>111</v>
      </c>
      <c r="P794" s="32">
        <v>796</v>
      </c>
      <c r="Q794" s="32" t="s">
        <v>47</v>
      </c>
      <c r="R794" s="34">
        <v>30</v>
      </c>
      <c r="S794" s="34">
        <v>40</v>
      </c>
      <c r="T794" s="35">
        <v>0</v>
      </c>
      <c r="U794" s="36">
        <f>T794*1.12</f>
        <v>0</v>
      </c>
      <c r="V794" s="37" t="s">
        <v>48</v>
      </c>
      <c r="W794" s="32">
        <v>2016</v>
      </c>
      <c r="X794" s="38">
        <v>11</v>
      </c>
    </row>
    <row r="795" spans="1:24" ht="50.1" customHeight="1">
      <c r="A795" s="41" t="s">
        <v>2021</v>
      </c>
      <c r="B795" s="30" t="s">
        <v>35</v>
      </c>
      <c r="C795" s="42" t="s">
        <v>2014</v>
      </c>
      <c r="D795" s="42" t="s">
        <v>2015</v>
      </c>
      <c r="E795" s="42" t="s">
        <v>2016</v>
      </c>
      <c r="F795" s="42" t="s">
        <v>2020</v>
      </c>
      <c r="G795" s="30" t="s">
        <v>40</v>
      </c>
      <c r="H795" s="30">
        <v>0</v>
      </c>
      <c r="I795" s="67">
        <v>590000000</v>
      </c>
      <c r="J795" s="32" t="s">
        <v>41</v>
      </c>
      <c r="K795" s="30" t="s">
        <v>204</v>
      </c>
      <c r="L795" s="32" t="s">
        <v>43</v>
      </c>
      <c r="M795" s="30" t="s">
        <v>44</v>
      </c>
      <c r="N795" s="30" t="s">
        <v>296</v>
      </c>
      <c r="O795" s="32" t="s">
        <v>115</v>
      </c>
      <c r="P795" s="32">
        <v>796</v>
      </c>
      <c r="Q795" s="30" t="s">
        <v>47</v>
      </c>
      <c r="R795" s="43">
        <v>30</v>
      </c>
      <c r="S795" s="43">
        <v>40</v>
      </c>
      <c r="T795" s="44">
        <f>R795*S795</f>
        <v>1200</v>
      </c>
      <c r="U795" s="44">
        <f>T795*1.12</f>
        <v>1344.0000000000002</v>
      </c>
      <c r="V795" s="64"/>
      <c r="W795" s="32">
        <v>2016</v>
      </c>
      <c r="X795" s="30"/>
    </row>
    <row r="796" spans="1:24" ht="50.1" customHeight="1">
      <c r="A796" s="29" t="s">
        <v>2022</v>
      </c>
      <c r="B796" s="30" t="s">
        <v>35</v>
      </c>
      <c r="C796" s="31" t="s">
        <v>2023</v>
      </c>
      <c r="D796" s="31" t="s">
        <v>2015</v>
      </c>
      <c r="E796" s="31" t="s">
        <v>2024</v>
      </c>
      <c r="F796" s="31" t="s">
        <v>2025</v>
      </c>
      <c r="G796" s="32" t="s">
        <v>40</v>
      </c>
      <c r="H796" s="33">
        <v>0</v>
      </c>
      <c r="I796" s="67">
        <v>590000000</v>
      </c>
      <c r="J796" s="32" t="s">
        <v>41</v>
      </c>
      <c r="K796" s="32" t="s">
        <v>381</v>
      </c>
      <c r="L796" s="32" t="s">
        <v>302</v>
      </c>
      <c r="M796" s="32" t="s">
        <v>69</v>
      </c>
      <c r="N796" s="32" t="s">
        <v>425</v>
      </c>
      <c r="O796" s="32" t="s">
        <v>71</v>
      </c>
      <c r="P796" s="32">
        <v>796</v>
      </c>
      <c r="Q796" s="32" t="s">
        <v>47</v>
      </c>
      <c r="R796" s="34">
        <v>14</v>
      </c>
      <c r="S796" s="34">
        <v>18200</v>
      </c>
      <c r="T796" s="35">
        <v>0</v>
      </c>
      <c r="U796" s="36">
        <f t="shared" ref="U796:U829" si="86">T796*1.12</f>
        <v>0</v>
      </c>
      <c r="V796" s="37" t="s">
        <v>48</v>
      </c>
      <c r="W796" s="32">
        <v>2016</v>
      </c>
      <c r="X796" s="38">
        <v>11</v>
      </c>
    </row>
    <row r="797" spans="1:24" ht="50.1" customHeight="1">
      <c r="A797" s="41" t="s">
        <v>2026</v>
      </c>
      <c r="B797" s="30" t="s">
        <v>35</v>
      </c>
      <c r="C797" s="42" t="s">
        <v>2023</v>
      </c>
      <c r="D797" s="42" t="s">
        <v>2015</v>
      </c>
      <c r="E797" s="42" t="s">
        <v>2024</v>
      </c>
      <c r="F797" s="42" t="s">
        <v>2025</v>
      </c>
      <c r="G797" s="32" t="s">
        <v>40</v>
      </c>
      <c r="H797" s="30">
        <v>0</v>
      </c>
      <c r="I797" s="67">
        <v>590000000</v>
      </c>
      <c r="J797" s="32" t="s">
        <v>41</v>
      </c>
      <c r="K797" s="32" t="s">
        <v>383</v>
      </c>
      <c r="L797" s="32" t="s">
        <v>302</v>
      </c>
      <c r="M797" s="32" t="s">
        <v>69</v>
      </c>
      <c r="N797" s="32" t="s">
        <v>425</v>
      </c>
      <c r="O797" s="32" t="s">
        <v>115</v>
      </c>
      <c r="P797" s="32">
        <v>796</v>
      </c>
      <c r="Q797" s="32" t="s">
        <v>47</v>
      </c>
      <c r="R797" s="62">
        <v>14</v>
      </c>
      <c r="S797" s="53">
        <v>18200</v>
      </c>
      <c r="T797" s="44">
        <f>R797*S797</f>
        <v>254800</v>
      </c>
      <c r="U797" s="44">
        <f>T797*1.12</f>
        <v>285376</v>
      </c>
      <c r="V797" s="32"/>
      <c r="W797" s="32">
        <v>2016</v>
      </c>
      <c r="X797" s="32"/>
    </row>
    <row r="798" spans="1:24" ht="50.1" customHeight="1">
      <c r="A798" s="29" t="s">
        <v>2027</v>
      </c>
      <c r="B798" s="30" t="s">
        <v>35</v>
      </c>
      <c r="C798" s="31" t="s">
        <v>2023</v>
      </c>
      <c r="D798" s="31" t="s">
        <v>2015</v>
      </c>
      <c r="E798" s="31" t="s">
        <v>2024</v>
      </c>
      <c r="F798" s="31" t="s">
        <v>2028</v>
      </c>
      <c r="G798" s="32" t="s">
        <v>40</v>
      </c>
      <c r="H798" s="33">
        <v>0</v>
      </c>
      <c r="I798" s="67">
        <v>590000000</v>
      </c>
      <c r="J798" s="32" t="s">
        <v>41</v>
      </c>
      <c r="K798" s="32" t="s">
        <v>381</v>
      </c>
      <c r="L798" s="32" t="s">
        <v>302</v>
      </c>
      <c r="M798" s="32" t="s">
        <v>69</v>
      </c>
      <c r="N798" s="32" t="s">
        <v>425</v>
      </c>
      <c r="O798" s="32" t="s">
        <v>71</v>
      </c>
      <c r="P798" s="32">
        <v>796</v>
      </c>
      <c r="Q798" s="32" t="s">
        <v>47</v>
      </c>
      <c r="R798" s="34">
        <v>7</v>
      </c>
      <c r="S798" s="34">
        <v>13650</v>
      </c>
      <c r="T798" s="35">
        <v>0</v>
      </c>
      <c r="U798" s="36">
        <f t="shared" si="86"/>
        <v>0</v>
      </c>
      <c r="V798" s="37" t="s">
        <v>48</v>
      </c>
      <c r="W798" s="32">
        <v>2016</v>
      </c>
      <c r="X798" s="38">
        <v>11</v>
      </c>
    </row>
    <row r="799" spans="1:24" ht="50.1" customHeight="1">
      <c r="A799" s="41" t="s">
        <v>2029</v>
      </c>
      <c r="B799" s="30" t="s">
        <v>35</v>
      </c>
      <c r="C799" s="42" t="s">
        <v>2023</v>
      </c>
      <c r="D799" s="42" t="s">
        <v>2015</v>
      </c>
      <c r="E799" s="42" t="s">
        <v>2024</v>
      </c>
      <c r="F799" s="42" t="s">
        <v>2028</v>
      </c>
      <c r="G799" s="32" t="s">
        <v>40</v>
      </c>
      <c r="H799" s="30">
        <v>0</v>
      </c>
      <c r="I799" s="67">
        <v>590000000</v>
      </c>
      <c r="J799" s="32" t="s">
        <v>41</v>
      </c>
      <c r="K799" s="32" t="s">
        <v>383</v>
      </c>
      <c r="L799" s="32" t="s">
        <v>302</v>
      </c>
      <c r="M799" s="32" t="s">
        <v>69</v>
      </c>
      <c r="N799" s="32" t="s">
        <v>425</v>
      </c>
      <c r="O799" s="32" t="s">
        <v>115</v>
      </c>
      <c r="P799" s="32">
        <v>796</v>
      </c>
      <c r="Q799" s="32" t="s">
        <v>47</v>
      </c>
      <c r="R799" s="62">
        <v>7</v>
      </c>
      <c r="S799" s="53">
        <v>13650</v>
      </c>
      <c r="T799" s="44">
        <f>R799*S799</f>
        <v>95550</v>
      </c>
      <c r="U799" s="44">
        <f>T799*1.12</f>
        <v>107016.00000000001</v>
      </c>
      <c r="V799" s="32"/>
      <c r="W799" s="32">
        <v>2016</v>
      </c>
      <c r="X799" s="32"/>
    </row>
    <row r="800" spans="1:24" ht="50.1" customHeight="1">
      <c r="A800" s="29" t="s">
        <v>2030</v>
      </c>
      <c r="B800" s="30" t="s">
        <v>35</v>
      </c>
      <c r="C800" s="31" t="s">
        <v>2023</v>
      </c>
      <c r="D800" s="31" t="s">
        <v>2015</v>
      </c>
      <c r="E800" s="31" t="s">
        <v>2024</v>
      </c>
      <c r="F800" s="31" t="s">
        <v>2031</v>
      </c>
      <c r="G800" s="32" t="s">
        <v>40</v>
      </c>
      <c r="H800" s="33">
        <v>0</v>
      </c>
      <c r="I800" s="67">
        <v>590000000</v>
      </c>
      <c r="J800" s="32" t="s">
        <v>41</v>
      </c>
      <c r="K800" s="32" t="s">
        <v>381</v>
      </c>
      <c r="L800" s="32" t="s">
        <v>302</v>
      </c>
      <c r="M800" s="32" t="s">
        <v>69</v>
      </c>
      <c r="N800" s="32" t="s">
        <v>425</v>
      </c>
      <c r="O800" s="32" t="s">
        <v>71</v>
      </c>
      <c r="P800" s="32">
        <v>796</v>
      </c>
      <c r="Q800" s="32" t="s">
        <v>47</v>
      </c>
      <c r="R800" s="34">
        <v>7</v>
      </c>
      <c r="S800" s="34">
        <v>13650</v>
      </c>
      <c r="T800" s="35">
        <v>0</v>
      </c>
      <c r="U800" s="36">
        <f t="shared" si="86"/>
        <v>0</v>
      </c>
      <c r="V800" s="37" t="s">
        <v>48</v>
      </c>
      <c r="W800" s="32">
        <v>2016</v>
      </c>
      <c r="X800" s="38">
        <v>11</v>
      </c>
    </row>
    <row r="801" spans="1:24" ht="50.1" customHeight="1">
      <c r="A801" s="41" t="s">
        <v>2032</v>
      </c>
      <c r="B801" s="30" t="s">
        <v>35</v>
      </c>
      <c r="C801" s="42" t="s">
        <v>2023</v>
      </c>
      <c r="D801" s="42" t="s">
        <v>2015</v>
      </c>
      <c r="E801" s="42" t="s">
        <v>2024</v>
      </c>
      <c r="F801" s="42" t="s">
        <v>2031</v>
      </c>
      <c r="G801" s="32" t="s">
        <v>40</v>
      </c>
      <c r="H801" s="30">
        <v>0</v>
      </c>
      <c r="I801" s="67">
        <v>590000000</v>
      </c>
      <c r="J801" s="32" t="s">
        <v>41</v>
      </c>
      <c r="K801" s="32" t="s">
        <v>383</v>
      </c>
      <c r="L801" s="32" t="s">
        <v>302</v>
      </c>
      <c r="M801" s="32" t="s">
        <v>69</v>
      </c>
      <c r="N801" s="32" t="s">
        <v>425</v>
      </c>
      <c r="O801" s="32" t="s">
        <v>115</v>
      </c>
      <c r="P801" s="32">
        <v>796</v>
      </c>
      <c r="Q801" s="32" t="s">
        <v>47</v>
      </c>
      <c r="R801" s="62">
        <v>7</v>
      </c>
      <c r="S801" s="53">
        <v>13650</v>
      </c>
      <c r="T801" s="44">
        <f>R801*S801</f>
        <v>95550</v>
      </c>
      <c r="U801" s="44">
        <f>T801*1.12</f>
        <v>107016.00000000001</v>
      </c>
      <c r="V801" s="32"/>
      <c r="W801" s="32">
        <v>2016</v>
      </c>
      <c r="X801" s="32"/>
    </row>
    <row r="802" spans="1:24" ht="50.1" customHeight="1">
      <c r="A802" s="29" t="s">
        <v>2033</v>
      </c>
      <c r="B802" s="30" t="s">
        <v>35</v>
      </c>
      <c r="C802" s="31" t="s">
        <v>2023</v>
      </c>
      <c r="D802" s="31" t="s">
        <v>2015</v>
      </c>
      <c r="E802" s="31" t="s">
        <v>2024</v>
      </c>
      <c r="F802" s="31" t="s">
        <v>2034</v>
      </c>
      <c r="G802" s="32" t="s">
        <v>40</v>
      </c>
      <c r="H802" s="33">
        <v>0</v>
      </c>
      <c r="I802" s="67">
        <v>590000000</v>
      </c>
      <c r="J802" s="32" t="s">
        <v>41</v>
      </c>
      <c r="K802" s="32" t="s">
        <v>381</v>
      </c>
      <c r="L802" s="32" t="s">
        <v>302</v>
      </c>
      <c r="M802" s="32" t="s">
        <v>69</v>
      </c>
      <c r="N802" s="32" t="s">
        <v>425</v>
      </c>
      <c r="O802" s="32" t="s">
        <v>71</v>
      </c>
      <c r="P802" s="32">
        <v>796</v>
      </c>
      <c r="Q802" s="32" t="s">
        <v>47</v>
      </c>
      <c r="R802" s="34">
        <v>7</v>
      </c>
      <c r="S802" s="34">
        <v>13650</v>
      </c>
      <c r="T802" s="35">
        <v>0</v>
      </c>
      <c r="U802" s="36">
        <f t="shared" si="86"/>
        <v>0</v>
      </c>
      <c r="V802" s="37" t="s">
        <v>48</v>
      </c>
      <c r="W802" s="32">
        <v>2016</v>
      </c>
      <c r="X802" s="38">
        <v>11</v>
      </c>
    </row>
    <row r="803" spans="1:24" ht="50.1" customHeight="1">
      <c r="A803" s="41" t="s">
        <v>2035</v>
      </c>
      <c r="B803" s="30" t="s">
        <v>35</v>
      </c>
      <c r="C803" s="42" t="s">
        <v>2023</v>
      </c>
      <c r="D803" s="42" t="s">
        <v>2015</v>
      </c>
      <c r="E803" s="42" t="s">
        <v>2024</v>
      </c>
      <c r="F803" s="42" t="s">
        <v>2034</v>
      </c>
      <c r="G803" s="32" t="s">
        <v>40</v>
      </c>
      <c r="H803" s="30">
        <v>0</v>
      </c>
      <c r="I803" s="67">
        <v>590000000</v>
      </c>
      <c r="J803" s="32" t="s">
        <v>41</v>
      </c>
      <c r="K803" s="32" t="s">
        <v>383</v>
      </c>
      <c r="L803" s="32" t="s">
        <v>302</v>
      </c>
      <c r="M803" s="32" t="s">
        <v>69</v>
      </c>
      <c r="N803" s="32" t="s">
        <v>425</v>
      </c>
      <c r="O803" s="32" t="s">
        <v>115</v>
      </c>
      <c r="P803" s="32">
        <v>796</v>
      </c>
      <c r="Q803" s="32" t="s">
        <v>47</v>
      </c>
      <c r="R803" s="62">
        <v>7</v>
      </c>
      <c r="S803" s="53">
        <v>13650</v>
      </c>
      <c r="T803" s="44">
        <f>R803*S803</f>
        <v>95550</v>
      </c>
      <c r="U803" s="44">
        <f>T803*1.12</f>
        <v>107016.00000000001</v>
      </c>
      <c r="V803" s="32"/>
      <c r="W803" s="32">
        <v>2016</v>
      </c>
      <c r="X803" s="32"/>
    </row>
    <row r="804" spans="1:24" ht="50.1" customHeight="1">
      <c r="A804" s="29" t="s">
        <v>2036</v>
      </c>
      <c r="B804" s="30" t="s">
        <v>35</v>
      </c>
      <c r="C804" s="31" t="s">
        <v>2023</v>
      </c>
      <c r="D804" s="31" t="s">
        <v>2015</v>
      </c>
      <c r="E804" s="31" t="s">
        <v>2024</v>
      </c>
      <c r="F804" s="31" t="s">
        <v>2037</v>
      </c>
      <c r="G804" s="32" t="s">
        <v>40</v>
      </c>
      <c r="H804" s="33">
        <v>0</v>
      </c>
      <c r="I804" s="67">
        <v>590000000</v>
      </c>
      <c r="J804" s="32" t="s">
        <v>41</v>
      </c>
      <c r="K804" s="32" t="s">
        <v>68</v>
      </c>
      <c r="L804" s="32" t="s">
        <v>302</v>
      </c>
      <c r="M804" s="32" t="s">
        <v>69</v>
      </c>
      <c r="N804" s="32" t="s">
        <v>303</v>
      </c>
      <c r="O804" s="32" t="s">
        <v>71</v>
      </c>
      <c r="P804" s="32">
        <v>796</v>
      </c>
      <c r="Q804" s="32" t="s">
        <v>47</v>
      </c>
      <c r="R804" s="34">
        <v>6</v>
      </c>
      <c r="S804" s="34">
        <v>10000</v>
      </c>
      <c r="T804" s="35">
        <v>0</v>
      </c>
      <c r="U804" s="36">
        <f t="shared" si="86"/>
        <v>0</v>
      </c>
      <c r="V804" s="37" t="s">
        <v>48</v>
      </c>
      <c r="W804" s="32">
        <v>2016</v>
      </c>
      <c r="X804" s="38">
        <v>11</v>
      </c>
    </row>
    <row r="805" spans="1:24" ht="50.1" customHeight="1">
      <c r="A805" s="41" t="s">
        <v>2038</v>
      </c>
      <c r="B805" s="30" t="s">
        <v>35</v>
      </c>
      <c r="C805" s="42" t="s">
        <v>2023</v>
      </c>
      <c r="D805" s="42" t="s">
        <v>2015</v>
      </c>
      <c r="E805" s="42" t="s">
        <v>2024</v>
      </c>
      <c r="F805" s="42" t="s">
        <v>2037</v>
      </c>
      <c r="G805" s="32" t="s">
        <v>40</v>
      </c>
      <c r="H805" s="30">
        <v>0</v>
      </c>
      <c r="I805" s="67">
        <v>590000000</v>
      </c>
      <c r="J805" s="32" t="s">
        <v>41</v>
      </c>
      <c r="K805" s="32" t="s">
        <v>182</v>
      </c>
      <c r="L805" s="32" t="s">
        <v>302</v>
      </c>
      <c r="M805" s="32" t="s">
        <v>69</v>
      </c>
      <c r="N805" s="32" t="s">
        <v>303</v>
      </c>
      <c r="O805" s="32" t="s">
        <v>115</v>
      </c>
      <c r="P805" s="32">
        <v>796</v>
      </c>
      <c r="Q805" s="32" t="s">
        <v>47</v>
      </c>
      <c r="R805" s="62">
        <v>6</v>
      </c>
      <c r="S805" s="34">
        <v>10000</v>
      </c>
      <c r="T805" s="44">
        <f>R805*S805</f>
        <v>60000</v>
      </c>
      <c r="U805" s="44">
        <f>T805*1.12</f>
        <v>67200</v>
      </c>
      <c r="V805" s="32"/>
      <c r="W805" s="32">
        <v>2016</v>
      </c>
      <c r="X805" s="32"/>
    </row>
    <row r="806" spans="1:24" ht="50.1" customHeight="1">
      <c r="A806" s="29" t="s">
        <v>2039</v>
      </c>
      <c r="B806" s="30" t="s">
        <v>35</v>
      </c>
      <c r="C806" s="31" t="s">
        <v>2023</v>
      </c>
      <c r="D806" s="31" t="s">
        <v>2015</v>
      </c>
      <c r="E806" s="31" t="s">
        <v>2024</v>
      </c>
      <c r="F806" s="31" t="s">
        <v>2040</v>
      </c>
      <c r="G806" s="32" t="s">
        <v>40</v>
      </c>
      <c r="H806" s="33">
        <v>0</v>
      </c>
      <c r="I806" s="67">
        <v>590000000</v>
      </c>
      <c r="J806" s="32" t="s">
        <v>41</v>
      </c>
      <c r="K806" s="32" t="s">
        <v>68</v>
      </c>
      <c r="L806" s="32" t="s">
        <v>302</v>
      </c>
      <c r="M806" s="32" t="s">
        <v>69</v>
      </c>
      <c r="N806" s="32" t="s">
        <v>303</v>
      </c>
      <c r="O806" s="32" t="s">
        <v>71</v>
      </c>
      <c r="P806" s="32">
        <v>796</v>
      </c>
      <c r="Q806" s="32" t="s">
        <v>47</v>
      </c>
      <c r="R806" s="34">
        <v>6</v>
      </c>
      <c r="S806" s="34">
        <v>10000</v>
      </c>
      <c r="T806" s="35">
        <v>0</v>
      </c>
      <c r="U806" s="36">
        <f t="shared" si="86"/>
        <v>0</v>
      </c>
      <c r="V806" s="37" t="s">
        <v>48</v>
      </c>
      <c r="W806" s="32">
        <v>2016</v>
      </c>
      <c r="X806" s="38">
        <v>11</v>
      </c>
    </row>
    <row r="807" spans="1:24" ht="50.1" customHeight="1">
      <c r="A807" s="41" t="s">
        <v>2041</v>
      </c>
      <c r="B807" s="30" t="s">
        <v>35</v>
      </c>
      <c r="C807" s="42" t="s">
        <v>2023</v>
      </c>
      <c r="D807" s="42" t="s">
        <v>2015</v>
      </c>
      <c r="E807" s="42" t="s">
        <v>2024</v>
      </c>
      <c r="F807" s="42" t="s">
        <v>2040</v>
      </c>
      <c r="G807" s="32" t="s">
        <v>40</v>
      </c>
      <c r="H807" s="30">
        <v>0</v>
      </c>
      <c r="I807" s="67">
        <v>590000000</v>
      </c>
      <c r="J807" s="32" t="s">
        <v>41</v>
      </c>
      <c r="K807" s="32" t="s">
        <v>182</v>
      </c>
      <c r="L807" s="32" t="s">
        <v>302</v>
      </c>
      <c r="M807" s="32" t="s">
        <v>69</v>
      </c>
      <c r="N807" s="32" t="s">
        <v>303</v>
      </c>
      <c r="O807" s="32" t="s">
        <v>115</v>
      </c>
      <c r="P807" s="32">
        <v>796</v>
      </c>
      <c r="Q807" s="32" t="s">
        <v>47</v>
      </c>
      <c r="R807" s="62">
        <v>6</v>
      </c>
      <c r="S807" s="34">
        <v>10000</v>
      </c>
      <c r="T807" s="44">
        <f>R807*S807</f>
        <v>60000</v>
      </c>
      <c r="U807" s="44">
        <f>T807*1.12</f>
        <v>67200</v>
      </c>
      <c r="V807" s="32"/>
      <c r="W807" s="32">
        <v>2016</v>
      </c>
      <c r="X807" s="32"/>
    </row>
    <row r="808" spans="1:24" ht="50.1" customHeight="1">
      <c r="A808" s="29" t="s">
        <v>2042</v>
      </c>
      <c r="B808" s="30" t="s">
        <v>35</v>
      </c>
      <c r="C808" s="31" t="s">
        <v>2023</v>
      </c>
      <c r="D808" s="31" t="s">
        <v>2015</v>
      </c>
      <c r="E808" s="31" t="s">
        <v>2024</v>
      </c>
      <c r="F808" s="31" t="s">
        <v>2043</v>
      </c>
      <c r="G808" s="32" t="s">
        <v>40</v>
      </c>
      <c r="H808" s="33">
        <v>0</v>
      </c>
      <c r="I808" s="67">
        <v>590000000</v>
      </c>
      <c r="J808" s="32" t="s">
        <v>41</v>
      </c>
      <c r="K808" s="32" t="s">
        <v>68</v>
      </c>
      <c r="L808" s="32" t="s">
        <v>302</v>
      </c>
      <c r="M808" s="32" t="s">
        <v>69</v>
      </c>
      <c r="N808" s="32" t="s">
        <v>303</v>
      </c>
      <c r="O808" s="32" t="s">
        <v>71</v>
      </c>
      <c r="P808" s="32">
        <v>796</v>
      </c>
      <c r="Q808" s="32" t="s">
        <v>47</v>
      </c>
      <c r="R808" s="34">
        <v>11</v>
      </c>
      <c r="S808" s="34">
        <v>11500</v>
      </c>
      <c r="T808" s="35">
        <v>0</v>
      </c>
      <c r="U808" s="36">
        <f t="shared" si="86"/>
        <v>0</v>
      </c>
      <c r="V808" s="37" t="s">
        <v>48</v>
      </c>
      <c r="W808" s="32">
        <v>2016</v>
      </c>
      <c r="X808" s="38">
        <v>11</v>
      </c>
    </row>
    <row r="809" spans="1:24" ht="50.1" customHeight="1">
      <c r="A809" s="41" t="s">
        <v>2044</v>
      </c>
      <c r="B809" s="30" t="s">
        <v>35</v>
      </c>
      <c r="C809" s="42" t="s">
        <v>2023</v>
      </c>
      <c r="D809" s="42" t="s">
        <v>2015</v>
      </c>
      <c r="E809" s="42" t="s">
        <v>2024</v>
      </c>
      <c r="F809" s="42" t="s">
        <v>2043</v>
      </c>
      <c r="G809" s="32" t="s">
        <v>40</v>
      </c>
      <c r="H809" s="30">
        <v>0</v>
      </c>
      <c r="I809" s="67">
        <v>590000000</v>
      </c>
      <c r="J809" s="32" t="s">
        <v>41</v>
      </c>
      <c r="K809" s="32" t="s">
        <v>182</v>
      </c>
      <c r="L809" s="32" t="s">
        <v>302</v>
      </c>
      <c r="M809" s="32" t="s">
        <v>69</v>
      </c>
      <c r="N809" s="32" t="s">
        <v>303</v>
      </c>
      <c r="O809" s="32" t="s">
        <v>115</v>
      </c>
      <c r="P809" s="32">
        <v>796</v>
      </c>
      <c r="Q809" s="32" t="s">
        <v>47</v>
      </c>
      <c r="R809" s="62">
        <v>11</v>
      </c>
      <c r="S809" s="34">
        <v>11500</v>
      </c>
      <c r="T809" s="44">
        <f>R809*S809</f>
        <v>126500</v>
      </c>
      <c r="U809" s="44">
        <f>T809*1.12</f>
        <v>141680</v>
      </c>
      <c r="V809" s="32"/>
      <c r="W809" s="32">
        <v>2016</v>
      </c>
      <c r="X809" s="32"/>
    </row>
    <row r="810" spans="1:24" ht="50.1" customHeight="1">
      <c r="A810" s="29" t="s">
        <v>2045</v>
      </c>
      <c r="B810" s="30" t="s">
        <v>35</v>
      </c>
      <c r="C810" s="31" t="s">
        <v>2023</v>
      </c>
      <c r="D810" s="31" t="s">
        <v>2015</v>
      </c>
      <c r="E810" s="31" t="s">
        <v>2024</v>
      </c>
      <c r="F810" s="31" t="s">
        <v>2046</v>
      </c>
      <c r="G810" s="32" t="s">
        <v>40</v>
      </c>
      <c r="H810" s="33">
        <v>0</v>
      </c>
      <c r="I810" s="67">
        <v>590000000</v>
      </c>
      <c r="J810" s="32" t="s">
        <v>41</v>
      </c>
      <c r="K810" s="32" t="s">
        <v>68</v>
      </c>
      <c r="L810" s="32" t="s">
        <v>302</v>
      </c>
      <c r="M810" s="32" t="s">
        <v>69</v>
      </c>
      <c r="N810" s="32" t="s">
        <v>303</v>
      </c>
      <c r="O810" s="32" t="s">
        <v>71</v>
      </c>
      <c r="P810" s="32">
        <v>796</v>
      </c>
      <c r="Q810" s="32" t="s">
        <v>47</v>
      </c>
      <c r="R810" s="34">
        <v>9</v>
      </c>
      <c r="S810" s="34">
        <v>9500</v>
      </c>
      <c r="T810" s="35">
        <v>0</v>
      </c>
      <c r="U810" s="36">
        <f t="shared" si="86"/>
        <v>0</v>
      </c>
      <c r="V810" s="37" t="s">
        <v>48</v>
      </c>
      <c r="W810" s="32">
        <v>2016</v>
      </c>
      <c r="X810" s="38">
        <v>11</v>
      </c>
    </row>
    <row r="811" spans="1:24" ht="50.1" customHeight="1">
      <c r="A811" s="41" t="s">
        <v>2047</v>
      </c>
      <c r="B811" s="30" t="s">
        <v>35</v>
      </c>
      <c r="C811" s="42" t="s">
        <v>2023</v>
      </c>
      <c r="D811" s="42" t="s">
        <v>2015</v>
      </c>
      <c r="E811" s="42" t="s">
        <v>2024</v>
      </c>
      <c r="F811" s="42" t="s">
        <v>2046</v>
      </c>
      <c r="G811" s="32" t="s">
        <v>40</v>
      </c>
      <c r="H811" s="30">
        <v>0</v>
      </c>
      <c r="I811" s="67">
        <v>590000000</v>
      </c>
      <c r="J811" s="32" t="s">
        <v>41</v>
      </c>
      <c r="K811" s="32" t="s">
        <v>182</v>
      </c>
      <c r="L811" s="32" t="s">
        <v>302</v>
      </c>
      <c r="M811" s="32" t="s">
        <v>69</v>
      </c>
      <c r="N811" s="32" t="s">
        <v>303</v>
      </c>
      <c r="O811" s="32" t="s">
        <v>115</v>
      </c>
      <c r="P811" s="32">
        <v>796</v>
      </c>
      <c r="Q811" s="32" t="s">
        <v>47</v>
      </c>
      <c r="R811" s="62">
        <v>9</v>
      </c>
      <c r="S811" s="34">
        <v>9500</v>
      </c>
      <c r="T811" s="44">
        <f>R811*S811</f>
        <v>85500</v>
      </c>
      <c r="U811" s="44">
        <f>T811*1.12</f>
        <v>95760.000000000015</v>
      </c>
      <c r="V811" s="32"/>
      <c r="W811" s="32">
        <v>2016</v>
      </c>
      <c r="X811" s="32"/>
    </row>
    <row r="812" spans="1:24" ht="50.1" customHeight="1">
      <c r="A812" s="29" t="s">
        <v>2048</v>
      </c>
      <c r="B812" s="30" t="s">
        <v>35</v>
      </c>
      <c r="C812" s="31" t="s">
        <v>2023</v>
      </c>
      <c r="D812" s="31" t="s">
        <v>2015</v>
      </c>
      <c r="E812" s="31" t="s">
        <v>2024</v>
      </c>
      <c r="F812" s="31" t="s">
        <v>2049</v>
      </c>
      <c r="G812" s="32" t="s">
        <v>40</v>
      </c>
      <c r="H812" s="33">
        <v>0</v>
      </c>
      <c r="I812" s="67">
        <v>590000000</v>
      </c>
      <c r="J812" s="32" t="s">
        <v>41</v>
      </c>
      <c r="K812" s="32" t="s">
        <v>68</v>
      </c>
      <c r="L812" s="32" t="s">
        <v>302</v>
      </c>
      <c r="M812" s="32" t="s">
        <v>69</v>
      </c>
      <c r="N812" s="32" t="s">
        <v>303</v>
      </c>
      <c r="O812" s="32" t="s">
        <v>71</v>
      </c>
      <c r="P812" s="32">
        <v>796</v>
      </c>
      <c r="Q812" s="32" t="s">
        <v>47</v>
      </c>
      <c r="R812" s="34">
        <v>2</v>
      </c>
      <c r="S812" s="34">
        <v>11000</v>
      </c>
      <c r="T812" s="35">
        <v>0</v>
      </c>
      <c r="U812" s="36">
        <f t="shared" si="86"/>
        <v>0</v>
      </c>
      <c r="V812" s="37" t="s">
        <v>48</v>
      </c>
      <c r="W812" s="32">
        <v>2016</v>
      </c>
      <c r="X812" s="38">
        <v>11</v>
      </c>
    </row>
    <row r="813" spans="1:24" ht="50.1" customHeight="1">
      <c r="A813" s="41" t="s">
        <v>2050</v>
      </c>
      <c r="B813" s="30" t="s">
        <v>35</v>
      </c>
      <c r="C813" s="42" t="s">
        <v>2023</v>
      </c>
      <c r="D813" s="42" t="s">
        <v>2015</v>
      </c>
      <c r="E813" s="42" t="s">
        <v>2024</v>
      </c>
      <c r="F813" s="42" t="s">
        <v>2049</v>
      </c>
      <c r="G813" s="32" t="s">
        <v>40</v>
      </c>
      <c r="H813" s="30">
        <v>0</v>
      </c>
      <c r="I813" s="67">
        <v>590000000</v>
      </c>
      <c r="J813" s="32" t="s">
        <v>41</v>
      </c>
      <c r="K813" s="32" t="s">
        <v>182</v>
      </c>
      <c r="L813" s="32" t="s">
        <v>302</v>
      </c>
      <c r="M813" s="32" t="s">
        <v>69</v>
      </c>
      <c r="N813" s="32" t="s">
        <v>303</v>
      </c>
      <c r="O813" s="32" t="s">
        <v>115</v>
      </c>
      <c r="P813" s="32">
        <v>796</v>
      </c>
      <c r="Q813" s="32" t="s">
        <v>47</v>
      </c>
      <c r="R813" s="62">
        <v>2</v>
      </c>
      <c r="S813" s="34">
        <v>11000</v>
      </c>
      <c r="T813" s="44">
        <f>R813*S813</f>
        <v>22000</v>
      </c>
      <c r="U813" s="44">
        <f>T813*1.12</f>
        <v>24640.000000000004</v>
      </c>
      <c r="V813" s="32"/>
      <c r="W813" s="32">
        <v>2016</v>
      </c>
      <c r="X813" s="32"/>
    </row>
    <row r="814" spans="1:24" ht="50.1" customHeight="1">
      <c r="A814" s="29" t="s">
        <v>2051</v>
      </c>
      <c r="B814" s="30" t="s">
        <v>35</v>
      </c>
      <c r="C814" s="31" t="s">
        <v>2023</v>
      </c>
      <c r="D814" s="31" t="s">
        <v>2015</v>
      </c>
      <c r="E814" s="31" t="s">
        <v>2024</v>
      </c>
      <c r="F814" s="31" t="s">
        <v>2052</v>
      </c>
      <c r="G814" s="32" t="s">
        <v>40</v>
      </c>
      <c r="H814" s="33">
        <v>0</v>
      </c>
      <c r="I814" s="67">
        <v>590000000</v>
      </c>
      <c r="J814" s="32" t="s">
        <v>41</v>
      </c>
      <c r="K814" s="32" t="s">
        <v>68</v>
      </c>
      <c r="L814" s="32" t="s">
        <v>302</v>
      </c>
      <c r="M814" s="32" t="s">
        <v>69</v>
      </c>
      <c r="N814" s="32" t="s">
        <v>303</v>
      </c>
      <c r="O814" s="32" t="s">
        <v>71</v>
      </c>
      <c r="P814" s="32">
        <v>796</v>
      </c>
      <c r="Q814" s="32" t="s">
        <v>47</v>
      </c>
      <c r="R814" s="34">
        <v>3</v>
      </c>
      <c r="S814" s="34">
        <v>10000</v>
      </c>
      <c r="T814" s="35">
        <v>0</v>
      </c>
      <c r="U814" s="36">
        <f t="shared" si="86"/>
        <v>0</v>
      </c>
      <c r="V814" s="37" t="s">
        <v>48</v>
      </c>
      <c r="W814" s="32">
        <v>2016</v>
      </c>
      <c r="X814" s="38">
        <v>11</v>
      </c>
    </row>
    <row r="815" spans="1:24" ht="50.1" customHeight="1">
      <c r="A815" s="41" t="s">
        <v>2053</v>
      </c>
      <c r="B815" s="30" t="s">
        <v>35</v>
      </c>
      <c r="C815" s="42" t="s">
        <v>2023</v>
      </c>
      <c r="D815" s="42" t="s">
        <v>2015</v>
      </c>
      <c r="E815" s="42" t="s">
        <v>2024</v>
      </c>
      <c r="F815" s="42" t="s">
        <v>2052</v>
      </c>
      <c r="G815" s="32" t="s">
        <v>40</v>
      </c>
      <c r="H815" s="30">
        <v>0</v>
      </c>
      <c r="I815" s="67">
        <v>590000000</v>
      </c>
      <c r="J815" s="32" t="s">
        <v>41</v>
      </c>
      <c r="K815" s="32" t="s">
        <v>182</v>
      </c>
      <c r="L815" s="32" t="s">
        <v>302</v>
      </c>
      <c r="M815" s="32" t="s">
        <v>69</v>
      </c>
      <c r="N815" s="32" t="s">
        <v>303</v>
      </c>
      <c r="O815" s="32" t="s">
        <v>115</v>
      </c>
      <c r="P815" s="32">
        <v>796</v>
      </c>
      <c r="Q815" s="32" t="s">
        <v>47</v>
      </c>
      <c r="R815" s="62">
        <v>3</v>
      </c>
      <c r="S815" s="34">
        <v>10000</v>
      </c>
      <c r="T815" s="44">
        <f>R815*S815</f>
        <v>30000</v>
      </c>
      <c r="U815" s="44">
        <f>T815*1.12</f>
        <v>33600</v>
      </c>
      <c r="V815" s="32"/>
      <c r="W815" s="32">
        <v>2016</v>
      </c>
      <c r="X815" s="32"/>
    </row>
    <row r="816" spans="1:24" ht="50.1" customHeight="1">
      <c r="A816" s="29" t="s">
        <v>2054</v>
      </c>
      <c r="B816" s="30" t="s">
        <v>35</v>
      </c>
      <c r="C816" s="31" t="s">
        <v>2055</v>
      </c>
      <c r="D816" s="31" t="s">
        <v>2056</v>
      </c>
      <c r="E816" s="31" t="s">
        <v>141</v>
      </c>
      <c r="F816" s="31" t="s">
        <v>2057</v>
      </c>
      <c r="G816" s="32" t="s">
        <v>40</v>
      </c>
      <c r="H816" s="33">
        <v>0</v>
      </c>
      <c r="I816" s="67">
        <v>590000000</v>
      </c>
      <c r="J816" s="32" t="s">
        <v>41</v>
      </c>
      <c r="K816" s="32" t="s">
        <v>143</v>
      </c>
      <c r="L816" s="32" t="s">
        <v>144</v>
      </c>
      <c r="M816" s="32" t="s">
        <v>84</v>
      </c>
      <c r="N816" s="32" t="s">
        <v>145</v>
      </c>
      <c r="O816" s="32" t="s">
        <v>146</v>
      </c>
      <c r="P816" s="32">
        <v>796</v>
      </c>
      <c r="Q816" s="32" t="s">
        <v>47</v>
      </c>
      <c r="R816" s="34">
        <v>1</v>
      </c>
      <c r="S816" s="34">
        <v>1500000</v>
      </c>
      <c r="T816" s="35">
        <v>0</v>
      </c>
      <c r="U816" s="36">
        <f t="shared" si="86"/>
        <v>0</v>
      </c>
      <c r="V816" s="37" t="s">
        <v>48</v>
      </c>
      <c r="W816" s="32">
        <v>2016</v>
      </c>
      <c r="X816" s="38">
        <v>11</v>
      </c>
    </row>
    <row r="817" spans="1:24" ht="50.1" customHeight="1">
      <c r="A817" s="41" t="s">
        <v>2058</v>
      </c>
      <c r="B817" s="30" t="s">
        <v>35</v>
      </c>
      <c r="C817" s="42" t="s">
        <v>2055</v>
      </c>
      <c r="D817" s="42" t="s">
        <v>2056</v>
      </c>
      <c r="E817" s="42" t="s">
        <v>141</v>
      </c>
      <c r="F817" s="42" t="s">
        <v>2057</v>
      </c>
      <c r="G817" s="30" t="s">
        <v>40</v>
      </c>
      <c r="H817" s="30">
        <v>0</v>
      </c>
      <c r="I817" s="67">
        <v>590000000</v>
      </c>
      <c r="J817" s="32" t="s">
        <v>41</v>
      </c>
      <c r="K817" s="30" t="s">
        <v>148</v>
      </c>
      <c r="L817" s="30" t="s">
        <v>144</v>
      </c>
      <c r="M817" s="30" t="s">
        <v>84</v>
      </c>
      <c r="N817" s="30" t="s">
        <v>145</v>
      </c>
      <c r="O817" s="32" t="s">
        <v>115</v>
      </c>
      <c r="P817" s="32">
        <v>796</v>
      </c>
      <c r="Q817" s="30" t="s">
        <v>47</v>
      </c>
      <c r="R817" s="43">
        <v>1</v>
      </c>
      <c r="S817" s="43">
        <v>1500000</v>
      </c>
      <c r="T817" s="44">
        <f>R817*S817</f>
        <v>1500000</v>
      </c>
      <c r="U817" s="44">
        <f>T817*1.12</f>
        <v>1680000.0000000002</v>
      </c>
      <c r="V817" s="64"/>
      <c r="W817" s="32">
        <v>2016</v>
      </c>
      <c r="X817" s="30"/>
    </row>
    <row r="818" spans="1:24" ht="50.1" customHeight="1">
      <c r="A818" s="29" t="s">
        <v>2059</v>
      </c>
      <c r="B818" s="30" t="s">
        <v>35</v>
      </c>
      <c r="C818" s="31" t="s">
        <v>2060</v>
      </c>
      <c r="D818" s="31" t="s">
        <v>2061</v>
      </c>
      <c r="E818" s="31" t="s">
        <v>2062</v>
      </c>
      <c r="F818" s="31" t="s">
        <v>2063</v>
      </c>
      <c r="G818" s="32" t="s">
        <v>40</v>
      </c>
      <c r="H818" s="33">
        <v>0</v>
      </c>
      <c r="I818" s="67">
        <v>590000000</v>
      </c>
      <c r="J818" s="32" t="s">
        <v>41</v>
      </c>
      <c r="K818" s="32" t="s">
        <v>68</v>
      </c>
      <c r="L818" s="32" t="s">
        <v>302</v>
      </c>
      <c r="M818" s="32" t="s">
        <v>69</v>
      </c>
      <c r="N818" s="32" t="s">
        <v>303</v>
      </c>
      <c r="O818" s="32" t="s">
        <v>71</v>
      </c>
      <c r="P818" s="32">
        <v>796</v>
      </c>
      <c r="Q818" s="32" t="s">
        <v>47</v>
      </c>
      <c r="R818" s="34">
        <v>2</v>
      </c>
      <c r="S818" s="34">
        <v>1200000</v>
      </c>
      <c r="T818" s="35">
        <v>0</v>
      </c>
      <c r="U818" s="36">
        <f t="shared" si="86"/>
        <v>0</v>
      </c>
      <c r="V818" s="37" t="s">
        <v>48</v>
      </c>
      <c r="W818" s="32">
        <v>2016</v>
      </c>
      <c r="X818" s="38">
        <v>11</v>
      </c>
    </row>
    <row r="819" spans="1:24" s="40" customFormat="1" ht="50.1" customHeight="1">
      <c r="A819" s="70" t="s">
        <v>2064</v>
      </c>
      <c r="B819" s="30" t="s">
        <v>35</v>
      </c>
      <c r="C819" s="42" t="s">
        <v>2060</v>
      </c>
      <c r="D819" s="42" t="s">
        <v>2061</v>
      </c>
      <c r="E819" s="42" t="s">
        <v>2062</v>
      </c>
      <c r="F819" s="42" t="s">
        <v>2063</v>
      </c>
      <c r="G819" s="32" t="s">
        <v>40</v>
      </c>
      <c r="H819" s="30">
        <v>0</v>
      </c>
      <c r="I819" s="67">
        <v>590000000</v>
      </c>
      <c r="J819" s="32" t="s">
        <v>41</v>
      </c>
      <c r="K819" s="32" t="s">
        <v>182</v>
      </c>
      <c r="L819" s="32" t="s">
        <v>302</v>
      </c>
      <c r="M819" s="32" t="s">
        <v>69</v>
      </c>
      <c r="N819" s="32" t="s">
        <v>303</v>
      </c>
      <c r="O819" s="32" t="s">
        <v>115</v>
      </c>
      <c r="P819" s="32">
        <v>796</v>
      </c>
      <c r="Q819" s="32" t="s">
        <v>47</v>
      </c>
      <c r="R819" s="58">
        <v>2</v>
      </c>
      <c r="S819" s="102">
        <v>1200000</v>
      </c>
      <c r="T819" s="44">
        <v>0</v>
      </c>
      <c r="U819" s="44">
        <f>T819*1.12</f>
        <v>0</v>
      </c>
      <c r="V819" s="32"/>
      <c r="W819" s="32">
        <v>2016</v>
      </c>
      <c r="X819" s="30" t="s">
        <v>2065</v>
      </c>
    </row>
    <row r="820" spans="1:24" s="40" customFormat="1" ht="50.1" customHeight="1">
      <c r="A820" s="68" t="s">
        <v>2066</v>
      </c>
      <c r="B820" s="54" t="s">
        <v>35</v>
      </c>
      <c r="C820" s="42" t="s">
        <v>2060</v>
      </c>
      <c r="D820" s="42" t="s">
        <v>2061</v>
      </c>
      <c r="E820" s="42" t="s">
        <v>2062</v>
      </c>
      <c r="F820" s="42" t="s">
        <v>2067</v>
      </c>
      <c r="G820" s="87" t="s">
        <v>103</v>
      </c>
      <c r="H820" s="30">
        <v>0</v>
      </c>
      <c r="I820" s="67">
        <v>590000000</v>
      </c>
      <c r="J820" s="32" t="s">
        <v>41</v>
      </c>
      <c r="K820" s="32" t="s">
        <v>136</v>
      </c>
      <c r="L820" s="32" t="s">
        <v>2068</v>
      </c>
      <c r="M820" s="87" t="s">
        <v>512</v>
      </c>
      <c r="N820" s="32" t="s">
        <v>2069</v>
      </c>
      <c r="O820" s="30" t="s">
        <v>2070</v>
      </c>
      <c r="P820" s="32">
        <v>796</v>
      </c>
      <c r="Q820" s="32" t="s">
        <v>47</v>
      </c>
      <c r="R820" s="58">
        <v>2</v>
      </c>
      <c r="S820" s="58">
        <v>1167100</v>
      </c>
      <c r="T820" s="44">
        <f>R820*S820</f>
        <v>2334200</v>
      </c>
      <c r="U820" s="44">
        <f>T820*1.12</f>
        <v>2614304.0000000005</v>
      </c>
      <c r="V820" s="30"/>
      <c r="W820" s="32">
        <v>2016</v>
      </c>
      <c r="X820" s="32"/>
    </row>
    <row r="821" spans="1:24" ht="50.1" customHeight="1">
      <c r="A821" s="29" t="s">
        <v>2071</v>
      </c>
      <c r="B821" s="30" t="s">
        <v>35</v>
      </c>
      <c r="C821" s="31" t="s">
        <v>2072</v>
      </c>
      <c r="D821" s="31" t="s">
        <v>2073</v>
      </c>
      <c r="E821" s="31" t="s">
        <v>2074</v>
      </c>
      <c r="F821" s="31" t="s">
        <v>2075</v>
      </c>
      <c r="G821" s="32" t="s">
        <v>40</v>
      </c>
      <c r="H821" s="33">
        <v>0</v>
      </c>
      <c r="I821" s="67">
        <v>590000000</v>
      </c>
      <c r="J821" s="32" t="s">
        <v>41</v>
      </c>
      <c r="K821" s="32" t="s">
        <v>143</v>
      </c>
      <c r="L821" s="32" t="s">
        <v>144</v>
      </c>
      <c r="M821" s="32" t="s">
        <v>84</v>
      </c>
      <c r="N821" s="32" t="s">
        <v>145</v>
      </c>
      <c r="O821" s="32" t="s">
        <v>146</v>
      </c>
      <c r="P821" s="32">
        <v>796</v>
      </c>
      <c r="Q821" s="32" t="s">
        <v>47</v>
      </c>
      <c r="R821" s="34">
        <v>1</v>
      </c>
      <c r="S821" s="34">
        <v>1700000</v>
      </c>
      <c r="T821" s="35">
        <v>0</v>
      </c>
      <c r="U821" s="36">
        <f t="shared" si="86"/>
        <v>0</v>
      </c>
      <c r="V821" s="37" t="s">
        <v>48</v>
      </c>
      <c r="W821" s="32">
        <v>2016</v>
      </c>
      <c r="X821" s="38">
        <v>11</v>
      </c>
    </row>
    <row r="822" spans="1:24" ht="50.1" customHeight="1">
      <c r="A822" s="41" t="s">
        <v>2076</v>
      </c>
      <c r="B822" s="30" t="s">
        <v>35</v>
      </c>
      <c r="C822" s="42" t="s">
        <v>2072</v>
      </c>
      <c r="D822" s="42" t="s">
        <v>2073</v>
      </c>
      <c r="E822" s="42" t="s">
        <v>2074</v>
      </c>
      <c r="F822" s="42" t="s">
        <v>2075</v>
      </c>
      <c r="G822" s="30" t="s">
        <v>40</v>
      </c>
      <c r="H822" s="30">
        <v>0</v>
      </c>
      <c r="I822" s="67">
        <v>590000000</v>
      </c>
      <c r="J822" s="32" t="s">
        <v>41</v>
      </c>
      <c r="K822" s="30" t="s">
        <v>148</v>
      </c>
      <c r="L822" s="30" t="s">
        <v>144</v>
      </c>
      <c r="M822" s="30" t="s">
        <v>84</v>
      </c>
      <c r="N822" s="30" t="s">
        <v>145</v>
      </c>
      <c r="O822" s="32" t="s">
        <v>115</v>
      </c>
      <c r="P822" s="32">
        <v>796</v>
      </c>
      <c r="Q822" s="30" t="s">
        <v>47</v>
      </c>
      <c r="R822" s="43">
        <v>1</v>
      </c>
      <c r="S822" s="43">
        <v>1700000</v>
      </c>
      <c r="T822" s="44">
        <f>R822*S822</f>
        <v>1700000</v>
      </c>
      <c r="U822" s="44">
        <f>T822*1.12</f>
        <v>1904000.0000000002</v>
      </c>
      <c r="V822" s="64"/>
      <c r="W822" s="32">
        <v>2016</v>
      </c>
      <c r="X822" s="30"/>
    </row>
    <row r="823" spans="1:24" ht="50.1" customHeight="1">
      <c r="A823" s="29" t="s">
        <v>2077</v>
      </c>
      <c r="B823" s="30" t="s">
        <v>35</v>
      </c>
      <c r="C823" s="31" t="s">
        <v>2078</v>
      </c>
      <c r="D823" s="31" t="s">
        <v>2079</v>
      </c>
      <c r="E823" s="31" t="s">
        <v>2080</v>
      </c>
      <c r="F823" s="31" t="s">
        <v>2081</v>
      </c>
      <c r="G823" s="32" t="s">
        <v>40</v>
      </c>
      <c r="H823" s="33">
        <v>0</v>
      </c>
      <c r="I823" s="67">
        <v>590000000</v>
      </c>
      <c r="J823" s="32" t="s">
        <v>41</v>
      </c>
      <c r="K823" s="32" t="s">
        <v>360</v>
      </c>
      <c r="L823" s="32" t="s">
        <v>43</v>
      </c>
      <c r="M823" s="32" t="s">
        <v>69</v>
      </c>
      <c r="N823" s="32" t="s">
        <v>70</v>
      </c>
      <c r="O823" s="32" t="s">
        <v>71</v>
      </c>
      <c r="P823" s="32">
        <v>796</v>
      </c>
      <c r="Q823" s="32" t="s">
        <v>47</v>
      </c>
      <c r="R823" s="34">
        <v>40</v>
      </c>
      <c r="S823" s="34">
        <v>950</v>
      </c>
      <c r="T823" s="35">
        <v>0</v>
      </c>
      <c r="U823" s="36">
        <f t="shared" si="86"/>
        <v>0</v>
      </c>
      <c r="V823" s="37" t="s">
        <v>48</v>
      </c>
      <c r="W823" s="32">
        <v>2016</v>
      </c>
      <c r="X823" s="38">
        <v>11</v>
      </c>
    </row>
    <row r="824" spans="1:24" ht="50.1" customHeight="1">
      <c r="A824" s="41" t="s">
        <v>2082</v>
      </c>
      <c r="B824" s="30" t="s">
        <v>35</v>
      </c>
      <c r="C824" s="42" t="s">
        <v>2078</v>
      </c>
      <c r="D824" s="42" t="s">
        <v>2079</v>
      </c>
      <c r="E824" s="42" t="s">
        <v>2080</v>
      </c>
      <c r="F824" s="31" t="s">
        <v>2081</v>
      </c>
      <c r="G824" s="32" t="s">
        <v>40</v>
      </c>
      <c r="H824" s="30">
        <v>0</v>
      </c>
      <c r="I824" s="67">
        <v>590000000</v>
      </c>
      <c r="J824" s="32" t="s">
        <v>41</v>
      </c>
      <c r="K824" s="30" t="s">
        <v>204</v>
      </c>
      <c r="L824" s="32" t="s">
        <v>43</v>
      </c>
      <c r="M824" s="68" t="s">
        <v>69</v>
      </c>
      <c r="N824" s="32" t="s">
        <v>70</v>
      </c>
      <c r="O824" s="32" t="s">
        <v>115</v>
      </c>
      <c r="P824" s="32">
        <v>796</v>
      </c>
      <c r="Q824" s="32" t="s">
        <v>47</v>
      </c>
      <c r="R824" s="58">
        <v>40</v>
      </c>
      <c r="S824" s="58">
        <v>950</v>
      </c>
      <c r="T824" s="44">
        <f>R824*S824</f>
        <v>38000</v>
      </c>
      <c r="U824" s="44">
        <f>T824*1.12</f>
        <v>42560.000000000007</v>
      </c>
      <c r="V824" s="32"/>
      <c r="W824" s="32">
        <v>2016</v>
      </c>
      <c r="X824" s="30"/>
    </row>
    <row r="825" spans="1:24" ht="50.1" customHeight="1">
      <c r="A825" s="29" t="s">
        <v>2083</v>
      </c>
      <c r="B825" s="30" t="s">
        <v>35</v>
      </c>
      <c r="C825" s="31" t="s">
        <v>2078</v>
      </c>
      <c r="D825" s="31" t="s">
        <v>2079</v>
      </c>
      <c r="E825" s="31" t="s">
        <v>2080</v>
      </c>
      <c r="F825" s="31" t="s">
        <v>2081</v>
      </c>
      <c r="G825" s="32" t="s">
        <v>40</v>
      </c>
      <c r="H825" s="33">
        <v>0</v>
      </c>
      <c r="I825" s="67">
        <v>590000000</v>
      </c>
      <c r="J825" s="32" t="s">
        <v>41</v>
      </c>
      <c r="K825" s="32" t="s">
        <v>360</v>
      </c>
      <c r="L825" s="32" t="s">
        <v>43</v>
      </c>
      <c r="M825" s="32" t="s">
        <v>69</v>
      </c>
      <c r="N825" s="32" t="s">
        <v>70</v>
      </c>
      <c r="O825" s="32" t="s">
        <v>71</v>
      </c>
      <c r="P825" s="32">
        <v>796</v>
      </c>
      <c r="Q825" s="32" t="s">
        <v>47</v>
      </c>
      <c r="R825" s="34">
        <v>40</v>
      </c>
      <c r="S825" s="34">
        <v>900</v>
      </c>
      <c r="T825" s="35">
        <v>0</v>
      </c>
      <c r="U825" s="36">
        <f t="shared" si="86"/>
        <v>0</v>
      </c>
      <c r="V825" s="37" t="s">
        <v>48</v>
      </c>
      <c r="W825" s="32">
        <v>2016</v>
      </c>
      <c r="X825" s="38">
        <v>11</v>
      </c>
    </row>
    <row r="826" spans="1:24" ht="50.1" customHeight="1">
      <c r="A826" s="41" t="s">
        <v>2084</v>
      </c>
      <c r="B826" s="30" t="s">
        <v>35</v>
      </c>
      <c r="C826" s="42" t="s">
        <v>2078</v>
      </c>
      <c r="D826" s="42" t="s">
        <v>2079</v>
      </c>
      <c r="E826" s="42" t="s">
        <v>2080</v>
      </c>
      <c r="F826" s="31" t="s">
        <v>2081</v>
      </c>
      <c r="G826" s="32" t="s">
        <v>40</v>
      </c>
      <c r="H826" s="30">
        <v>0</v>
      </c>
      <c r="I826" s="67">
        <v>590000000</v>
      </c>
      <c r="J826" s="32" t="s">
        <v>41</v>
      </c>
      <c r="K826" s="30" t="s">
        <v>204</v>
      </c>
      <c r="L826" s="32" t="s">
        <v>43</v>
      </c>
      <c r="M826" s="68" t="s">
        <v>69</v>
      </c>
      <c r="N826" s="32" t="s">
        <v>70</v>
      </c>
      <c r="O826" s="32" t="s">
        <v>115</v>
      </c>
      <c r="P826" s="32">
        <v>796</v>
      </c>
      <c r="Q826" s="32" t="s">
        <v>47</v>
      </c>
      <c r="R826" s="58">
        <v>40</v>
      </c>
      <c r="S826" s="58">
        <v>900</v>
      </c>
      <c r="T826" s="44">
        <f>R826*S826</f>
        <v>36000</v>
      </c>
      <c r="U826" s="44">
        <f>T826*1.12</f>
        <v>40320.000000000007</v>
      </c>
      <c r="V826" s="32"/>
      <c r="W826" s="32">
        <v>2016</v>
      </c>
      <c r="X826" s="30"/>
    </row>
    <row r="827" spans="1:24" ht="50.1" customHeight="1">
      <c r="A827" s="29" t="s">
        <v>2085</v>
      </c>
      <c r="B827" s="30" t="s">
        <v>35</v>
      </c>
      <c r="C827" s="31" t="s">
        <v>2086</v>
      </c>
      <c r="D827" s="31" t="s">
        <v>2087</v>
      </c>
      <c r="E827" s="31" t="s">
        <v>1873</v>
      </c>
      <c r="F827" s="31" t="s">
        <v>2088</v>
      </c>
      <c r="G827" s="32" t="s">
        <v>40</v>
      </c>
      <c r="H827" s="33">
        <v>0</v>
      </c>
      <c r="I827" s="67">
        <v>590000000</v>
      </c>
      <c r="J827" s="32" t="s">
        <v>41</v>
      </c>
      <c r="K827" s="32" t="s">
        <v>275</v>
      </c>
      <c r="L827" s="32" t="s">
        <v>43</v>
      </c>
      <c r="M827" s="32" t="s">
        <v>84</v>
      </c>
      <c r="N827" s="32" t="s">
        <v>1411</v>
      </c>
      <c r="O827" s="32" t="s">
        <v>46</v>
      </c>
      <c r="P827" s="32">
        <v>796</v>
      </c>
      <c r="Q827" s="32" t="s">
        <v>47</v>
      </c>
      <c r="R827" s="34">
        <v>1</v>
      </c>
      <c r="S827" s="34">
        <v>320000</v>
      </c>
      <c r="T827" s="35">
        <v>0</v>
      </c>
      <c r="U827" s="36">
        <f t="shared" si="86"/>
        <v>0</v>
      </c>
      <c r="V827" s="37" t="s">
        <v>48</v>
      </c>
      <c r="W827" s="32">
        <v>2016</v>
      </c>
      <c r="X827" s="38">
        <v>11</v>
      </c>
    </row>
    <row r="828" spans="1:24" ht="50.1" customHeight="1">
      <c r="A828" s="41" t="s">
        <v>2089</v>
      </c>
      <c r="B828" s="30" t="s">
        <v>35</v>
      </c>
      <c r="C828" s="42" t="s">
        <v>2086</v>
      </c>
      <c r="D828" s="42" t="s">
        <v>2087</v>
      </c>
      <c r="E828" s="42" t="s">
        <v>1873</v>
      </c>
      <c r="F828" s="42" t="s">
        <v>2088</v>
      </c>
      <c r="G828" s="30" t="s">
        <v>40</v>
      </c>
      <c r="H828" s="30">
        <v>0</v>
      </c>
      <c r="I828" s="67">
        <v>590000000</v>
      </c>
      <c r="J828" s="32" t="s">
        <v>41</v>
      </c>
      <c r="K828" s="30" t="s">
        <v>204</v>
      </c>
      <c r="L828" s="32" t="s">
        <v>43</v>
      </c>
      <c r="M828" s="30" t="s">
        <v>84</v>
      </c>
      <c r="N828" s="30" t="s">
        <v>1411</v>
      </c>
      <c r="O828" s="32" t="s">
        <v>175</v>
      </c>
      <c r="P828" s="32">
        <v>796</v>
      </c>
      <c r="Q828" s="30" t="s">
        <v>47</v>
      </c>
      <c r="R828" s="43">
        <v>1</v>
      </c>
      <c r="S828" s="43">
        <v>320000</v>
      </c>
      <c r="T828" s="44">
        <f>R828*S828</f>
        <v>320000</v>
      </c>
      <c r="U828" s="44">
        <f>T828*1.12</f>
        <v>358400.00000000006</v>
      </c>
      <c r="V828" s="64"/>
      <c r="W828" s="32">
        <v>2016</v>
      </c>
      <c r="X828" s="30"/>
    </row>
    <row r="829" spans="1:24" ht="50.1" customHeight="1">
      <c r="A829" s="29" t="s">
        <v>2090</v>
      </c>
      <c r="B829" s="30" t="s">
        <v>35</v>
      </c>
      <c r="C829" s="31" t="s">
        <v>2091</v>
      </c>
      <c r="D829" s="31" t="s">
        <v>2087</v>
      </c>
      <c r="E829" s="31" t="s">
        <v>2092</v>
      </c>
      <c r="F829" s="31" t="s">
        <v>2093</v>
      </c>
      <c r="G829" s="32" t="s">
        <v>40</v>
      </c>
      <c r="H829" s="33">
        <v>0</v>
      </c>
      <c r="I829" s="67">
        <v>590000000</v>
      </c>
      <c r="J829" s="32" t="s">
        <v>41</v>
      </c>
      <c r="K829" s="32" t="s">
        <v>543</v>
      </c>
      <c r="L829" s="32" t="s">
        <v>41</v>
      </c>
      <c r="M829" s="32" t="s">
        <v>84</v>
      </c>
      <c r="N829" s="32" t="s">
        <v>544</v>
      </c>
      <c r="O829" s="32" t="s">
        <v>146</v>
      </c>
      <c r="P829" s="32">
        <v>796</v>
      </c>
      <c r="Q829" s="32" t="s">
        <v>47</v>
      </c>
      <c r="R829" s="34">
        <v>10</v>
      </c>
      <c r="S829" s="34">
        <v>19260</v>
      </c>
      <c r="T829" s="35">
        <v>0</v>
      </c>
      <c r="U829" s="36">
        <f t="shared" si="86"/>
        <v>0</v>
      </c>
      <c r="V829" s="37" t="s">
        <v>48</v>
      </c>
      <c r="W829" s="32">
        <v>2016</v>
      </c>
      <c r="X829" s="38">
        <v>11</v>
      </c>
    </row>
    <row r="830" spans="1:24" ht="50.1" customHeight="1">
      <c r="A830" s="70" t="s">
        <v>2094</v>
      </c>
      <c r="B830" s="30" t="s">
        <v>35</v>
      </c>
      <c r="C830" s="42" t="s">
        <v>2091</v>
      </c>
      <c r="D830" s="42" t="s">
        <v>2087</v>
      </c>
      <c r="E830" s="42" t="s">
        <v>2092</v>
      </c>
      <c r="F830" s="73" t="s">
        <v>2093</v>
      </c>
      <c r="G830" s="30" t="s">
        <v>40</v>
      </c>
      <c r="H830" s="30">
        <v>0</v>
      </c>
      <c r="I830" s="32">
        <v>590000000</v>
      </c>
      <c r="J830" s="32" t="s">
        <v>41</v>
      </c>
      <c r="K830" s="32" t="s">
        <v>546</v>
      </c>
      <c r="L830" s="32" t="s">
        <v>41</v>
      </c>
      <c r="M830" s="68" t="s">
        <v>84</v>
      </c>
      <c r="N830" s="30" t="s">
        <v>544</v>
      </c>
      <c r="O830" s="32" t="s">
        <v>115</v>
      </c>
      <c r="P830" s="30">
        <v>796</v>
      </c>
      <c r="Q830" s="30" t="s">
        <v>47</v>
      </c>
      <c r="R830" s="58">
        <v>10</v>
      </c>
      <c r="S830" s="58">
        <v>19260</v>
      </c>
      <c r="T830" s="58">
        <v>0</v>
      </c>
      <c r="U830" s="58">
        <f>T830*1.12</f>
        <v>0</v>
      </c>
      <c r="V830" s="30"/>
      <c r="W830" s="32">
        <v>2016</v>
      </c>
      <c r="X830" s="32" t="s">
        <v>12808</v>
      </c>
    </row>
    <row r="831" spans="1:24" ht="50.1" customHeight="1">
      <c r="A831" s="70" t="s">
        <v>12812</v>
      </c>
      <c r="B831" s="30" t="s">
        <v>35</v>
      </c>
      <c r="C831" s="30" t="s">
        <v>2091</v>
      </c>
      <c r="D831" s="42" t="s">
        <v>2087</v>
      </c>
      <c r="E831" s="42" t="s">
        <v>2092</v>
      </c>
      <c r="F831" s="73" t="s">
        <v>2093</v>
      </c>
      <c r="G831" s="30" t="s">
        <v>40</v>
      </c>
      <c r="H831" s="87">
        <v>40</v>
      </c>
      <c r="I831" s="67">
        <v>590000000</v>
      </c>
      <c r="J831" s="32" t="s">
        <v>41</v>
      </c>
      <c r="K831" s="32" t="s">
        <v>12277</v>
      </c>
      <c r="L831" s="32" t="s">
        <v>41</v>
      </c>
      <c r="M831" s="68" t="s">
        <v>44</v>
      </c>
      <c r="N831" s="32" t="s">
        <v>12810</v>
      </c>
      <c r="O831" s="32" t="s">
        <v>398</v>
      </c>
      <c r="P831" s="32">
        <v>796</v>
      </c>
      <c r="Q831" s="30" t="s">
        <v>47</v>
      </c>
      <c r="R831" s="58">
        <v>10</v>
      </c>
      <c r="S831" s="58">
        <v>20900</v>
      </c>
      <c r="T831" s="58">
        <f>S831*R831</f>
        <v>209000</v>
      </c>
      <c r="U831" s="362">
        <f>T831*1.12</f>
        <v>234080.00000000003</v>
      </c>
      <c r="V831" s="213"/>
      <c r="W831" s="32">
        <v>2016</v>
      </c>
      <c r="X831" s="213"/>
    </row>
    <row r="832" spans="1:24" ht="50.1" customHeight="1">
      <c r="A832" s="29" t="s">
        <v>2095</v>
      </c>
      <c r="B832" s="30" t="s">
        <v>35</v>
      </c>
      <c r="C832" s="31" t="s">
        <v>2096</v>
      </c>
      <c r="D832" s="31" t="s">
        <v>2097</v>
      </c>
      <c r="E832" s="31" t="s">
        <v>2098</v>
      </c>
      <c r="F832" s="31" t="s">
        <v>2099</v>
      </c>
      <c r="G832" s="32" t="s">
        <v>103</v>
      </c>
      <c r="H832" s="33">
        <v>87.5</v>
      </c>
      <c r="I832" s="67">
        <v>590000000</v>
      </c>
      <c r="J832" s="32" t="s">
        <v>41</v>
      </c>
      <c r="K832" s="32" t="s">
        <v>224</v>
      </c>
      <c r="L832" s="32" t="s">
        <v>43</v>
      </c>
      <c r="M832" s="32" t="s">
        <v>84</v>
      </c>
      <c r="N832" s="32" t="s">
        <v>225</v>
      </c>
      <c r="O832" s="32" t="s">
        <v>56</v>
      </c>
      <c r="P832" s="32" t="s">
        <v>267</v>
      </c>
      <c r="Q832" s="32" t="s">
        <v>268</v>
      </c>
      <c r="R832" s="34">
        <v>290</v>
      </c>
      <c r="S832" s="34">
        <v>4066</v>
      </c>
      <c r="T832" s="35">
        <v>0</v>
      </c>
      <c r="U832" s="36">
        <v>0</v>
      </c>
      <c r="V832" s="37" t="s">
        <v>126</v>
      </c>
      <c r="W832" s="32">
        <v>2016</v>
      </c>
      <c r="X832" s="38" t="s">
        <v>1479</v>
      </c>
    </row>
    <row r="833" spans="1:61" ht="50.1" customHeight="1">
      <c r="A833" s="29" t="s">
        <v>2100</v>
      </c>
      <c r="B833" s="30" t="s">
        <v>35</v>
      </c>
      <c r="C833" s="31" t="s">
        <v>2096</v>
      </c>
      <c r="D833" s="31" t="s">
        <v>2097</v>
      </c>
      <c r="E833" s="31" t="s">
        <v>2098</v>
      </c>
      <c r="F833" s="31" t="s">
        <v>2099</v>
      </c>
      <c r="G833" s="32" t="s">
        <v>40</v>
      </c>
      <c r="H833" s="33">
        <v>60</v>
      </c>
      <c r="I833" s="67">
        <v>590000000</v>
      </c>
      <c r="J833" s="32" t="s">
        <v>41</v>
      </c>
      <c r="K833" s="32" t="s">
        <v>2101</v>
      </c>
      <c r="L833" s="32" t="s">
        <v>41</v>
      </c>
      <c r="M833" s="32" t="s">
        <v>84</v>
      </c>
      <c r="N833" s="32" t="s">
        <v>314</v>
      </c>
      <c r="O833" s="32" t="s">
        <v>56</v>
      </c>
      <c r="P833" s="32" t="s">
        <v>267</v>
      </c>
      <c r="Q833" s="32" t="s">
        <v>268</v>
      </c>
      <c r="R833" s="34">
        <v>650</v>
      </c>
      <c r="S833" s="34">
        <v>5000</v>
      </c>
      <c r="T833" s="35">
        <f>R833*S833</f>
        <v>3250000</v>
      </c>
      <c r="U833" s="36">
        <f>T833*1.12</f>
        <v>3640000.0000000005</v>
      </c>
      <c r="V833" s="37" t="s">
        <v>48</v>
      </c>
      <c r="W833" s="32">
        <v>2016</v>
      </c>
      <c r="X833" s="38" t="s">
        <v>48</v>
      </c>
    </row>
    <row r="834" spans="1:61" ht="50.1" customHeight="1">
      <c r="A834" s="29" t="s">
        <v>2102</v>
      </c>
      <c r="B834" s="30" t="s">
        <v>35</v>
      </c>
      <c r="C834" s="31" t="s">
        <v>2103</v>
      </c>
      <c r="D834" s="31" t="s">
        <v>2097</v>
      </c>
      <c r="E834" s="31" t="s">
        <v>2104</v>
      </c>
      <c r="F834" s="31" t="s">
        <v>2105</v>
      </c>
      <c r="G834" s="32" t="s">
        <v>121</v>
      </c>
      <c r="H834" s="33">
        <v>87.5</v>
      </c>
      <c r="I834" s="67">
        <v>590000000</v>
      </c>
      <c r="J834" s="32" t="s">
        <v>41</v>
      </c>
      <c r="K834" s="32" t="s">
        <v>224</v>
      </c>
      <c r="L834" s="32" t="s">
        <v>43</v>
      </c>
      <c r="M834" s="32" t="s">
        <v>84</v>
      </c>
      <c r="N834" s="32" t="s">
        <v>225</v>
      </c>
      <c r="O834" s="32" t="s">
        <v>56</v>
      </c>
      <c r="P834" s="32" t="s">
        <v>267</v>
      </c>
      <c r="Q834" s="32" t="s">
        <v>268</v>
      </c>
      <c r="R834" s="34">
        <v>260</v>
      </c>
      <c r="S834" s="34">
        <v>4868.5</v>
      </c>
      <c r="T834" s="35">
        <v>0</v>
      </c>
      <c r="U834" s="36">
        <f>T834*1.12</f>
        <v>0</v>
      </c>
      <c r="V834" s="37"/>
      <c r="W834" s="32">
        <v>2016</v>
      </c>
      <c r="X834" s="38">
        <v>11</v>
      </c>
    </row>
    <row r="835" spans="1:61" s="40" customFormat="1" ht="50.1" customHeight="1">
      <c r="A835" s="70" t="s">
        <v>2106</v>
      </c>
      <c r="B835" s="30" t="s">
        <v>35</v>
      </c>
      <c r="C835" s="220" t="s">
        <v>2103</v>
      </c>
      <c r="D835" s="220" t="s">
        <v>2097</v>
      </c>
      <c r="E835" s="220" t="s">
        <v>2104</v>
      </c>
      <c r="F835" s="220" t="s">
        <v>2105</v>
      </c>
      <c r="G835" s="30" t="s">
        <v>121</v>
      </c>
      <c r="H835" s="30">
        <v>87.5</v>
      </c>
      <c r="I835" s="67">
        <v>590000000</v>
      </c>
      <c r="J835" s="32" t="s">
        <v>41</v>
      </c>
      <c r="K835" s="30" t="s">
        <v>1296</v>
      </c>
      <c r="L835" s="32" t="s">
        <v>43</v>
      </c>
      <c r="M835" s="30" t="s">
        <v>84</v>
      </c>
      <c r="N835" s="30" t="s">
        <v>418</v>
      </c>
      <c r="O835" s="30" t="s">
        <v>483</v>
      </c>
      <c r="P835" s="32">
        <v>839</v>
      </c>
      <c r="Q835" s="30" t="s">
        <v>268</v>
      </c>
      <c r="R835" s="58">
        <v>260</v>
      </c>
      <c r="S835" s="58">
        <v>4868.5</v>
      </c>
      <c r="T835" s="58">
        <v>0</v>
      </c>
      <c r="U835" s="58">
        <f>T835*1.12</f>
        <v>0</v>
      </c>
      <c r="V835" s="415"/>
      <c r="W835" s="32">
        <v>2016</v>
      </c>
      <c r="X835" s="30" t="s">
        <v>14204</v>
      </c>
      <c r="Y835" s="364"/>
      <c r="Z835" s="364"/>
      <c r="AA835" s="364"/>
      <c r="AB835" s="364"/>
      <c r="AC835" s="364"/>
      <c r="AD835" s="364"/>
      <c r="AE835" s="364"/>
      <c r="AF835" s="364"/>
      <c r="AG835" s="364"/>
      <c r="AH835" s="364"/>
      <c r="AI835" s="364"/>
      <c r="AJ835" s="364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</row>
    <row r="836" spans="1:61" s="40" customFormat="1" ht="50.1" customHeight="1">
      <c r="A836" s="124" t="s">
        <v>14205</v>
      </c>
      <c r="B836" s="30" t="s">
        <v>35</v>
      </c>
      <c r="C836" s="220" t="s">
        <v>14206</v>
      </c>
      <c r="D836" s="220" t="s">
        <v>2097</v>
      </c>
      <c r="E836" s="220" t="s">
        <v>14207</v>
      </c>
      <c r="F836" s="220" t="s">
        <v>14208</v>
      </c>
      <c r="G836" s="68" t="s">
        <v>40</v>
      </c>
      <c r="H836" s="68">
        <v>0</v>
      </c>
      <c r="I836" s="134">
        <v>590000000</v>
      </c>
      <c r="J836" s="68" t="s">
        <v>41</v>
      </c>
      <c r="K836" s="68" t="s">
        <v>13201</v>
      </c>
      <c r="L836" s="68" t="s">
        <v>41</v>
      </c>
      <c r="M836" s="68" t="s">
        <v>84</v>
      </c>
      <c r="N836" s="68" t="s">
        <v>3561</v>
      </c>
      <c r="O836" s="98" t="s">
        <v>398</v>
      </c>
      <c r="P836" s="30">
        <v>839</v>
      </c>
      <c r="Q836" s="30" t="s">
        <v>268</v>
      </c>
      <c r="R836" s="58">
        <v>16</v>
      </c>
      <c r="S836" s="58">
        <v>13942</v>
      </c>
      <c r="T836" s="58">
        <f>S836*R836</f>
        <v>223072</v>
      </c>
      <c r="U836" s="58">
        <f t="shared" ref="U836" si="87">T836*1.12</f>
        <v>249840.64000000001</v>
      </c>
      <c r="V836" s="347"/>
      <c r="W836" s="32">
        <v>2016</v>
      </c>
      <c r="X836" s="226"/>
      <c r="Y836" s="364"/>
      <c r="Z836" s="364"/>
      <c r="AA836" s="364"/>
      <c r="AB836" s="364"/>
      <c r="AC836" s="364"/>
      <c r="AD836" s="364"/>
      <c r="AE836" s="364"/>
      <c r="AF836" s="364"/>
      <c r="AG836" s="364"/>
      <c r="AH836" s="364"/>
      <c r="AI836" s="364"/>
      <c r="AJ836" s="364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</row>
    <row r="837" spans="1:61" ht="50.1" customHeight="1">
      <c r="A837" s="29" t="s">
        <v>2107</v>
      </c>
      <c r="B837" s="30" t="s">
        <v>35</v>
      </c>
      <c r="C837" s="31" t="s">
        <v>2108</v>
      </c>
      <c r="D837" s="31" t="s">
        <v>2097</v>
      </c>
      <c r="E837" s="31" t="s">
        <v>2109</v>
      </c>
      <c r="F837" s="31" t="s">
        <v>2110</v>
      </c>
      <c r="G837" s="32" t="s">
        <v>121</v>
      </c>
      <c r="H837" s="33">
        <v>45</v>
      </c>
      <c r="I837" s="67">
        <v>590000000</v>
      </c>
      <c r="J837" s="32" t="s">
        <v>41</v>
      </c>
      <c r="K837" s="32" t="s">
        <v>224</v>
      </c>
      <c r="L837" s="32" t="s">
        <v>43</v>
      </c>
      <c r="M837" s="32" t="s">
        <v>84</v>
      </c>
      <c r="N837" s="32" t="s">
        <v>225</v>
      </c>
      <c r="O837" s="32" t="s">
        <v>56</v>
      </c>
      <c r="P837" s="32" t="s">
        <v>267</v>
      </c>
      <c r="Q837" s="32" t="s">
        <v>268</v>
      </c>
      <c r="R837" s="34">
        <v>70</v>
      </c>
      <c r="S837" s="34">
        <v>7450</v>
      </c>
      <c r="T837" s="35">
        <v>0</v>
      </c>
      <c r="U837" s="36">
        <v>0</v>
      </c>
      <c r="V837" s="37" t="s">
        <v>126</v>
      </c>
      <c r="W837" s="32">
        <v>2016</v>
      </c>
      <c r="X837" s="38" t="s">
        <v>12652</v>
      </c>
    </row>
    <row r="838" spans="1:61" ht="50.1" customHeight="1">
      <c r="A838" s="29" t="s">
        <v>2111</v>
      </c>
      <c r="B838" s="30" t="s">
        <v>35</v>
      </c>
      <c r="C838" s="31" t="s">
        <v>2108</v>
      </c>
      <c r="D838" s="31" t="s">
        <v>2097</v>
      </c>
      <c r="E838" s="31" t="s">
        <v>2109</v>
      </c>
      <c r="F838" s="31" t="s">
        <v>2110</v>
      </c>
      <c r="G838" s="32" t="s">
        <v>103</v>
      </c>
      <c r="H838" s="33">
        <v>45</v>
      </c>
      <c r="I838" s="67">
        <v>590000000</v>
      </c>
      <c r="J838" s="32" t="s">
        <v>41</v>
      </c>
      <c r="K838" s="32" t="s">
        <v>313</v>
      </c>
      <c r="L838" s="32" t="s">
        <v>43</v>
      </c>
      <c r="M838" s="32" t="s">
        <v>84</v>
      </c>
      <c r="N838" s="32" t="s">
        <v>314</v>
      </c>
      <c r="O838" s="32" t="s">
        <v>56</v>
      </c>
      <c r="P838" s="32" t="s">
        <v>267</v>
      </c>
      <c r="Q838" s="32" t="s">
        <v>268</v>
      </c>
      <c r="R838" s="34">
        <v>70</v>
      </c>
      <c r="S838" s="34">
        <v>7500</v>
      </c>
      <c r="T838" s="35">
        <f>R838*S838</f>
        <v>525000</v>
      </c>
      <c r="U838" s="36">
        <f>T838*1.12</f>
        <v>588000</v>
      </c>
      <c r="V838" s="37" t="s">
        <v>48</v>
      </c>
      <c r="W838" s="32">
        <v>2016</v>
      </c>
      <c r="X838" s="38" t="s">
        <v>48</v>
      </c>
    </row>
    <row r="839" spans="1:61" ht="50.1" customHeight="1">
      <c r="A839" s="29" t="s">
        <v>2112</v>
      </c>
      <c r="B839" s="30" t="s">
        <v>35</v>
      </c>
      <c r="C839" s="31" t="s">
        <v>2113</v>
      </c>
      <c r="D839" s="31" t="s">
        <v>2114</v>
      </c>
      <c r="E839" s="31" t="s">
        <v>2115</v>
      </c>
      <c r="F839" s="31" t="s">
        <v>2116</v>
      </c>
      <c r="G839" s="32" t="s">
        <v>40</v>
      </c>
      <c r="H839" s="33">
        <v>0</v>
      </c>
      <c r="I839" s="67">
        <v>590000000</v>
      </c>
      <c r="J839" s="32" t="s">
        <v>41</v>
      </c>
      <c r="K839" s="32" t="s">
        <v>68</v>
      </c>
      <c r="L839" s="32" t="s">
        <v>302</v>
      </c>
      <c r="M839" s="32" t="s">
        <v>69</v>
      </c>
      <c r="N839" s="32" t="s">
        <v>303</v>
      </c>
      <c r="O839" s="32" t="s">
        <v>71</v>
      </c>
      <c r="P839" s="32">
        <v>796</v>
      </c>
      <c r="Q839" s="32" t="s">
        <v>47</v>
      </c>
      <c r="R839" s="34">
        <v>62</v>
      </c>
      <c r="S839" s="34">
        <v>240</v>
      </c>
      <c r="T839" s="35">
        <v>0</v>
      </c>
      <c r="U839" s="36">
        <f>T839*1.12</f>
        <v>0</v>
      </c>
      <c r="V839" s="37" t="s">
        <v>48</v>
      </c>
      <c r="W839" s="32">
        <v>2016</v>
      </c>
      <c r="X839" s="38">
        <v>11</v>
      </c>
    </row>
    <row r="840" spans="1:61" s="40" customFormat="1" ht="50.1" customHeight="1">
      <c r="A840" s="70" t="s">
        <v>2117</v>
      </c>
      <c r="B840" s="30" t="s">
        <v>35</v>
      </c>
      <c r="C840" s="42" t="s">
        <v>2113</v>
      </c>
      <c r="D840" s="42" t="s">
        <v>2114</v>
      </c>
      <c r="E840" s="42" t="s">
        <v>2115</v>
      </c>
      <c r="F840" s="42" t="s">
        <v>2116</v>
      </c>
      <c r="G840" s="32" t="s">
        <v>40</v>
      </c>
      <c r="H840" s="30">
        <v>0</v>
      </c>
      <c r="I840" s="351">
        <v>590000000</v>
      </c>
      <c r="J840" s="32" t="s">
        <v>41</v>
      </c>
      <c r="K840" s="32" t="s">
        <v>182</v>
      </c>
      <c r="L840" s="32" t="s">
        <v>302</v>
      </c>
      <c r="M840" s="32" t="s">
        <v>69</v>
      </c>
      <c r="N840" s="32" t="s">
        <v>303</v>
      </c>
      <c r="O840" s="32" t="s">
        <v>115</v>
      </c>
      <c r="P840" s="32">
        <v>796</v>
      </c>
      <c r="Q840" s="32" t="s">
        <v>47</v>
      </c>
      <c r="R840" s="58">
        <v>62</v>
      </c>
      <c r="S840" s="58">
        <v>240</v>
      </c>
      <c r="T840" s="58">
        <v>0</v>
      </c>
      <c r="U840" s="58">
        <f>T840*1.12</f>
        <v>0</v>
      </c>
      <c r="V840" s="32"/>
      <c r="W840" s="32">
        <v>2016</v>
      </c>
      <c r="X840" s="32" t="s">
        <v>13391</v>
      </c>
      <c r="Y840" s="364"/>
      <c r="Z840" s="364"/>
      <c r="AA840" s="364"/>
      <c r="AB840" s="364"/>
      <c r="AC840" s="364"/>
      <c r="AD840" s="364"/>
      <c r="AE840" s="364"/>
      <c r="AF840" s="364"/>
      <c r="AG840" s="364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</row>
    <row r="841" spans="1:61" s="40" customFormat="1" ht="50.1" customHeight="1">
      <c r="A841" s="30" t="s">
        <v>13673</v>
      </c>
      <c r="B841" s="54" t="s">
        <v>35</v>
      </c>
      <c r="C841" s="42" t="s">
        <v>2113</v>
      </c>
      <c r="D841" s="42" t="s">
        <v>2114</v>
      </c>
      <c r="E841" s="42" t="s">
        <v>2115</v>
      </c>
      <c r="F841" s="42" t="s">
        <v>2116</v>
      </c>
      <c r="G841" s="30" t="s">
        <v>40</v>
      </c>
      <c r="H841" s="239">
        <v>0</v>
      </c>
      <c r="I841" s="313">
        <v>590000000</v>
      </c>
      <c r="J841" s="68" t="s">
        <v>394</v>
      </c>
      <c r="K841" s="30" t="s">
        <v>13393</v>
      </c>
      <c r="L841" s="30" t="s">
        <v>396</v>
      </c>
      <c r="M841" s="30" t="s">
        <v>69</v>
      </c>
      <c r="N841" s="30" t="s">
        <v>1851</v>
      </c>
      <c r="O841" s="30" t="s">
        <v>13395</v>
      </c>
      <c r="P841" s="32">
        <v>796</v>
      </c>
      <c r="Q841" s="32" t="s">
        <v>47</v>
      </c>
      <c r="R841" s="58">
        <v>12</v>
      </c>
      <c r="S841" s="58">
        <v>450</v>
      </c>
      <c r="T841" s="58">
        <f>R841*S841</f>
        <v>5400</v>
      </c>
      <c r="U841" s="58">
        <f>T841*1.12</f>
        <v>6048.0000000000009</v>
      </c>
      <c r="V841" s="98"/>
      <c r="W841" s="68">
        <v>2016</v>
      </c>
      <c r="X841" s="123"/>
      <c r="Y841" s="364"/>
      <c r="Z841" s="364"/>
      <c r="AA841" s="364"/>
      <c r="AB841" s="364"/>
      <c r="AC841" s="364"/>
      <c r="AD841" s="364"/>
      <c r="AE841" s="364"/>
      <c r="AF841" s="364"/>
      <c r="AG841" s="364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</row>
    <row r="842" spans="1:61" ht="50.1" customHeight="1">
      <c r="A842" s="29" t="s">
        <v>2118</v>
      </c>
      <c r="B842" s="30" t="s">
        <v>35</v>
      </c>
      <c r="C842" s="31" t="s">
        <v>2119</v>
      </c>
      <c r="D842" s="31" t="s">
        <v>2114</v>
      </c>
      <c r="E842" s="31" t="s">
        <v>2120</v>
      </c>
      <c r="F842" s="31" t="s">
        <v>2121</v>
      </c>
      <c r="G842" s="32" t="s">
        <v>40</v>
      </c>
      <c r="H842" s="33">
        <v>0</v>
      </c>
      <c r="I842" s="67">
        <v>590000000</v>
      </c>
      <c r="J842" s="32" t="s">
        <v>41</v>
      </c>
      <c r="K842" s="32" t="s">
        <v>68</v>
      </c>
      <c r="L842" s="32" t="s">
        <v>302</v>
      </c>
      <c r="M842" s="32" t="s">
        <v>69</v>
      </c>
      <c r="N842" s="32" t="s">
        <v>303</v>
      </c>
      <c r="O842" s="32" t="s">
        <v>71</v>
      </c>
      <c r="P842" s="32">
        <v>796</v>
      </c>
      <c r="Q842" s="32" t="s">
        <v>47</v>
      </c>
      <c r="R842" s="34">
        <v>121</v>
      </c>
      <c r="S842" s="34">
        <v>290</v>
      </c>
      <c r="T842" s="35">
        <v>0</v>
      </c>
      <c r="U842" s="36">
        <f t="shared" ref="U842:U853" si="88">T842*1.12</f>
        <v>0</v>
      </c>
      <c r="V842" s="37" t="s">
        <v>48</v>
      </c>
      <c r="W842" s="32">
        <v>2016</v>
      </c>
      <c r="X842" s="38">
        <v>11</v>
      </c>
    </row>
    <row r="843" spans="1:61" s="40" customFormat="1" ht="50.1" customHeight="1">
      <c r="A843" s="70" t="s">
        <v>2122</v>
      </c>
      <c r="B843" s="30" t="s">
        <v>35</v>
      </c>
      <c r="C843" s="42" t="s">
        <v>2119</v>
      </c>
      <c r="D843" s="42" t="s">
        <v>2114</v>
      </c>
      <c r="E843" s="42" t="s">
        <v>2120</v>
      </c>
      <c r="F843" s="42" t="s">
        <v>2121</v>
      </c>
      <c r="G843" s="32" t="s">
        <v>40</v>
      </c>
      <c r="H843" s="30">
        <v>0</v>
      </c>
      <c r="I843" s="351">
        <v>590000000</v>
      </c>
      <c r="J843" s="32" t="s">
        <v>41</v>
      </c>
      <c r="K843" s="32" t="s">
        <v>182</v>
      </c>
      <c r="L843" s="32" t="s">
        <v>302</v>
      </c>
      <c r="M843" s="32" t="s">
        <v>69</v>
      </c>
      <c r="N843" s="32" t="s">
        <v>303</v>
      </c>
      <c r="O843" s="32" t="s">
        <v>115</v>
      </c>
      <c r="P843" s="32">
        <v>796</v>
      </c>
      <c r="Q843" s="32" t="s">
        <v>47</v>
      </c>
      <c r="R843" s="58">
        <v>121</v>
      </c>
      <c r="S843" s="58">
        <v>290</v>
      </c>
      <c r="T843" s="58">
        <v>0</v>
      </c>
      <c r="U843" s="58">
        <f>T843*1.12</f>
        <v>0</v>
      </c>
      <c r="V843" s="32"/>
      <c r="W843" s="32">
        <v>2016</v>
      </c>
      <c r="X843" s="32" t="s">
        <v>13391</v>
      </c>
      <c r="Y843" s="364"/>
      <c r="Z843" s="364"/>
      <c r="AA843" s="364"/>
      <c r="AB843" s="364"/>
      <c r="AC843" s="364"/>
      <c r="AD843" s="364"/>
      <c r="AE843" s="364"/>
      <c r="AF843" s="364"/>
      <c r="AG843" s="364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</row>
    <row r="844" spans="1:61" s="40" customFormat="1" ht="50.1" customHeight="1">
      <c r="A844" s="30" t="s">
        <v>13392</v>
      </c>
      <c r="B844" s="54" t="s">
        <v>35</v>
      </c>
      <c r="C844" s="42" t="s">
        <v>2119</v>
      </c>
      <c r="D844" s="42" t="s">
        <v>2114</v>
      </c>
      <c r="E844" s="42" t="s">
        <v>2120</v>
      </c>
      <c r="F844" s="42" t="s">
        <v>2121</v>
      </c>
      <c r="G844" s="30" t="s">
        <v>40</v>
      </c>
      <c r="H844" s="239">
        <v>0</v>
      </c>
      <c r="I844" s="313">
        <v>590000000</v>
      </c>
      <c r="J844" s="68" t="s">
        <v>394</v>
      </c>
      <c r="K844" s="30" t="s">
        <v>13393</v>
      </c>
      <c r="L844" s="30" t="s">
        <v>396</v>
      </c>
      <c r="M844" s="30" t="s">
        <v>69</v>
      </c>
      <c r="N844" s="30" t="s">
        <v>13394</v>
      </c>
      <c r="O844" s="30" t="s">
        <v>13395</v>
      </c>
      <c r="P844" s="32">
        <v>796</v>
      </c>
      <c r="Q844" s="32" t="s">
        <v>47</v>
      </c>
      <c r="R844" s="58">
        <v>34</v>
      </c>
      <c r="S844" s="58">
        <v>650</v>
      </c>
      <c r="T844" s="58">
        <f>R844*S844</f>
        <v>22100</v>
      </c>
      <c r="U844" s="58">
        <f>T844*1.12</f>
        <v>24752.000000000004</v>
      </c>
      <c r="V844" s="98"/>
      <c r="W844" s="68">
        <v>2016</v>
      </c>
      <c r="X844" s="123"/>
      <c r="Y844" s="364"/>
      <c r="Z844" s="364"/>
      <c r="AA844" s="364"/>
      <c r="AB844" s="364"/>
      <c r="AC844" s="364"/>
      <c r="AD844" s="364"/>
      <c r="AE844" s="364"/>
      <c r="AF844" s="364"/>
      <c r="AG844" s="364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</row>
    <row r="845" spans="1:61" ht="50.1" customHeight="1">
      <c r="A845" s="29" t="s">
        <v>2123</v>
      </c>
      <c r="B845" s="30" t="s">
        <v>35</v>
      </c>
      <c r="C845" s="31" t="s">
        <v>2124</v>
      </c>
      <c r="D845" s="31" t="s">
        <v>2114</v>
      </c>
      <c r="E845" s="31" t="s">
        <v>2125</v>
      </c>
      <c r="F845" s="31" t="s">
        <v>2126</v>
      </c>
      <c r="G845" s="32" t="s">
        <v>40</v>
      </c>
      <c r="H845" s="33">
        <v>0</v>
      </c>
      <c r="I845" s="67">
        <v>590000000</v>
      </c>
      <c r="J845" s="32" t="s">
        <v>41</v>
      </c>
      <c r="K845" s="32" t="s">
        <v>68</v>
      </c>
      <c r="L845" s="32" t="s">
        <v>302</v>
      </c>
      <c r="M845" s="32" t="s">
        <v>69</v>
      </c>
      <c r="N845" s="32" t="s">
        <v>303</v>
      </c>
      <c r="O845" s="32" t="s">
        <v>71</v>
      </c>
      <c r="P845" s="32">
        <v>796</v>
      </c>
      <c r="Q845" s="32" t="s">
        <v>47</v>
      </c>
      <c r="R845" s="34">
        <v>32</v>
      </c>
      <c r="S845" s="34">
        <v>370</v>
      </c>
      <c r="T845" s="35">
        <v>0</v>
      </c>
      <c r="U845" s="36">
        <f t="shared" si="88"/>
        <v>0</v>
      </c>
      <c r="V845" s="37" t="s">
        <v>48</v>
      </c>
      <c r="W845" s="32">
        <v>2016</v>
      </c>
      <c r="X845" s="38">
        <v>11</v>
      </c>
    </row>
    <row r="846" spans="1:61" ht="50.1" customHeight="1">
      <c r="A846" s="41" t="s">
        <v>2127</v>
      </c>
      <c r="B846" s="30" t="s">
        <v>35</v>
      </c>
      <c r="C846" s="42" t="s">
        <v>2124</v>
      </c>
      <c r="D846" s="42" t="s">
        <v>2114</v>
      </c>
      <c r="E846" s="42" t="s">
        <v>2125</v>
      </c>
      <c r="F846" s="42" t="s">
        <v>2126</v>
      </c>
      <c r="G846" s="32" t="s">
        <v>40</v>
      </c>
      <c r="H846" s="30">
        <v>0</v>
      </c>
      <c r="I846" s="67">
        <v>590000000</v>
      </c>
      <c r="J846" s="32" t="s">
        <v>41</v>
      </c>
      <c r="K846" s="32" t="s">
        <v>182</v>
      </c>
      <c r="L846" s="32" t="s">
        <v>302</v>
      </c>
      <c r="M846" s="32" t="s">
        <v>69</v>
      </c>
      <c r="N846" s="32" t="s">
        <v>303</v>
      </c>
      <c r="O846" s="32" t="s">
        <v>115</v>
      </c>
      <c r="P846" s="32">
        <v>796</v>
      </c>
      <c r="Q846" s="32" t="s">
        <v>47</v>
      </c>
      <c r="R846" s="62">
        <v>32</v>
      </c>
      <c r="S846" s="53">
        <v>370</v>
      </c>
      <c r="T846" s="44">
        <f>R846*S846</f>
        <v>11840</v>
      </c>
      <c r="U846" s="44">
        <f>T846*1.12</f>
        <v>13260.800000000001</v>
      </c>
      <c r="V846" s="32"/>
      <c r="W846" s="32">
        <v>2016</v>
      </c>
      <c r="X846" s="32"/>
    </row>
    <row r="847" spans="1:61" ht="50.1" customHeight="1">
      <c r="A847" s="29" t="s">
        <v>2128</v>
      </c>
      <c r="B847" s="30" t="s">
        <v>35</v>
      </c>
      <c r="C847" s="31" t="s">
        <v>2129</v>
      </c>
      <c r="D847" s="31" t="s">
        <v>2130</v>
      </c>
      <c r="E847" s="31" t="s">
        <v>2131</v>
      </c>
      <c r="F847" s="31" t="s">
        <v>2132</v>
      </c>
      <c r="G847" s="32" t="s">
        <v>103</v>
      </c>
      <c r="H847" s="33">
        <v>10</v>
      </c>
      <c r="I847" s="67">
        <v>590000000</v>
      </c>
      <c r="J847" s="32" t="s">
        <v>41</v>
      </c>
      <c r="K847" s="32" t="s">
        <v>42</v>
      </c>
      <c r="L847" s="32" t="s">
        <v>43</v>
      </c>
      <c r="M847" s="32" t="s">
        <v>84</v>
      </c>
      <c r="N847" s="32" t="s">
        <v>880</v>
      </c>
      <c r="O847" s="32" t="s">
        <v>111</v>
      </c>
      <c r="P847" s="32">
        <v>796</v>
      </c>
      <c r="Q847" s="32" t="s">
        <v>47</v>
      </c>
      <c r="R847" s="34">
        <v>25</v>
      </c>
      <c r="S847" s="34">
        <v>2143</v>
      </c>
      <c r="T847" s="35">
        <v>0</v>
      </c>
      <c r="U847" s="36">
        <f t="shared" si="88"/>
        <v>0</v>
      </c>
      <c r="V847" s="37" t="s">
        <v>48</v>
      </c>
      <c r="W847" s="32">
        <v>2016</v>
      </c>
      <c r="X847" s="38">
        <v>11</v>
      </c>
    </row>
    <row r="848" spans="1:61" ht="50.1" customHeight="1">
      <c r="A848" s="41" t="s">
        <v>2133</v>
      </c>
      <c r="B848" s="30" t="s">
        <v>35</v>
      </c>
      <c r="C848" s="42" t="s">
        <v>2129</v>
      </c>
      <c r="D848" s="42" t="s">
        <v>2130</v>
      </c>
      <c r="E848" s="42" t="s">
        <v>2131</v>
      </c>
      <c r="F848" s="42" t="s">
        <v>2134</v>
      </c>
      <c r="G848" s="30" t="s">
        <v>103</v>
      </c>
      <c r="H848" s="30">
        <v>10</v>
      </c>
      <c r="I848" s="67">
        <v>590000000</v>
      </c>
      <c r="J848" s="32" t="s">
        <v>41</v>
      </c>
      <c r="K848" s="30" t="s">
        <v>174</v>
      </c>
      <c r="L848" s="32" t="s">
        <v>43</v>
      </c>
      <c r="M848" s="30" t="s">
        <v>84</v>
      </c>
      <c r="N848" s="30" t="s">
        <v>882</v>
      </c>
      <c r="O848" s="32" t="s">
        <v>115</v>
      </c>
      <c r="P848" s="32">
        <v>796</v>
      </c>
      <c r="Q848" s="30" t="s">
        <v>47</v>
      </c>
      <c r="R848" s="43">
        <v>25</v>
      </c>
      <c r="S848" s="43">
        <v>2143</v>
      </c>
      <c r="T848" s="44">
        <f>R848*S848</f>
        <v>53575</v>
      </c>
      <c r="U848" s="44">
        <f>T848*1.12</f>
        <v>60004.000000000007</v>
      </c>
      <c r="V848" s="64"/>
      <c r="W848" s="32">
        <v>2016</v>
      </c>
      <c r="X848" s="30"/>
    </row>
    <row r="849" spans="1:24" ht="50.1" customHeight="1">
      <c r="A849" s="29" t="s">
        <v>2135</v>
      </c>
      <c r="B849" s="30" t="s">
        <v>35</v>
      </c>
      <c r="C849" s="31" t="s">
        <v>2129</v>
      </c>
      <c r="D849" s="31" t="s">
        <v>2130</v>
      </c>
      <c r="E849" s="31" t="s">
        <v>2131</v>
      </c>
      <c r="F849" s="31" t="s">
        <v>2136</v>
      </c>
      <c r="G849" s="32" t="s">
        <v>103</v>
      </c>
      <c r="H849" s="33">
        <v>10</v>
      </c>
      <c r="I849" s="67">
        <v>590000000</v>
      </c>
      <c r="J849" s="32" t="s">
        <v>41</v>
      </c>
      <c r="K849" s="32" t="s">
        <v>42</v>
      </c>
      <c r="L849" s="32" t="s">
        <v>43</v>
      </c>
      <c r="M849" s="32" t="s">
        <v>84</v>
      </c>
      <c r="N849" s="32" t="s">
        <v>880</v>
      </c>
      <c r="O849" s="32" t="s">
        <v>111</v>
      </c>
      <c r="P849" s="32">
        <v>796</v>
      </c>
      <c r="Q849" s="32" t="s">
        <v>47</v>
      </c>
      <c r="R849" s="34">
        <v>25</v>
      </c>
      <c r="S849" s="34">
        <v>1179</v>
      </c>
      <c r="T849" s="35">
        <v>0</v>
      </c>
      <c r="U849" s="36">
        <f t="shared" si="88"/>
        <v>0</v>
      </c>
      <c r="V849" s="37" t="s">
        <v>48</v>
      </c>
      <c r="W849" s="32">
        <v>2016</v>
      </c>
      <c r="X849" s="38">
        <v>11</v>
      </c>
    </row>
    <row r="850" spans="1:24" ht="50.1" customHeight="1">
      <c r="A850" s="41" t="s">
        <v>2137</v>
      </c>
      <c r="B850" s="30" t="s">
        <v>35</v>
      </c>
      <c r="C850" s="42" t="s">
        <v>2129</v>
      </c>
      <c r="D850" s="42" t="s">
        <v>2130</v>
      </c>
      <c r="E850" s="42" t="s">
        <v>2131</v>
      </c>
      <c r="F850" s="42" t="s">
        <v>2136</v>
      </c>
      <c r="G850" s="30" t="s">
        <v>103</v>
      </c>
      <c r="H850" s="30">
        <v>10</v>
      </c>
      <c r="I850" s="67">
        <v>590000000</v>
      </c>
      <c r="J850" s="32" t="s">
        <v>41</v>
      </c>
      <c r="K850" s="30" t="s">
        <v>174</v>
      </c>
      <c r="L850" s="32" t="s">
        <v>43</v>
      </c>
      <c r="M850" s="30" t="s">
        <v>84</v>
      </c>
      <c r="N850" s="30" t="s">
        <v>882</v>
      </c>
      <c r="O850" s="32" t="s">
        <v>115</v>
      </c>
      <c r="P850" s="32">
        <v>796</v>
      </c>
      <c r="Q850" s="30" t="s">
        <v>47</v>
      </c>
      <c r="R850" s="43">
        <v>25</v>
      </c>
      <c r="S850" s="43">
        <v>1179</v>
      </c>
      <c r="T850" s="44">
        <f>R850*S850</f>
        <v>29475</v>
      </c>
      <c r="U850" s="44">
        <f>T850*1.12</f>
        <v>33012</v>
      </c>
      <c r="V850" s="64"/>
      <c r="W850" s="32">
        <v>2016</v>
      </c>
      <c r="X850" s="30"/>
    </row>
    <row r="851" spans="1:24" ht="50.1" customHeight="1">
      <c r="A851" s="29" t="s">
        <v>2138</v>
      </c>
      <c r="B851" s="30" t="s">
        <v>35</v>
      </c>
      <c r="C851" s="31" t="s">
        <v>2129</v>
      </c>
      <c r="D851" s="31" t="s">
        <v>2130</v>
      </c>
      <c r="E851" s="31" t="s">
        <v>2131</v>
      </c>
      <c r="F851" s="31" t="s">
        <v>2139</v>
      </c>
      <c r="G851" s="32" t="s">
        <v>103</v>
      </c>
      <c r="H851" s="33">
        <v>10</v>
      </c>
      <c r="I851" s="67">
        <v>590000000</v>
      </c>
      <c r="J851" s="32" t="s">
        <v>41</v>
      </c>
      <c r="K851" s="32" t="s">
        <v>42</v>
      </c>
      <c r="L851" s="32" t="s">
        <v>43</v>
      </c>
      <c r="M851" s="32" t="s">
        <v>84</v>
      </c>
      <c r="N851" s="32" t="s">
        <v>880</v>
      </c>
      <c r="O851" s="32" t="s">
        <v>111</v>
      </c>
      <c r="P851" s="32">
        <v>796</v>
      </c>
      <c r="Q851" s="32" t="s">
        <v>47</v>
      </c>
      <c r="R851" s="34">
        <v>25</v>
      </c>
      <c r="S851" s="34">
        <v>750</v>
      </c>
      <c r="T851" s="35">
        <v>0</v>
      </c>
      <c r="U851" s="36">
        <f t="shared" si="88"/>
        <v>0</v>
      </c>
      <c r="V851" s="37" t="s">
        <v>48</v>
      </c>
      <c r="W851" s="32">
        <v>2016</v>
      </c>
      <c r="X851" s="38">
        <v>11</v>
      </c>
    </row>
    <row r="852" spans="1:24" ht="50.1" customHeight="1">
      <c r="A852" s="41" t="s">
        <v>2140</v>
      </c>
      <c r="B852" s="30" t="s">
        <v>35</v>
      </c>
      <c r="C852" s="42" t="s">
        <v>2129</v>
      </c>
      <c r="D852" s="42" t="s">
        <v>2130</v>
      </c>
      <c r="E852" s="42" t="s">
        <v>2131</v>
      </c>
      <c r="F852" s="42" t="s">
        <v>2141</v>
      </c>
      <c r="G852" s="30" t="s">
        <v>103</v>
      </c>
      <c r="H852" s="30">
        <v>10</v>
      </c>
      <c r="I852" s="67">
        <v>590000000</v>
      </c>
      <c r="J852" s="32" t="s">
        <v>41</v>
      </c>
      <c r="K852" s="30" t="s">
        <v>174</v>
      </c>
      <c r="L852" s="32" t="s">
        <v>43</v>
      </c>
      <c r="M852" s="30" t="s">
        <v>84</v>
      </c>
      <c r="N852" s="30" t="s">
        <v>882</v>
      </c>
      <c r="O852" s="32" t="s">
        <v>115</v>
      </c>
      <c r="P852" s="32">
        <v>796</v>
      </c>
      <c r="Q852" s="30" t="s">
        <v>47</v>
      </c>
      <c r="R852" s="43">
        <v>25</v>
      </c>
      <c r="S852" s="43">
        <v>749.99999999999989</v>
      </c>
      <c r="T852" s="44">
        <f>R852*S852</f>
        <v>18749.999999999996</v>
      </c>
      <c r="U852" s="44">
        <f>T852*1.12</f>
        <v>20999.999999999996</v>
      </c>
      <c r="V852" s="64"/>
      <c r="W852" s="32">
        <v>2016</v>
      </c>
      <c r="X852" s="30"/>
    </row>
    <row r="853" spans="1:24" ht="50.1" customHeight="1">
      <c r="A853" s="29" t="s">
        <v>2142</v>
      </c>
      <c r="B853" s="30" t="s">
        <v>35</v>
      </c>
      <c r="C853" s="31" t="s">
        <v>2129</v>
      </c>
      <c r="D853" s="31" t="s">
        <v>2130</v>
      </c>
      <c r="E853" s="31" t="s">
        <v>2131</v>
      </c>
      <c r="F853" s="31" t="s">
        <v>2143</v>
      </c>
      <c r="G853" s="32" t="s">
        <v>103</v>
      </c>
      <c r="H853" s="33">
        <v>10</v>
      </c>
      <c r="I853" s="67">
        <v>590000000</v>
      </c>
      <c r="J853" s="32" t="s">
        <v>41</v>
      </c>
      <c r="K853" s="32" t="s">
        <v>42</v>
      </c>
      <c r="L853" s="32" t="s">
        <v>43</v>
      </c>
      <c r="M853" s="32" t="s">
        <v>84</v>
      </c>
      <c r="N853" s="32" t="s">
        <v>880</v>
      </c>
      <c r="O853" s="32" t="s">
        <v>111</v>
      </c>
      <c r="P853" s="32">
        <v>796</v>
      </c>
      <c r="Q853" s="32" t="s">
        <v>47</v>
      </c>
      <c r="R853" s="34">
        <v>25</v>
      </c>
      <c r="S853" s="34">
        <v>536</v>
      </c>
      <c r="T853" s="35">
        <v>0</v>
      </c>
      <c r="U853" s="36">
        <f t="shared" si="88"/>
        <v>0</v>
      </c>
      <c r="V853" s="37" t="s">
        <v>48</v>
      </c>
      <c r="W853" s="32">
        <v>2016</v>
      </c>
      <c r="X853" s="38">
        <v>11</v>
      </c>
    </row>
    <row r="854" spans="1:24" ht="50.1" customHeight="1">
      <c r="A854" s="41" t="s">
        <v>2144</v>
      </c>
      <c r="B854" s="30" t="s">
        <v>35</v>
      </c>
      <c r="C854" s="42" t="s">
        <v>2129</v>
      </c>
      <c r="D854" s="42" t="s">
        <v>2130</v>
      </c>
      <c r="E854" s="42" t="s">
        <v>2131</v>
      </c>
      <c r="F854" s="42" t="s">
        <v>2143</v>
      </c>
      <c r="G854" s="30" t="s">
        <v>103</v>
      </c>
      <c r="H854" s="30">
        <v>10</v>
      </c>
      <c r="I854" s="67">
        <v>590000000</v>
      </c>
      <c r="J854" s="32" t="s">
        <v>41</v>
      </c>
      <c r="K854" s="30" t="s">
        <v>174</v>
      </c>
      <c r="L854" s="32" t="s">
        <v>43</v>
      </c>
      <c r="M854" s="30" t="s">
        <v>84</v>
      </c>
      <c r="N854" s="30" t="s">
        <v>882</v>
      </c>
      <c r="O854" s="32" t="s">
        <v>115</v>
      </c>
      <c r="P854" s="32">
        <v>796</v>
      </c>
      <c r="Q854" s="30" t="s">
        <v>47</v>
      </c>
      <c r="R854" s="43">
        <v>25</v>
      </c>
      <c r="S854" s="43">
        <v>536</v>
      </c>
      <c r="T854" s="44">
        <f>R854*S854</f>
        <v>13400</v>
      </c>
      <c r="U854" s="44">
        <f>T854*1.12</f>
        <v>15008.000000000002</v>
      </c>
      <c r="V854" s="64"/>
      <c r="W854" s="32">
        <v>2016</v>
      </c>
      <c r="X854" s="30"/>
    </row>
    <row r="855" spans="1:24" ht="50.1" customHeight="1">
      <c r="A855" s="29" t="s">
        <v>2145</v>
      </c>
      <c r="B855" s="30" t="s">
        <v>35</v>
      </c>
      <c r="C855" s="31" t="s">
        <v>2146</v>
      </c>
      <c r="D855" s="31" t="s">
        <v>2130</v>
      </c>
      <c r="E855" s="31" t="s">
        <v>2147</v>
      </c>
      <c r="F855" s="31" t="s">
        <v>2148</v>
      </c>
      <c r="G855" s="32" t="s">
        <v>40</v>
      </c>
      <c r="H855" s="33">
        <v>0</v>
      </c>
      <c r="I855" s="67">
        <v>590000000</v>
      </c>
      <c r="J855" s="32" t="s">
        <v>41</v>
      </c>
      <c r="K855" s="32" t="s">
        <v>42</v>
      </c>
      <c r="L855" s="32" t="s">
        <v>43</v>
      </c>
      <c r="M855" s="32" t="s">
        <v>44</v>
      </c>
      <c r="N855" s="32" t="s">
        <v>45</v>
      </c>
      <c r="O855" s="32" t="s">
        <v>111</v>
      </c>
      <c r="P855" s="32">
        <v>796</v>
      </c>
      <c r="Q855" s="32" t="s">
        <v>47</v>
      </c>
      <c r="R855" s="34">
        <v>20</v>
      </c>
      <c r="S855" s="34">
        <v>730</v>
      </c>
      <c r="T855" s="35">
        <v>0</v>
      </c>
      <c r="U855" s="36">
        <v>0</v>
      </c>
      <c r="V855" s="37" t="s">
        <v>48</v>
      </c>
      <c r="W855" s="32">
        <v>2016</v>
      </c>
      <c r="X855" s="38" t="s">
        <v>1479</v>
      </c>
    </row>
    <row r="856" spans="1:24" ht="50.1" customHeight="1">
      <c r="A856" s="29" t="s">
        <v>2149</v>
      </c>
      <c r="B856" s="30" t="s">
        <v>35</v>
      </c>
      <c r="C856" s="31" t="s">
        <v>2146</v>
      </c>
      <c r="D856" s="31" t="s">
        <v>2130</v>
      </c>
      <c r="E856" s="31" t="s">
        <v>2147</v>
      </c>
      <c r="F856" s="31" t="s">
        <v>2148</v>
      </c>
      <c r="G856" s="32" t="s">
        <v>40</v>
      </c>
      <c r="H856" s="33">
        <v>0</v>
      </c>
      <c r="I856" s="67">
        <v>590000000</v>
      </c>
      <c r="J856" s="32" t="s">
        <v>41</v>
      </c>
      <c r="K856" s="32" t="s">
        <v>61</v>
      </c>
      <c r="L856" s="32" t="s">
        <v>43</v>
      </c>
      <c r="M856" s="32" t="s">
        <v>44</v>
      </c>
      <c r="N856" s="32" t="s">
        <v>2012</v>
      </c>
      <c r="O856" s="32" t="s">
        <v>398</v>
      </c>
      <c r="P856" s="32">
        <v>796</v>
      </c>
      <c r="Q856" s="32" t="s">
        <v>47</v>
      </c>
      <c r="R856" s="34">
        <v>42</v>
      </c>
      <c r="S856" s="34">
        <v>730</v>
      </c>
      <c r="T856" s="35">
        <f>R856*S856</f>
        <v>30660</v>
      </c>
      <c r="U856" s="36">
        <f t="shared" ref="U856:U904" si="89">T856*1.12</f>
        <v>34339.200000000004</v>
      </c>
      <c r="V856" s="37" t="s">
        <v>48</v>
      </c>
      <c r="W856" s="32">
        <v>2016</v>
      </c>
      <c r="X856" s="38" t="s">
        <v>48</v>
      </c>
    </row>
    <row r="857" spans="1:24" ht="50.1" customHeight="1">
      <c r="A857" s="29" t="s">
        <v>2150</v>
      </c>
      <c r="B857" s="30" t="s">
        <v>35</v>
      </c>
      <c r="C857" s="31" t="s">
        <v>2146</v>
      </c>
      <c r="D857" s="31" t="s">
        <v>2130</v>
      </c>
      <c r="E857" s="31" t="s">
        <v>2147</v>
      </c>
      <c r="F857" s="31" t="s">
        <v>2151</v>
      </c>
      <c r="G857" s="32" t="s">
        <v>40</v>
      </c>
      <c r="H857" s="33">
        <v>0</v>
      </c>
      <c r="I857" s="67">
        <v>590000000</v>
      </c>
      <c r="J857" s="32" t="s">
        <v>41</v>
      </c>
      <c r="K857" s="32" t="s">
        <v>42</v>
      </c>
      <c r="L857" s="32" t="s">
        <v>43</v>
      </c>
      <c r="M857" s="32" t="s">
        <v>44</v>
      </c>
      <c r="N857" s="32" t="s">
        <v>45</v>
      </c>
      <c r="O857" s="32" t="s">
        <v>111</v>
      </c>
      <c r="P857" s="32">
        <v>796</v>
      </c>
      <c r="Q857" s="32" t="s">
        <v>47</v>
      </c>
      <c r="R857" s="34">
        <v>20</v>
      </c>
      <c r="S857" s="34">
        <v>930</v>
      </c>
      <c r="T857" s="35">
        <v>0</v>
      </c>
      <c r="U857" s="36">
        <f t="shared" si="89"/>
        <v>0</v>
      </c>
      <c r="V857" s="37" t="s">
        <v>48</v>
      </c>
      <c r="W857" s="32">
        <v>2016</v>
      </c>
      <c r="X857" s="38">
        <v>11</v>
      </c>
    </row>
    <row r="858" spans="1:24" ht="50.1" customHeight="1">
      <c r="A858" s="41" t="s">
        <v>2152</v>
      </c>
      <c r="B858" s="30" t="s">
        <v>35</v>
      </c>
      <c r="C858" s="42" t="s">
        <v>2146</v>
      </c>
      <c r="D858" s="42" t="s">
        <v>2130</v>
      </c>
      <c r="E858" s="42" t="s">
        <v>2147</v>
      </c>
      <c r="F858" s="42" t="s">
        <v>2151</v>
      </c>
      <c r="G858" s="30" t="s">
        <v>40</v>
      </c>
      <c r="H858" s="30">
        <v>0</v>
      </c>
      <c r="I858" s="67">
        <v>590000000</v>
      </c>
      <c r="J858" s="32" t="s">
        <v>41</v>
      </c>
      <c r="K858" s="30" t="s">
        <v>174</v>
      </c>
      <c r="L858" s="32" t="s">
        <v>43</v>
      </c>
      <c r="M858" s="30" t="s">
        <v>44</v>
      </c>
      <c r="N858" s="30" t="s">
        <v>45</v>
      </c>
      <c r="O858" s="32" t="s">
        <v>115</v>
      </c>
      <c r="P858" s="32">
        <v>796</v>
      </c>
      <c r="Q858" s="30" t="s">
        <v>47</v>
      </c>
      <c r="R858" s="43">
        <v>20</v>
      </c>
      <c r="S858" s="43">
        <v>930</v>
      </c>
      <c r="T858" s="44">
        <f>R858*S858</f>
        <v>18600</v>
      </c>
      <c r="U858" s="44">
        <f t="shared" si="89"/>
        <v>20832.000000000004</v>
      </c>
      <c r="V858" s="64"/>
      <c r="W858" s="32">
        <v>2016</v>
      </c>
      <c r="X858" s="30"/>
    </row>
    <row r="859" spans="1:24" ht="50.1" customHeight="1">
      <c r="A859" s="29" t="s">
        <v>2153</v>
      </c>
      <c r="B859" s="30" t="s">
        <v>35</v>
      </c>
      <c r="C859" s="31" t="s">
        <v>2146</v>
      </c>
      <c r="D859" s="31" t="s">
        <v>2130</v>
      </c>
      <c r="E859" s="31" t="s">
        <v>2147</v>
      </c>
      <c r="F859" s="31" t="s">
        <v>2154</v>
      </c>
      <c r="G859" s="32" t="s">
        <v>40</v>
      </c>
      <c r="H859" s="33">
        <v>0</v>
      </c>
      <c r="I859" s="67">
        <v>590000000</v>
      </c>
      <c r="J859" s="32" t="s">
        <v>41</v>
      </c>
      <c r="K859" s="32" t="s">
        <v>42</v>
      </c>
      <c r="L859" s="32" t="s">
        <v>43</v>
      </c>
      <c r="M859" s="32" t="s">
        <v>44</v>
      </c>
      <c r="N859" s="32" t="s">
        <v>45</v>
      </c>
      <c r="O859" s="32" t="s">
        <v>111</v>
      </c>
      <c r="P859" s="32">
        <v>796</v>
      </c>
      <c r="Q859" s="32" t="s">
        <v>47</v>
      </c>
      <c r="R859" s="34">
        <v>20</v>
      </c>
      <c r="S859" s="34">
        <v>1500</v>
      </c>
      <c r="T859" s="35">
        <v>0</v>
      </c>
      <c r="U859" s="36">
        <f t="shared" si="89"/>
        <v>0</v>
      </c>
      <c r="V859" s="37" t="s">
        <v>48</v>
      </c>
      <c r="W859" s="32">
        <v>2016</v>
      </c>
      <c r="X859" s="38">
        <v>11</v>
      </c>
    </row>
    <row r="860" spans="1:24" ht="50.1" customHeight="1">
      <c r="A860" s="41" t="s">
        <v>2155</v>
      </c>
      <c r="B860" s="30" t="s">
        <v>35</v>
      </c>
      <c r="C860" s="42" t="s">
        <v>2146</v>
      </c>
      <c r="D860" s="42" t="s">
        <v>2130</v>
      </c>
      <c r="E860" s="42" t="s">
        <v>2147</v>
      </c>
      <c r="F860" s="42" t="s">
        <v>2154</v>
      </c>
      <c r="G860" s="30" t="s">
        <v>40</v>
      </c>
      <c r="H860" s="30">
        <v>0</v>
      </c>
      <c r="I860" s="67">
        <v>590000000</v>
      </c>
      <c r="J860" s="32" t="s">
        <v>41</v>
      </c>
      <c r="K860" s="30" t="s">
        <v>174</v>
      </c>
      <c r="L860" s="32" t="s">
        <v>43</v>
      </c>
      <c r="M860" s="30" t="s">
        <v>44</v>
      </c>
      <c r="N860" s="30" t="s">
        <v>45</v>
      </c>
      <c r="O860" s="32" t="s">
        <v>115</v>
      </c>
      <c r="P860" s="32">
        <v>796</v>
      </c>
      <c r="Q860" s="30" t="s">
        <v>47</v>
      </c>
      <c r="R860" s="43">
        <v>20</v>
      </c>
      <c r="S860" s="43">
        <v>1500</v>
      </c>
      <c r="T860" s="44">
        <f>R860*S860</f>
        <v>30000</v>
      </c>
      <c r="U860" s="44">
        <f t="shared" si="89"/>
        <v>33600</v>
      </c>
      <c r="V860" s="64"/>
      <c r="W860" s="32">
        <v>2016</v>
      </c>
      <c r="X860" s="30"/>
    </row>
    <row r="861" spans="1:24" ht="50.1" customHeight="1">
      <c r="A861" s="29" t="s">
        <v>2156</v>
      </c>
      <c r="B861" s="30" t="s">
        <v>35</v>
      </c>
      <c r="C861" s="31" t="s">
        <v>2146</v>
      </c>
      <c r="D861" s="31" t="s">
        <v>2130</v>
      </c>
      <c r="E861" s="31" t="s">
        <v>2147</v>
      </c>
      <c r="F861" s="31" t="s">
        <v>2157</v>
      </c>
      <c r="G861" s="32" t="s">
        <v>40</v>
      </c>
      <c r="H861" s="33">
        <v>0</v>
      </c>
      <c r="I861" s="67">
        <v>590000000</v>
      </c>
      <c r="J861" s="32" t="s">
        <v>41</v>
      </c>
      <c r="K861" s="32" t="s">
        <v>42</v>
      </c>
      <c r="L861" s="32" t="s">
        <v>43</v>
      </c>
      <c r="M861" s="32" t="s">
        <v>44</v>
      </c>
      <c r="N861" s="32" t="s">
        <v>45</v>
      </c>
      <c r="O861" s="32" t="s">
        <v>111</v>
      </c>
      <c r="P861" s="32">
        <v>796</v>
      </c>
      <c r="Q861" s="32" t="s">
        <v>47</v>
      </c>
      <c r="R861" s="34">
        <v>20</v>
      </c>
      <c r="S861" s="34">
        <v>4550</v>
      </c>
      <c r="T861" s="35">
        <v>0</v>
      </c>
      <c r="U861" s="36">
        <f t="shared" si="89"/>
        <v>0</v>
      </c>
      <c r="V861" s="37" t="s">
        <v>48</v>
      </c>
      <c r="W861" s="32">
        <v>2016</v>
      </c>
      <c r="X861" s="38">
        <v>11</v>
      </c>
    </row>
    <row r="862" spans="1:24" ht="50.1" customHeight="1">
      <c r="A862" s="41" t="s">
        <v>2158</v>
      </c>
      <c r="B862" s="30" t="s">
        <v>35</v>
      </c>
      <c r="C862" s="42" t="s">
        <v>2146</v>
      </c>
      <c r="D862" s="42" t="s">
        <v>2130</v>
      </c>
      <c r="E862" s="42" t="s">
        <v>2147</v>
      </c>
      <c r="F862" s="42" t="s">
        <v>2157</v>
      </c>
      <c r="G862" s="30" t="s">
        <v>40</v>
      </c>
      <c r="H862" s="30">
        <v>0</v>
      </c>
      <c r="I862" s="67">
        <v>590000000</v>
      </c>
      <c r="J862" s="32" t="s">
        <v>41</v>
      </c>
      <c r="K862" s="30" t="s">
        <v>174</v>
      </c>
      <c r="L862" s="32" t="s">
        <v>43</v>
      </c>
      <c r="M862" s="30" t="s">
        <v>44</v>
      </c>
      <c r="N862" s="30" t="s">
        <v>45</v>
      </c>
      <c r="O862" s="32" t="s">
        <v>115</v>
      </c>
      <c r="P862" s="32">
        <v>796</v>
      </c>
      <c r="Q862" s="30" t="s">
        <v>47</v>
      </c>
      <c r="R862" s="43">
        <v>20</v>
      </c>
      <c r="S862" s="43">
        <v>4550</v>
      </c>
      <c r="T862" s="44">
        <f>R862*S862</f>
        <v>91000</v>
      </c>
      <c r="U862" s="44">
        <f t="shared" si="89"/>
        <v>101920.00000000001</v>
      </c>
      <c r="V862" s="64"/>
      <c r="W862" s="32">
        <v>2016</v>
      </c>
      <c r="X862" s="30"/>
    </row>
    <row r="863" spans="1:24" ht="50.1" customHeight="1">
      <c r="A863" s="29" t="s">
        <v>2159</v>
      </c>
      <c r="B863" s="30" t="s">
        <v>35</v>
      </c>
      <c r="C863" s="31" t="s">
        <v>2160</v>
      </c>
      <c r="D863" s="31" t="s">
        <v>2130</v>
      </c>
      <c r="E863" s="31" t="s">
        <v>2161</v>
      </c>
      <c r="F863" s="31" t="s">
        <v>2162</v>
      </c>
      <c r="G863" s="32" t="s">
        <v>40</v>
      </c>
      <c r="H863" s="33">
        <v>0</v>
      </c>
      <c r="I863" s="67">
        <v>590000000</v>
      </c>
      <c r="J863" s="32" t="s">
        <v>41</v>
      </c>
      <c r="K863" s="32" t="s">
        <v>68</v>
      </c>
      <c r="L863" s="32" t="s">
        <v>302</v>
      </c>
      <c r="M863" s="32" t="s">
        <v>69</v>
      </c>
      <c r="N863" s="32" t="s">
        <v>303</v>
      </c>
      <c r="O863" s="32" t="s">
        <v>71</v>
      </c>
      <c r="P863" s="32">
        <v>796</v>
      </c>
      <c r="Q863" s="32" t="s">
        <v>47</v>
      </c>
      <c r="R863" s="34">
        <v>12</v>
      </c>
      <c r="S863" s="34">
        <v>6700</v>
      </c>
      <c r="T863" s="35">
        <f>R863*S863</f>
        <v>80400</v>
      </c>
      <c r="U863" s="36">
        <f t="shared" si="89"/>
        <v>90048.000000000015</v>
      </c>
      <c r="V863" s="37" t="s">
        <v>48</v>
      </c>
      <c r="W863" s="32">
        <v>2016</v>
      </c>
      <c r="X863" s="38" t="s">
        <v>48</v>
      </c>
    </row>
    <row r="864" spans="1:24" ht="50.1" customHeight="1">
      <c r="A864" s="29" t="s">
        <v>2163</v>
      </c>
      <c r="B864" s="30" t="s">
        <v>35</v>
      </c>
      <c r="C864" s="31" t="s">
        <v>2164</v>
      </c>
      <c r="D864" s="31" t="s">
        <v>2130</v>
      </c>
      <c r="E864" s="31" t="s">
        <v>2165</v>
      </c>
      <c r="F864" s="31" t="s">
        <v>2166</v>
      </c>
      <c r="G864" s="32" t="s">
        <v>40</v>
      </c>
      <c r="H864" s="33">
        <v>0</v>
      </c>
      <c r="I864" s="67">
        <v>590000000</v>
      </c>
      <c r="J864" s="32" t="s">
        <v>41</v>
      </c>
      <c r="K864" s="32" t="s">
        <v>68</v>
      </c>
      <c r="L864" s="32" t="s">
        <v>302</v>
      </c>
      <c r="M864" s="32" t="s">
        <v>69</v>
      </c>
      <c r="N864" s="32" t="s">
        <v>303</v>
      </c>
      <c r="O864" s="32" t="s">
        <v>71</v>
      </c>
      <c r="P864" s="32">
        <v>796</v>
      </c>
      <c r="Q864" s="32" t="s">
        <v>47</v>
      </c>
      <c r="R864" s="34">
        <v>5</v>
      </c>
      <c r="S864" s="34">
        <v>4100</v>
      </c>
      <c r="T864" s="35">
        <v>0</v>
      </c>
      <c r="U864" s="36">
        <f t="shared" si="89"/>
        <v>0</v>
      </c>
      <c r="V864" s="37" t="s">
        <v>48</v>
      </c>
      <c r="W864" s="32">
        <v>2016</v>
      </c>
      <c r="X864" s="38">
        <v>11</v>
      </c>
    </row>
    <row r="865" spans="1:58" ht="50.1" customHeight="1">
      <c r="A865" s="41" t="s">
        <v>2167</v>
      </c>
      <c r="B865" s="30" t="s">
        <v>35</v>
      </c>
      <c r="C865" s="42" t="s">
        <v>2164</v>
      </c>
      <c r="D865" s="42" t="s">
        <v>2130</v>
      </c>
      <c r="E865" s="42" t="s">
        <v>2165</v>
      </c>
      <c r="F865" s="42" t="s">
        <v>2166</v>
      </c>
      <c r="G865" s="32" t="s">
        <v>40</v>
      </c>
      <c r="H865" s="30">
        <v>0</v>
      </c>
      <c r="I865" s="67">
        <v>590000000</v>
      </c>
      <c r="J865" s="32" t="s">
        <v>41</v>
      </c>
      <c r="K865" s="32" t="s">
        <v>182</v>
      </c>
      <c r="L865" s="32" t="s">
        <v>302</v>
      </c>
      <c r="M865" s="32" t="s">
        <v>69</v>
      </c>
      <c r="N865" s="32" t="s">
        <v>303</v>
      </c>
      <c r="O865" s="32" t="s">
        <v>115</v>
      </c>
      <c r="P865" s="32">
        <v>796</v>
      </c>
      <c r="Q865" s="32" t="s">
        <v>47</v>
      </c>
      <c r="R865" s="62">
        <v>5</v>
      </c>
      <c r="S865" s="53">
        <v>4100</v>
      </c>
      <c r="T865" s="44">
        <f>R865*S865</f>
        <v>20500</v>
      </c>
      <c r="U865" s="44">
        <f t="shared" si="89"/>
        <v>22960.000000000004</v>
      </c>
      <c r="V865" s="32"/>
      <c r="W865" s="32">
        <v>2016</v>
      </c>
      <c r="X865" s="32"/>
    </row>
    <row r="866" spans="1:58" ht="50.1" customHeight="1">
      <c r="A866" s="29" t="s">
        <v>2168</v>
      </c>
      <c r="B866" s="30" t="s">
        <v>35</v>
      </c>
      <c r="C866" s="31" t="s">
        <v>2169</v>
      </c>
      <c r="D866" s="31" t="s">
        <v>2130</v>
      </c>
      <c r="E866" s="31" t="s">
        <v>2170</v>
      </c>
      <c r="F866" s="31" t="s">
        <v>2171</v>
      </c>
      <c r="G866" s="32" t="s">
        <v>40</v>
      </c>
      <c r="H866" s="33">
        <v>0</v>
      </c>
      <c r="I866" s="67">
        <v>590000000</v>
      </c>
      <c r="J866" s="32" t="s">
        <v>41</v>
      </c>
      <c r="K866" s="32" t="s">
        <v>68</v>
      </c>
      <c r="L866" s="32" t="s">
        <v>302</v>
      </c>
      <c r="M866" s="32" t="s">
        <v>69</v>
      </c>
      <c r="N866" s="32" t="s">
        <v>303</v>
      </c>
      <c r="O866" s="32" t="s">
        <v>71</v>
      </c>
      <c r="P866" s="32">
        <v>796</v>
      </c>
      <c r="Q866" s="32" t="s">
        <v>47</v>
      </c>
      <c r="R866" s="34">
        <v>17</v>
      </c>
      <c r="S866" s="34">
        <v>1000</v>
      </c>
      <c r="T866" s="35">
        <v>0</v>
      </c>
      <c r="U866" s="36">
        <f t="shared" si="89"/>
        <v>0</v>
      </c>
      <c r="V866" s="37" t="s">
        <v>48</v>
      </c>
      <c r="W866" s="32">
        <v>2016</v>
      </c>
      <c r="X866" s="38">
        <v>11</v>
      </c>
    </row>
    <row r="867" spans="1:58" ht="50.1" customHeight="1">
      <c r="A867" s="41" t="s">
        <v>2172</v>
      </c>
      <c r="B867" s="30" t="s">
        <v>35</v>
      </c>
      <c r="C867" s="42" t="s">
        <v>2169</v>
      </c>
      <c r="D867" s="31" t="s">
        <v>2130</v>
      </c>
      <c r="E867" s="42" t="s">
        <v>2170</v>
      </c>
      <c r="F867" s="42" t="s">
        <v>2171</v>
      </c>
      <c r="G867" s="32" t="s">
        <v>40</v>
      </c>
      <c r="H867" s="30">
        <v>0</v>
      </c>
      <c r="I867" s="67">
        <v>590000000</v>
      </c>
      <c r="J867" s="32" t="s">
        <v>41</v>
      </c>
      <c r="K867" s="32" t="s">
        <v>182</v>
      </c>
      <c r="L867" s="32" t="s">
        <v>302</v>
      </c>
      <c r="M867" s="32" t="s">
        <v>69</v>
      </c>
      <c r="N867" s="32" t="s">
        <v>303</v>
      </c>
      <c r="O867" s="32" t="s">
        <v>115</v>
      </c>
      <c r="P867" s="32">
        <v>796</v>
      </c>
      <c r="Q867" s="32" t="s">
        <v>47</v>
      </c>
      <c r="R867" s="62">
        <v>17</v>
      </c>
      <c r="S867" s="53">
        <v>1000</v>
      </c>
      <c r="T867" s="44">
        <f>R867*S867</f>
        <v>17000</v>
      </c>
      <c r="U867" s="44">
        <f>T867*1.12</f>
        <v>19040</v>
      </c>
      <c r="V867" s="32"/>
      <c r="W867" s="32">
        <v>2016</v>
      </c>
      <c r="X867" s="32"/>
    </row>
    <row r="868" spans="1:58" ht="50.1" customHeight="1">
      <c r="A868" s="29" t="s">
        <v>2173</v>
      </c>
      <c r="B868" s="30" t="s">
        <v>35</v>
      </c>
      <c r="C868" s="31" t="s">
        <v>2174</v>
      </c>
      <c r="D868" s="31" t="s">
        <v>2130</v>
      </c>
      <c r="E868" s="31" t="s">
        <v>2175</v>
      </c>
      <c r="F868" s="31" t="s">
        <v>2176</v>
      </c>
      <c r="G868" s="32" t="s">
        <v>40</v>
      </c>
      <c r="H868" s="33">
        <v>0</v>
      </c>
      <c r="I868" s="67">
        <v>590000000</v>
      </c>
      <c r="J868" s="32" t="s">
        <v>41</v>
      </c>
      <c r="K868" s="32" t="s">
        <v>68</v>
      </c>
      <c r="L868" s="32" t="s">
        <v>302</v>
      </c>
      <c r="M868" s="32" t="s">
        <v>69</v>
      </c>
      <c r="N868" s="32" t="s">
        <v>303</v>
      </c>
      <c r="O868" s="32" t="s">
        <v>71</v>
      </c>
      <c r="P868" s="32">
        <v>796</v>
      </c>
      <c r="Q868" s="32" t="s">
        <v>47</v>
      </c>
      <c r="R868" s="34">
        <v>4</v>
      </c>
      <c r="S868" s="34">
        <v>1290</v>
      </c>
      <c r="T868" s="35">
        <v>0</v>
      </c>
      <c r="U868" s="36">
        <f t="shared" si="89"/>
        <v>0</v>
      </c>
      <c r="V868" s="37" t="s">
        <v>48</v>
      </c>
      <c r="W868" s="32">
        <v>2016</v>
      </c>
      <c r="X868" s="38">
        <v>11</v>
      </c>
    </row>
    <row r="869" spans="1:58" s="40" customFormat="1" ht="50.1" customHeight="1">
      <c r="A869" s="70" t="s">
        <v>2177</v>
      </c>
      <c r="B869" s="30" t="s">
        <v>35</v>
      </c>
      <c r="C869" s="42" t="s">
        <v>2174</v>
      </c>
      <c r="D869" s="42" t="s">
        <v>2130</v>
      </c>
      <c r="E869" s="42" t="s">
        <v>2175</v>
      </c>
      <c r="F869" s="42" t="s">
        <v>2176</v>
      </c>
      <c r="G869" s="32" t="s">
        <v>40</v>
      </c>
      <c r="H869" s="30">
        <v>0</v>
      </c>
      <c r="I869" s="67">
        <v>590000000</v>
      </c>
      <c r="J869" s="32" t="s">
        <v>41</v>
      </c>
      <c r="K869" s="32" t="s">
        <v>182</v>
      </c>
      <c r="L869" s="32" t="s">
        <v>302</v>
      </c>
      <c r="M869" s="32" t="s">
        <v>69</v>
      </c>
      <c r="N869" s="32" t="s">
        <v>303</v>
      </c>
      <c r="O869" s="32" t="s">
        <v>115</v>
      </c>
      <c r="P869" s="32">
        <v>796</v>
      </c>
      <c r="Q869" s="32" t="s">
        <v>47</v>
      </c>
      <c r="R869" s="43">
        <v>4</v>
      </c>
      <c r="S869" s="43">
        <v>1290</v>
      </c>
      <c r="T869" s="44">
        <v>0</v>
      </c>
      <c r="U869" s="44">
        <f>T869*1.12</f>
        <v>0</v>
      </c>
      <c r="V869" s="32"/>
      <c r="W869" s="32">
        <v>2016</v>
      </c>
      <c r="X869" s="32">
        <v>19</v>
      </c>
    </row>
    <row r="870" spans="1:58" s="40" customFormat="1" ht="50.1" customHeight="1">
      <c r="A870" s="70" t="s">
        <v>2178</v>
      </c>
      <c r="B870" s="54" t="s">
        <v>35</v>
      </c>
      <c r="C870" s="42" t="s">
        <v>2174</v>
      </c>
      <c r="D870" s="42" t="s">
        <v>2130</v>
      </c>
      <c r="E870" s="42" t="s">
        <v>2175</v>
      </c>
      <c r="F870" s="42" t="s">
        <v>2176</v>
      </c>
      <c r="G870" s="32" t="s">
        <v>40</v>
      </c>
      <c r="H870" s="239">
        <v>0</v>
      </c>
      <c r="I870" s="67">
        <v>590000000</v>
      </c>
      <c r="J870" s="68" t="s">
        <v>394</v>
      </c>
      <c r="K870" s="253" t="s">
        <v>835</v>
      </c>
      <c r="L870" s="30" t="s">
        <v>396</v>
      </c>
      <c r="M870" s="30" t="s">
        <v>69</v>
      </c>
      <c r="N870" s="30" t="s">
        <v>397</v>
      </c>
      <c r="O870" s="30" t="s">
        <v>398</v>
      </c>
      <c r="P870" s="32">
        <v>796</v>
      </c>
      <c r="Q870" s="30" t="s">
        <v>47</v>
      </c>
      <c r="R870" s="43">
        <v>4</v>
      </c>
      <c r="S870" s="43">
        <v>2700</v>
      </c>
      <c r="T870" s="44">
        <f>S870*R870</f>
        <v>10800</v>
      </c>
      <c r="U870" s="207">
        <f>T870*1.12</f>
        <v>12096.000000000002</v>
      </c>
      <c r="V870" s="30"/>
      <c r="W870" s="68">
        <v>2016</v>
      </c>
      <c r="X870" s="30"/>
    </row>
    <row r="871" spans="1:58" ht="50.1" customHeight="1">
      <c r="A871" s="29" t="s">
        <v>2179</v>
      </c>
      <c r="B871" s="30" t="s">
        <v>35</v>
      </c>
      <c r="C871" s="31" t="s">
        <v>2180</v>
      </c>
      <c r="D871" s="31" t="s">
        <v>2130</v>
      </c>
      <c r="E871" s="31" t="s">
        <v>2181</v>
      </c>
      <c r="F871" s="31" t="s">
        <v>2182</v>
      </c>
      <c r="G871" s="32" t="s">
        <v>40</v>
      </c>
      <c r="H871" s="33">
        <v>0</v>
      </c>
      <c r="I871" s="67">
        <v>590000000</v>
      </c>
      <c r="J871" s="32" t="s">
        <v>41</v>
      </c>
      <c r="K871" s="32" t="s">
        <v>68</v>
      </c>
      <c r="L871" s="32" t="s">
        <v>302</v>
      </c>
      <c r="M871" s="32" t="s">
        <v>69</v>
      </c>
      <c r="N871" s="32" t="s">
        <v>303</v>
      </c>
      <c r="O871" s="32" t="s">
        <v>71</v>
      </c>
      <c r="P871" s="32">
        <v>796</v>
      </c>
      <c r="Q871" s="32" t="s">
        <v>47</v>
      </c>
      <c r="R871" s="34">
        <v>5</v>
      </c>
      <c r="S871" s="34">
        <v>19260</v>
      </c>
      <c r="T871" s="35">
        <v>0</v>
      </c>
      <c r="U871" s="36">
        <f t="shared" si="89"/>
        <v>0</v>
      </c>
      <c r="V871" s="37" t="s">
        <v>48</v>
      </c>
      <c r="W871" s="32">
        <v>2016</v>
      </c>
      <c r="X871" s="38">
        <v>11</v>
      </c>
    </row>
    <row r="872" spans="1:58" ht="50.1" customHeight="1">
      <c r="A872" s="41" t="s">
        <v>2183</v>
      </c>
      <c r="B872" s="30" t="s">
        <v>35</v>
      </c>
      <c r="C872" s="42" t="s">
        <v>2180</v>
      </c>
      <c r="D872" s="31" t="s">
        <v>2130</v>
      </c>
      <c r="E872" s="42" t="s">
        <v>2181</v>
      </c>
      <c r="F872" s="42" t="s">
        <v>2182</v>
      </c>
      <c r="G872" s="32" t="s">
        <v>40</v>
      </c>
      <c r="H872" s="30">
        <v>0</v>
      </c>
      <c r="I872" s="67">
        <v>590000000</v>
      </c>
      <c r="J872" s="32" t="s">
        <v>41</v>
      </c>
      <c r="K872" s="32" t="s">
        <v>182</v>
      </c>
      <c r="L872" s="32" t="s">
        <v>302</v>
      </c>
      <c r="M872" s="32" t="s">
        <v>69</v>
      </c>
      <c r="N872" s="32" t="s">
        <v>303</v>
      </c>
      <c r="O872" s="32" t="s">
        <v>115</v>
      </c>
      <c r="P872" s="32">
        <v>796</v>
      </c>
      <c r="Q872" s="32" t="s">
        <v>47</v>
      </c>
      <c r="R872" s="62">
        <v>5</v>
      </c>
      <c r="S872" s="53">
        <f>18000*1.07</f>
        <v>19260</v>
      </c>
      <c r="T872" s="44">
        <f>R872*S872</f>
        <v>96300</v>
      </c>
      <c r="U872" s="44">
        <f>T872*1.12</f>
        <v>107856.00000000001</v>
      </c>
      <c r="V872" s="32"/>
      <c r="W872" s="32">
        <v>2016</v>
      </c>
      <c r="X872" s="32"/>
    </row>
    <row r="873" spans="1:58" ht="50.1" customHeight="1">
      <c r="A873" s="29" t="s">
        <v>2184</v>
      </c>
      <c r="B873" s="30" t="s">
        <v>35</v>
      </c>
      <c r="C873" s="31" t="s">
        <v>2185</v>
      </c>
      <c r="D873" s="31" t="s">
        <v>2130</v>
      </c>
      <c r="E873" s="31" t="s">
        <v>2186</v>
      </c>
      <c r="F873" s="31" t="s">
        <v>2187</v>
      </c>
      <c r="G873" s="32" t="s">
        <v>40</v>
      </c>
      <c r="H873" s="33">
        <v>0</v>
      </c>
      <c r="I873" s="67">
        <v>590000000</v>
      </c>
      <c r="J873" s="32" t="s">
        <v>41</v>
      </c>
      <c r="K873" s="32" t="s">
        <v>68</v>
      </c>
      <c r="L873" s="32" t="s">
        <v>302</v>
      </c>
      <c r="M873" s="32" t="s">
        <v>69</v>
      </c>
      <c r="N873" s="32" t="s">
        <v>303</v>
      </c>
      <c r="O873" s="32" t="s">
        <v>71</v>
      </c>
      <c r="P873" s="32">
        <v>796</v>
      </c>
      <c r="Q873" s="32" t="s">
        <v>47</v>
      </c>
      <c r="R873" s="34">
        <v>15</v>
      </c>
      <c r="S873" s="34">
        <v>800</v>
      </c>
      <c r="T873" s="35">
        <v>0</v>
      </c>
      <c r="U873" s="36">
        <f t="shared" si="89"/>
        <v>0</v>
      </c>
      <c r="V873" s="37" t="s">
        <v>48</v>
      </c>
      <c r="W873" s="32">
        <v>2016</v>
      </c>
      <c r="X873" s="38">
        <v>11</v>
      </c>
    </row>
    <row r="874" spans="1:58" s="40" customFormat="1" ht="50.1" customHeight="1">
      <c r="A874" s="70" t="s">
        <v>2188</v>
      </c>
      <c r="B874" s="30" t="s">
        <v>35</v>
      </c>
      <c r="C874" s="42" t="s">
        <v>2185</v>
      </c>
      <c r="D874" s="42" t="s">
        <v>2130</v>
      </c>
      <c r="E874" s="42" t="s">
        <v>2186</v>
      </c>
      <c r="F874" s="42" t="s">
        <v>2187</v>
      </c>
      <c r="G874" s="32" t="s">
        <v>40</v>
      </c>
      <c r="H874" s="30">
        <v>0</v>
      </c>
      <c r="I874" s="67">
        <v>590000000</v>
      </c>
      <c r="J874" s="32" t="s">
        <v>41</v>
      </c>
      <c r="K874" s="32" t="s">
        <v>182</v>
      </c>
      <c r="L874" s="32" t="s">
        <v>302</v>
      </c>
      <c r="M874" s="32" t="s">
        <v>69</v>
      </c>
      <c r="N874" s="32" t="s">
        <v>303</v>
      </c>
      <c r="O874" s="32" t="s">
        <v>115</v>
      </c>
      <c r="P874" s="32">
        <v>796</v>
      </c>
      <c r="Q874" s="32" t="s">
        <v>47</v>
      </c>
      <c r="R874" s="58">
        <v>15</v>
      </c>
      <c r="S874" s="58">
        <v>800</v>
      </c>
      <c r="T874" s="58">
        <v>0</v>
      </c>
      <c r="U874" s="58">
        <f>T874*1.12</f>
        <v>0</v>
      </c>
      <c r="V874" s="32"/>
      <c r="W874" s="32">
        <v>2016</v>
      </c>
      <c r="X874" s="32">
        <v>11</v>
      </c>
      <c r="Y874" s="364"/>
      <c r="Z874" s="364"/>
      <c r="AA874" s="364"/>
      <c r="AB874" s="364"/>
      <c r="AC874" s="364"/>
      <c r="AD874" s="364"/>
      <c r="AE874" s="364"/>
      <c r="AF874" s="364"/>
      <c r="AG874" s="364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</row>
    <row r="875" spans="1:58" s="40" customFormat="1" ht="50.1" customHeight="1">
      <c r="A875" s="70" t="s">
        <v>13194</v>
      </c>
      <c r="B875" s="30" t="s">
        <v>35</v>
      </c>
      <c r="C875" s="42" t="s">
        <v>2185</v>
      </c>
      <c r="D875" s="42" t="s">
        <v>2130</v>
      </c>
      <c r="E875" s="42" t="s">
        <v>2186</v>
      </c>
      <c r="F875" s="42" t="s">
        <v>2187</v>
      </c>
      <c r="G875" s="32" t="s">
        <v>40</v>
      </c>
      <c r="H875" s="30">
        <v>0</v>
      </c>
      <c r="I875" s="67">
        <v>590000000</v>
      </c>
      <c r="J875" s="32" t="s">
        <v>41</v>
      </c>
      <c r="K875" s="32" t="s">
        <v>12806</v>
      </c>
      <c r="L875" s="32" t="s">
        <v>302</v>
      </c>
      <c r="M875" s="32" t="s">
        <v>69</v>
      </c>
      <c r="N875" s="32" t="s">
        <v>303</v>
      </c>
      <c r="O875" s="32" t="s">
        <v>115</v>
      </c>
      <c r="P875" s="32">
        <v>796</v>
      </c>
      <c r="Q875" s="32" t="s">
        <v>47</v>
      </c>
      <c r="R875" s="58">
        <v>15</v>
      </c>
      <c r="S875" s="58">
        <v>800</v>
      </c>
      <c r="T875" s="58">
        <f>R875*S875</f>
        <v>12000</v>
      </c>
      <c r="U875" s="58">
        <f>T875*1.12</f>
        <v>13440.000000000002</v>
      </c>
      <c r="V875" s="32"/>
      <c r="W875" s="32">
        <v>2016</v>
      </c>
      <c r="X875" s="32"/>
      <c r="Y875" s="364"/>
      <c r="Z875" s="364"/>
      <c r="AA875" s="364"/>
      <c r="AB875" s="364"/>
      <c r="AC875" s="364"/>
      <c r="AD875" s="364"/>
      <c r="AE875" s="364"/>
      <c r="AF875" s="364"/>
      <c r="AG875" s="364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</row>
    <row r="876" spans="1:58" ht="50.1" customHeight="1">
      <c r="A876" s="29" t="s">
        <v>2189</v>
      </c>
      <c r="B876" s="30" t="s">
        <v>35</v>
      </c>
      <c r="C876" s="31" t="s">
        <v>2185</v>
      </c>
      <c r="D876" s="31" t="s">
        <v>2130</v>
      </c>
      <c r="E876" s="31" t="s">
        <v>2186</v>
      </c>
      <c r="F876" s="31" t="s">
        <v>2190</v>
      </c>
      <c r="G876" s="32" t="s">
        <v>40</v>
      </c>
      <c r="H876" s="33">
        <v>0</v>
      </c>
      <c r="I876" s="67">
        <v>590000000</v>
      </c>
      <c r="J876" s="32" t="s">
        <v>41</v>
      </c>
      <c r="K876" s="32" t="s">
        <v>68</v>
      </c>
      <c r="L876" s="32" t="s">
        <v>302</v>
      </c>
      <c r="M876" s="32" t="s">
        <v>69</v>
      </c>
      <c r="N876" s="32" t="s">
        <v>303</v>
      </c>
      <c r="O876" s="32" t="s">
        <v>71</v>
      </c>
      <c r="P876" s="32">
        <v>796</v>
      </c>
      <c r="Q876" s="32" t="s">
        <v>47</v>
      </c>
      <c r="R876" s="34">
        <v>3</v>
      </c>
      <c r="S876" s="34">
        <v>4600</v>
      </c>
      <c r="T876" s="35">
        <v>0</v>
      </c>
      <c r="U876" s="36">
        <f t="shared" si="89"/>
        <v>0</v>
      </c>
      <c r="V876" s="37" t="s">
        <v>48</v>
      </c>
      <c r="W876" s="32">
        <v>2016</v>
      </c>
      <c r="X876" s="38">
        <v>11</v>
      </c>
    </row>
    <row r="877" spans="1:58" s="40" customFormat="1" ht="50.1" customHeight="1">
      <c r="A877" s="70" t="s">
        <v>2191</v>
      </c>
      <c r="B877" s="30" t="s">
        <v>35</v>
      </c>
      <c r="C877" s="42" t="s">
        <v>2185</v>
      </c>
      <c r="D877" s="42" t="s">
        <v>2130</v>
      </c>
      <c r="E877" s="42" t="s">
        <v>2186</v>
      </c>
      <c r="F877" s="42" t="s">
        <v>2190</v>
      </c>
      <c r="G877" s="32" t="s">
        <v>40</v>
      </c>
      <c r="H877" s="30">
        <v>0</v>
      </c>
      <c r="I877" s="67">
        <v>590000000</v>
      </c>
      <c r="J877" s="32" t="s">
        <v>41</v>
      </c>
      <c r="K877" s="32" t="s">
        <v>182</v>
      </c>
      <c r="L877" s="32" t="s">
        <v>302</v>
      </c>
      <c r="M877" s="32" t="s">
        <v>69</v>
      </c>
      <c r="N877" s="32" t="s">
        <v>303</v>
      </c>
      <c r="O877" s="32" t="s">
        <v>115</v>
      </c>
      <c r="P877" s="32">
        <v>796</v>
      </c>
      <c r="Q877" s="32" t="s">
        <v>47</v>
      </c>
      <c r="R877" s="58">
        <v>3</v>
      </c>
      <c r="S877" s="58">
        <v>4600</v>
      </c>
      <c r="T877" s="58">
        <v>0</v>
      </c>
      <c r="U877" s="58">
        <f>T877*1.12</f>
        <v>0</v>
      </c>
      <c r="V877" s="32"/>
      <c r="W877" s="32">
        <v>2016</v>
      </c>
      <c r="X877" s="32">
        <v>11</v>
      </c>
      <c r="Y877" s="364"/>
      <c r="Z877" s="364"/>
      <c r="AA877" s="364"/>
      <c r="AB877" s="364"/>
      <c r="AC877" s="364"/>
      <c r="AD877" s="364"/>
      <c r="AE877" s="364"/>
      <c r="AF877" s="364"/>
      <c r="AG877" s="364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</row>
    <row r="878" spans="1:58" s="40" customFormat="1" ht="50.1" customHeight="1">
      <c r="A878" s="70" t="s">
        <v>13195</v>
      </c>
      <c r="B878" s="30" t="s">
        <v>35</v>
      </c>
      <c r="C878" s="42" t="s">
        <v>2185</v>
      </c>
      <c r="D878" s="42" t="s">
        <v>2130</v>
      </c>
      <c r="E878" s="42" t="s">
        <v>2186</v>
      </c>
      <c r="F878" s="42" t="s">
        <v>2190</v>
      </c>
      <c r="G878" s="32" t="s">
        <v>40</v>
      </c>
      <c r="H878" s="30">
        <v>0</v>
      </c>
      <c r="I878" s="67">
        <v>590000000</v>
      </c>
      <c r="J878" s="32" t="s">
        <v>41</v>
      </c>
      <c r="K878" s="32" t="s">
        <v>12806</v>
      </c>
      <c r="L878" s="32" t="s">
        <v>302</v>
      </c>
      <c r="M878" s="32" t="s">
        <v>69</v>
      </c>
      <c r="N878" s="32" t="s">
        <v>303</v>
      </c>
      <c r="O878" s="32" t="s">
        <v>115</v>
      </c>
      <c r="P878" s="32">
        <v>796</v>
      </c>
      <c r="Q878" s="32" t="s">
        <v>47</v>
      </c>
      <c r="R878" s="58">
        <v>3</v>
      </c>
      <c r="S878" s="58">
        <v>4600</v>
      </c>
      <c r="T878" s="58">
        <f>R878*S878</f>
        <v>13800</v>
      </c>
      <c r="U878" s="58">
        <f>T878*1.12</f>
        <v>15456.000000000002</v>
      </c>
      <c r="V878" s="32"/>
      <c r="W878" s="32">
        <v>2016</v>
      </c>
      <c r="X878" s="32"/>
      <c r="Y878" s="364"/>
      <c r="Z878" s="364"/>
      <c r="AA878" s="364"/>
      <c r="AB878" s="364"/>
      <c r="AC878" s="364"/>
      <c r="AD878" s="364"/>
      <c r="AE878" s="364"/>
      <c r="AF878" s="364"/>
      <c r="AG878" s="364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</row>
    <row r="879" spans="1:58" ht="50.1" customHeight="1">
      <c r="A879" s="29" t="s">
        <v>2192</v>
      </c>
      <c r="B879" s="30" t="s">
        <v>35</v>
      </c>
      <c r="C879" s="31" t="s">
        <v>2193</v>
      </c>
      <c r="D879" s="31" t="s">
        <v>2130</v>
      </c>
      <c r="E879" s="31" t="s">
        <v>2194</v>
      </c>
      <c r="F879" s="31" t="s">
        <v>2195</v>
      </c>
      <c r="G879" s="32" t="s">
        <v>40</v>
      </c>
      <c r="H879" s="33">
        <v>0</v>
      </c>
      <c r="I879" s="67">
        <v>590000000</v>
      </c>
      <c r="J879" s="32" t="s">
        <v>41</v>
      </c>
      <c r="K879" s="32" t="s">
        <v>68</v>
      </c>
      <c r="L879" s="32" t="s">
        <v>302</v>
      </c>
      <c r="M879" s="32" t="s">
        <v>69</v>
      </c>
      <c r="N879" s="32" t="s">
        <v>303</v>
      </c>
      <c r="O879" s="32" t="s">
        <v>71</v>
      </c>
      <c r="P879" s="32">
        <v>796</v>
      </c>
      <c r="Q879" s="32" t="s">
        <v>47</v>
      </c>
      <c r="R879" s="34">
        <v>4</v>
      </c>
      <c r="S879" s="34">
        <v>34800</v>
      </c>
      <c r="T879" s="35">
        <v>0</v>
      </c>
      <c r="U879" s="36">
        <f t="shared" si="89"/>
        <v>0</v>
      </c>
      <c r="V879" s="37" t="s">
        <v>48</v>
      </c>
      <c r="W879" s="32">
        <v>2016</v>
      </c>
      <c r="X879" s="38">
        <v>11</v>
      </c>
    </row>
    <row r="880" spans="1:58" s="40" customFormat="1" ht="50.1" customHeight="1">
      <c r="A880" s="70" t="s">
        <v>2196</v>
      </c>
      <c r="B880" s="30" t="s">
        <v>35</v>
      </c>
      <c r="C880" s="42" t="s">
        <v>2193</v>
      </c>
      <c r="D880" s="42" t="s">
        <v>2130</v>
      </c>
      <c r="E880" s="42" t="s">
        <v>2194</v>
      </c>
      <c r="F880" s="42" t="s">
        <v>2195</v>
      </c>
      <c r="G880" s="32" t="s">
        <v>40</v>
      </c>
      <c r="H880" s="30">
        <v>0</v>
      </c>
      <c r="I880" s="67">
        <v>590000000</v>
      </c>
      <c r="J880" s="32" t="s">
        <v>41</v>
      </c>
      <c r="K880" s="32" t="s">
        <v>182</v>
      </c>
      <c r="L880" s="32" t="s">
        <v>302</v>
      </c>
      <c r="M880" s="32" t="s">
        <v>69</v>
      </c>
      <c r="N880" s="32" t="s">
        <v>303</v>
      </c>
      <c r="O880" s="32" t="s">
        <v>115</v>
      </c>
      <c r="P880" s="32">
        <v>796</v>
      </c>
      <c r="Q880" s="32" t="s">
        <v>47</v>
      </c>
      <c r="R880" s="58">
        <v>4</v>
      </c>
      <c r="S880" s="58">
        <v>34800</v>
      </c>
      <c r="T880" s="58">
        <v>0</v>
      </c>
      <c r="U880" s="58">
        <f>T880*1.12</f>
        <v>0</v>
      </c>
      <c r="V880" s="32"/>
      <c r="W880" s="32">
        <v>2016</v>
      </c>
      <c r="X880" s="371" t="s">
        <v>13061</v>
      </c>
      <c r="Y880" s="364"/>
      <c r="Z880" s="364"/>
      <c r="AA880" s="364"/>
      <c r="AB880" s="364"/>
      <c r="AC880" s="364"/>
      <c r="AD880" s="364"/>
      <c r="AE880" s="364"/>
      <c r="AF880" s="364"/>
      <c r="AG880" s="364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</row>
    <row r="881" spans="1:58" s="40" customFormat="1" ht="50.1" customHeight="1">
      <c r="A881" s="70" t="s">
        <v>13062</v>
      </c>
      <c r="B881" s="54" t="s">
        <v>35</v>
      </c>
      <c r="C881" s="42" t="s">
        <v>2193</v>
      </c>
      <c r="D881" s="42" t="s">
        <v>2130</v>
      </c>
      <c r="E881" s="42" t="s">
        <v>2194</v>
      </c>
      <c r="F881" s="42" t="s">
        <v>13063</v>
      </c>
      <c r="G881" s="30" t="s">
        <v>40</v>
      </c>
      <c r="H881" s="239">
        <v>0</v>
      </c>
      <c r="I881" s="313">
        <v>590000000</v>
      </c>
      <c r="J881" s="68" t="s">
        <v>394</v>
      </c>
      <c r="K881" s="253" t="s">
        <v>12806</v>
      </c>
      <c r="L881" s="30" t="s">
        <v>396</v>
      </c>
      <c r="M881" s="30" t="s">
        <v>69</v>
      </c>
      <c r="N881" s="30" t="s">
        <v>3561</v>
      </c>
      <c r="O881" s="30" t="s">
        <v>13064</v>
      </c>
      <c r="P881" s="32">
        <v>796</v>
      </c>
      <c r="Q881" s="32" t="s">
        <v>47</v>
      </c>
      <c r="R881" s="362">
        <v>4</v>
      </c>
      <c r="S881" s="58">
        <v>55000</v>
      </c>
      <c r="T881" s="58">
        <f>R881*S881</f>
        <v>220000</v>
      </c>
      <c r="U881" s="58">
        <f>T881*1.12</f>
        <v>246400.00000000003</v>
      </c>
      <c r="V881" s="371"/>
      <c r="W881" s="68">
        <v>2016</v>
      </c>
      <c r="X881" s="123"/>
      <c r="Y881" s="364"/>
      <c r="Z881" s="364"/>
      <c r="AA881" s="364"/>
      <c r="AB881" s="364"/>
      <c r="AC881" s="364"/>
      <c r="AD881" s="364"/>
      <c r="AE881" s="364"/>
      <c r="AF881" s="364"/>
      <c r="AG881" s="364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</row>
    <row r="882" spans="1:58" ht="50.1" customHeight="1">
      <c r="A882" s="29" t="s">
        <v>2197</v>
      </c>
      <c r="B882" s="30" t="s">
        <v>35</v>
      </c>
      <c r="C882" s="31" t="s">
        <v>2198</v>
      </c>
      <c r="D882" s="31" t="s">
        <v>2130</v>
      </c>
      <c r="E882" s="31" t="s">
        <v>2199</v>
      </c>
      <c r="F882" s="31" t="s">
        <v>2200</v>
      </c>
      <c r="G882" s="32" t="s">
        <v>40</v>
      </c>
      <c r="H882" s="33">
        <v>0</v>
      </c>
      <c r="I882" s="67">
        <v>590000000</v>
      </c>
      <c r="J882" s="32" t="s">
        <v>41</v>
      </c>
      <c r="K882" s="32" t="s">
        <v>68</v>
      </c>
      <c r="L882" s="32" t="s">
        <v>302</v>
      </c>
      <c r="M882" s="32" t="s">
        <v>69</v>
      </c>
      <c r="N882" s="32" t="s">
        <v>303</v>
      </c>
      <c r="O882" s="32" t="s">
        <v>71</v>
      </c>
      <c r="P882" s="32">
        <v>796</v>
      </c>
      <c r="Q882" s="32" t="s">
        <v>47</v>
      </c>
      <c r="R882" s="34">
        <v>4</v>
      </c>
      <c r="S882" s="34">
        <v>40200</v>
      </c>
      <c r="T882" s="35">
        <v>0</v>
      </c>
      <c r="U882" s="36">
        <f t="shared" si="89"/>
        <v>0</v>
      </c>
      <c r="V882" s="37" t="s">
        <v>48</v>
      </c>
      <c r="W882" s="32">
        <v>2016</v>
      </c>
      <c r="X882" s="38">
        <v>11</v>
      </c>
    </row>
    <row r="883" spans="1:58" s="40" customFormat="1" ht="50.1" customHeight="1">
      <c r="A883" s="70" t="s">
        <v>2201</v>
      </c>
      <c r="B883" s="30" t="s">
        <v>35</v>
      </c>
      <c r="C883" s="42" t="s">
        <v>2198</v>
      </c>
      <c r="D883" s="42" t="s">
        <v>2130</v>
      </c>
      <c r="E883" s="42" t="s">
        <v>2199</v>
      </c>
      <c r="F883" s="42" t="s">
        <v>2200</v>
      </c>
      <c r="G883" s="32" t="s">
        <v>40</v>
      </c>
      <c r="H883" s="30">
        <v>0</v>
      </c>
      <c r="I883" s="67">
        <v>590000000</v>
      </c>
      <c r="J883" s="32" t="s">
        <v>41</v>
      </c>
      <c r="K883" s="32" t="s">
        <v>182</v>
      </c>
      <c r="L883" s="32" t="s">
        <v>302</v>
      </c>
      <c r="M883" s="32" t="s">
        <v>69</v>
      </c>
      <c r="N883" s="32" t="s">
        <v>303</v>
      </c>
      <c r="O883" s="32" t="s">
        <v>115</v>
      </c>
      <c r="P883" s="32">
        <v>796</v>
      </c>
      <c r="Q883" s="32" t="s">
        <v>47</v>
      </c>
      <c r="R883" s="58">
        <v>4</v>
      </c>
      <c r="S883" s="58">
        <v>40200</v>
      </c>
      <c r="T883" s="58">
        <v>0</v>
      </c>
      <c r="U883" s="58">
        <f>T883*1.12</f>
        <v>0</v>
      </c>
      <c r="V883" s="32"/>
      <c r="W883" s="32">
        <v>2016</v>
      </c>
      <c r="X883" s="371" t="s">
        <v>13061</v>
      </c>
      <c r="Y883" s="364"/>
      <c r="Z883" s="364"/>
      <c r="AA883" s="364"/>
      <c r="AB883" s="364"/>
      <c r="AC883" s="364"/>
      <c r="AD883" s="364"/>
      <c r="AE883" s="364"/>
      <c r="AF883" s="364"/>
      <c r="AG883" s="364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</row>
    <row r="884" spans="1:58" s="40" customFormat="1" ht="50.1" customHeight="1">
      <c r="A884" s="70" t="s">
        <v>13065</v>
      </c>
      <c r="B884" s="54" t="s">
        <v>35</v>
      </c>
      <c r="C884" s="42" t="s">
        <v>2198</v>
      </c>
      <c r="D884" s="42" t="s">
        <v>2130</v>
      </c>
      <c r="E884" s="42" t="s">
        <v>2199</v>
      </c>
      <c r="F884" s="42" t="s">
        <v>13066</v>
      </c>
      <c r="G884" s="30" t="s">
        <v>40</v>
      </c>
      <c r="H884" s="239">
        <v>0</v>
      </c>
      <c r="I884" s="313">
        <v>590000000</v>
      </c>
      <c r="J884" s="68" t="s">
        <v>394</v>
      </c>
      <c r="K884" s="253" t="s">
        <v>12806</v>
      </c>
      <c r="L884" s="30" t="s">
        <v>396</v>
      </c>
      <c r="M884" s="30" t="s">
        <v>69</v>
      </c>
      <c r="N884" s="30" t="s">
        <v>3561</v>
      </c>
      <c r="O884" s="30" t="s">
        <v>13064</v>
      </c>
      <c r="P884" s="32">
        <v>796</v>
      </c>
      <c r="Q884" s="32" t="s">
        <v>47</v>
      </c>
      <c r="R884" s="362">
        <v>4</v>
      </c>
      <c r="S884" s="58">
        <v>60000</v>
      </c>
      <c r="T884" s="58">
        <f>R884*S884</f>
        <v>240000</v>
      </c>
      <c r="U884" s="58">
        <f>T884*1.12</f>
        <v>268800</v>
      </c>
      <c r="V884" s="371"/>
      <c r="W884" s="68">
        <v>2016</v>
      </c>
      <c r="X884" s="123"/>
      <c r="Y884" s="364"/>
      <c r="Z884" s="364"/>
      <c r="AA884" s="364"/>
      <c r="AB884" s="364"/>
      <c r="AC884" s="364"/>
      <c r="AD884" s="364"/>
      <c r="AE884" s="364"/>
      <c r="AF884" s="364"/>
      <c r="AG884" s="364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</row>
    <row r="885" spans="1:58" ht="50.1" customHeight="1">
      <c r="A885" s="29" t="s">
        <v>2202</v>
      </c>
      <c r="B885" s="30" t="s">
        <v>35</v>
      </c>
      <c r="C885" s="31" t="s">
        <v>2185</v>
      </c>
      <c r="D885" s="31" t="s">
        <v>2130</v>
      </c>
      <c r="E885" s="31" t="s">
        <v>2186</v>
      </c>
      <c r="F885" s="31" t="s">
        <v>2203</v>
      </c>
      <c r="G885" s="32" t="s">
        <v>40</v>
      </c>
      <c r="H885" s="33">
        <v>0</v>
      </c>
      <c r="I885" s="67">
        <v>590000000</v>
      </c>
      <c r="J885" s="32" t="s">
        <v>41</v>
      </c>
      <c r="K885" s="32" t="s">
        <v>68</v>
      </c>
      <c r="L885" s="32" t="s">
        <v>302</v>
      </c>
      <c r="M885" s="32" t="s">
        <v>69</v>
      </c>
      <c r="N885" s="32" t="s">
        <v>303</v>
      </c>
      <c r="O885" s="32" t="s">
        <v>71</v>
      </c>
      <c r="P885" s="32">
        <v>796</v>
      </c>
      <c r="Q885" s="32" t="s">
        <v>47</v>
      </c>
      <c r="R885" s="34">
        <v>17</v>
      </c>
      <c r="S885" s="34">
        <v>800</v>
      </c>
      <c r="T885" s="35">
        <v>0</v>
      </c>
      <c r="U885" s="36">
        <f t="shared" si="89"/>
        <v>0</v>
      </c>
      <c r="V885" s="37" t="s">
        <v>48</v>
      </c>
      <c r="W885" s="32">
        <v>2016</v>
      </c>
      <c r="X885" s="38">
        <v>11</v>
      </c>
    </row>
    <row r="886" spans="1:58" ht="50.1" customHeight="1">
      <c r="A886" s="41" t="s">
        <v>2204</v>
      </c>
      <c r="B886" s="30" t="s">
        <v>35</v>
      </c>
      <c r="C886" s="42" t="s">
        <v>2185</v>
      </c>
      <c r="D886" s="42" t="s">
        <v>2130</v>
      </c>
      <c r="E886" s="42" t="s">
        <v>2186</v>
      </c>
      <c r="F886" s="42" t="s">
        <v>2203</v>
      </c>
      <c r="G886" s="32" t="s">
        <v>40</v>
      </c>
      <c r="H886" s="30">
        <v>0</v>
      </c>
      <c r="I886" s="67">
        <v>590000000</v>
      </c>
      <c r="J886" s="32" t="s">
        <v>41</v>
      </c>
      <c r="K886" s="32" t="s">
        <v>182</v>
      </c>
      <c r="L886" s="32" t="s">
        <v>302</v>
      </c>
      <c r="M886" s="32" t="s">
        <v>69</v>
      </c>
      <c r="N886" s="32" t="s">
        <v>303</v>
      </c>
      <c r="O886" s="32" t="s">
        <v>115</v>
      </c>
      <c r="P886" s="32">
        <v>796</v>
      </c>
      <c r="Q886" s="32" t="s">
        <v>47</v>
      </c>
      <c r="R886" s="62">
        <v>17</v>
      </c>
      <c r="S886" s="53">
        <v>800</v>
      </c>
      <c r="T886" s="44">
        <f>R886*S886</f>
        <v>13600</v>
      </c>
      <c r="U886" s="44">
        <f>T886*1.12</f>
        <v>15232.000000000002</v>
      </c>
      <c r="V886" s="32"/>
      <c r="W886" s="32">
        <v>2016</v>
      </c>
      <c r="X886" s="32"/>
    </row>
    <row r="887" spans="1:58" ht="50.1" customHeight="1">
      <c r="A887" s="29" t="s">
        <v>2205</v>
      </c>
      <c r="B887" s="30" t="s">
        <v>35</v>
      </c>
      <c r="C887" s="31" t="s">
        <v>2185</v>
      </c>
      <c r="D887" s="31" t="s">
        <v>2130</v>
      </c>
      <c r="E887" s="31" t="s">
        <v>2186</v>
      </c>
      <c r="F887" s="31" t="s">
        <v>2206</v>
      </c>
      <c r="G887" s="32" t="s">
        <v>40</v>
      </c>
      <c r="H887" s="33">
        <v>0</v>
      </c>
      <c r="I887" s="67">
        <v>590000000</v>
      </c>
      <c r="J887" s="32" t="s">
        <v>41</v>
      </c>
      <c r="K887" s="32" t="s">
        <v>68</v>
      </c>
      <c r="L887" s="32" t="s">
        <v>302</v>
      </c>
      <c r="M887" s="32" t="s">
        <v>69</v>
      </c>
      <c r="N887" s="32" t="s">
        <v>303</v>
      </c>
      <c r="O887" s="32" t="s">
        <v>71</v>
      </c>
      <c r="P887" s="32">
        <v>796</v>
      </c>
      <c r="Q887" s="32" t="s">
        <v>47</v>
      </c>
      <c r="R887" s="34">
        <v>3</v>
      </c>
      <c r="S887" s="34">
        <v>7000</v>
      </c>
      <c r="T887" s="35">
        <v>0</v>
      </c>
      <c r="U887" s="36">
        <f t="shared" si="89"/>
        <v>0</v>
      </c>
      <c r="V887" s="37" t="s">
        <v>48</v>
      </c>
      <c r="W887" s="32">
        <v>2016</v>
      </c>
      <c r="X887" s="38">
        <v>11</v>
      </c>
    </row>
    <row r="888" spans="1:58" s="40" customFormat="1" ht="50.1" customHeight="1">
      <c r="A888" s="70" t="s">
        <v>2207</v>
      </c>
      <c r="B888" s="30" t="s">
        <v>35</v>
      </c>
      <c r="C888" s="42" t="s">
        <v>2185</v>
      </c>
      <c r="D888" s="42" t="s">
        <v>2130</v>
      </c>
      <c r="E888" s="42" t="s">
        <v>2186</v>
      </c>
      <c r="F888" s="42" t="s">
        <v>2206</v>
      </c>
      <c r="G888" s="32" t="s">
        <v>40</v>
      </c>
      <c r="H888" s="30">
        <v>0</v>
      </c>
      <c r="I888" s="67">
        <v>590000000</v>
      </c>
      <c r="J888" s="32" t="s">
        <v>41</v>
      </c>
      <c r="K888" s="32" t="s">
        <v>182</v>
      </c>
      <c r="L888" s="32" t="s">
        <v>302</v>
      </c>
      <c r="M888" s="32" t="s">
        <v>69</v>
      </c>
      <c r="N888" s="32" t="s">
        <v>303</v>
      </c>
      <c r="O888" s="32" t="s">
        <v>115</v>
      </c>
      <c r="P888" s="32">
        <v>796</v>
      </c>
      <c r="Q888" s="32" t="s">
        <v>47</v>
      </c>
      <c r="R888" s="58">
        <v>3</v>
      </c>
      <c r="S888" s="58">
        <v>7000</v>
      </c>
      <c r="T888" s="58">
        <v>0</v>
      </c>
      <c r="U888" s="58">
        <f>T888*1.12</f>
        <v>0</v>
      </c>
      <c r="V888" s="32"/>
      <c r="W888" s="32">
        <v>2016</v>
      </c>
      <c r="X888" s="32">
        <v>11</v>
      </c>
      <c r="Y888" s="364"/>
      <c r="Z888" s="364"/>
      <c r="AA888" s="364"/>
      <c r="AB888" s="364"/>
      <c r="AC888" s="364"/>
      <c r="AD888" s="364"/>
      <c r="AE888" s="364"/>
      <c r="AF888" s="364"/>
      <c r="AG888" s="364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</row>
    <row r="889" spans="1:58" s="40" customFormat="1" ht="50.1" customHeight="1">
      <c r="A889" s="70" t="s">
        <v>13196</v>
      </c>
      <c r="B889" s="30" t="s">
        <v>35</v>
      </c>
      <c r="C889" s="42" t="s">
        <v>2185</v>
      </c>
      <c r="D889" s="42" t="s">
        <v>2130</v>
      </c>
      <c r="E889" s="42" t="s">
        <v>2186</v>
      </c>
      <c r="F889" s="42" t="s">
        <v>2206</v>
      </c>
      <c r="G889" s="32" t="s">
        <v>40</v>
      </c>
      <c r="H889" s="30">
        <v>0</v>
      </c>
      <c r="I889" s="67">
        <v>590000000</v>
      </c>
      <c r="J889" s="32" t="s">
        <v>41</v>
      </c>
      <c r="K889" s="32" t="s">
        <v>12806</v>
      </c>
      <c r="L889" s="32" t="s">
        <v>302</v>
      </c>
      <c r="M889" s="32" t="s">
        <v>69</v>
      </c>
      <c r="N889" s="32" t="s">
        <v>303</v>
      </c>
      <c r="O889" s="32" t="s">
        <v>115</v>
      </c>
      <c r="P889" s="32">
        <v>796</v>
      </c>
      <c r="Q889" s="32" t="s">
        <v>47</v>
      </c>
      <c r="R889" s="58">
        <v>3</v>
      </c>
      <c r="S889" s="58">
        <v>7000</v>
      </c>
      <c r="T889" s="58">
        <f>R889*S889</f>
        <v>21000</v>
      </c>
      <c r="U889" s="58">
        <f>T889*1.12</f>
        <v>23520.000000000004</v>
      </c>
      <c r="V889" s="32"/>
      <c r="W889" s="32">
        <v>2016</v>
      </c>
      <c r="X889" s="32"/>
      <c r="Y889" s="364"/>
      <c r="Z889" s="364"/>
      <c r="AA889" s="364"/>
      <c r="AB889" s="364"/>
      <c r="AC889" s="364"/>
      <c r="AD889" s="364"/>
      <c r="AE889" s="364"/>
      <c r="AF889" s="364"/>
      <c r="AG889" s="364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</row>
    <row r="890" spans="1:58" ht="50.1" customHeight="1">
      <c r="A890" s="29" t="s">
        <v>2208</v>
      </c>
      <c r="B890" s="30" t="s">
        <v>35</v>
      </c>
      <c r="C890" s="31" t="s">
        <v>2209</v>
      </c>
      <c r="D890" s="31" t="s">
        <v>2210</v>
      </c>
      <c r="E890" s="31" t="s">
        <v>2211</v>
      </c>
      <c r="F890" s="31" t="s">
        <v>2212</v>
      </c>
      <c r="G890" s="32" t="s">
        <v>40</v>
      </c>
      <c r="H890" s="33">
        <v>0</v>
      </c>
      <c r="I890" s="67">
        <v>590000000</v>
      </c>
      <c r="J890" s="32" t="s">
        <v>41</v>
      </c>
      <c r="K890" s="32" t="s">
        <v>68</v>
      </c>
      <c r="L890" s="32" t="s">
        <v>302</v>
      </c>
      <c r="M890" s="32" t="s">
        <v>69</v>
      </c>
      <c r="N890" s="32" t="s">
        <v>303</v>
      </c>
      <c r="O890" s="32" t="s">
        <v>71</v>
      </c>
      <c r="P890" s="32">
        <v>796</v>
      </c>
      <c r="Q890" s="32" t="s">
        <v>47</v>
      </c>
      <c r="R890" s="34">
        <v>8</v>
      </c>
      <c r="S890" s="34">
        <v>5900</v>
      </c>
      <c r="T890" s="35">
        <v>0</v>
      </c>
      <c r="U890" s="36">
        <f t="shared" si="89"/>
        <v>0</v>
      </c>
      <c r="V890" s="37" t="s">
        <v>48</v>
      </c>
      <c r="W890" s="32">
        <v>2016</v>
      </c>
      <c r="X890" s="38">
        <v>11</v>
      </c>
    </row>
    <row r="891" spans="1:58" ht="50.1" customHeight="1">
      <c r="A891" s="41" t="s">
        <v>2213</v>
      </c>
      <c r="B891" s="30" t="s">
        <v>35</v>
      </c>
      <c r="C891" s="42" t="s">
        <v>2209</v>
      </c>
      <c r="D891" s="42" t="s">
        <v>2210</v>
      </c>
      <c r="E891" s="42" t="s">
        <v>2211</v>
      </c>
      <c r="F891" s="42" t="s">
        <v>2212</v>
      </c>
      <c r="G891" s="32" t="s">
        <v>40</v>
      </c>
      <c r="H891" s="30">
        <v>0</v>
      </c>
      <c r="I891" s="67">
        <v>590000000</v>
      </c>
      <c r="J891" s="32" t="s">
        <v>41</v>
      </c>
      <c r="K891" s="32" t="s">
        <v>182</v>
      </c>
      <c r="L891" s="32" t="s">
        <v>302</v>
      </c>
      <c r="M891" s="32" t="s">
        <v>69</v>
      </c>
      <c r="N891" s="32" t="s">
        <v>303</v>
      </c>
      <c r="O891" s="32" t="s">
        <v>115</v>
      </c>
      <c r="P891" s="32">
        <v>796</v>
      </c>
      <c r="Q891" s="32" t="s">
        <v>47</v>
      </c>
      <c r="R891" s="62">
        <v>8</v>
      </c>
      <c r="S891" s="53">
        <v>5900</v>
      </c>
      <c r="T891" s="44">
        <f>R891*S891</f>
        <v>47200</v>
      </c>
      <c r="U891" s="44">
        <f>T891*1.12</f>
        <v>52864.000000000007</v>
      </c>
      <c r="V891" s="32"/>
      <c r="W891" s="32">
        <v>2016</v>
      </c>
      <c r="X891" s="32"/>
    </row>
    <row r="892" spans="1:58" ht="50.1" customHeight="1">
      <c r="A892" s="29" t="s">
        <v>2214</v>
      </c>
      <c r="B892" s="30" t="s">
        <v>35</v>
      </c>
      <c r="C892" s="31" t="s">
        <v>2215</v>
      </c>
      <c r="D892" s="31" t="s">
        <v>2210</v>
      </c>
      <c r="E892" s="31" t="s">
        <v>2216</v>
      </c>
      <c r="F892" s="31" t="s">
        <v>2217</v>
      </c>
      <c r="G892" s="32" t="s">
        <v>40</v>
      </c>
      <c r="H892" s="33">
        <v>0</v>
      </c>
      <c r="I892" s="67">
        <v>590000000</v>
      </c>
      <c r="J892" s="32" t="s">
        <v>41</v>
      </c>
      <c r="K892" s="32" t="s">
        <v>68</v>
      </c>
      <c r="L892" s="32" t="s">
        <v>302</v>
      </c>
      <c r="M892" s="32" t="s">
        <v>69</v>
      </c>
      <c r="N892" s="32" t="s">
        <v>303</v>
      </c>
      <c r="O892" s="32" t="s">
        <v>71</v>
      </c>
      <c r="P892" s="32">
        <v>796</v>
      </c>
      <c r="Q892" s="32" t="s">
        <v>47</v>
      </c>
      <c r="R892" s="34">
        <v>3</v>
      </c>
      <c r="S892" s="34">
        <v>7000</v>
      </c>
      <c r="T892" s="35">
        <v>0</v>
      </c>
      <c r="U892" s="36">
        <f t="shared" si="89"/>
        <v>0</v>
      </c>
      <c r="V892" s="37" t="s">
        <v>48</v>
      </c>
      <c r="W892" s="32">
        <v>2016</v>
      </c>
      <c r="X892" s="38">
        <v>11</v>
      </c>
    </row>
    <row r="893" spans="1:58" ht="50.1" customHeight="1">
      <c r="A893" s="41" t="s">
        <v>2218</v>
      </c>
      <c r="B893" s="30" t="s">
        <v>35</v>
      </c>
      <c r="C893" s="42" t="s">
        <v>2215</v>
      </c>
      <c r="D893" s="42" t="s">
        <v>2210</v>
      </c>
      <c r="E893" s="42" t="s">
        <v>2216</v>
      </c>
      <c r="F893" s="42" t="s">
        <v>2217</v>
      </c>
      <c r="G893" s="32" t="s">
        <v>40</v>
      </c>
      <c r="H893" s="30">
        <v>0</v>
      </c>
      <c r="I893" s="67">
        <v>590000000</v>
      </c>
      <c r="J893" s="32" t="s">
        <v>41</v>
      </c>
      <c r="K893" s="32" t="s">
        <v>182</v>
      </c>
      <c r="L893" s="32" t="s">
        <v>302</v>
      </c>
      <c r="M893" s="32" t="s">
        <v>69</v>
      </c>
      <c r="N893" s="32" t="s">
        <v>303</v>
      </c>
      <c r="O893" s="32" t="s">
        <v>115</v>
      </c>
      <c r="P893" s="32">
        <v>796</v>
      </c>
      <c r="Q893" s="32" t="s">
        <v>47</v>
      </c>
      <c r="R893" s="62">
        <v>3</v>
      </c>
      <c r="S893" s="53">
        <v>7000</v>
      </c>
      <c r="T893" s="44">
        <f>R893*S893</f>
        <v>21000</v>
      </c>
      <c r="U893" s="44">
        <f>T893*1.12</f>
        <v>23520.000000000004</v>
      </c>
      <c r="V893" s="32"/>
      <c r="W893" s="32">
        <v>2016</v>
      </c>
      <c r="X893" s="32"/>
    </row>
    <row r="894" spans="1:58" ht="50.1" customHeight="1">
      <c r="A894" s="29" t="s">
        <v>2219</v>
      </c>
      <c r="B894" s="30" t="s">
        <v>35</v>
      </c>
      <c r="C894" s="31" t="s">
        <v>2220</v>
      </c>
      <c r="D894" s="31" t="s">
        <v>2221</v>
      </c>
      <c r="E894" s="31" t="s">
        <v>2222</v>
      </c>
      <c r="F894" s="31" t="s">
        <v>2223</v>
      </c>
      <c r="G894" s="32" t="s">
        <v>40</v>
      </c>
      <c r="H894" s="33">
        <v>0</v>
      </c>
      <c r="I894" s="67">
        <v>590000000</v>
      </c>
      <c r="J894" s="32" t="s">
        <v>41</v>
      </c>
      <c r="K894" s="32" t="s">
        <v>224</v>
      </c>
      <c r="L894" s="32" t="s">
        <v>43</v>
      </c>
      <c r="M894" s="32" t="s">
        <v>84</v>
      </c>
      <c r="N894" s="32" t="s">
        <v>314</v>
      </c>
      <c r="O894" s="32" t="s">
        <v>56</v>
      </c>
      <c r="P894" s="32">
        <v>796</v>
      </c>
      <c r="Q894" s="32" t="s">
        <v>47</v>
      </c>
      <c r="R894" s="34">
        <v>89</v>
      </c>
      <c r="S894" s="34">
        <v>2382.66</v>
      </c>
      <c r="T894" s="35">
        <v>0</v>
      </c>
      <c r="U894" s="36">
        <f t="shared" si="89"/>
        <v>0</v>
      </c>
      <c r="V894" s="37" t="s">
        <v>48</v>
      </c>
      <c r="W894" s="32">
        <v>2016</v>
      </c>
      <c r="X894" s="38">
        <v>11</v>
      </c>
    </row>
    <row r="895" spans="1:58" ht="50.1" customHeight="1">
      <c r="A895" s="41" t="s">
        <v>2224</v>
      </c>
      <c r="B895" s="30" t="s">
        <v>35</v>
      </c>
      <c r="C895" s="42" t="s">
        <v>2220</v>
      </c>
      <c r="D895" s="42" t="s">
        <v>2221</v>
      </c>
      <c r="E895" s="42" t="s">
        <v>2222</v>
      </c>
      <c r="F895" s="42" t="s">
        <v>2223</v>
      </c>
      <c r="G895" s="30" t="s">
        <v>40</v>
      </c>
      <c r="H895" s="30">
        <v>0</v>
      </c>
      <c r="I895" s="67">
        <v>590000000</v>
      </c>
      <c r="J895" s="32" t="s">
        <v>41</v>
      </c>
      <c r="K895" s="30" t="s">
        <v>1296</v>
      </c>
      <c r="L895" s="32" t="s">
        <v>43</v>
      </c>
      <c r="M895" s="30" t="s">
        <v>84</v>
      </c>
      <c r="N895" s="30" t="s">
        <v>525</v>
      </c>
      <c r="O895" s="67" t="s">
        <v>974</v>
      </c>
      <c r="P895" s="32">
        <v>796</v>
      </c>
      <c r="Q895" s="30" t="s">
        <v>47</v>
      </c>
      <c r="R895" s="43">
        <v>89</v>
      </c>
      <c r="S895" s="43">
        <v>2382.66</v>
      </c>
      <c r="T895" s="44">
        <f>R895*S895</f>
        <v>212056.74</v>
      </c>
      <c r="U895" s="44">
        <f>T895*1.12</f>
        <v>237503.54880000002</v>
      </c>
      <c r="V895" s="64"/>
      <c r="W895" s="32">
        <v>2016</v>
      </c>
      <c r="X895" s="30"/>
    </row>
    <row r="896" spans="1:58" ht="50.1" customHeight="1">
      <c r="A896" s="29" t="s">
        <v>2225</v>
      </c>
      <c r="B896" s="30" t="s">
        <v>35</v>
      </c>
      <c r="C896" s="31" t="s">
        <v>2226</v>
      </c>
      <c r="D896" s="31" t="s">
        <v>2227</v>
      </c>
      <c r="E896" s="31" t="s">
        <v>2228</v>
      </c>
      <c r="F896" s="31" t="s">
        <v>2229</v>
      </c>
      <c r="G896" s="32" t="s">
        <v>103</v>
      </c>
      <c r="H896" s="33">
        <v>10</v>
      </c>
      <c r="I896" s="67">
        <v>590000000</v>
      </c>
      <c r="J896" s="32" t="s">
        <v>41</v>
      </c>
      <c r="K896" s="32" t="s">
        <v>200</v>
      </c>
      <c r="L896" s="32" t="s">
        <v>43</v>
      </c>
      <c r="M896" s="32" t="s">
        <v>84</v>
      </c>
      <c r="N896" s="32" t="s">
        <v>201</v>
      </c>
      <c r="O896" s="32" t="s">
        <v>202</v>
      </c>
      <c r="P896" s="32" t="s">
        <v>133</v>
      </c>
      <c r="Q896" s="32" t="s">
        <v>134</v>
      </c>
      <c r="R896" s="34">
        <v>300</v>
      </c>
      <c r="S896" s="34">
        <v>322.39999999999998</v>
      </c>
      <c r="T896" s="35">
        <v>0</v>
      </c>
      <c r="U896" s="36">
        <f t="shared" si="89"/>
        <v>0</v>
      </c>
      <c r="V896" s="37" t="s">
        <v>48</v>
      </c>
      <c r="W896" s="32">
        <v>2016</v>
      </c>
      <c r="X896" s="38">
        <v>11</v>
      </c>
    </row>
    <row r="897" spans="1:24" s="40" customFormat="1" ht="50.1" customHeight="1">
      <c r="A897" s="70" t="s">
        <v>2230</v>
      </c>
      <c r="B897" s="30" t="s">
        <v>35</v>
      </c>
      <c r="C897" s="42" t="s">
        <v>2226</v>
      </c>
      <c r="D897" s="42" t="s">
        <v>2227</v>
      </c>
      <c r="E897" s="42" t="s">
        <v>2228</v>
      </c>
      <c r="F897" s="42" t="s">
        <v>2229</v>
      </c>
      <c r="G897" s="30" t="s">
        <v>103</v>
      </c>
      <c r="H897" s="30">
        <v>10</v>
      </c>
      <c r="I897" s="67">
        <v>590000000</v>
      </c>
      <c r="J897" s="32" t="s">
        <v>41</v>
      </c>
      <c r="K897" s="30" t="s">
        <v>204</v>
      </c>
      <c r="L897" s="32" t="s">
        <v>43</v>
      </c>
      <c r="M897" s="30" t="s">
        <v>84</v>
      </c>
      <c r="N897" s="30" t="s">
        <v>45</v>
      </c>
      <c r="O897" s="54" t="s">
        <v>166</v>
      </c>
      <c r="P897" s="32">
        <v>166</v>
      </c>
      <c r="Q897" s="30" t="s">
        <v>134</v>
      </c>
      <c r="R897" s="43">
        <v>300</v>
      </c>
      <c r="S897" s="43">
        <v>322.40000000000003</v>
      </c>
      <c r="T897" s="44">
        <v>0</v>
      </c>
      <c r="U897" s="44">
        <f>T897*1.12</f>
        <v>0</v>
      </c>
      <c r="V897" s="64"/>
      <c r="W897" s="32">
        <v>2016</v>
      </c>
      <c r="X897" s="30" t="s">
        <v>1840</v>
      </c>
    </row>
    <row r="898" spans="1:24" s="40" customFormat="1" ht="50.1" customHeight="1">
      <c r="A898" s="70" t="s">
        <v>2231</v>
      </c>
      <c r="B898" s="30" t="s">
        <v>35</v>
      </c>
      <c r="C898" s="42" t="s">
        <v>2226</v>
      </c>
      <c r="D898" s="42" t="s">
        <v>2227</v>
      </c>
      <c r="E898" s="42" t="s">
        <v>2228</v>
      </c>
      <c r="F898" s="161" t="s">
        <v>2232</v>
      </c>
      <c r="G898" s="30" t="s">
        <v>40</v>
      </c>
      <c r="H898" s="30">
        <v>0</v>
      </c>
      <c r="I898" s="67">
        <v>590000000</v>
      </c>
      <c r="J898" s="32" t="s">
        <v>41</v>
      </c>
      <c r="K898" s="30" t="s">
        <v>835</v>
      </c>
      <c r="L898" s="32" t="s">
        <v>41</v>
      </c>
      <c r="M898" s="30" t="s">
        <v>44</v>
      </c>
      <c r="N898" s="30" t="s">
        <v>1843</v>
      </c>
      <c r="O898" s="32" t="s">
        <v>62</v>
      </c>
      <c r="P898" s="32">
        <v>166</v>
      </c>
      <c r="Q898" s="30" t="s">
        <v>134</v>
      </c>
      <c r="R898" s="185">
        <v>169</v>
      </c>
      <c r="S898" s="58">
        <v>250</v>
      </c>
      <c r="T898" s="44">
        <f>R898*S898</f>
        <v>42250</v>
      </c>
      <c r="U898" s="44">
        <f>T898*1.12</f>
        <v>47320.000000000007</v>
      </c>
      <c r="V898" s="116"/>
      <c r="W898" s="32">
        <v>2016</v>
      </c>
      <c r="X898" s="30"/>
    </row>
    <row r="899" spans="1:24" ht="50.1" customHeight="1">
      <c r="A899" s="29" t="s">
        <v>2233</v>
      </c>
      <c r="B899" s="30" t="s">
        <v>35</v>
      </c>
      <c r="C899" s="31" t="s">
        <v>2234</v>
      </c>
      <c r="D899" s="31" t="s">
        <v>2227</v>
      </c>
      <c r="E899" s="31" t="s">
        <v>2235</v>
      </c>
      <c r="F899" s="31" t="s">
        <v>2236</v>
      </c>
      <c r="G899" s="32" t="s">
        <v>103</v>
      </c>
      <c r="H899" s="33">
        <v>10</v>
      </c>
      <c r="I899" s="67">
        <v>590000000</v>
      </c>
      <c r="J899" s="32" t="s">
        <v>41</v>
      </c>
      <c r="K899" s="32" t="s">
        <v>200</v>
      </c>
      <c r="L899" s="32" t="s">
        <v>43</v>
      </c>
      <c r="M899" s="32" t="s">
        <v>84</v>
      </c>
      <c r="N899" s="32" t="s">
        <v>201</v>
      </c>
      <c r="O899" s="32" t="s">
        <v>202</v>
      </c>
      <c r="P899" s="32" t="s">
        <v>133</v>
      </c>
      <c r="Q899" s="32" t="s">
        <v>134</v>
      </c>
      <c r="R899" s="34">
        <v>1000</v>
      </c>
      <c r="S899" s="34">
        <v>276</v>
      </c>
      <c r="T899" s="35">
        <v>0</v>
      </c>
      <c r="U899" s="36">
        <f t="shared" si="89"/>
        <v>0</v>
      </c>
      <c r="V899" s="37" t="s">
        <v>48</v>
      </c>
      <c r="W899" s="32">
        <v>2016</v>
      </c>
      <c r="X899" s="38">
        <v>11</v>
      </c>
    </row>
    <row r="900" spans="1:24" ht="50.1" customHeight="1">
      <c r="A900" s="70" t="s">
        <v>2237</v>
      </c>
      <c r="B900" s="30" t="s">
        <v>35</v>
      </c>
      <c r="C900" s="42" t="s">
        <v>2234</v>
      </c>
      <c r="D900" s="42" t="s">
        <v>2227</v>
      </c>
      <c r="E900" s="42" t="s">
        <v>2235</v>
      </c>
      <c r="F900" s="42" t="s">
        <v>2236</v>
      </c>
      <c r="G900" s="30" t="s">
        <v>103</v>
      </c>
      <c r="H900" s="30">
        <v>10</v>
      </c>
      <c r="I900" s="67">
        <v>590000000</v>
      </c>
      <c r="J900" s="32" t="s">
        <v>41</v>
      </c>
      <c r="K900" s="30" t="s">
        <v>204</v>
      </c>
      <c r="L900" s="32" t="s">
        <v>43</v>
      </c>
      <c r="M900" s="30" t="s">
        <v>84</v>
      </c>
      <c r="N900" s="30" t="s">
        <v>45</v>
      </c>
      <c r="O900" s="54" t="s">
        <v>166</v>
      </c>
      <c r="P900" s="32">
        <v>166</v>
      </c>
      <c r="Q900" s="30" t="s">
        <v>134</v>
      </c>
      <c r="R900" s="58">
        <v>1000</v>
      </c>
      <c r="S900" s="58">
        <v>276</v>
      </c>
      <c r="T900" s="58">
        <v>0</v>
      </c>
      <c r="U900" s="58">
        <f>T900*1.12</f>
        <v>0</v>
      </c>
      <c r="V900" s="314"/>
      <c r="W900" s="32">
        <v>2016</v>
      </c>
      <c r="X900" s="33" t="s">
        <v>14356</v>
      </c>
    </row>
    <row r="901" spans="1:24" ht="50.1" customHeight="1">
      <c r="A901" s="70" t="s">
        <v>14357</v>
      </c>
      <c r="B901" s="30" t="s">
        <v>35</v>
      </c>
      <c r="C901" s="42" t="s">
        <v>828</v>
      </c>
      <c r="D901" s="42" t="s">
        <v>829</v>
      </c>
      <c r="E901" s="42" t="s">
        <v>830</v>
      </c>
      <c r="F901" s="42" t="s">
        <v>14358</v>
      </c>
      <c r="G901" s="70" t="s">
        <v>103</v>
      </c>
      <c r="H901" s="70">
        <v>0</v>
      </c>
      <c r="I901" s="67">
        <v>590000000</v>
      </c>
      <c r="J901" s="32" t="s">
        <v>41</v>
      </c>
      <c r="K901" s="444" t="s">
        <v>14136</v>
      </c>
      <c r="L901" s="32" t="s">
        <v>41</v>
      </c>
      <c r="M901" s="30" t="s">
        <v>84</v>
      </c>
      <c r="N901" s="30" t="s">
        <v>5908</v>
      </c>
      <c r="O901" s="67" t="s">
        <v>398</v>
      </c>
      <c r="P901" s="32">
        <v>166</v>
      </c>
      <c r="Q901" s="30" t="s">
        <v>134</v>
      </c>
      <c r="R901" s="414">
        <v>50</v>
      </c>
      <c r="S901" s="414">
        <v>557</v>
      </c>
      <c r="T901" s="119">
        <f>R901*S901</f>
        <v>27850</v>
      </c>
      <c r="U901" s="119">
        <f t="shared" ref="U901" si="90">T901*1.12</f>
        <v>31192.000000000004</v>
      </c>
      <c r="V901" s="2"/>
      <c r="W901" s="32">
        <v>2016</v>
      </c>
      <c r="X901" s="314" t="s">
        <v>13857</v>
      </c>
    </row>
    <row r="902" spans="1:24" ht="50.1" customHeight="1">
      <c r="A902" s="29" t="s">
        <v>2238</v>
      </c>
      <c r="B902" s="30" t="s">
        <v>35</v>
      </c>
      <c r="C902" s="31" t="s">
        <v>2239</v>
      </c>
      <c r="D902" s="31" t="s">
        <v>2227</v>
      </c>
      <c r="E902" s="31" t="s">
        <v>2240</v>
      </c>
      <c r="F902" s="31" t="s">
        <v>2241</v>
      </c>
      <c r="G902" s="32" t="s">
        <v>40</v>
      </c>
      <c r="H902" s="33">
        <v>0</v>
      </c>
      <c r="I902" s="67">
        <v>590000000</v>
      </c>
      <c r="J902" s="32" t="s">
        <v>41</v>
      </c>
      <c r="K902" s="32" t="s">
        <v>2242</v>
      </c>
      <c r="L902" s="32" t="s">
        <v>41</v>
      </c>
      <c r="M902" s="32" t="s">
        <v>84</v>
      </c>
      <c r="N902" s="32" t="s">
        <v>55</v>
      </c>
      <c r="O902" s="32" t="s">
        <v>56</v>
      </c>
      <c r="P902" s="32" t="s">
        <v>133</v>
      </c>
      <c r="Q902" s="32" t="s">
        <v>134</v>
      </c>
      <c r="R902" s="34">
        <v>850</v>
      </c>
      <c r="S902" s="34">
        <v>2000</v>
      </c>
      <c r="T902" s="35">
        <v>0</v>
      </c>
      <c r="U902" s="36">
        <f t="shared" si="89"/>
        <v>0</v>
      </c>
      <c r="V902" s="37" t="s">
        <v>48</v>
      </c>
      <c r="W902" s="32">
        <v>2016</v>
      </c>
      <c r="X902" s="38">
        <v>11</v>
      </c>
    </row>
    <row r="903" spans="1:24" ht="50.1" customHeight="1">
      <c r="A903" s="41" t="s">
        <v>2243</v>
      </c>
      <c r="B903" s="30" t="s">
        <v>35</v>
      </c>
      <c r="C903" s="42" t="s">
        <v>2239</v>
      </c>
      <c r="D903" s="73" t="s">
        <v>2244</v>
      </c>
      <c r="E903" s="42" t="s">
        <v>2240</v>
      </c>
      <c r="F903" s="73" t="s">
        <v>2241</v>
      </c>
      <c r="G903" s="30" t="s">
        <v>40</v>
      </c>
      <c r="H903" s="30">
        <v>0</v>
      </c>
      <c r="I903" s="67">
        <v>590000000</v>
      </c>
      <c r="J903" s="32" t="s">
        <v>41</v>
      </c>
      <c r="K903" s="48" t="s">
        <v>2245</v>
      </c>
      <c r="L903" s="32" t="s">
        <v>41</v>
      </c>
      <c r="M903" s="98" t="s">
        <v>84</v>
      </c>
      <c r="N903" s="30" t="s">
        <v>55</v>
      </c>
      <c r="O903" s="67" t="s">
        <v>974</v>
      </c>
      <c r="P903" s="125" t="s">
        <v>1386</v>
      </c>
      <c r="Q903" s="98" t="s">
        <v>137</v>
      </c>
      <c r="R903" s="49" t="s">
        <v>2246</v>
      </c>
      <c r="S903" s="118" t="s">
        <v>2247</v>
      </c>
      <c r="T903" s="44">
        <f>R903*S903</f>
        <v>1700000</v>
      </c>
      <c r="U903" s="44">
        <f>T903*1.12</f>
        <v>1904000.0000000002</v>
      </c>
      <c r="V903" s="98"/>
      <c r="W903" s="32">
        <v>2016</v>
      </c>
      <c r="X903" s="30"/>
    </row>
    <row r="904" spans="1:24" ht="50.1" customHeight="1">
      <c r="A904" s="29" t="s">
        <v>2248</v>
      </c>
      <c r="B904" s="30" t="s">
        <v>35</v>
      </c>
      <c r="C904" s="31" t="s">
        <v>2249</v>
      </c>
      <c r="D904" s="31" t="s">
        <v>2227</v>
      </c>
      <c r="E904" s="31" t="s">
        <v>2250</v>
      </c>
      <c r="F904" s="31" t="s">
        <v>2251</v>
      </c>
      <c r="G904" s="32" t="s">
        <v>40</v>
      </c>
      <c r="H904" s="33">
        <v>0</v>
      </c>
      <c r="I904" s="67">
        <v>590000000</v>
      </c>
      <c r="J904" s="32" t="s">
        <v>41</v>
      </c>
      <c r="K904" s="32" t="s">
        <v>2242</v>
      </c>
      <c r="L904" s="32" t="s">
        <v>41</v>
      </c>
      <c r="M904" s="32" t="s">
        <v>84</v>
      </c>
      <c r="N904" s="32" t="s">
        <v>55</v>
      </c>
      <c r="O904" s="32" t="s">
        <v>56</v>
      </c>
      <c r="P904" s="32" t="s">
        <v>133</v>
      </c>
      <c r="Q904" s="32" t="s">
        <v>134</v>
      </c>
      <c r="R904" s="34">
        <v>75</v>
      </c>
      <c r="S904" s="34">
        <v>1950</v>
      </c>
      <c r="T904" s="35">
        <v>0</v>
      </c>
      <c r="U904" s="36">
        <f t="shared" si="89"/>
        <v>0</v>
      </c>
      <c r="V904" s="37" t="s">
        <v>48</v>
      </c>
      <c r="W904" s="32">
        <v>2016</v>
      </c>
      <c r="X904" s="38">
        <v>11</v>
      </c>
    </row>
    <row r="905" spans="1:24" ht="50.1" customHeight="1">
      <c r="A905" s="70" t="s">
        <v>2252</v>
      </c>
      <c r="B905" s="30" t="s">
        <v>35</v>
      </c>
      <c r="C905" s="42" t="s">
        <v>2249</v>
      </c>
      <c r="D905" s="73" t="s">
        <v>2227</v>
      </c>
      <c r="E905" s="42" t="s">
        <v>2250</v>
      </c>
      <c r="F905" s="73" t="s">
        <v>2251</v>
      </c>
      <c r="G905" s="30" t="s">
        <v>40</v>
      </c>
      <c r="H905" s="30">
        <v>0</v>
      </c>
      <c r="I905" s="67">
        <v>590000000</v>
      </c>
      <c r="J905" s="32" t="s">
        <v>41</v>
      </c>
      <c r="K905" s="48" t="s">
        <v>2245</v>
      </c>
      <c r="L905" s="32" t="s">
        <v>41</v>
      </c>
      <c r="M905" s="98" t="s">
        <v>84</v>
      </c>
      <c r="N905" s="30" t="s">
        <v>55</v>
      </c>
      <c r="O905" s="67" t="s">
        <v>974</v>
      </c>
      <c r="P905" s="32">
        <v>166</v>
      </c>
      <c r="Q905" s="98" t="s">
        <v>134</v>
      </c>
      <c r="R905" s="58">
        <v>75</v>
      </c>
      <c r="S905" s="58">
        <v>1950</v>
      </c>
      <c r="T905" s="58">
        <v>0</v>
      </c>
      <c r="U905" s="58">
        <f>T905*1.12</f>
        <v>0</v>
      </c>
      <c r="V905" s="98"/>
      <c r="W905" s="32">
        <v>2016</v>
      </c>
      <c r="X905" s="33" t="s">
        <v>14359</v>
      </c>
    </row>
    <row r="906" spans="1:24" ht="50.1" customHeight="1">
      <c r="A906" s="70" t="s">
        <v>14360</v>
      </c>
      <c r="B906" s="30" t="s">
        <v>35</v>
      </c>
      <c r="C906" s="42" t="s">
        <v>2239</v>
      </c>
      <c r="D906" s="42" t="s">
        <v>2227</v>
      </c>
      <c r="E906" s="42" t="s">
        <v>2240</v>
      </c>
      <c r="F906" s="42" t="s">
        <v>14361</v>
      </c>
      <c r="G906" s="70" t="s">
        <v>103</v>
      </c>
      <c r="H906" s="70">
        <v>0</v>
      </c>
      <c r="I906" s="67">
        <v>590000000</v>
      </c>
      <c r="J906" s="32" t="s">
        <v>41</v>
      </c>
      <c r="K906" s="444" t="s">
        <v>14136</v>
      </c>
      <c r="L906" s="32" t="s">
        <v>41</v>
      </c>
      <c r="M906" s="30" t="s">
        <v>84</v>
      </c>
      <c r="N906" s="30" t="s">
        <v>5908</v>
      </c>
      <c r="O906" s="67" t="s">
        <v>398</v>
      </c>
      <c r="P906" s="32">
        <v>166</v>
      </c>
      <c r="Q906" s="30" t="s">
        <v>134</v>
      </c>
      <c r="R906" s="414">
        <v>100</v>
      </c>
      <c r="S906" s="414">
        <v>843</v>
      </c>
      <c r="T906" s="119">
        <f>R906*S906</f>
        <v>84300</v>
      </c>
      <c r="U906" s="119">
        <f>T906*1.12</f>
        <v>94416.000000000015</v>
      </c>
      <c r="V906" s="2"/>
      <c r="W906" s="32">
        <v>2016</v>
      </c>
      <c r="X906" s="314" t="s">
        <v>13857</v>
      </c>
    </row>
    <row r="907" spans="1:24" ht="50.1" customHeight="1">
      <c r="A907" s="29" t="s">
        <v>2253</v>
      </c>
      <c r="B907" s="30" t="s">
        <v>35</v>
      </c>
      <c r="C907" s="31" t="s">
        <v>2254</v>
      </c>
      <c r="D907" s="31" t="s">
        <v>2255</v>
      </c>
      <c r="E907" s="31" t="s">
        <v>2256</v>
      </c>
      <c r="F907" s="31" t="s">
        <v>2257</v>
      </c>
      <c r="G907" s="32" t="s">
        <v>40</v>
      </c>
      <c r="H907" s="33">
        <v>0</v>
      </c>
      <c r="I907" s="67">
        <v>590000000</v>
      </c>
      <c r="J907" s="32" t="s">
        <v>41</v>
      </c>
      <c r="K907" s="32" t="s">
        <v>54</v>
      </c>
      <c r="L907" s="32" t="s">
        <v>43</v>
      </c>
      <c r="M907" s="32" t="s">
        <v>69</v>
      </c>
      <c r="N907" s="32" t="s">
        <v>284</v>
      </c>
      <c r="O907" s="32" t="s">
        <v>71</v>
      </c>
      <c r="P907" s="32">
        <v>796</v>
      </c>
      <c r="Q907" s="32" t="s">
        <v>47</v>
      </c>
      <c r="R907" s="34">
        <v>12</v>
      </c>
      <c r="S907" s="34">
        <v>192</v>
      </c>
      <c r="T907" s="35">
        <v>0</v>
      </c>
      <c r="U907" s="36">
        <v>0</v>
      </c>
      <c r="V907" s="37" t="s">
        <v>48</v>
      </c>
      <c r="W907" s="32">
        <v>2016</v>
      </c>
      <c r="X907" s="38" t="s">
        <v>12651</v>
      </c>
    </row>
    <row r="908" spans="1:24" ht="50.1" customHeight="1">
      <c r="A908" s="29" t="s">
        <v>2258</v>
      </c>
      <c r="B908" s="30" t="s">
        <v>35</v>
      </c>
      <c r="C908" s="31" t="s">
        <v>2254</v>
      </c>
      <c r="D908" s="31" t="s">
        <v>2255</v>
      </c>
      <c r="E908" s="31" t="s">
        <v>2256</v>
      </c>
      <c r="F908" s="31" t="s">
        <v>2257</v>
      </c>
      <c r="G908" s="32" t="s">
        <v>40</v>
      </c>
      <c r="H908" s="33">
        <v>0</v>
      </c>
      <c r="I908" s="67">
        <v>590000000</v>
      </c>
      <c r="J908" s="32" t="s">
        <v>41</v>
      </c>
      <c r="K908" s="32" t="s">
        <v>1422</v>
      </c>
      <c r="L908" s="32" t="s">
        <v>43</v>
      </c>
      <c r="M908" s="32" t="s">
        <v>69</v>
      </c>
      <c r="N908" s="32" t="s">
        <v>284</v>
      </c>
      <c r="O908" s="32" t="s">
        <v>77</v>
      </c>
      <c r="P908" s="32">
        <v>796</v>
      </c>
      <c r="Q908" s="32" t="s">
        <v>47</v>
      </c>
      <c r="R908" s="34">
        <v>12</v>
      </c>
      <c r="S908" s="34">
        <v>209.821</v>
      </c>
      <c r="T908" s="35">
        <f>R908*S908</f>
        <v>2517.8519999999999</v>
      </c>
      <c r="U908" s="36">
        <f t="shared" ref="U908:U916" si="91">T908*1.12</f>
        <v>2819.99424</v>
      </c>
      <c r="V908" s="37" t="s">
        <v>48</v>
      </c>
      <c r="W908" s="32">
        <v>2016</v>
      </c>
      <c r="X908" s="38" t="s">
        <v>48</v>
      </c>
    </row>
    <row r="909" spans="1:24" ht="50.1" customHeight="1">
      <c r="A909" s="29" t="s">
        <v>2259</v>
      </c>
      <c r="B909" s="30" t="s">
        <v>35</v>
      </c>
      <c r="C909" s="31" t="s">
        <v>2260</v>
      </c>
      <c r="D909" s="31" t="s">
        <v>2261</v>
      </c>
      <c r="E909" s="31" t="s">
        <v>2262</v>
      </c>
      <c r="F909" s="31" t="s">
        <v>2263</v>
      </c>
      <c r="G909" s="32" t="s">
        <v>40</v>
      </c>
      <c r="H909" s="33">
        <v>0</v>
      </c>
      <c r="I909" s="67">
        <v>590000000</v>
      </c>
      <c r="J909" s="32" t="s">
        <v>41</v>
      </c>
      <c r="K909" s="32" t="s">
        <v>495</v>
      </c>
      <c r="L909" s="32" t="s">
        <v>41</v>
      </c>
      <c r="M909" s="32" t="s">
        <v>44</v>
      </c>
      <c r="N909" s="32" t="s">
        <v>55</v>
      </c>
      <c r="O909" s="32" t="s">
        <v>105</v>
      </c>
      <c r="P909" s="32" t="s">
        <v>684</v>
      </c>
      <c r="Q909" s="32" t="s">
        <v>685</v>
      </c>
      <c r="R909" s="34">
        <v>100</v>
      </c>
      <c r="S909" s="34">
        <v>110</v>
      </c>
      <c r="T909" s="35">
        <v>0</v>
      </c>
      <c r="U909" s="36">
        <f t="shared" si="91"/>
        <v>0</v>
      </c>
      <c r="V909" s="37" t="s">
        <v>48</v>
      </c>
      <c r="W909" s="32">
        <v>2016</v>
      </c>
      <c r="X909" s="38">
        <v>11</v>
      </c>
    </row>
    <row r="910" spans="1:24" ht="50.1" customHeight="1">
      <c r="A910" s="41" t="s">
        <v>2264</v>
      </c>
      <c r="B910" s="30" t="s">
        <v>35</v>
      </c>
      <c r="C910" s="42" t="s">
        <v>2260</v>
      </c>
      <c r="D910" s="59" t="s">
        <v>2265</v>
      </c>
      <c r="E910" s="42" t="s">
        <v>2262</v>
      </c>
      <c r="F910" s="42" t="s">
        <v>2263</v>
      </c>
      <c r="G910" s="30" t="s">
        <v>40</v>
      </c>
      <c r="H910" s="30">
        <v>0</v>
      </c>
      <c r="I910" s="67">
        <v>590000000</v>
      </c>
      <c r="J910" s="32" t="s">
        <v>41</v>
      </c>
      <c r="K910" s="48" t="s">
        <v>1665</v>
      </c>
      <c r="L910" s="32" t="s">
        <v>41</v>
      </c>
      <c r="M910" s="30" t="s">
        <v>44</v>
      </c>
      <c r="N910" s="30" t="s">
        <v>55</v>
      </c>
      <c r="O910" s="67" t="s">
        <v>974</v>
      </c>
      <c r="P910" s="30">
        <v>778</v>
      </c>
      <c r="Q910" s="68" t="s">
        <v>687</v>
      </c>
      <c r="R910" s="49">
        <v>100</v>
      </c>
      <c r="S910" s="60">
        <v>110</v>
      </c>
      <c r="T910" s="44">
        <f>R910*S910</f>
        <v>11000</v>
      </c>
      <c r="U910" s="44">
        <f t="shared" si="91"/>
        <v>12320.000000000002</v>
      </c>
      <c r="V910" s="101"/>
      <c r="W910" s="32">
        <v>2016</v>
      </c>
      <c r="X910" s="30"/>
    </row>
    <row r="911" spans="1:24" ht="50.1" customHeight="1">
      <c r="A911" s="29" t="s">
        <v>2266</v>
      </c>
      <c r="B911" s="30" t="s">
        <v>35</v>
      </c>
      <c r="C911" s="31" t="s">
        <v>2267</v>
      </c>
      <c r="D911" s="31" t="s">
        <v>2268</v>
      </c>
      <c r="E911" s="31" t="s">
        <v>2269</v>
      </c>
      <c r="F911" s="31" t="s">
        <v>2270</v>
      </c>
      <c r="G911" s="32" t="s">
        <v>103</v>
      </c>
      <c r="H911" s="33">
        <v>10</v>
      </c>
      <c r="I911" s="67">
        <v>590000000</v>
      </c>
      <c r="J911" s="32" t="s">
        <v>41</v>
      </c>
      <c r="K911" s="32" t="s">
        <v>200</v>
      </c>
      <c r="L911" s="32" t="s">
        <v>43</v>
      </c>
      <c r="M911" s="32" t="s">
        <v>84</v>
      </c>
      <c r="N911" s="32" t="s">
        <v>201</v>
      </c>
      <c r="O911" s="32" t="s">
        <v>202</v>
      </c>
      <c r="P911" s="32" t="s">
        <v>684</v>
      </c>
      <c r="Q911" s="32" t="s">
        <v>685</v>
      </c>
      <c r="R911" s="34">
        <v>9</v>
      </c>
      <c r="S911" s="34">
        <v>126.1</v>
      </c>
      <c r="T911" s="35">
        <v>0</v>
      </c>
      <c r="U911" s="36">
        <f t="shared" si="91"/>
        <v>0</v>
      </c>
      <c r="V911" s="37" t="s">
        <v>48</v>
      </c>
      <c r="W911" s="32">
        <v>2016</v>
      </c>
      <c r="X911" s="38">
        <v>11</v>
      </c>
    </row>
    <row r="912" spans="1:24" ht="50.1" customHeight="1">
      <c r="A912" s="41" t="s">
        <v>2271</v>
      </c>
      <c r="B912" s="30" t="s">
        <v>35</v>
      </c>
      <c r="C912" s="42" t="s">
        <v>2267</v>
      </c>
      <c r="D912" s="42" t="s">
        <v>2268</v>
      </c>
      <c r="E912" s="42" t="s">
        <v>2269</v>
      </c>
      <c r="F912" s="42" t="s">
        <v>2270</v>
      </c>
      <c r="G912" s="30" t="s">
        <v>103</v>
      </c>
      <c r="H912" s="30">
        <v>10</v>
      </c>
      <c r="I912" s="67">
        <v>590000000</v>
      </c>
      <c r="J912" s="32" t="s">
        <v>41</v>
      </c>
      <c r="K912" s="30" t="s">
        <v>204</v>
      </c>
      <c r="L912" s="32" t="s">
        <v>43</v>
      </c>
      <c r="M912" s="30" t="s">
        <v>84</v>
      </c>
      <c r="N912" s="30" t="s">
        <v>45</v>
      </c>
      <c r="O912" s="54" t="s">
        <v>166</v>
      </c>
      <c r="P912" s="32" t="s">
        <v>684</v>
      </c>
      <c r="Q912" s="30" t="s">
        <v>685</v>
      </c>
      <c r="R912" s="43">
        <v>9</v>
      </c>
      <c r="S912" s="43">
        <v>126.10000000000001</v>
      </c>
      <c r="T912" s="44">
        <v>0</v>
      </c>
      <c r="U912" s="44">
        <f>T912*1.12</f>
        <v>0</v>
      </c>
      <c r="V912" s="64"/>
      <c r="W912" s="32">
        <v>2016</v>
      </c>
      <c r="X912" s="30"/>
    </row>
    <row r="913" spans="1:61" ht="50.1" customHeight="1">
      <c r="A913" s="41" t="s">
        <v>13975</v>
      </c>
      <c r="B913" s="30" t="s">
        <v>35</v>
      </c>
      <c r="C913" s="42" t="s">
        <v>2267</v>
      </c>
      <c r="D913" s="42" t="s">
        <v>2268</v>
      </c>
      <c r="E913" s="42" t="s">
        <v>2269</v>
      </c>
      <c r="F913" s="42" t="s">
        <v>2270</v>
      </c>
      <c r="G913" s="30" t="s">
        <v>103</v>
      </c>
      <c r="H913" s="30">
        <v>10</v>
      </c>
      <c r="I913" s="67">
        <v>590000000</v>
      </c>
      <c r="J913" s="32" t="s">
        <v>41</v>
      </c>
      <c r="K913" s="30" t="s">
        <v>204</v>
      </c>
      <c r="L913" s="32" t="s">
        <v>43</v>
      </c>
      <c r="M913" s="30" t="s">
        <v>84</v>
      </c>
      <c r="N913" s="30" t="s">
        <v>45</v>
      </c>
      <c r="O913" s="54" t="s">
        <v>166</v>
      </c>
      <c r="P913" s="32" t="s">
        <v>684</v>
      </c>
      <c r="Q913" s="30" t="s">
        <v>685</v>
      </c>
      <c r="R913" s="43">
        <v>9</v>
      </c>
      <c r="S913" s="43">
        <v>126.10000000000001</v>
      </c>
      <c r="T913" s="44">
        <v>0</v>
      </c>
      <c r="U913" s="44">
        <f>T913*1.12</f>
        <v>0</v>
      </c>
      <c r="V913" s="64"/>
      <c r="W913" s="32">
        <v>2016</v>
      </c>
      <c r="X913" s="30" t="s">
        <v>13976</v>
      </c>
    </row>
    <row r="914" spans="1:61" ht="50.1" customHeight="1">
      <c r="A914" s="29" t="s">
        <v>2272</v>
      </c>
      <c r="B914" s="30" t="s">
        <v>35</v>
      </c>
      <c r="C914" s="31" t="s">
        <v>2273</v>
      </c>
      <c r="D914" s="31" t="s">
        <v>2274</v>
      </c>
      <c r="E914" s="31" t="s">
        <v>2275</v>
      </c>
      <c r="F914" s="31" t="s">
        <v>2276</v>
      </c>
      <c r="G914" s="32" t="s">
        <v>103</v>
      </c>
      <c r="H914" s="33">
        <v>10</v>
      </c>
      <c r="I914" s="67">
        <v>590000000</v>
      </c>
      <c r="J914" s="32" t="s">
        <v>41</v>
      </c>
      <c r="K914" s="32" t="s">
        <v>42</v>
      </c>
      <c r="L914" s="32" t="s">
        <v>43</v>
      </c>
      <c r="M914" s="32" t="s">
        <v>84</v>
      </c>
      <c r="N914" s="32" t="s">
        <v>880</v>
      </c>
      <c r="O914" s="32" t="s">
        <v>111</v>
      </c>
      <c r="P914" s="32">
        <v>796</v>
      </c>
      <c r="Q914" s="32" t="s">
        <v>47</v>
      </c>
      <c r="R914" s="34">
        <v>50</v>
      </c>
      <c r="S914" s="34">
        <v>310</v>
      </c>
      <c r="T914" s="35">
        <v>0</v>
      </c>
      <c r="U914" s="36">
        <f t="shared" si="91"/>
        <v>0</v>
      </c>
      <c r="V914" s="37" t="s">
        <v>48</v>
      </c>
      <c r="W914" s="32">
        <v>2016</v>
      </c>
      <c r="X914" s="38">
        <v>11</v>
      </c>
    </row>
    <row r="915" spans="1:61" ht="50.1" customHeight="1">
      <c r="A915" s="41" t="s">
        <v>2277</v>
      </c>
      <c r="B915" s="30" t="s">
        <v>35</v>
      </c>
      <c r="C915" s="42" t="s">
        <v>2273</v>
      </c>
      <c r="D915" s="42" t="s">
        <v>2274</v>
      </c>
      <c r="E915" s="42" t="s">
        <v>2275</v>
      </c>
      <c r="F915" s="42" t="s">
        <v>2276</v>
      </c>
      <c r="G915" s="30" t="s">
        <v>103</v>
      </c>
      <c r="H915" s="30">
        <v>10</v>
      </c>
      <c r="I915" s="67">
        <v>590000000</v>
      </c>
      <c r="J915" s="32" t="s">
        <v>41</v>
      </c>
      <c r="K915" s="30" t="s">
        <v>174</v>
      </c>
      <c r="L915" s="32" t="s">
        <v>43</v>
      </c>
      <c r="M915" s="30" t="s">
        <v>84</v>
      </c>
      <c r="N915" s="30" t="s">
        <v>882</v>
      </c>
      <c r="O915" s="32" t="s">
        <v>115</v>
      </c>
      <c r="P915" s="32">
        <v>796</v>
      </c>
      <c r="Q915" s="30" t="s">
        <v>47</v>
      </c>
      <c r="R915" s="43">
        <v>50</v>
      </c>
      <c r="S915" s="43">
        <v>310</v>
      </c>
      <c r="T915" s="44">
        <f>R915*S915</f>
        <v>15500</v>
      </c>
      <c r="U915" s="44">
        <f t="shared" si="91"/>
        <v>17360</v>
      </c>
      <c r="V915" s="64"/>
      <c r="W915" s="32">
        <v>2016</v>
      </c>
      <c r="X915" s="30"/>
    </row>
    <row r="916" spans="1:61" ht="50.1" customHeight="1">
      <c r="A916" s="29" t="s">
        <v>2278</v>
      </c>
      <c r="B916" s="30" t="s">
        <v>35</v>
      </c>
      <c r="C916" s="31" t="s">
        <v>2279</v>
      </c>
      <c r="D916" s="31" t="s">
        <v>2280</v>
      </c>
      <c r="E916" s="31" t="s">
        <v>2281</v>
      </c>
      <c r="F916" s="31" t="s">
        <v>48</v>
      </c>
      <c r="G916" s="32" t="s">
        <v>40</v>
      </c>
      <c r="H916" s="33">
        <v>0</v>
      </c>
      <c r="I916" s="67">
        <v>590000000</v>
      </c>
      <c r="J916" s="32" t="s">
        <v>41</v>
      </c>
      <c r="K916" s="32" t="s">
        <v>153</v>
      </c>
      <c r="L916" s="32" t="s">
        <v>43</v>
      </c>
      <c r="M916" s="32" t="s">
        <v>84</v>
      </c>
      <c r="N916" s="32" t="s">
        <v>154</v>
      </c>
      <c r="O916" s="32" t="s">
        <v>155</v>
      </c>
      <c r="P916" s="32" t="s">
        <v>162</v>
      </c>
      <c r="Q916" s="32" t="s">
        <v>163</v>
      </c>
      <c r="R916" s="34">
        <v>0.5</v>
      </c>
      <c r="S916" s="34">
        <v>235000</v>
      </c>
      <c r="T916" s="35">
        <v>0</v>
      </c>
      <c r="U916" s="36">
        <f t="shared" si="91"/>
        <v>0</v>
      </c>
      <c r="V916" s="37" t="s">
        <v>48</v>
      </c>
      <c r="W916" s="32">
        <v>2016</v>
      </c>
      <c r="X916" s="38">
        <v>11</v>
      </c>
    </row>
    <row r="917" spans="1:61" s="389" customFormat="1" ht="50.1" customHeight="1">
      <c r="A917" s="70" t="s">
        <v>2282</v>
      </c>
      <c r="B917" s="30" t="s">
        <v>35</v>
      </c>
      <c r="C917" s="42" t="s">
        <v>2279</v>
      </c>
      <c r="D917" s="42" t="s">
        <v>2280</v>
      </c>
      <c r="E917" s="42" t="s">
        <v>2281</v>
      </c>
      <c r="F917" s="42"/>
      <c r="G917" s="32" t="s">
        <v>40</v>
      </c>
      <c r="H917" s="30">
        <v>0</v>
      </c>
      <c r="I917" s="67">
        <v>590000000</v>
      </c>
      <c r="J917" s="32" t="s">
        <v>41</v>
      </c>
      <c r="K917" s="32" t="s">
        <v>165</v>
      </c>
      <c r="L917" s="32" t="s">
        <v>43</v>
      </c>
      <c r="M917" s="32" t="s">
        <v>84</v>
      </c>
      <c r="N917" s="54" t="s">
        <v>154</v>
      </c>
      <c r="O917" s="54" t="s">
        <v>166</v>
      </c>
      <c r="P917" s="32">
        <v>168</v>
      </c>
      <c r="Q917" s="30" t="s">
        <v>163</v>
      </c>
      <c r="R917" s="373">
        <v>0.5</v>
      </c>
      <c r="S917" s="58">
        <v>235000</v>
      </c>
      <c r="T917" s="58">
        <v>0</v>
      </c>
      <c r="U917" s="58">
        <f>T917*1.12</f>
        <v>0</v>
      </c>
      <c r="V917" s="32"/>
      <c r="W917" s="32">
        <v>2016</v>
      </c>
      <c r="X917" s="32" t="s">
        <v>12653</v>
      </c>
      <c r="Y917" s="368"/>
      <c r="Z917" s="368"/>
      <c r="AA917" s="368"/>
      <c r="AB917" s="368"/>
      <c r="AC917" s="368"/>
      <c r="AD917" s="368"/>
      <c r="AE917" s="368"/>
      <c r="AF917" s="368"/>
      <c r="AG917" s="368"/>
      <c r="AH917" s="368"/>
      <c r="AI917" s="368"/>
      <c r="AJ917" s="368"/>
      <c r="AK917" s="390"/>
      <c r="AL917" s="390"/>
      <c r="AM917" s="390"/>
      <c r="AN917" s="390"/>
      <c r="AO917" s="390"/>
      <c r="AP917" s="390"/>
      <c r="AQ917" s="390"/>
      <c r="AR917" s="390"/>
      <c r="AS917" s="390"/>
      <c r="AT917" s="390"/>
      <c r="AU917" s="390"/>
      <c r="AV917" s="390"/>
      <c r="AW917" s="390"/>
      <c r="AX917" s="390"/>
      <c r="AY917" s="390"/>
      <c r="AZ917" s="390"/>
      <c r="BA917" s="390"/>
      <c r="BB917" s="390"/>
      <c r="BC917" s="390"/>
      <c r="BD917" s="390"/>
      <c r="BE917" s="390"/>
      <c r="BF917" s="390"/>
      <c r="BG917" s="390"/>
      <c r="BH917" s="390"/>
      <c r="BI917" s="390"/>
    </row>
    <row r="918" spans="1:61" s="398" customFormat="1" ht="50.1" customHeight="1">
      <c r="A918" s="70" t="s">
        <v>14175</v>
      </c>
      <c r="B918" s="30" t="s">
        <v>35</v>
      </c>
      <c r="C918" s="42" t="s">
        <v>2279</v>
      </c>
      <c r="D918" s="42" t="s">
        <v>2280</v>
      </c>
      <c r="E918" s="42" t="s">
        <v>2281</v>
      </c>
      <c r="F918" s="42"/>
      <c r="G918" s="32" t="s">
        <v>40</v>
      </c>
      <c r="H918" s="30">
        <v>0</v>
      </c>
      <c r="I918" s="67">
        <v>590000000</v>
      </c>
      <c r="J918" s="32" t="s">
        <v>41</v>
      </c>
      <c r="K918" s="32" t="s">
        <v>13233</v>
      </c>
      <c r="L918" s="32" t="s">
        <v>43</v>
      </c>
      <c r="M918" s="32" t="s">
        <v>84</v>
      </c>
      <c r="N918" s="54" t="s">
        <v>154</v>
      </c>
      <c r="O918" s="54" t="s">
        <v>166</v>
      </c>
      <c r="P918" s="32">
        <v>168</v>
      </c>
      <c r="Q918" s="30" t="s">
        <v>163</v>
      </c>
      <c r="R918" s="373">
        <v>0.218</v>
      </c>
      <c r="S918" s="55">
        <v>236000</v>
      </c>
      <c r="T918" s="58">
        <f>R918*S918</f>
        <v>51448</v>
      </c>
      <c r="U918" s="58">
        <f>T918*1.12</f>
        <v>57621.760000000002</v>
      </c>
      <c r="V918" s="32"/>
      <c r="W918" s="32">
        <v>2016</v>
      </c>
      <c r="X918" s="32"/>
      <c r="Y918" s="399"/>
      <c r="Z918" s="399"/>
      <c r="AA918" s="399"/>
      <c r="AB918" s="399"/>
      <c r="AC918" s="399"/>
      <c r="AD918" s="399"/>
      <c r="AE918" s="399"/>
      <c r="AF918" s="399"/>
      <c r="AG918" s="399"/>
      <c r="AH918" s="399"/>
      <c r="AI918" s="399"/>
      <c r="AJ918" s="399"/>
      <c r="AK918" s="400"/>
      <c r="AL918" s="400"/>
      <c r="AM918" s="400"/>
      <c r="AN918" s="400"/>
      <c r="AO918" s="400"/>
      <c r="AP918" s="400"/>
      <c r="AQ918" s="400"/>
      <c r="AR918" s="400"/>
      <c r="AS918" s="400"/>
      <c r="AT918" s="400"/>
      <c r="AU918" s="400"/>
      <c r="AV918" s="400"/>
      <c r="AW918" s="400"/>
      <c r="AX918" s="400"/>
      <c r="AY918" s="400"/>
      <c r="AZ918" s="400"/>
      <c r="BA918" s="400"/>
      <c r="BB918" s="400"/>
      <c r="BC918" s="400"/>
      <c r="BD918" s="400"/>
      <c r="BE918" s="400"/>
      <c r="BF918" s="400"/>
      <c r="BG918" s="400"/>
      <c r="BH918" s="400"/>
      <c r="BI918" s="400"/>
    </row>
    <row r="919" spans="1:61" ht="50.1" customHeight="1">
      <c r="A919" s="29" t="s">
        <v>2283</v>
      </c>
      <c r="B919" s="30" t="s">
        <v>35</v>
      </c>
      <c r="C919" s="31" t="s">
        <v>2284</v>
      </c>
      <c r="D919" s="31" t="s">
        <v>2280</v>
      </c>
      <c r="E919" s="31" t="s">
        <v>2285</v>
      </c>
      <c r="F919" s="31" t="s">
        <v>48</v>
      </c>
      <c r="G919" s="32" t="s">
        <v>40</v>
      </c>
      <c r="H919" s="33">
        <v>0</v>
      </c>
      <c r="I919" s="67">
        <v>590000000</v>
      </c>
      <c r="J919" s="32" t="s">
        <v>41</v>
      </c>
      <c r="K919" s="32" t="s">
        <v>153</v>
      </c>
      <c r="L919" s="32" t="s">
        <v>43</v>
      </c>
      <c r="M919" s="32" t="s">
        <v>84</v>
      </c>
      <c r="N919" s="32" t="s">
        <v>154</v>
      </c>
      <c r="O919" s="32" t="s">
        <v>155</v>
      </c>
      <c r="P919" s="32" t="s">
        <v>162</v>
      </c>
      <c r="Q919" s="32" t="s">
        <v>163</v>
      </c>
      <c r="R919" s="34">
        <v>2</v>
      </c>
      <c r="S919" s="34">
        <v>149000</v>
      </c>
      <c r="T919" s="35">
        <v>0</v>
      </c>
      <c r="U919" s="36">
        <v>0</v>
      </c>
      <c r="V919" s="37" t="s">
        <v>48</v>
      </c>
      <c r="W919" s="32">
        <v>2016</v>
      </c>
      <c r="X919" s="38" t="s">
        <v>156</v>
      </c>
    </row>
    <row r="920" spans="1:61" ht="50.1" customHeight="1">
      <c r="A920" s="29" t="s">
        <v>2286</v>
      </c>
      <c r="B920" s="30" t="s">
        <v>35</v>
      </c>
      <c r="C920" s="31" t="s">
        <v>2284</v>
      </c>
      <c r="D920" s="31" t="s">
        <v>2280</v>
      </c>
      <c r="E920" s="31" t="s">
        <v>2285</v>
      </c>
      <c r="F920" s="31" t="s">
        <v>48</v>
      </c>
      <c r="G920" s="32" t="s">
        <v>40</v>
      </c>
      <c r="H920" s="33">
        <v>0</v>
      </c>
      <c r="I920" s="67">
        <v>590000000</v>
      </c>
      <c r="J920" s="32" t="s">
        <v>41</v>
      </c>
      <c r="K920" s="32" t="s">
        <v>153</v>
      </c>
      <c r="L920" s="32" t="s">
        <v>43</v>
      </c>
      <c r="M920" s="32" t="s">
        <v>84</v>
      </c>
      <c r="N920" s="32" t="s">
        <v>154</v>
      </c>
      <c r="O920" s="32" t="s">
        <v>155</v>
      </c>
      <c r="P920" s="32" t="s">
        <v>162</v>
      </c>
      <c r="Q920" s="32" t="s">
        <v>163</v>
      </c>
      <c r="R920" s="34">
        <v>2</v>
      </c>
      <c r="S920" s="34">
        <v>158000</v>
      </c>
      <c r="T920" s="35">
        <f>R920*S920</f>
        <v>316000</v>
      </c>
      <c r="U920" s="36">
        <f>T920*1.12</f>
        <v>353920.00000000006</v>
      </c>
      <c r="V920" s="37" t="s">
        <v>48</v>
      </c>
      <c r="W920" s="32">
        <v>2016</v>
      </c>
      <c r="X920" s="38" t="s">
        <v>48</v>
      </c>
    </row>
    <row r="921" spans="1:61" ht="50.1" customHeight="1">
      <c r="A921" s="29" t="s">
        <v>2287</v>
      </c>
      <c r="B921" s="30" t="s">
        <v>35</v>
      </c>
      <c r="C921" s="31" t="s">
        <v>2288</v>
      </c>
      <c r="D921" s="31" t="s">
        <v>2280</v>
      </c>
      <c r="E921" s="31" t="s">
        <v>2289</v>
      </c>
      <c r="F921" s="31" t="s">
        <v>48</v>
      </c>
      <c r="G921" s="32" t="s">
        <v>40</v>
      </c>
      <c r="H921" s="33">
        <v>0</v>
      </c>
      <c r="I921" s="67">
        <v>590000000</v>
      </c>
      <c r="J921" s="32" t="s">
        <v>41</v>
      </c>
      <c r="K921" s="32" t="s">
        <v>153</v>
      </c>
      <c r="L921" s="32" t="s">
        <v>43</v>
      </c>
      <c r="M921" s="32" t="s">
        <v>84</v>
      </c>
      <c r="N921" s="32" t="s">
        <v>154</v>
      </c>
      <c r="O921" s="32" t="s">
        <v>155</v>
      </c>
      <c r="P921" s="32" t="s">
        <v>162</v>
      </c>
      <c r="Q921" s="32" t="s">
        <v>163</v>
      </c>
      <c r="R921" s="34">
        <v>2</v>
      </c>
      <c r="S921" s="34">
        <v>149000</v>
      </c>
      <c r="T921" s="35">
        <v>0</v>
      </c>
      <c r="U921" s="36">
        <v>0</v>
      </c>
      <c r="V921" s="37" t="s">
        <v>48</v>
      </c>
      <c r="W921" s="32">
        <v>2016</v>
      </c>
      <c r="X921" s="38" t="s">
        <v>156</v>
      </c>
    </row>
    <row r="922" spans="1:61" ht="50.1" customHeight="1">
      <c r="A922" s="29" t="s">
        <v>2290</v>
      </c>
      <c r="B922" s="30" t="s">
        <v>35</v>
      </c>
      <c r="C922" s="31" t="s">
        <v>2288</v>
      </c>
      <c r="D922" s="31" t="s">
        <v>2280</v>
      </c>
      <c r="E922" s="31" t="s">
        <v>2289</v>
      </c>
      <c r="F922" s="31" t="s">
        <v>48</v>
      </c>
      <c r="G922" s="32" t="s">
        <v>40</v>
      </c>
      <c r="H922" s="33">
        <v>0</v>
      </c>
      <c r="I922" s="67">
        <v>590000000</v>
      </c>
      <c r="J922" s="32" t="s">
        <v>41</v>
      </c>
      <c r="K922" s="32" t="s">
        <v>153</v>
      </c>
      <c r="L922" s="32" t="s">
        <v>43</v>
      </c>
      <c r="M922" s="32" t="s">
        <v>84</v>
      </c>
      <c r="N922" s="32" t="s">
        <v>154</v>
      </c>
      <c r="O922" s="32" t="s">
        <v>155</v>
      </c>
      <c r="P922" s="32" t="s">
        <v>162</v>
      </c>
      <c r="Q922" s="32" t="s">
        <v>163</v>
      </c>
      <c r="R922" s="34">
        <v>2</v>
      </c>
      <c r="S922" s="34">
        <v>158000</v>
      </c>
      <c r="T922" s="35">
        <f>R922*S922</f>
        <v>316000</v>
      </c>
      <c r="U922" s="36">
        <f>T922*1.12</f>
        <v>353920.00000000006</v>
      </c>
      <c r="V922" s="37" t="s">
        <v>48</v>
      </c>
      <c r="W922" s="32">
        <v>2016</v>
      </c>
      <c r="X922" s="38" t="s">
        <v>48</v>
      </c>
    </row>
    <row r="923" spans="1:61" ht="50.1" customHeight="1">
      <c r="A923" s="29" t="s">
        <v>2291</v>
      </c>
      <c r="B923" s="30" t="s">
        <v>35</v>
      </c>
      <c r="C923" s="31" t="s">
        <v>2292</v>
      </c>
      <c r="D923" s="31" t="s">
        <v>2280</v>
      </c>
      <c r="E923" s="31" t="s">
        <v>2293</v>
      </c>
      <c r="F923" s="31" t="s">
        <v>48</v>
      </c>
      <c r="G923" s="32" t="s">
        <v>40</v>
      </c>
      <c r="H923" s="33">
        <v>0</v>
      </c>
      <c r="I923" s="67">
        <v>590000000</v>
      </c>
      <c r="J923" s="32" t="s">
        <v>41</v>
      </c>
      <c r="K923" s="32" t="s">
        <v>153</v>
      </c>
      <c r="L923" s="32" t="s">
        <v>43</v>
      </c>
      <c r="M923" s="32" t="s">
        <v>84</v>
      </c>
      <c r="N923" s="32" t="s">
        <v>154</v>
      </c>
      <c r="O923" s="32" t="s">
        <v>155</v>
      </c>
      <c r="P923" s="32" t="s">
        <v>162</v>
      </c>
      <c r="Q923" s="32" t="s">
        <v>163</v>
      </c>
      <c r="R923" s="34">
        <v>0.2</v>
      </c>
      <c r="S923" s="34">
        <v>1096000</v>
      </c>
      <c r="T923" s="35">
        <v>0</v>
      </c>
      <c r="U923" s="36">
        <v>0</v>
      </c>
      <c r="V923" s="37" t="s">
        <v>48</v>
      </c>
      <c r="W923" s="32">
        <v>2016</v>
      </c>
      <c r="X923" s="38" t="s">
        <v>12653</v>
      </c>
    </row>
    <row r="924" spans="1:61" ht="50.1" customHeight="1">
      <c r="A924" s="29" t="s">
        <v>2294</v>
      </c>
      <c r="B924" s="30" t="s">
        <v>35</v>
      </c>
      <c r="C924" s="31" t="s">
        <v>2292</v>
      </c>
      <c r="D924" s="31" t="s">
        <v>2280</v>
      </c>
      <c r="E924" s="31" t="s">
        <v>2293</v>
      </c>
      <c r="F924" s="31" t="s">
        <v>48</v>
      </c>
      <c r="G924" s="32" t="s">
        <v>40</v>
      </c>
      <c r="H924" s="33">
        <v>0</v>
      </c>
      <c r="I924" s="67">
        <v>590000000</v>
      </c>
      <c r="J924" s="32" t="s">
        <v>41</v>
      </c>
      <c r="K924" s="32" t="s">
        <v>957</v>
      </c>
      <c r="L924" s="32" t="s">
        <v>43</v>
      </c>
      <c r="M924" s="32" t="s">
        <v>84</v>
      </c>
      <c r="N924" s="32" t="s">
        <v>154</v>
      </c>
      <c r="O924" s="32" t="s">
        <v>2295</v>
      </c>
      <c r="P924" s="32" t="s">
        <v>162</v>
      </c>
      <c r="Q924" s="32" t="s">
        <v>163</v>
      </c>
      <c r="R924" s="34">
        <v>0.505</v>
      </c>
      <c r="S924" s="34">
        <v>1450000</v>
      </c>
      <c r="T924" s="35">
        <f>R924*S924</f>
        <v>732250</v>
      </c>
      <c r="U924" s="36">
        <f>T924*1.12</f>
        <v>820120.00000000012</v>
      </c>
      <c r="V924" s="37" t="s">
        <v>48</v>
      </c>
      <c r="W924" s="32">
        <v>2016</v>
      </c>
      <c r="X924" s="38" t="s">
        <v>48</v>
      </c>
    </row>
    <row r="925" spans="1:61" ht="50.1" customHeight="1">
      <c r="A925" s="29" t="s">
        <v>2296</v>
      </c>
      <c r="B925" s="30" t="s">
        <v>35</v>
      </c>
      <c r="C925" s="31" t="s">
        <v>2297</v>
      </c>
      <c r="D925" s="31" t="s">
        <v>2280</v>
      </c>
      <c r="E925" s="31" t="s">
        <v>2298</v>
      </c>
      <c r="F925" s="31" t="s">
        <v>48</v>
      </c>
      <c r="G925" s="32" t="s">
        <v>40</v>
      </c>
      <c r="H925" s="33">
        <v>0</v>
      </c>
      <c r="I925" s="67">
        <v>590000000</v>
      </c>
      <c r="J925" s="32" t="s">
        <v>41</v>
      </c>
      <c r="K925" s="32" t="s">
        <v>153</v>
      </c>
      <c r="L925" s="32" t="s">
        <v>43</v>
      </c>
      <c r="M925" s="32" t="s">
        <v>84</v>
      </c>
      <c r="N925" s="32" t="s">
        <v>154</v>
      </c>
      <c r="O925" s="32" t="s">
        <v>155</v>
      </c>
      <c r="P925" s="32" t="s">
        <v>162</v>
      </c>
      <c r="Q925" s="32" t="s">
        <v>163</v>
      </c>
      <c r="R925" s="34">
        <v>5</v>
      </c>
      <c r="S925" s="34">
        <v>149000</v>
      </c>
      <c r="T925" s="35">
        <v>0</v>
      </c>
      <c r="U925" s="36">
        <v>0</v>
      </c>
      <c r="V925" s="37" t="s">
        <v>48</v>
      </c>
      <c r="W925" s="32">
        <v>2016</v>
      </c>
      <c r="X925" s="38" t="s">
        <v>12653</v>
      </c>
    </row>
    <row r="926" spans="1:61" ht="50.1" customHeight="1">
      <c r="A926" s="29" t="s">
        <v>2299</v>
      </c>
      <c r="B926" s="30" t="s">
        <v>35</v>
      </c>
      <c r="C926" s="31" t="s">
        <v>2297</v>
      </c>
      <c r="D926" s="31" t="s">
        <v>2280</v>
      </c>
      <c r="E926" s="31" t="s">
        <v>2298</v>
      </c>
      <c r="F926" s="31" t="s">
        <v>48</v>
      </c>
      <c r="G926" s="32" t="s">
        <v>40</v>
      </c>
      <c r="H926" s="33">
        <v>0</v>
      </c>
      <c r="I926" s="67">
        <v>590000000</v>
      </c>
      <c r="J926" s="32" t="s">
        <v>41</v>
      </c>
      <c r="K926" s="32" t="s">
        <v>153</v>
      </c>
      <c r="L926" s="32" t="s">
        <v>43</v>
      </c>
      <c r="M926" s="32" t="s">
        <v>84</v>
      </c>
      <c r="N926" s="32" t="s">
        <v>154</v>
      </c>
      <c r="O926" s="32" t="s">
        <v>155</v>
      </c>
      <c r="P926" s="32" t="s">
        <v>162</v>
      </c>
      <c r="Q926" s="32" t="s">
        <v>163</v>
      </c>
      <c r="R926" s="34">
        <v>5</v>
      </c>
      <c r="S926" s="34">
        <v>179000</v>
      </c>
      <c r="T926" s="35">
        <f>R926*S926</f>
        <v>895000</v>
      </c>
      <c r="U926" s="36">
        <f>T926*1.12</f>
        <v>1002400.0000000001</v>
      </c>
      <c r="V926" s="37" t="s">
        <v>48</v>
      </c>
      <c r="W926" s="32">
        <v>2016</v>
      </c>
      <c r="X926" s="38" t="s">
        <v>48</v>
      </c>
    </row>
    <row r="927" spans="1:61" ht="50.1" customHeight="1">
      <c r="A927" s="29" t="s">
        <v>2300</v>
      </c>
      <c r="B927" s="30" t="s">
        <v>35</v>
      </c>
      <c r="C927" s="31" t="s">
        <v>2301</v>
      </c>
      <c r="D927" s="31" t="s">
        <v>2280</v>
      </c>
      <c r="E927" s="31" t="s">
        <v>2302</v>
      </c>
      <c r="F927" s="31" t="s">
        <v>48</v>
      </c>
      <c r="G927" s="32" t="s">
        <v>40</v>
      </c>
      <c r="H927" s="33">
        <v>0</v>
      </c>
      <c r="I927" s="67">
        <v>590000000</v>
      </c>
      <c r="J927" s="32" t="s">
        <v>41</v>
      </c>
      <c r="K927" s="32" t="s">
        <v>153</v>
      </c>
      <c r="L927" s="32" t="s">
        <v>43</v>
      </c>
      <c r="M927" s="32" t="s">
        <v>84</v>
      </c>
      <c r="N927" s="32" t="s">
        <v>154</v>
      </c>
      <c r="O927" s="32" t="s">
        <v>155</v>
      </c>
      <c r="P927" s="32" t="s">
        <v>162</v>
      </c>
      <c r="Q927" s="32" t="s">
        <v>163</v>
      </c>
      <c r="R927" s="34">
        <v>5</v>
      </c>
      <c r="S927" s="34">
        <v>149000</v>
      </c>
      <c r="T927" s="35">
        <v>0</v>
      </c>
      <c r="U927" s="36">
        <v>0</v>
      </c>
      <c r="V927" s="37" t="s">
        <v>48</v>
      </c>
      <c r="W927" s="32">
        <v>2016</v>
      </c>
      <c r="X927" s="38" t="s">
        <v>12651</v>
      </c>
    </row>
    <row r="928" spans="1:61" ht="50.1" customHeight="1">
      <c r="A928" s="29" t="s">
        <v>2303</v>
      </c>
      <c r="B928" s="30" t="s">
        <v>35</v>
      </c>
      <c r="C928" s="31" t="s">
        <v>2301</v>
      </c>
      <c r="D928" s="31" t="s">
        <v>2280</v>
      </c>
      <c r="E928" s="31" t="s">
        <v>2302</v>
      </c>
      <c r="F928" s="31" t="s">
        <v>48</v>
      </c>
      <c r="G928" s="32" t="s">
        <v>40</v>
      </c>
      <c r="H928" s="33">
        <v>0</v>
      </c>
      <c r="I928" s="67">
        <v>590000000</v>
      </c>
      <c r="J928" s="32" t="s">
        <v>41</v>
      </c>
      <c r="K928" s="32" t="s">
        <v>153</v>
      </c>
      <c r="L928" s="32" t="s">
        <v>43</v>
      </c>
      <c r="M928" s="32" t="s">
        <v>84</v>
      </c>
      <c r="N928" s="32" t="s">
        <v>154</v>
      </c>
      <c r="O928" s="32" t="s">
        <v>155</v>
      </c>
      <c r="P928" s="32" t="s">
        <v>162</v>
      </c>
      <c r="Q928" s="32" t="s">
        <v>163</v>
      </c>
      <c r="R928" s="34">
        <v>5</v>
      </c>
      <c r="S928" s="34">
        <v>167000</v>
      </c>
      <c r="T928" s="35">
        <f>R928*S928</f>
        <v>835000</v>
      </c>
      <c r="U928" s="36">
        <f t="shared" ref="U928:U938" si="92">T928*1.12</f>
        <v>935200.00000000012</v>
      </c>
      <c r="V928" s="37" t="s">
        <v>48</v>
      </c>
      <c r="W928" s="32">
        <v>2016</v>
      </c>
      <c r="X928" s="38" t="s">
        <v>48</v>
      </c>
    </row>
    <row r="929" spans="1:61" ht="50.1" customHeight="1">
      <c r="A929" s="29" t="s">
        <v>2304</v>
      </c>
      <c r="B929" s="30" t="s">
        <v>35</v>
      </c>
      <c r="C929" s="31" t="s">
        <v>2305</v>
      </c>
      <c r="D929" s="31" t="s">
        <v>2280</v>
      </c>
      <c r="E929" s="31" t="s">
        <v>2306</v>
      </c>
      <c r="F929" s="31" t="s">
        <v>48</v>
      </c>
      <c r="G929" s="32" t="s">
        <v>40</v>
      </c>
      <c r="H929" s="33">
        <v>0</v>
      </c>
      <c r="I929" s="67">
        <v>590000000</v>
      </c>
      <c r="J929" s="32" t="s">
        <v>41</v>
      </c>
      <c r="K929" s="32" t="s">
        <v>153</v>
      </c>
      <c r="L929" s="32" t="s">
        <v>43</v>
      </c>
      <c r="M929" s="32" t="s">
        <v>84</v>
      </c>
      <c r="N929" s="32" t="s">
        <v>154</v>
      </c>
      <c r="O929" s="32" t="s">
        <v>155</v>
      </c>
      <c r="P929" s="32" t="s">
        <v>162</v>
      </c>
      <c r="Q929" s="32" t="s">
        <v>163</v>
      </c>
      <c r="R929" s="34">
        <v>5</v>
      </c>
      <c r="S929" s="34">
        <v>149000</v>
      </c>
      <c r="T929" s="35">
        <v>0</v>
      </c>
      <c r="U929" s="36">
        <f t="shared" si="92"/>
        <v>0</v>
      </c>
      <c r="V929" s="37" t="s">
        <v>48</v>
      </c>
      <c r="W929" s="32">
        <v>2016</v>
      </c>
      <c r="X929" s="38">
        <v>11</v>
      </c>
    </row>
    <row r="930" spans="1:61" s="40" customFormat="1" ht="50.1" customHeight="1">
      <c r="A930" s="70" t="s">
        <v>2307</v>
      </c>
      <c r="B930" s="30" t="s">
        <v>35</v>
      </c>
      <c r="C930" s="220" t="s">
        <v>2305</v>
      </c>
      <c r="D930" s="42" t="s">
        <v>2280</v>
      </c>
      <c r="E930" s="220" t="s">
        <v>2306</v>
      </c>
      <c r="F930" s="220"/>
      <c r="G930" s="32" t="s">
        <v>40</v>
      </c>
      <c r="H930" s="30">
        <v>0</v>
      </c>
      <c r="I930" s="32">
        <v>590000000</v>
      </c>
      <c r="J930" s="32" t="s">
        <v>41</v>
      </c>
      <c r="K930" s="32" t="s">
        <v>165</v>
      </c>
      <c r="L930" s="32" t="s">
        <v>43</v>
      </c>
      <c r="M930" s="32" t="s">
        <v>84</v>
      </c>
      <c r="N930" s="54" t="s">
        <v>154</v>
      </c>
      <c r="O930" s="54" t="s">
        <v>166</v>
      </c>
      <c r="P930" s="32">
        <v>168</v>
      </c>
      <c r="Q930" s="30" t="s">
        <v>163</v>
      </c>
      <c r="R930" s="58">
        <v>5</v>
      </c>
      <c r="S930" s="58">
        <v>149000</v>
      </c>
      <c r="T930" s="119">
        <v>0</v>
      </c>
      <c r="U930" s="58">
        <f>T930*1.12</f>
        <v>0</v>
      </c>
      <c r="V930" s="32"/>
      <c r="W930" s="32">
        <v>2016</v>
      </c>
      <c r="X930" s="32" t="s">
        <v>6977</v>
      </c>
    </row>
    <row r="931" spans="1:61" s="40" customFormat="1" ht="50.1" customHeight="1">
      <c r="A931" s="70" t="s">
        <v>12667</v>
      </c>
      <c r="B931" s="30" t="s">
        <v>35</v>
      </c>
      <c r="C931" s="220" t="s">
        <v>2305</v>
      </c>
      <c r="D931" s="42" t="s">
        <v>2280</v>
      </c>
      <c r="E931" s="220" t="s">
        <v>2306</v>
      </c>
      <c r="F931" s="220" t="s">
        <v>12668</v>
      </c>
      <c r="G931" s="32" t="s">
        <v>40</v>
      </c>
      <c r="H931" s="30">
        <v>0</v>
      </c>
      <c r="I931" s="32">
        <v>590000000</v>
      </c>
      <c r="J931" s="32" t="s">
        <v>41</v>
      </c>
      <c r="K931" s="32" t="s">
        <v>12669</v>
      </c>
      <c r="L931" s="32" t="s">
        <v>43</v>
      </c>
      <c r="M931" s="32" t="s">
        <v>84</v>
      </c>
      <c r="N931" s="54" t="s">
        <v>154</v>
      </c>
      <c r="O931" s="54" t="s">
        <v>166</v>
      </c>
      <c r="P931" s="32">
        <v>168</v>
      </c>
      <c r="Q931" s="30" t="s">
        <v>163</v>
      </c>
      <c r="R931" s="58">
        <v>5</v>
      </c>
      <c r="S931" s="58">
        <v>197000</v>
      </c>
      <c r="T931" s="119">
        <f>R931*S931</f>
        <v>985000</v>
      </c>
      <c r="U931" s="58">
        <f>T931*1.12</f>
        <v>1103200</v>
      </c>
      <c r="V931" s="221"/>
      <c r="W931" s="32">
        <v>2016</v>
      </c>
      <c r="X931" s="32"/>
    </row>
    <row r="932" spans="1:61" ht="50.1" customHeight="1">
      <c r="A932" s="29" t="s">
        <v>2308</v>
      </c>
      <c r="B932" s="30" t="s">
        <v>35</v>
      </c>
      <c r="C932" s="31" t="s">
        <v>2309</v>
      </c>
      <c r="D932" s="31" t="s">
        <v>2280</v>
      </c>
      <c r="E932" s="31" t="s">
        <v>2310</v>
      </c>
      <c r="F932" s="31" t="s">
        <v>48</v>
      </c>
      <c r="G932" s="32" t="s">
        <v>40</v>
      </c>
      <c r="H932" s="33">
        <v>0</v>
      </c>
      <c r="I932" s="67">
        <v>590000000</v>
      </c>
      <c r="J932" s="32" t="s">
        <v>41</v>
      </c>
      <c r="K932" s="32" t="s">
        <v>153</v>
      </c>
      <c r="L932" s="32" t="s">
        <v>43</v>
      </c>
      <c r="M932" s="32" t="s">
        <v>84</v>
      </c>
      <c r="N932" s="32" t="s">
        <v>154</v>
      </c>
      <c r="O932" s="32" t="s">
        <v>155</v>
      </c>
      <c r="P932" s="32" t="s">
        <v>162</v>
      </c>
      <c r="Q932" s="32" t="s">
        <v>163</v>
      </c>
      <c r="R932" s="34">
        <v>1</v>
      </c>
      <c r="S932" s="34">
        <v>149000</v>
      </c>
      <c r="T932" s="35">
        <v>0</v>
      </c>
      <c r="U932" s="36">
        <f t="shared" si="92"/>
        <v>0</v>
      </c>
      <c r="V932" s="37" t="s">
        <v>48</v>
      </c>
      <c r="W932" s="32">
        <v>2016</v>
      </c>
      <c r="X932" s="38">
        <v>11</v>
      </c>
    </row>
    <row r="933" spans="1:61" s="40" customFormat="1" ht="50.1" customHeight="1">
      <c r="A933" s="70" t="s">
        <v>2311</v>
      </c>
      <c r="B933" s="30" t="s">
        <v>35</v>
      </c>
      <c r="C933" s="220" t="s">
        <v>2309</v>
      </c>
      <c r="D933" s="220" t="s">
        <v>2280</v>
      </c>
      <c r="E933" s="220" t="s">
        <v>2310</v>
      </c>
      <c r="F933" s="220"/>
      <c r="G933" s="32" t="s">
        <v>40</v>
      </c>
      <c r="H933" s="30">
        <v>0</v>
      </c>
      <c r="I933" s="67">
        <v>590000000</v>
      </c>
      <c r="J933" s="32" t="s">
        <v>41</v>
      </c>
      <c r="K933" s="32" t="s">
        <v>165</v>
      </c>
      <c r="L933" s="32" t="s">
        <v>43</v>
      </c>
      <c r="M933" s="32" t="s">
        <v>84</v>
      </c>
      <c r="N933" s="54" t="s">
        <v>154</v>
      </c>
      <c r="O933" s="54" t="s">
        <v>166</v>
      </c>
      <c r="P933" s="32">
        <v>168</v>
      </c>
      <c r="Q933" s="30" t="s">
        <v>163</v>
      </c>
      <c r="R933" s="373">
        <v>1</v>
      </c>
      <c r="S933" s="58">
        <v>149000</v>
      </c>
      <c r="T933" s="58">
        <v>0</v>
      </c>
      <c r="U933" s="58">
        <f>T933*1.12</f>
        <v>0</v>
      </c>
      <c r="V933" s="32"/>
      <c r="W933" s="32">
        <v>2016</v>
      </c>
      <c r="X933" s="32" t="s">
        <v>12653</v>
      </c>
      <c r="Y933" s="364"/>
      <c r="Z933" s="364"/>
      <c r="AA933" s="364"/>
      <c r="AB933" s="364"/>
      <c r="AC933" s="364"/>
      <c r="AD933" s="364"/>
      <c r="AE933" s="364"/>
      <c r="AF933" s="364"/>
      <c r="AG933" s="364"/>
      <c r="AH933" s="364"/>
      <c r="AI933" s="364"/>
      <c r="AJ933" s="364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</row>
    <row r="934" spans="1:61" s="40" customFormat="1" ht="50.1" customHeight="1">
      <c r="A934" s="70" t="s">
        <v>14162</v>
      </c>
      <c r="B934" s="30" t="s">
        <v>35</v>
      </c>
      <c r="C934" s="220" t="s">
        <v>2309</v>
      </c>
      <c r="D934" s="220" t="s">
        <v>2280</v>
      </c>
      <c r="E934" s="220" t="s">
        <v>2310</v>
      </c>
      <c r="F934" s="220"/>
      <c r="G934" s="32" t="s">
        <v>40</v>
      </c>
      <c r="H934" s="30">
        <v>0</v>
      </c>
      <c r="I934" s="31">
        <v>590000000</v>
      </c>
      <c r="J934" s="32" t="s">
        <v>41</v>
      </c>
      <c r="K934" s="32" t="s">
        <v>13233</v>
      </c>
      <c r="L934" s="32" t="s">
        <v>43</v>
      </c>
      <c r="M934" s="32" t="s">
        <v>84</v>
      </c>
      <c r="N934" s="54" t="s">
        <v>154</v>
      </c>
      <c r="O934" s="54" t="s">
        <v>166</v>
      </c>
      <c r="P934" s="32">
        <v>168</v>
      </c>
      <c r="Q934" s="30" t="s">
        <v>163</v>
      </c>
      <c r="R934" s="373">
        <v>0.20599999999999999</v>
      </c>
      <c r="S934" s="58">
        <v>223000</v>
      </c>
      <c r="T934" s="119">
        <f>R934*S934</f>
        <v>45938</v>
      </c>
      <c r="U934" s="58">
        <f>T934*1.12</f>
        <v>51450.560000000005</v>
      </c>
      <c r="V934" s="32"/>
      <c r="W934" s="32">
        <v>2016</v>
      </c>
      <c r="X934" s="32"/>
      <c r="Y934" s="364"/>
      <c r="Z934" s="364"/>
      <c r="AA934" s="364"/>
      <c r="AB934" s="364"/>
      <c r="AC934" s="364"/>
      <c r="AD934" s="364"/>
      <c r="AE934" s="364"/>
      <c r="AF934" s="364"/>
      <c r="AG934" s="364"/>
      <c r="AH934" s="364"/>
      <c r="AI934" s="364"/>
      <c r="AJ934" s="364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</row>
    <row r="935" spans="1:61" ht="50.1" customHeight="1">
      <c r="A935" s="29" t="s">
        <v>2312</v>
      </c>
      <c r="B935" s="30" t="s">
        <v>35</v>
      </c>
      <c r="C935" s="31" t="s">
        <v>2313</v>
      </c>
      <c r="D935" s="31" t="s">
        <v>2280</v>
      </c>
      <c r="E935" s="31" t="s">
        <v>2314</v>
      </c>
      <c r="F935" s="31" t="s">
        <v>48</v>
      </c>
      <c r="G935" s="32" t="s">
        <v>40</v>
      </c>
      <c r="H935" s="33">
        <v>0</v>
      </c>
      <c r="I935" s="67">
        <v>590000000</v>
      </c>
      <c r="J935" s="32" t="s">
        <v>41</v>
      </c>
      <c r="K935" s="32" t="s">
        <v>153</v>
      </c>
      <c r="L935" s="32" t="s">
        <v>43</v>
      </c>
      <c r="M935" s="32" t="s">
        <v>84</v>
      </c>
      <c r="N935" s="32" t="s">
        <v>154</v>
      </c>
      <c r="O935" s="32" t="s">
        <v>155</v>
      </c>
      <c r="P935" s="32" t="s">
        <v>162</v>
      </c>
      <c r="Q935" s="32" t="s">
        <v>163</v>
      </c>
      <c r="R935" s="34">
        <v>5</v>
      </c>
      <c r="S935" s="34">
        <v>149000</v>
      </c>
      <c r="T935" s="35">
        <v>0</v>
      </c>
      <c r="U935" s="36">
        <f t="shared" si="92"/>
        <v>0</v>
      </c>
      <c r="V935" s="37" t="s">
        <v>48</v>
      </c>
      <c r="W935" s="32">
        <v>2016</v>
      </c>
      <c r="X935" s="38">
        <v>11</v>
      </c>
    </row>
    <row r="936" spans="1:61" s="40" customFormat="1" ht="50.1" customHeight="1">
      <c r="A936" s="70" t="s">
        <v>2315</v>
      </c>
      <c r="B936" s="30" t="s">
        <v>35</v>
      </c>
      <c r="C936" s="220" t="s">
        <v>2313</v>
      </c>
      <c r="D936" s="220" t="s">
        <v>2280</v>
      </c>
      <c r="E936" s="220" t="s">
        <v>2314</v>
      </c>
      <c r="F936" s="220"/>
      <c r="G936" s="32" t="s">
        <v>40</v>
      </c>
      <c r="H936" s="30">
        <v>0</v>
      </c>
      <c r="I936" s="67">
        <v>590000000</v>
      </c>
      <c r="J936" s="32" t="s">
        <v>41</v>
      </c>
      <c r="K936" s="32" t="s">
        <v>165</v>
      </c>
      <c r="L936" s="32" t="s">
        <v>43</v>
      </c>
      <c r="M936" s="32" t="s">
        <v>84</v>
      </c>
      <c r="N936" s="54" t="s">
        <v>154</v>
      </c>
      <c r="O936" s="54" t="s">
        <v>166</v>
      </c>
      <c r="P936" s="32">
        <v>168</v>
      </c>
      <c r="Q936" s="30" t="s">
        <v>163</v>
      </c>
      <c r="R936" s="373">
        <v>5</v>
      </c>
      <c r="S936" s="58">
        <v>149000</v>
      </c>
      <c r="T936" s="58">
        <v>0</v>
      </c>
      <c r="U936" s="58">
        <f>T936*1.12</f>
        <v>0</v>
      </c>
      <c r="V936" s="32"/>
      <c r="W936" s="32">
        <v>2016</v>
      </c>
      <c r="X936" s="32" t="s">
        <v>14163</v>
      </c>
      <c r="Y936" s="364"/>
      <c r="Z936" s="364"/>
      <c r="AA936" s="364"/>
      <c r="AB936" s="364"/>
      <c r="AC936" s="364"/>
      <c r="AD936" s="364"/>
      <c r="AE936" s="364"/>
      <c r="AF936" s="364"/>
      <c r="AG936" s="364"/>
      <c r="AH936" s="364"/>
      <c r="AI936" s="364"/>
      <c r="AJ936" s="364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</row>
    <row r="937" spans="1:61" s="40" customFormat="1" ht="50.1" customHeight="1">
      <c r="A937" s="70" t="s">
        <v>14164</v>
      </c>
      <c r="B937" s="30" t="s">
        <v>35</v>
      </c>
      <c r="C937" s="220" t="s">
        <v>2467</v>
      </c>
      <c r="D937" s="220" t="s">
        <v>2280</v>
      </c>
      <c r="E937" s="220" t="s">
        <v>2468</v>
      </c>
      <c r="F937" s="220" t="s">
        <v>14165</v>
      </c>
      <c r="G937" s="32" t="s">
        <v>40</v>
      </c>
      <c r="H937" s="30">
        <v>0</v>
      </c>
      <c r="I937" s="31">
        <v>590000000</v>
      </c>
      <c r="J937" s="32" t="s">
        <v>41</v>
      </c>
      <c r="K937" s="32" t="s">
        <v>13233</v>
      </c>
      <c r="L937" s="32" t="s">
        <v>43</v>
      </c>
      <c r="M937" s="32" t="s">
        <v>84</v>
      </c>
      <c r="N937" s="54" t="s">
        <v>154</v>
      </c>
      <c r="O937" s="54" t="s">
        <v>166</v>
      </c>
      <c r="P937" s="32">
        <v>168</v>
      </c>
      <c r="Q937" s="30" t="s">
        <v>163</v>
      </c>
      <c r="R937" s="373">
        <v>0.53700000000000003</v>
      </c>
      <c r="S937" s="58">
        <v>519000</v>
      </c>
      <c r="T937" s="119">
        <f>R937*S937</f>
        <v>278703</v>
      </c>
      <c r="U937" s="58">
        <f>T937*1.12</f>
        <v>312147.36000000004</v>
      </c>
      <c r="V937" s="32"/>
      <c r="W937" s="32">
        <v>2016</v>
      </c>
      <c r="X937" s="32"/>
      <c r="Y937" s="364"/>
      <c r="Z937" s="364"/>
      <c r="AA937" s="364"/>
      <c r="AB937" s="364"/>
      <c r="AC937" s="364"/>
      <c r="AD937" s="364"/>
      <c r="AE937" s="364"/>
      <c r="AF937" s="364"/>
      <c r="AG937" s="364"/>
      <c r="AH937" s="364"/>
      <c r="AI937" s="364"/>
      <c r="AJ937" s="364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</row>
    <row r="938" spans="1:61" ht="50.1" customHeight="1">
      <c r="A938" s="29" t="s">
        <v>2316</v>
      </c>
      <c r="B938" s="30" t="s">
        <v>35</v>
      </c>
      <c r="C938" s="31" t="s">
        <v>2317</v>
      </c>
      <c r="D938" s="31" t="s">
        <v>2280</v>
      </c>
      <c r="E938" s="31" t="s">
        <v>2318</v>
      </c>
      <c r="F938" s="31" t="s">
        <v>48</v>
      </c>
      <c r="G938" s="32" t="s">
        <v>40</v>
      </c>
      <c r="H938" s="33">
        <v>0</v>
      </c>
      <c r="I938" s="67">
        <v>590000000</v>
      </c>
      <c r="J938" s="32" t="s">
        <v>41</v>
      </c>
      <c r="K938" s="32" t="s">
        <v>153</v>
      </c>
      <c r="L938" s="32" t="s">
        <v>43</v>
      </c>
      <c r="M938" s="32" t="s">
        <v>84</v>
      </c>
      <c r="N938" s="32" t="s">
        <v>154</v>
      </c>
      <c r="O938" s="32" t="s">
        <v>155</v>
      </c>
      <c r="P938" s="32" t="s">
        <v>162</v>
      </c>
      <c r="Q938" s="32" t="s">
        <v>163</v>
      </c>
      <c r="R938" s="34">
        <v>5</v>
      </c>
      <c r="S938" s="34">
        <v>149000</v>
      </c>
      <c r="T938" s="35">
        <v>0</v>
      </c>
      <c r="U938" s="36">
        <f t="shared" si="92"/>
        <v>0</v>
      </c>
      <c r="V938" s="37" t="s">
        <v>48</v>
      </c>
      <c r="W938" s="32">
        <v>2016</v>
      </c>
      <c r="X938" s="38">
        <v>11</v>
      </c>
    </row>
    <row r="939" spans="1:61" s="40" customFormat="1" ht="50.1" customHeight="1">
      <c r="A939" s="70" t="s">
        <v>2319</v>
      </c>
      <c r="B939" s="30" t="s">
        <v>35</v>
      </c>
      <c r="C939" s="220" t="s">
        <v>2317</v>
      </c>
      <c r="D939" s="220" t="s">
        <v>2280</v>
      </c>
      <c r="E939" s="220" t="s">
        <v>2318</v>
      </c>
      <c r="F939" s="220"/>
      <c r="G939" s="32" t="s">
        <v>40</v>
      </c>
      <c r="H939" s="30">
        <v>0</v>
      </c>
      <c r="I939" s="67">
        <v>590000000</v>
      </c>
      <c r="J939" s="32" t="s">
        <v>41</v>
      </c>
      <c r="K939" s="32" t="s">
        <v>165</v>
      </c>
      <c r="L939" s="32" t="s">
        <v>43</v>
      </c>
      <c r="M939" s="32" t="s">
        <v>84</v>
      </c>
      <c r="N939" s="54" t="s">
        <v>154</v>
      </c>
      <c r="O939" s="54" t="s">
        <v>166</v>
      </c>
      <c r="P939" s="32">
        <v>168</v>
      </c>
      <c r="Q939" s="30" t="s">
        <v>163</v>
      </c>
      <c r="R939" s="373">
        <v>5</v>
      </c>
      <c r="S939" s="58">
        <v>149000</v>
      </c>
      <c r="T939" s="58">
        <v>0</v>
      </c>
      <c r="U939" s="58">
        <f>T939*1.12</f>
        <v>0</v>
      </c>
      <c r="V939" s="32"/>
      <c r="W939" s="32">
        <v>2016</v>
      </c>
      <c r="X939" s="32" t="s">
        <v>13403</v>
      </c>
      <c r="Y939" s="364"/>
      <c r="Z939" s="364"/>
      <c r="AA939" s="364"/>
      <c r="AB939" s="364"/>
      <c r="AC939" s="364"/>
      <c r="AD939" s="364"/>
      <c r="AE939" s="364"/>
      <c r="AF939" s="364"/>
      <c r="AG939" s="364"/>
      <c r="AH939" s="364"/>
      <c r="AI939" s="364"/>
      <c r="AJ939" s="364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</row>
    <row r="940" spans="1:61" s="40" customFormat="1" ht="50.1" customHeight="1">
      <c r="A940" s="70" t="s">
        <v>14166</v>
      </c>
      <c r="B940" s="30" t="s">
        <v>35</v>
      </c>
      <c r="C940" s="418" t="s">
        <v>2523</v>
      </c>
      <c r="D940" s="418" t="s">
        <v>2280</v>
      </c>
      <c r="E940" s="418" t="s">
        <v>2524</v>
      </c>
      <c r="F940" s="220"/>
      <c r="G940" s="32" t="s">
        <v>40</v>
      </c>
      <c r="H940" s="30">
        <v>0</v>
      </c>
      <c r="I940" s="31">
        <v>590000000</v>
      </c>
      <c r="J940" s="32" t="s">
        <v>41</v>
      </c>
      <c r="K940" s="32" t="s">
        <v>13233</v>
      </c>
      <c r="L940" s="32" t="s">
        <v>43</v>
      </c>
      <c r="M940" s="32" t="s">
        <v>84</v>
      </c>
      <c r="N940" s="54" t="s">
        <v>154</v>
      </c>
      <c r="O940" s="54" t="s">
        <v>166</v>
      </c>
      <c r="P940" s="32">
        <v>168</v>
      </c>
      <c r="Q940" s="30" t="s">
        <v>163</v>
      </c>
      <c r="R940" s="373">
        <v>1.1299999999999999</v>
      </c>
      <c r="S940" s="58">
        <v>223000</v>
      </c>
      <c r="T940" s="119">
        <f>R940*S940</f>
        <v>251989.99999999997</v>
      </c>
      <c r="U940" s="58">
        <f>T940*1.12</f>
        <v>282228.8</v>
      </c>
      <c r="V940" s="32"/>
      <c r="W940" s="32">
        <v>2016</v>
      </c>
      <c r="X940" s="32"/>
      <c r="Y940" s="364"/>
      <c r="Z940" s="364"/>
      <c r="AA940" s="364"/>
      <c r="AB940" s="364"/>
      <c r="AC940" s="364"/>
      <c r="AD940" s="364"/>
      <c r="AE940" s="364"/>
      <c r="AF940" s="364"/>
      <c r="AG940" s="364"/>
      <c r="AH940" s="364"/>
      <c r="AI940" s="364"/>
      <c r="AJ940" s="364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</row>
    <row r="941" spans="1:61" ht="50.1" customHeight="1">
      <c r="A941" s="29" t="s">
        <v>2320</v>
      </c>
      <c r="B941" s="30" t="s">
        <v>35</v>
      </c>
      <c r="C941" s="31" t="s">
        <v>2321</v>
      </c>
      <c r="D941" s="31" t="s">
        <v>2280</v>
      </c>
      <c r="E941" s="31" t="s">
        <v>2322</v>
      </c>
      <c r="F941" s="31" t="s">
        <v>48</v>
      </c>
      <c r="G941" s="32" t="s">
        <v>40</v>
      </c>
      <c r="H941" s="33">
        <v>0</v>
      </c>
      <c r="I941" s="67">
        <v>590000000</v>
      </c>
      <c r="J941" s="32" t="s">
        <v>41</v>
      </c>
      <c r="K941" s="32" t="s">
        <v>153</v>
      </c>
      <c r="L941" s="32" t="s">
        <v>43</v>
      </c>
      <c r="M941" s="32" t="s">
        <v>84</v>
      </c>
      <c r="N941" s="32" t="s">
        <v>154</v>
      </c>
      <c r="O941" s="32" t="s">
        <v>155</v>
      </c>
      <c r="P941" s="32" t="s">
        <v>162</v>
      </c>
      <c r="Q941" s="32" t="s">
        <v>163</v>
      </c>
      <c r="R941" s="34">
        <v>1</v>
      </c>
      <c r="S941" s="34">
        <v>149000</v>
      </c>
      <c r="T941" s="35">
        <v>0</v>
      </c>
      <c r="U941" s="36">
        <v>0</v>
      </c>
      <c r="V941" s="37" t="s">
        <v>48</v>
      </c>
      <c r="W941" s="32">
        <v>2016</v>
      </c>
      <c r="X941" s="38">
        <v>11.19</v>
      </c>
    </row>
    <row r="942" spans="1:61" ht="50.1" customHeight="1">
      <c r="A942" s="29" t="s">
        <v>2323</v>
      </c>
      <c r="B942" s="30" t="s">
        <v>35</v>
      </c>
      <c r="C942" s="31" t="s">
        <v>2321</v>
      </c>
      <c r="D942" s="31" t="s">
        <v>2280</v>
      </c>
      <c r="E942" s="31" t="s">
        <v>2322</v>
      </c>
      <c r="F942" s="31" t="s">
        <v>48</v>
      </c>
      <c r="G942" s="32" t="s">
        <v>40</v>
      </c>
      <c r="H942" s="33">
        <v>0</v>
      </c>
      <c r="I942" s="67">
        <v>590000000</v>
      </c>
      <c r="J942" s="32" t="s">
        <v>41</v>
      </c>
      <c r="K942" s="32" t="s">
        <v>1422</v>
      </c>
      <c r="L942" s="32" t="s">
        <v>43</v>
      </c>
      <c r="M942" s="32" t="s">
        <v>84</v>
      </c>
      <c r="N942" s="32" t="s">
        <v>154</v>
      </c>
      <c r="O942" s="32" t="s">
        <v>2295</v>
      </c>
      <c r="P942" s="32" t="s">
        <v>162</v>
      </c>
      <c r="Q942" s="32" t="s">
        <v>163</v>
      </c>
      <c r="R942" s="34">
        <v>1</v>
      </c>
      <c r="S942" s="34">
        <v>210000</v>
      </c>
      <c r="T942" s="35">
        <f>R942*S942</f>
        <v>210000</v>
      </c>
      <c r="U942" s="36">
        <f>T942*1.12</f>
        <v>235200.00000000003</v>
      </c>
      <c r="V942" s="37" t="s">
        <v>48</v>
      </c>
      <c r="W942" s="32">
        <v>2016</v>
      </c>
      <c r="X942" s="38" t="s">
        <v>48</v>
      </c>
    </row>
    <row r="943" spans="1:61" ht="50.1" customHeight="1">
      <c r="A943" s="29" t="s">
        <v>2324</v>
      </c>
      <c r="B943" s="30" t="s">
        <v>35</v>
      </c>
      <c r="C943" s="31" t="s">
        <v>2325</v>
      </c>
      <c r="D943" s="31" t="s">
        <v>2280</v>
      </c>
      <c r="E943" s="31" t="s">
        <v>2326</v>
      </c>
      <c r="F943" s="31" t="s">
        <v>48</v>
      </c>
      <c r="G943" s="32" t="s">
        <v>40</v>
      </c>
      <c r="H943" s="33">
        <v>0</v>
      </c>
      <c r="I943" s="67">
        <v>590000000</v>
      </c>
      <c r="J943" s="32" t="s">
        <v>41</v>
      </c>
      <c r="K943" s="32" t="s">
        <v>153</v>
      </c>
      <c r="L943" s="32" t="s">
        <v>43</v>
      </c>
      <c r="M943" s="32" t="s">
        <v>84</v>
      </c>
      <c r="N943" s="32" t="s">
        <v>154</v>
      </c>
      <c r="O943" s="32" t="s">
        <v>155</v>
      </c>
      <c r="P943" s="32" t="s">
        <v>162</v>
      </c>
      <c r="Q943" s="32" t="s">
        <v>163</v>
      </c>
      <c r="R943" s="34">
        <v>5</v>
      </c>
      <c r="S943" s="34">
        <v>149000</v>
      </c>
      <c r="T943" s="35">
        <v>0</v>
      </c>
      <c r="U943" s="36">
        <v>0</v>
      </c>
      <c r="V943" s="37" t="s">
        <v>48</v>
      </c>
      <c r="W943" s="32">
        <v>2016</v>
      </c>
      <c r="X943" s="38" t="s">
        <v>156</v>
      </c>
    </row>
    <row r="944" spans="1:61" ht="50.1" customHeight="1">
      <c r="A944" s="29" t="s">
        <v>2327</v>
      </c>
      <c r="B944" s="30" t="s">
        <v>35</v>
      </c>
      <c r="C944" s="31" t="s">
        <v>2325</v>
      </c>
      <c r="D944" s="31" t="s">
        <v>2280</v>
      </c>
      <c r="E944" s="31" t="s">
        <v>2326</v>
      </c>
      <c r="F944" s="31" t="s">
        <v>48</v>
      </c>
      <c r="G944" s="32" t="s">
        <v>40</v>
      </c>
      <c r="H944" s="33">
        <v>0</v>
      </c>
      <c r="I944" s="67">
        <v>590000000</v>
      </c>
      <c r="J944" s="32" t="s">
        <v>41</v>
      </c>
      <c r="K944" s="32" t="s">
        <v>153</v>
      </c>
      <c r="L944" s="32" t="s">
        <v>43</v>
      </c>
      <c r="M944" s="32" t="s">
        <v>84</v>
      </c>
      <c r="N944" s="32" t="s">
        <v>154</v>
      </c>
      <c r="O944" s="32" t="s">
        <v>155</v>
      </c>
      <c r="P944" s="32" t="s">
        <v>162</v>
      </c>
      <c r="Q944" s="32" t="s">
        <v>163</v>
      </c>
      <c r="R944" s="34">
        <v>5</v>
      </c>
      <c r="S944" s="34">
        <v>158000</v>
      </c>
      <c r="T944" s="35">
        <f>R944*S944</f>
        <v>790000</v>
      </c>
      <c r="U944" s="36">
        <f>T944*1.12</f>
        <v>884800.00000000012</v>
      </c>
      <c r="V944" s="37" t="s">
        <v>48</v>
      </c>
      <c r="W944" s="32">
        <v>2016</v>
      </c>
      <c r="X944" s="38" t="s">
        <v>48</v>
      </c>
    </row>
    <row r="945" spans="1:61" ht="50.1" customHeight="1">
      <c r="A945" s="29" t="s">
        <v>2328</v>
      </c>
      <c r="B945" s="30" t="s">
        <v>35</v>
      </c>
      <c r="C945" s="31" t="s">
        <v>2329</v>
      </c>
      <c r="D945" s="31" t="s">
        <v>2280</v>
      </c>
      <c r="E945" s="31" t="s">
        <v>2330</v>
      </c>
      <c r="F945" s="31" t="s">
        <v>48</v>
      </c>
      <c r="G945" s="32" t="s">
        <v>40</v>
      </c>
      <c r="H945" s="33">
        <v>0</v>
      </c>
      <c r="I945" s="67">
        <v>590000000</v>
      </c>
      <c r="J945" s="32" t="s">
        <v>41</v>
      </c>
      <c r="K945" s="32" t="s">
        <v>153</v>
      </c>
      <c r="L945" s="32" t="s">
        <v>43</v>
      </c>
      <c r="M945" s="32" t="s">
        <v>84</v>
      </c>
      <c r="N945" s="32" t="s">
        <v>154</v>
      </c>
      <c r="O945" s="32" t="s">
        <v>155</v>
      </c>
      <c r="P945" s="32" t="s">
        <v>162</v>
      </c>
      <c r="Q945" s="32" t="s">
        <v>163</v>
      </c>
      <c r="R945" s="34">
        <v>10</v>
      </c>
      <c r="S945" s="34">
        <v>149000</v>
      </c>
      <c r="T945" s="35">
        <v>0</v>
      </c>
      <c r="U945" s="36">
        <f>T945*1.12</f>
        <v>0</v>
      </c>
      <c r="V945" s="37" t="s">
        <v>48</v>
      </c>
      <c r="W945" s="32">
        <v>2016</v>
      </c>
      <c r="X945" s="38">
        <v>11</v>
      </c>
    </row>
    <row r="946" spans="1:61" s="40" customFormat="1" ht="50.1" customHeight="1">
      <c r="A946" s="70" t="s">
        <v>2331</v>
      </c>
      <c r="B946" s="30" t="s">
        <v>35</v>
      </c>
      <c r="C946" s="220" t="s">
        <v>2329</v>
      </c>
      <c r="D946" s="42" t="s">
        <v>2280</v>
      </c>
      <c r="E946" s="220" t="s">
        <v>2330</v>
      </c>
      <c r="F946" s="220"/>
      <c r="G946" s="32" t="s">
        <v>40</v>
      </c>
      <c r="H946" s="30">
        <v>0</v>
      </c>
      <c r="I946" s="32">
        <v>590000000</v>
      </c>
      <c r="J946" s="32" t="s">
        <v>41</v>
      </c>
      <c r="K946" s="32" t="s">
        <v>165</v>
      </c>
      <c r="L946" s="32" t="s">
        <v>43</v>
      </c>
      <c r="M946" s="32" t="s">
        <v>84</v>
      </c>
      <c r="N946" s="54" t="s">
        <v>154</v>
      </c>
      <c r="O946" s="54" t="s">
        <v>166</v>
      </c>
      <c r="P946" s="32">
        <v>168</v>
      </c>
      <c r="Q946" s="30" t="s">
        <v>163</v>
      </c>
      <c r="R946" s="58">
        <v>10</v>
      </c>
      <c r="S946" s="58">
        <v>149000</v>
      </c>
      <c r="T946" s="119">
        <v>0</v>
      </c>
      <c r="U946" s="58">
        <f>T946*1.12</f>
        <v>0</v>
      </c>
      <c r="V946" s="32"/>
      <c r="W946" s="32">
        <v>2016</v>
      </c>
      <c r="X946" s="32" t="s">
        <v>6977</v>
      </c>
    </row>
    <row r="947" spans="1:61" s="40" customFormat="1" ht="50.1" customHeight="1">
      <c r="A947" s="70" t="s">
        <v>12673</v>
      </c>
      <c r="B947" s="30" t="s">
        <v>35</v>
      </c>
      <c r="C947" s="220" t="s">
        <v>2329</v>
      </c>
      <c r="D947" s="42" t="s">
        <v>2280</v>
      </c>
      <c r="E947" s="220" t="s">
        <v>2330</v>
      </c>
      <c r="F947" s="220" t="s">
        <v>12674</v>
      </c>
      <c r="G947" s="32" t="s">
        <v>40</v>
      </c>
      <c r="H947" s="30">
        <v>0</v>
      </c>
      <c r="I947" s="32">
        <v>590000000</v>
      </c>
      <c r="J947" s="32" t="s">
        <v>41</v>
      </c>
      <c r="K947" s="32" t="s">
        <v>12669</v>
      </c>
      <c r="L947" s="32" t="s">
        <v>43</v>
      </c>
      <c r="M947" s="32" t="s">
        <v>84</v>
      </c>
      <c r="N947" s="54" t="s">
        <v>154</v>
      </c>
      <c r="O947" s="54" t="s">
        <v>166</v>
      </c>
      <c r="P947" s="32">
        <v>168</v>
      </c>
      <c r="Q947" s="30" t="s">
        <v>163</v>
      </c>
      <c r="R947" s="58">
        <v>10</v>
      </c>
      <c r="S947" s="58">
        <v>210000</v>
      </c>
      <c r="T947" s="119">
        <f>R947*S947</f>
        <v>2100000</v>
      </c>
      <c r="U947" s="58">
        <f>T947*1.12</f>
        <v>2352000</v>
      </c>
      <c r="V947" s="221"/>
      <c r="W947" s="32">
        <v>2016</v>
      </c>
      <c r="X947" s="32"/>
    </row>
    <row r="948" spans="1:61" ht="50.1" customHeight="1">
      <c r="A948" s="29" t="s">
        <v>2332</v>
      </c>
      <c r="B948" s="30" t="s">
        <v>35</v>
      </c>
      <c r="C948" s="31" t="s">
        <v>2333</v>
      </c>
      <c r="D948" s="31" t="s">
        <v>2280</v>
      </c>
      <c r="E948" s="31" t="s">
        <v>2334</v>
      </c>
      <c r="F948" s="31" t="s">
        <v>48</v>
      </c>
      <c r="G948" s="32" t="s">
        <v>40</v>
      </c>
      <c r="H948" s="33">
        <v>0</v>
      </c>
      <c r="I948" s="67">
        <v>590000000</v>
      </c>
      <c r="J948" s="32" t="s">
        <v>41</v>
      </c>
      <c r="K948" s="32" t="s">
        <v>153</v>
      </c>
      <c r="L948" s="32" t="s">
        <v>43</v>
      </c>
      <c r="M948" s="32" t="s">
        <v>84</v>
      </c>
      <c r="N948" s="32" t="s">
        <v>154</v>
      </c>
      <c r="O948" s="32" t="s">
        <v>155</v>
      </c>
      <c r="P948" s="32" t="s">
        <v>162</v>
      </c>
      <c r="Q948" s="32" t="s">
        <v>163</v>
      </c>
      <c r="R948" s="34">
        <v>10</v>
      </c>
      <c r="S948" s="34">
        <v>149000</v>
      </c>
      <c r="T948" s="35">
        <v>0</v>
      </c>
      <c r="U948" s="36">
        <v>0</v>
      </c>
      <c r="V948" s="37" t="s">
        <v>48</v>
      </c>
      <c r="W948" s="32">
        <v>2016</v>
      </c>
      <c r="X948" s="38">
        <v>11</v>
      </c>
    </row>
    <row r="949" spans="1:61" ht="50.1" customHeight="1">
      <c r="A949" s="29" t="s">
        <v>2335</v>
      </c>
      <c r="B949" s="30" t="s">
        <v>35</v>
      </c>
      <c r="C949" s="31" t="s">
        <v>2333</v>
      </c>
      <c r="D949" s="31" t="s">
        <v>2280</v>
      </c>
      <c r="E949" s="31" t="s">
        <v>2334</v>
      </c>
      <c r="F949" s="31" t="s">
        <v>48</v>
      </c>
      <c r="G949" s="32" t="s">
        <v>40</v>
      </c>
      <c r="H949" s="33">
        <v>0</v>
      </c>
      <c r="I949" s="67">
        <v>590000000</v>
      </c>
      <c r="J949" s="32" t="s">
        <v>41</v>
      </c>
      <c r="K949" s="32" t="s">
        <v>153</v>
      </c>
      <c r="L949" s="32" t="s">
        <v>43</v>
      </c>
      <c r="M949" s="32" t="s">
        <v>84</v>
      </c>
      <c r="N949" s="32" t="s">
        <v>154</v>
      </c>
      <c r="O949" s="32" t="s">
        <v>155</v>
      </c>
      <c r="P949" s="32" t="s">
        <v>162</v>
      </c>
      <c r="Q949" s="32" t="s">
        <v>163</v>
      </c>
      <c r="R949" s="34">
        <v>10</v>
      </c>
      <c r="S949" s="34">
        <v>184000</v>
      </c>
      <c r="T949" s="35">
        <f>R949*S949</f>
        <v>1840000</v>
      </c>
      <c r="U949" s="36">
        <f>T949*1.12</f>
        <v>2060800.0000000002</v>
      </c>
      <c r="V949" s="37" t="s">
        <v>48</v>
      </c>
      <c r="W949" s="32">
        <v>2016</v>
      </c>
      <c r="X949" s="38" t="s">
        <v>48</v>
      </c>
    </row>
    <row r="950" spans="1:61" ht="50.1" customHeight="1">
      <c r="A950" s="29" t="s">
        <v>2336</v>
      </c>
      <c r="B950" s="30" t="s">
        <v>35</v>
      </c>
      <c r="C950" s="31" t="s">
        <v>2337</v>
      </c>
      <c r="D950" s="31" t="s">
        <v>2280</v>
      </c>
      <c r="E950" s="31" t="s">
        <v>2338</v>
      </c>
      <c r="F950" s="31" t="s">
        <v>48</v>
      </c>
      <c r="G950" s="32" t="s">
        <v>40</v>
      </c>
      <c r="H950" s="33">
        <v>0</v>
      </c>
      <c r="I950" s="67">
        <v>590000000</v>
      </c>
      <c r="J950" s="32" t="s">
        <v>41</v>
      </c>
      <c r="K950" s="32" t="s">
        <v>153</v>
      </c>
      <c r="L950" s="32" t="s">
        <v>43</v>
      </c>
      <c r="M950" s="32" t="s">
        <v>84</v>
      </c>
      <c r="N950" s="32" t="s">
        <v>154</v>
      </c>
      <c r="O950" s="32" t="s">
        <v>155</v>
      </c>
      <c r="P950" s="32" t="s">
        <v>162</v>
      </c>
      <c r="Q950" s="32" t="s">
        <v>163</v>
      </c>
      <c r="R950" s="34">
        <v>1</v>
      </c>
      <c r="S950" s="34">
        <v>149000</v>
      </c>
      <c r="T950" s="35">
        <v>0</v>
      </c>
      <c r="U950" s="36">
        <f>T950*1.12</f>
        <v>0</v>
      </c>
      <c r="V950" s="37" t="s">
        <v>48</v>
      </c>
      <c r="W950" s="32">
        <v>2016</v>
      </c>
      <c r="X950" s="38">
        <v>11</v>
      </c>
    </row>
    <row r="951" spans="1:61" s="40" customFormat="1" ht="50.1" customHeight="1">
      <c r="A951" s="70" t="s">
        <v>2339</v>
      </c>
      <c r="B951" s="30" t="s">
        <v>35</v>
      </c>
      <c r="C951" s="42" t="s">
        <v>2337</v>
      </c>
      <c r="D951" s="42" t="s">
        <v>2280</v>
      </c>
      <c r="E951" s="42" t="s">
        <v>2338</v>
      </c>
      <c r="F951" s="42"/>
      <c r="G951" s="32" t="s">
        <v>40</v>
      </c>
      <c r="H951" s="30">
        <v>0</v>
      </c>
      <c r="I951" s="67">
        <v>590000000</v>
      </c>
      <c r="J951" s="32" t="s">
        <v>41</v>
      </c>
      <c r="K951" s="32" t="s">
        <v>165</v>
      </c>
      <c r="L951" s="32" t="s">
        <v>43</v>
      </c>
      <c r="M951" s="32" t="s">
        <v>84</v>
      </c>
      <c r="N951" s="54" t="s">
        <v>154</v>
      </c>
      <c r="O951" s="54" t="s">
        <v>166</v>
      </c>
      <c r="P951" s="32">
        <v>168</v>
      </c>
      <c r="Q951" s="30" t="s">
        <v>163</v>
      </c>
      <c r="R951" s="373">
        <v>1</v>
      </c>
      <c r="S951" s="55">
        <v>149000</v>
      </c>
      <c r="T951" s="58">
        <v>0</v>
      </c>
      <c r="U951" s="58">
        <f>T951*1.12</f>
        <v>0</v>
      </c>
      <c r="V951" s="32"/>
      <c r="W951" s="32">
        <v>2016</v>
      </c>
      <c r="X951" s="32">
        <v>11.19</v>
      </c>
      <c r="Y951" s="364"/>
      <c r="Z951" s="364"/>
      <c r="AA951" s="364"/>
      <c r="AB951" s="364"/>
      <c r="AC951" s="364"/>
      <c r="AD951" s="364"/>
      <c r="AE951" s="364"/>
      <c r="AF951" s="364"/>
      <c r="AG951" s="364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</row>
    <row r="952" spans="1:61" s="40" customFormat="1" ht="50.1" customHeight="1">
      <c r="A952" s="70" t="s">
        <v>13894</v>
      </c>
      <c r="B952" s="30" t="s">
        <v>35</v>
      </c>
      <c r="C952" s="42" t="s">
        <v>2337</v>
      </c>
      <c r="D952" s="42" t="s">
        <v>2280</v>
      </c>
      <c r="E952" s="42" t="s">
        <v>2338</v>
      </c>
      <c r="F952" s="42"/>
      <c r="G952" s="32" t="s">
        <v>40</v>
      </c>
      <c r="H952" s="30">
        <v>0</v>
      </c>
      <c r="I952" s="67">
        <v>590000000</v>
      </c>
      <c r="J952" s="32" t="s">
        <v>41</v>
      </c>
      <c r="K952" s="32" t="s">
        <v>13289</v>
      </c>
      <c r="L952" s="32" t="s">
        <v>43</v>
      </c>
      <c r="M952" s="32" t="s">
        <v>84</v>
      </c>
      <c r="N952" s="54" t="s">
        <v>154</v>
      </c>
      <c r="O952" s="54" t="s">
        <v>166</v>
      </c>
      <c r="P952" s="32">
        <v>168</v>
      </c>
      <c r="Q952" s="30" t="s">
        <v>163</v>
      </c>
      <c r="R952" s="373">
        <v>1</v>
      </c>
      <c r="S952" s="55">
        <v>224000</v>
      </c>
      <c r="T952" s="58">
        <f>R952*S952</f>
        <v>224000</v>
      </c>
      <c r="U952" s="58">
        <f>T952*1.12</f>
        <v>250880.00000000003</v>
      </c>
      <c r="V952" s="32"/>
      <c r="W952" s="32">
        <v>2016</v>
      </c>
      <c r="X952" s="32"/>
      <c r="Y952" s="364"/>
      <c r="Z952" s="364"/>
      <c r="AA952" s="364"/>
      <c r="AB952" s="364"/>
      <c r="AC952" s="364"/>
      <c r="AD952" s="364"/>
      <c r="AE952" s="364"/>
      <c r="AF952" s="364"/>
      <c r="AG952" s="364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</row>
    <row r="953" spans="1:61" ht="50.1" customHeight="1">
      <c r="A953" s="29" t="s">
        <v>2340</v>
      </c>
      <c r="B953" s="30" t="s">
        <v>35</v>
      </c>
      <c r="C953" s="31" t="s">
        <v>2341</v>
      </c>
      <c r="D953" s="31" t="s">
        <v>2280</v>
      </c>
      <c r="E953" s="31" t="s">
        <v>2342</v>
      </c>
      <c r="F953" s="31" t="s">
        <v>48</v>
      </c>
      <c r="G953" s="32" t="s">
        <v>40</v>
      </c>
      <c r="H953" s="33">
        <v>0</v>
      </c>
      <c r="I953" s="67">
        <v>590000000</v>
      </c>
      <c r="J953" s="32" t="s">
        <v>41</v>
      </c>
      <c r="K953" s="32" t="s">
        <v>153</v>
      </c>
      <c r="L953" s="32" t="s">
        <v>43</v>
      </c>
      <c r="M953" s="32" t="s">
        <v>84</v>
      </c>
      <c r="N953" s="32" t="s">
        <v>154</v>
      </c>
      <c r="O953" s="32" t="s">
        <v>155</v>
      </c>
      <c r="P953" s="32" t="s">
        <v>162</v>
      </c>
      <c r="Q953" s="32" t="s">
        <v>163</v>
      </c>
      <c r="R953" s="34">
        <v>1</v>
      </c>
      <c r="S953" s="34">
        <v>149000</v>
      </c>
      <c r="T953" s="35">
        <v>0</v>
      </c>
      <c r="U953" s="36">
        <v>0</v>
      </c>
      <c r="V953" s="37" t="s">
        <v>48</v>
      </c>
      <c r="W953" s="32">
        <v>2016</v>
      </c>
      <c r="X953" s="38" t="s">
        <v>156</v>
      </c>
    </row>
    <row r="954" spans="1:61" ht="50.1" customHeight="1">
      <c r="A954" s="29" t="s">
        <v>2343</v>
      </c>
      <c r="B954" s="30" t="s">
        <v>35</v>
      </c>
      <c r="C954" s="31" t="s">
        <v>2341</v>
      </c>
      <c r="D954" s="31" t="s">
        <v>2280</v>
      </c>
      <c r="E954" s="31" t="s">
        <v>2342</v>
      </c>
      <c r="F954" s="31" t="s">
        <v>48</v>
      </c>
      <c r="G954" s="32" t="s">
        <v>40</v>
      </c>
      <c r="H954" s="33">
        <v>0</v>
      </c>
      <c r="I954" s="67">
        <v>590000000</v>
      </c>
      <c r="J954" s="32" t="s">
        <v>41</v>
      </c>
      <c r="K954" s="32" t="s">
        <v>153</v>
      </c>
      <c r="L954" s="32" t="s">
        <v>43</v>
      </c>
      <c r="M954" s="32" t="s">
        <v>84</v>
      </c>
      <c r="N954" s="32" t="s">
        <v>154</v>
      </c>
      <c r="O954" s="32" t="s">
        <v>155</v>
      </c>
      <c r="P954" s="32" t="s">
        <v>162</v>
      </c>
      <c r="Q954" s="32" t="s">
        <v>163</v>
      </c>
      <c r="R954" s="34">
        <v>1</v>
      </c>
      <c r="S954" s="34">
        <v>158000</v>
      </c>
      <c r="T954" s="35">
        <f>R954*S954</f>
        <v>158000</v>
      </c>
      <c r="U954" s="36">
        <f>T954*1.12</f>
        <v>176960.00000000003</v>
      </c>
      <c r="V954" s="37" t="s">
        <v>48</v>
      </c>
      <c r="W954" s="32">
        <v>2016</v>
      </c>
      <c r="X954" s="38" t="s">
        <v>48</v>
      </c>
    </row>
    <row r="955" spans="1:61" ht="50.1" customHeight="1">
      <c r="A955" s="29" t="s">
        <v>2344</v>
      </c>
      <c r="B955" s="30" t="s">
        <v>35</v>
      </c>
      <c r="C955" s="31" t="s">
        <v>2345</v>
      </c>
      <c r="D955" s="31" t="s">
        <v>2280</v>
      </c>
      <c r="E955" s="31" t="s">
        <v>2346</v>
      </c>
      <c r="F955" s="31" t="s">
        <v>48</v>
      </c>
      <c r="G955" s="32" t="s">
        <v>40</v>
      </c>
      <c r="H955" s="33">
        <v>0</v>
      </c>
      <c r="I955" s="67">
        <v>590000000</v>
      </c>
      <c r="J955" s="32" t="s">
        <v>41</v>
      </c>
      <c r="K955" s="32" t="s">
        <v>153</v>
      </c>
      <c r="L955" s="32" t="s">
        <v>43</v>
      </c>
      <c r="M955" s="32" t="s">
        <v>84</v>
      </c>
      <c r="N955" s="32" t="s">
        <v>154</v>
      </c>
      <c r="O955" s="32" t="s">
        <v>155</v>
      </c>
      <c r="P955" s="32" t="s">
        <v>162</v>
      </c>
      <c r="Q955" s="32" t="s">
        <v>163</v>
      </c>
      <c r="R955" s="34">
        <v>1</v>
      </c>
      <c r="S955" s="34">
        <v>149000</v>
      </c>
      <c r="T955" s="35">
        <v>0</v>
      </c>
      <c r="U955" s="36">
        <v>0</v>
      </c>
      <c r="V955" s="37" t="s">
        <v>48</v>
      </c>
      <c r="W955" s="32">
        <v>2016</v>
      </c>
      <c r="X955" s="38" t="s">
        <v>156</v>
      </c>
    </row>
    <row r="956" spans="1:61" ht="50.1" customHeight="1">
      <c r="A956" s="29" t="s">
        <v>2347</v>
      </c>
      <c r="B956" s="30" t="s">
        <v>35</v>
      </c>
      <c r="C956" s="31" t="s">
        <v>2345</v>
      </c>
      <c r="D956" s="31" t="s">
        <v>2280</v>
      </c>
      <c r="E956" s="31" t="s">
        <v>2346</v>
      </c>
      <c r="F956" s="31" t="s">
        <v>48</v>
      </c>
      <c r="G956" s="32" t="s">
        <v>40</v>
      </c>
      <c r="H956" s="33">
        <v>0</v>
      </c>
      <c r="I956" s="67">
        <v>590000000</v>
      </c>
      <c r="J956" s="32" t="s">
        <v>41</v>
      </c>
      <c r="K956" s="32" t="s">
        <v>153</v>
      </c>
      <c r="L956" s="32" t="s">
        <v>43</v>
      </c>
      <c r="M956" s="32" t="s">
        <v>84</v>
      </c>
      <c r="N956" s="32" t="s">
        <v>154</v>
      </c>
      <c r="O956" s="32" t="s">
        <v>155</v>
      </c>
      <c r="P956" s="32" t="s">
        <v>162</v>
      </c>
      <c r="Q956" s="32" t="s">
        <v>163</v>
      </c>
      <c r="R956" s="34">
        <v>1</v>
      </c>
      <c r="S956" s="34">
        <v>161000</v>
      </c>
      <c r="T956" s="35">
        <f>R956*S956</f>
        <v>161000</v>
      </c>
      <c r="U956" s="36">
        <f t="shared" ref="U956:U966" si="93">T956*1.12</f>
        <v>180320.00000000003</v>
      </c>
      <c r="V956" s="37" t="s">
        <v>48</v>
      </c>
      <c r="W956" s="32">
        <v>2016</v>
      </c>
      <c r="X956" s="38" t="s">
        <v>48</v>
      </c>
    </row>
    <row r="957" spans="1:61" ht="50.1" customHeight="1">
      <c r="A957" s="29" t="s">
        <v>2348</v>
      </c>
      <c r="B957" s="30" t="s">
        <v>35</v>
      </c>
      <c r="C957" s="31" t="s">
        <v>2349</v>
      </c>
      <c r="D957" s="31" t="s">
        <v>2280</v>
      </c>
      <c r="E957" s="31" t="s">
        <v>2350</v>
      </c>
      <c r="F957" s="31" t="s">
        <v>48</v>
      </c>
      <c r="G957" s="32" t="s">
        <v>40</v>
      </c>
      <c r="H957" s="33">
        <v>0</v>
      </c>
      <c r="I957" s="67">
        <v>590000000</v>
      </c>
      <c r="J957" s="32" t="s">
        <v>41</v>
      </c>
      <c r="K957" s="32" t="s">
        <v>153</v>
      </c>
      <c r="L957" s="32" t="s">
        <v>43</v>
      </c>
      <c r="M957" s="32" t="s">
        <v>84</v>
      </c>
      <c r="N957" s="32" t="s">
        <v>154</v>
      </c>
      <c r="O957" s="32" t="s">
        <v>155</v>
      </c>
      <c r="P957" s="32" t="s">
        <v>162</v>
      </c>
      <c r="Q957" s="32" t="s">
        <v>163</v>
      </c>
      <c r="R957" s="34">
        <v>2</v>
      </c>
      <c r="S957" s="34">
        <v>149000</v>
      </c>
      <c r="T957" s="35">
        <v>0</v>
      </c>
      <c r="U957" s="36">
        <f t="shared" si="93"/>
        <v>0</v>
      </c>
      <c r="V957" s="37" t="s">
        <v>48</v>
      </c>
      <c r="W957" s="32">
        <v>2016</v>
      </c>
      <c r="X957" s="38">
        <v>11</v>
      </c>
    </row>
    <row r="958" spans="1:61" s="40" customFormat="1" ht="50.1" customHeight="1">
      <c r="A958" s="70" t="s">
        <v>2351</v>
      </c>
      <c r="B958" s="30" t="s">
        <v>35</v>
      </c>
      <c r="C958" s="220" t="s">
        <v>2349</v>
      </c>
      <c r="D958" s="220" t="s">
        <v>2280</v>
      </c>
      <c r="E958" s="220" t="s">
        <v>2350</v>
      </c>
      <c r="F958" s="220"/>
      <c r="G958" s="32" t="s">
        <v>40</v>
      </c>
      <c r="H958" s="30">
        <v>0</v>
      </c>
      <c r="I958" s="67">
        <v>590000000</v>
      </c>
      <c r="J958" s="32" t="s">
        <v>41</v>
      </c>
      <c r="K958" s="32" t="s">
        <v>165</v>
      </c>
      <c r="L958" s="32" t="s">
        <v>43</v>
      </c>
      <c r="M958" s="32" t="s">
        <v>84</v>
      </c>
      <c r="N958" s="54" t="s">
        <v>154</v>
      </c>
      <c r="O958" s="54" t="s">
        <v>166</v>
      </c>
      <c r="P958" s="32">
        <v>168</v>
      </c>
      <c r="Q958" s="30" t="s">
        <v>163</v>
      </c>
      <c r="R958" s="373">
        <v>2</v>
      </c>
      <c r="S958" s="58">
        <v>149000</v>
      </c>
      <c r="T958" s="58">
        <v>0</v>
      </c>
      <c r="U958" s="58">
        <f>T958*1.12</f>
        <v>0</v>
      </c>
      <c r="V958" s="32"/>
      <c r="W958" s="32">
        <v>2016</v>
      </c>
      <c r="X958" s="32" t="s">
        <v>12653</v>
      </c>
      <c r="Y958" s="364"/>
      <c r="Z958" s="364"/>
      <c r="AA958" s="364"/>
      <c r="AB958" s="364"/>
      <c r="AC958" s="364"/>
      <c r="AD958" s="364"/>
      <c r="AE958" s="364"/>
      <c r="AF958" s="364"/>
      <c r="AG958" s="364"/>
      <c r="AH958" s="364"/>
      <c r="AI958" s="364"/>
      <c r="AJ958" s="364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</row>
    <row r="959" spans="1:61" s="40" customFormat="1" ht="50.1" customHeight="1">
      <c r="A959" s="70" t="s">
        <v>14167</v>
      </c>
      <c r="B959" s="30" t="s">
        <v>35</v>
      </c>
      <c r="C959" s="220" t="s">
        <v>2349</v>
      </c>
      <c r="D959" s="220" t="s">
        <v>2280</v>
      </c>
      <c r="E959" s="220" t="s">
        <v>2350</v>
      </c>
      <c r="F959" s="220"/>
      <c r="G959" s="32" t="s">
        <v>40</v>
      </c>
      <c r="H959" s="30">
        <v>0</v>
      </c>
      <c r="I959" s="31">
        <v>590000000</v>
      </c>
      <c r="J959" s="32" t="s">
        <v>41</v>
      </c>
      <c r="K959" s="32" t="s">
        <v>13233</v>
      </c>
      <c r="L959" s="32" t="s">
        <v>43</v>
      </c>
      <c r="M959" s="32" t="s">
        <v>84</v>
      </c>
      <c r="N959" s="54" t="s">
        <v>154</v>
      </c>
      <c r="O959" s="54" t="s">
        <v>166</v>
      </c>
      <c r="P959" s="32">
        <v>168</v>
      </c>
      <c r="Q959" s="30" t="s">
        <v>163</v>
      </c>
      <c r="R959" s="373">
        <v>0.53500000000000003</v>
      </c>
      <c r="S959" s="58">
        <v>225000</v>
      </c>
      <c r="T959" s="119">
        <f>R959*S959</f>
        <v>120375</v>
      </c>
      <c r="U959" s="58">
        <f>T959*1.12</f>
        <v>134820</v>
      </c>
      <c r="V959" s="32"/>
      <c r="W959" s="32">
        <v>2016</v>
      </c>
      <c r="X959" s="32"/>
      <c r="Y959" s="364"/>
      <c r="Z959" s="364"/>
      <c r="AA959" s="364"/>
      <c r="AB959" s="364"/>
      <c r="AC959" s="364"/>
      <c r="AD959" s="364"/>
      <c r="AE959" s="364"/>
      <c r="AF959" s="364"/>
      <c r="AG959" s="364"/>
      <c r="AH959" s="364"/>
      <c r="AI959" s="364"/>
      <c r="AJ959" s="364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</row>
    <row r="960" spans="1:61" ht="50.1" customHeight="1">
      <c r="A960" s="29" t="s">
        <v>2352</v>
      </c>
      <c r="B960" s="30" t="s">
        <v>35</v>
      </c>
      <c r="C960" s="31" t="s">
        <v>2353</v>
      </c>
      <c r="D960" s="31" t="s">
        <v>2280</v>
      </c>
      <c r="E960" s="31" t="s">
        <v>2354</v>
      </c>
      <c r="F960" s="31" t="s">
        <v>48</v>
      </c>
      <c r="G960" s="32" t="s">
        <v>40</v>
      </c>
      <c r="H960" s="33">
        <v>0</v>
      </c>
      <c r="I960" s="67">
        <v>590000000</v>
      </c>
      <c r="J960" s="32" t="s">
        <v>41</v>
      </c>
      <c r="K960" s="32" t="s">
        <v>153</v>
      </c>
      <c r="L960" s="32" t="s">
        <v>43</v>
      </c>
      <c r="M960" s="32" t="s">
        <v>84</v>
      </c>
      <c r="N960" s="32" t="s">
        <v>154</v>
      </c>
      <c r="O960" s="32" t="s">
        <v>155</v>
      </c>
      <c r="P960" s="32" t="s">
        <v>162</v>
      </c>
      <c r="Q960" s="32" t="s">
        <v>163</v>
      </c>
      <c r="R960" s="34">
        <v>0.2</v>
      </c>
      <c r="S960" s="34">
        <v>235000</v>
      </c>
      <c r="T960" s="35">
        <v>0</v>
      </c>
      <c r="U960" s="36">
        <f t="shared" si="93"/>
        <v>0</v>
      </c>
      <c r="V960" s="37" t="s">
        <v>48</v>
      </c>
      <c r="W960" s="32">
        <v>2016</v>
      </c>
      <c r="X960" s="38">
        <v>11</v>
      </c>
    </row>
    <row r="961" spans="1:61" s="40" customFormat="1" ht="50.1" customHeight="1">
      <c r="A961" s="70" t="s">
        <v>2355</v>
      </c>
      <c r="B961" s="30" t="s">
        <v>35</v>
      </c>
      <c r="C961" s="220" t="s">
        <v>2353</v>
      </c>
      <c r="D961" s="220" t="s">
        <v>2280</v>
      </c>
      <c r="E961" s="220" t="s">
        <v>2354</v>
      </c>
      <c r="F961" s="220"/>
      <c r="G961" s="32" t="s">
        <v>40</v>
      </c>
      <c r="H961" s="30">
        <v>0</v>
      </c>
      <c r="I961" s="67">
        <v>590000000</v>
      </c>
      <c r="J961" s="32" t="s">
        <v>41</v>
      </c>
      <c r="K961" s="32" t="s">
        <v>165</v>
      </c>
      <c r="L961" s="32" t="s">
        <v>43</v>
      </c>
      <c r="M961" s="32" t="s">
        <v>84</v>
      </c>
      <c r="N961" s="54" t="s">
        <v>154</v>
      </c>
      <c r="O961" s="54" t="s">
        <v>166</v>
      </c>
      <c r="P961" s="32">
        <v>168</v>
      </c>
      <c r="Q961" s="30" t="s">
        <v>163</v>
      </c>
      <c r="R961" s="373">
        <v>0.2</v>
      </c>
      <c r="S961" s="58">
        <v>235000</v>
      </c>
      <c r="T961" s="58">
        <v>0</v>
      </c>
      <c r="U961" s="58">
        <f>T961*1.12</f>
        <v>0</v>
      </c>
      <c r="V961" s="32"/>
      <c r="W961" s="32">
        <v>2016</v>
      </c>
      <c r="X961" s="32" t="s">
        <v>13403</v>
      </c>
      <c r="Y961" s="364"/>
      <c r="Z961" s="364"/>
      <c r="AA961" s="364"/>
      <c r="AB961" s="364"/>
      <c r="AC961" s="364"/>
      <c r="AD961" s="364"/>
      <c r="AE961" s="364"/>
      <c r="AF961" s="364"/>
      <c r="AG961" s="364"/>
      <c r="AH961" s="364"/>
      <c r="AI961" s="364"/>
      <c r="AJ961" s="364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</row>
    <row r="962" spans="1:61" s="40" customFormat="1" ht="50.1" customHeight="1">
      <c r="A962" s="70" t="s">
        <v>14168</v>
      </c>
      <c r="B962" s="30" t="s">
        <v>35</v>
      </c>
      <c r="C962" s="418" t="s">
        <v>2523</v>
      </c>
      <c r="D962" s="418" t="s">
        <v>2280</v>
      </c>
      <c r="E962" s="418" t="s">
        <v>2524</v>
      </c>
      <c r="F962" s="220"/>
      <c r="G962" s="32" t="s">
        <v>40</v>
      </c>
      <c r="H962" s="30">
        <v>0</v>
      </c>
      <c r="I962" s="31">
        <v>590000000</v>
      </c>
      <c r="J962" s="32" t="s">
        <v>41</v>
      </c>
      <c r="K962" s="32" t="s">
        <v>13233</v>
      </c>
      <c r="L962" s="32" t="s">
        <v>43</v>
      </c>
      <c r="M962" s="32" t="s">
        <v>84</v>
      </c>
      <c r="N962" s="54" t="s">
        <v>154</v>
      </c>
      <c r="O962" s="54" t="s">
        <v>166</v>
      </c>
      <c r="P962" s="32">
        <v>168</v>
      </c>
      <c r="Q962" s="30" t="s">
        <v>163</v>
      </c>
      <c r="R962" s="373">
        <v>1.0999999999999999E-2</v>
      </c>
      <c r="S962" s="58">
        <v>305000</v>
      </c>
      <c r="T962" s="119">
        <f>R962*S962</f>
        <v>3355</v>
      </c>
      <c r="U962" s="58">
        <f>T962*1.12</f>
        <v>3757.6000000000004</v>
      </c>
      <c r="V962" s="32"/>
      <c r="W962" s="32">
        <v>2016</v>
      </c>
      <c r="X962" s="32"/>
      <c r="Y962" s="364"/>
      <c r="Z962" s="364"/>
      <c r="AA962" s="364"/>
      <c r="AB962" s="364"/>
      <c r="AC962" s="364"/>
      <c r="AD962" s="364"/>
      <c r="AE962" s="364"/>
      <c r="AF962" s="364"/>
      <c r="AG962" s="364"/>
      <c r="AH962" s="364"/>
      <c r="AI962" s="364"/>
      <c r="AJ962" s="364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</row>
    <row r="963" spans="1:61" ht="50.1" customHeight="1">
      <c r="A963" s="29" t="s">
        <v>2356</v>
      </c>
      <c r="B963" s="30" t="s">
        <v>35</v>
      </c>
      <c r="C963" s="31" t="s">
        <v>2357</v>
      </c>
      <c r="D963" s="31" t="s">
        <v>2280</v>
      </c>
      <c r="E963" s="31" t="s">
        <v>2358</v>
      </c>
      <c r="F963" s="31" t="s">
        <v>48</v>
      </c>
      <c r="G963" s="32" t="s">
        <v>40</v>
      </c>
      <c r="H963" s="33">
        <v>0</v>
      </c>
      <c r="I963" s="67">
        <v>590000000</v>
      </c>
      <c r="J963" s="32" t="s">
        <v>41</v>
      </c>
      <c r="K963" s="32" t="s">
        <v>153</v>
      </c>
      <c r="L963" s="32" t="s">
        <v>43</v>
      </c>
      <c r="M963" s="32" t="s">
        <v>84</v>
      </c>
      <c r="N963" s="32" t="s">
        <v>154</v>
      </c>
      <c r="O963" s="32" t="s">
        <v>155</v>
      </c>
      <c r="P963" s="32" t="s">
        <v>162</v>
      </c>
      <c r="Q963" s="32" t="s">
        <v>163</v>
      </c>
      <c r="R963" s="34">
        <v>2</v>
      </c>
      <c r="S963" s="34">
        <v>149000</v>
      </c>
      <c r="T963" s="35">
        <v>0</v>
      </c>
      <c r="U963" s="36">
        <f t="shared" si="93"/>
        <v>0</v>
      </c>
      <c r="V963" s="37" t="s">
        <v>48</v>
      </c>
      <c r="W963" s="32">
        <v>2016</v>
      </c>
      <c r="X963" s="38">
        <v>11</v>
      </c>
    </row>
    <row r="964" spans="1:61" s="40" customFormat="1" ht="50.1" customHeight="1">
      <c r="A964" s="70" t="s">
        <v>2359</v>
      </c>
      <c r="B964" s="30" t="s">
        <v>35</v>
      </c>
      <c r="C964" s="42" t="s">
        <v>2357</v>
      </c>
      <c r="D964" s="42" t="s">
        <v>2280</v>
      </c>
      <c r="E964" s="42" t="s">
        <v>2358</v>
      </c>
      <c r="F964" s="42"/>
      <c r="G964" s="32" t="s">
        <v>40</v>
      </c>
      <c r="H964" s="30">
        <v>0</v>
      </c>
      <c r="I964" s="67">
        <v>590000000</v>
      </c>
      <c r="J964" s="32" t="s">
        <v>41</v>
      </c>
      <c r="K964" s="32" t="s">
        <v>165</v>
      </c>
      <c r="L964" s="32" t="s">
        <v>43</v>
      </c>
      <c r="M964" s="32" t="s">
        <v>84</v>
      </c>
      <c r="N964" s="54" t="s">
        <v>154</v>
      </c>
      <c r="O964" s="54" t="s">
        <v>166</v>
      </c>
      <c r="P964" s="32">
        <v>168</v>
      </c>
      <c r="Q964" s="30" t="s">
        <v>163</v>
      </c>
      <c r="R964" s="373">
        <v>2</v>
      </c>
      <c r="S964" s="58">
        <v>149000</v>
      </c>
      <c r="T964" s="58">
        <v>0</v>
      </c>
      <c r="U964" s="58">
        <f t="shared" ref="U964:U965" si="94">T964*1.12</f>
        <v>0</v>
      </c>
      <c r="V964" s="32"/>
      <c r="W964" s="32">
        <v>2016</v>
      </c>
      <c r="X964" s="32">
        <v>11.19</v>
      </c>
      <c r="Y964" s="364"/>
      <c r="Z964" s="364"/>
      <c r="AA964" s="364"/>
      <c r="AB964" s="364"/>
      <c r="AC964" s="364"/>
      <c r="AD964" s="364"/>
      <c r="AE964" s="364"/>
      <c r="AF964" s="364"/>
      <c r="AG964" s="364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</row>
    <row r="965" spans="1:61" s="40" customFormat="1" ht="50.1" customHeight="1">
      <c r="A965" s="70" t="s">
        <v>13895</v>
      </c>
      <c r="B965" s="30" t="s">
        <v>35</v>
      </c>
      <c r="C965" s="42" t="s">
        <v>2357</v>
      </c>
      <c r="D965" s="42" t="s">
        <v>2280</v>
      </c>
      <c r="E965" s="42" t="s">
        <v>2358</v>
      </c>
      <c r="F965" s="42"/>
      <c r="G965" s="32" t="s">
        <v>40</v>
      </c>
      <c r="H965" s="30">
        <v>0</v>
      </c>
      <c r="I965" s="67">
        <v>590000000</v>
      </c>
      <c r="J965" s="32" t="s">
        <v>41</v>
      </c>
      <c r="K965" s="32" t="s">
        <v>13289</v>
      </c>
      <c r="L965" s="32" t="s">
        <v>43</v>
      </c>
      <c r="M965" s="32" t="s">
        <v>84</v>
      </c>
      <c r="N965" s="54" t="s">
        <v>154</v>
      </c>
      <c r="O965" s="54" t="s">
        <v>166</v>
      </c>
      <c r="P965" s="32">
        <v>168</v>
      </c>
      <c r="Q965" s="30" t="s">
        <v>163</v>
      </c>
      <c r="R965" s="373">
        <v>2</v>
      </c>
      <c r="S965" s="58">
        <v>224000</v>
      </c>
      <c r="T965" s="58">
        <f>R965*S965</f>
        <v>448000</v>
      </c>
      <c r="U965" s="58">
        <f t="shared" si="94"/>
        <v>501760.00000000006</v>
      </c>
      <c r="V965" s="32"/>
      <c r="W965" s="32">
        <v>2016</v>
      </c>
      <c r="X965" s="32"/>
      <c r="Y965" s="364"/>
      <c r="Z965" s="364"/>
      <c r="AA965" s="364"/>
      <c r="AB965" s="364"/>
      <c r="AC965" s="364"/>
      <c r="AD965" s="364"/>
      <c r="AE965" s="364"/>
      <c r="AF965" s="364"/>
      <c r="AG965" s="364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</row>
    <row r="966" spans="1:61" ht="50.1" customHeight="1">
      <c r="A966" s="29" t="s">
        <v>2360</v>
      </c>
      <c r="B966" s="30" t="s">
        <v>35</v>
      </c>
      <c r="C966" s="31" t="s">
        <v>2361</v>
      </c>
      <c r="D966" s="31" t="s">
        <v>2280</v>
      </c>
      <c r="E966" s="31" t="s">
        <v>2362</v>
      </c>
      <c r="F966" s="31" t="s">
        <v>48</v>
      </c>
      <c r="G966" s="32" t="s">
        <v>40</v>
      </c>
      <c r="H966" s="33">
        <v>0</v>
      </c>
      <c r="I966" s="67">
        <v>590000000</v>
      </c>
      <c r="J966" s="32" t="s">
        <v>41</v>
      </c>
      <c r="K966" s="32" t="s">
        <v>153</v>
      </c>
      <c r="L966" s="32" t="s">
        <v>43</v>
      </c>
      <c r="M966" s="32" t="s">
        <v>84</v>
      </c>
      <c r="N966" s="32" t="s">
        <v>154</v>
      </c>
      <c r="O966" s="32" t="s">
        <v>155</v>
      </c>
      <c r="P966" s="32" t="s">
        <v>162</v>
      </c>
      <c r="Q966" s="32" t="s">
        <v>163</v>
      </c>
      <c r="R966" s="34">
        <v>5</v>
      </c>
      <c r="S966" s="34">
        <v>149000</v>
      </c>
      <c r="T966" s="35">
        <v>0</v>
      </c>
      <c r="U966" s="36">
        <f t="shared" si="93"/>
        <v>0</v>
      </c>
      <c r="V966" s="37" t="s">
        <v>48</v>
      </c>
      <c r="W966" s="32">
        <v>2016</v>
      </c>
      <c r="X966" s="38">
        <v>11</v>
      </c>
    </row>
    <row r="967" spans="1:61" s="40" customFormat="1" ht="50.1" customHeight="1">
      <c r="A967" s="70" t="s">
        <v>2363</v>
      </c>
      <c r="B967" s="30" t="s">
        <v>35</v>
      </c>
      <c r="C967" s="42" t="s">
        <v>2361</v>
      </c>
      <c r="D967" s="42" t="s">
        <v>2280</v>
      </c>
      <c r="E967" s="42" t="s">
        <v>2362</v>
      </c>
      <c r="F967" s="42"/>
      <c r="G967" s="32" t="s">
        <v>40</v>
      </c>
      <c r="H967" s="30">
        <v>0</v>
      </c>
      <c r="I967" s="67">
        <v>590000000</v>
      </c>
      <c r="J967" s="32" t="s">
        <v>41</v>
      </c>
      <c r="K967" s="32" t="s">
        <v>165</v>
      </c>
      <c r="L967" s="32" t="s">
        <v>43</v>
      </c>
      <c r="M967" s="32" t="s">
        <v>84</v>
      </c>
      <c r="N967" s="54" t="s">
        <v>154</v>
      </c>
      <c r="O967" s="54" t="s">
        <v>166</v>
      </c>
      <c r="P967" s="32">
        <v>168</v>
      </c>
      <c r="Q967" s="30" t="s">
        <v>163</v>
      </c>
      <c r="R967" s="373">
        <v>5</v>
      </c>
      <c r="S967" s="58">
        <v>149000</v>
      </c>
      <c r="T967" s="58">
        <v>0</v>
      </c>
      <c r="U967" s="58">
        <f>T967*1.12</f>
        <v>0</v>
      </c>
      <c r="V967" s="32"/>
      <c r="W967" s="32">
        <v>2016</v>
      </c>
      <c r="X967" s="32">
        <v>11.19</v>
      </c>
      <c r="Y967" s="364"/>
      <c r="Z967" s="364"/>
      <c r="AA967" s="364"/>
      <c r="AB967" s="364"/>
      <c r="AC967" s="364"/>
      <c r="AD967" s="364"/>
      <c r="AE967" s="364"/>
      <c r="AF967" s="364"/>
      <c r="AG967" s="364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</row>
    <row r="968" spans="1:61" s="40" customFormat="1" ht="50.1" customHeight="1">
      <c r="A968" s="70" t="s">
        <v>13803</v>
      </c>
      <c r="B968" s="30" t="s">
        <v>35</v>
      </c>
      <c r="C968" s="42" t="s">
        <v>2361</v>
      </c>
      <c r="D968" s="42" t="s">
        <v>2280</v>
      </c>
      <c r="E968" s="42" t="s">
        <v>2362</v>
      </c>
      <c r="F968" s="42"/>
      <c r="G968" s="32" t="s">
        <v>40</v>
      </c>
      <c r="H968" s="30">
        <v>0</v>
      </c>
      <c r="I968" s="67">
        <v>590000000</v>
      </c>
      <c r="J968" s="32" t="s">
        <v>41</v>
      </c>
      <c r="K968" s="32" t="s">
        <v>13201</v>
      </c>
      <c r="L968" s="32" t="s">
        <v>43</v>
      </c>
      <c r="M968" s="32" t="s">
        <v>84</v>
      </c>
      <c r="N968" s="54" t="s">
        <v>154</v>
      </c>
      <c r="O968" s="54" t="s">
        <v>166</v>
      </c>
      <c r="P968" s="32">
        <v>168</v>
      </c>
      <c r="Q968" s="30" t="s">
        <v>163</v>
      </c>
      <c r="R968" s="373">
        <v>5</v>
      </c>
      <c r="S968" s="58">
        <v>298000</v>
      </c>
      <c r="T968" s="58">
        <f>R968*S968</f>
        <v>1490000</v>
      </c>
      <c r="U968" s="58">
        <f>T968*1.12</f>
        <v>1668800.0000000002</v>
      </c>
      <c r="V968" s="32"/>
      <c r="W968" s="32">
        <v>2016</v>
      </c>
      <c r="X968" s="32"/>
      <c r="Y968" s="364"/>
      <c r="Z968" s="364"/>
      <c r="AA968" s="364"/>
      <c r="AB968" s="364"/>
      <c r="AC968" s="364"/>
      <c r="AD968" s="364"/>
      <c r="AE968" s="364"/>
      <c r="AF968" s="364"/>
      <c r="AG968" s="364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</row>
    <row r="969" spans="1:61" ht="50.1" customHeight="1">
      <c r="A969" s="29" t="s">
        <v>2364</v>
      </c>
      <c r="B969" s="30" t="s">
        <v>35</v>
      </c>
      <c r="C969" s="31" t="s">
        <v>2365</v>
      </c>
      <c r="D969" s="31" t="s">
        <v>2280</v>
      </c>
      <c r="E969" s="31" t="s">
        <v>2366</v>
      </c>
      <c r="F969" s="31" t="s">
        <v>48</v>
      </c>
      <c r="G969" s="32" t="s">
        <v>40</v>
      </c>
      <c r="H969" s="33">
        <v>0</v>
      </c>
      <c r="I969" s="67">
        <v>590000000</v>
      </c>
      <c r="J969" s="32" t="s">
        <v>41</v>
      </c>
      <c r="K969" s="32" t="s">
        <v>153</v>
      </c>
      <c r="L969" s="32" t="s">
        <v>43</v>
      </c>
      <c r="M969" s="32" t="s">
        <v>84</v>
      </c>
      <c r="N969" s="32" t="s">
        <v>154</v>
      </c>
      <c r="O969" s="32" t="s">
        <v>155</v>
      </c>
      <c r="P969" s="32" t="s">
        <v>162</v>
      </c>
      <c r="Q969" s="32" t="s">
        <v>163</v>
      </c>
      <c r="R969" s="34">
        <v>5</v>
      </c>
      <c r="S969" s="34">
        <v>149000</v>
      </c>
      <c r="T969" s="35">
        <v>0</v>
      </c>
      <c r="U969" s="36">
        <v>0</v>
      </c>
      <c r="V969" s="37" t="s">
        <v>48</v>
      </c>
      <c r="W969" s="32">
        <v>2016</v>
      </c>
      <c r="X969" s="38" t="s">
        <v>2367</v>
      </c>
    </row>
    <row r="970" spans="1:61" ht="50.1" customHeight="1">
      <c r="A970" s="29" t="s">
        <v>2368</v>
      </c>
      <c r="B970" s="30" t="s">
        <v>35</v>
      </c>
      <c r="C970" s="31" t="s">
        <v>2365</v>
      </c>
      <c r="D970" s="31" t="s">
        <v>2280</v>
      </c>
      <c r="E970" s="31" t="s">
        <v>2366</v>
      </c>
      <c r="F970" s="31" t="s">
        <v>48</v>
      </c>
      <c r="G970" s="32" t="s">
        <v>40</v>
      </c>
      <c r="H970" s="33">
        <v>0</v>
      </c>
      <c r="I970" s="67">
        <v>590000000</v>
      </c>
      <c r="J970" s="32" t="s">
        <v>41</v>
      </c>
      <c r="K970" s="32" t="s">
        <v>153</v>
      </c>
      <c r="L970" s="32" t="s">
        <v>43</v>
      </c>
      <c r="M970" s="32" t="s">
        <v>84</v>
      </c>
      <c r="N970" s="32" t="s">
        <v>2369</v>
      </c>
      <c r="O970" s="32" t="s">
        <v>640</v>
      </c>
      <c r="P970" s="32" t="s">
        <v>162</v>
      </c>
      <c r="Q970" s="32" t="s">
        <v>163</v>
      </c>
      <c r="R970" s="34">
        <v>5</v>
      </c>
      <c r="S970" s="34">
        <v>161000</v>
      </c>
      <c r="T970" s="35">
        <f>R970*S970</f>
        <v>805000</v>
      </c>
      <c r="U970" s="36">
        <f>T970*1.12</f>
        <v>901600.00000000012</v>
      </c>
      <c r="V970" s="37" t="s">
        <v>48</v>
      </c>
      <c r="W970" s="32">
        <v>2016</v>
      </c>
      <c r="X970" s="38" t="s">
        <v>48</v>
      </c>
    </row>
    <row r="971" spans="1:61" ht="50.1" customHeight="1">
      <c r="A971" s="29" t="s">
        <v>2370</v>
      </c>
      <c r="B971" s="30" t="s">
        <v>35</v>
      </c>
      <c r="C971" s="31" t="s">
        <v>2371</v>
      </c>
      <c r="D971" s="31" t="s">
        <v>2280</v>
      </c>
      <c r="E971" s="31" t="s">
        <v>2372</v>
      </c>
      <c r="F971" s="31" t="s">
        <v>48</v>
      </c>
      <c r="G971" s="32" t="s">
        <v>40</v>
      </c>
      <c r="H971" s="33">
        <v>0</v>
      </c>
      <c r="I971" s="67">
        <v>590000000</v>
      </c>
      <c r="J971" s="32" t="s">
        <v>41</v>
      </c>
      <c r="K971" s="32" t="s">
        <v>153</v>
      </c>
      <c r="L971" s="32" t="s">
        <v>43</v>
      </c>
      <c r="M971" s="32" t="s">
        <v>84</v>
      </c>
      <c r="N971" s="32" t="s">
        <v>154</v>
      </c>
      <c r="O971" s="32" t="s">
        <v>155</v>
      </c>
      <c r="P971" s="32" t="s">
        <v>162</v>
      </c>
      <c r="Q971" s="32" t="s">
        <v>163</v>
      </c>
      <c r="R971" s="34">
        <v>5</v>
      </c>
      <c r="S971" s="34">
        <v>149000</v>
      </c>
      <c r="T971" s="35">
        <v>0</v>
      </c>
      <c r="U971" s="36">
        <v>0</v>
      </c>
      <c r="V971" s="37" t="s">
        <v>48</v>
      </c>
      <c r="W971" s="32">
        <v>2016</v>
      </c>
      <c r="X971" s="38" t="s">
        <v>156</v>
      </c>
    </row>
    <row r="972" spans="1:61" ht="50.1" customHeight="1">
      <c r="A972" s="29" t="s">
        <v>2373</v>
      </c>
      <c r="B972" s="30" t="s">
        <v>35</v>
      </c>
      <c r="C972" s="31" t="s">
        <v>2371</v>
      </c>
      <c r="D972" s="31" t="s">
        <v>2280</v>
      </c>
      <c r="E972" s="31" t="s">
        <v>2372</v>
      </c>
      <c r="F972" s="31" t="s">
        <v>48</v>
      </c>
      <c r="G972" s="32" t="s">
        <v>40</v>
      </c>
      <c r="H972" s="33">
        <v>0</v>
      </c>
      <c r="I972" s="67">
        <v>590000000</v>
      </c>
      <c r="J972" s="32" t="s">
        <v>41</v>
      </c>
      <c r="K972" s="32" t="s">
        <v>153</v>
      </c>
      <c r="L972" s="32" t="s">
        <v>43</v>
      </c>
      <c r="M972" s="32" t="s">
        <v>84</v>
      </c>
      <c r="N972" s="32" t="s">
        <v>154</v>
      </c>
      <c r="O972" s="32" t="s">
        <v>155</v>
      </c>
      <c r="P972" s="32" t="s">
        <v>162</v>
      </c>
      <c r="Q972" s="32" t="s">
        <v>163</v>
      </c>
      <c r="R972" s="34">
        <v>5</v>
      </c>
      <c r="S972" s="34">
        <v>171000</v>
      </c>
      <c r="T972" s="35">
        <f>R972*S972</f>
        <v>855000</v>
      </c>
      <c r="U972" s="36">
        <f>T972*1.12</f>
        <v>957600.00000000012</v>
      </c>
      <c r="V972" s="37" t="s">
        <v>48</v>
      </c>
      <c r="W972" s="32">
        <v>2016</v>
      </c>
      <c r="X972" s="38" t="s">
        <v>48</v>
      </c>
    </row>
    <row r="973" spans="1:61" ht="50.1" customHeight="1">
      <c r="A973" s="29" t="s">
        <v>2374</v>
      </c>
      <c r="B973" s="30" t="s">
        <v>35</v>
      </c>
      <c r="C973" s="31" t="s">
        <v>2375</v>
      </c>
      <c r="D973" s="31" t="s">
        <v>2280</v>
      </c>
      <c r="E973" s="31" t="s">
        <v>2376</v>
      </c>
      <c r="F973" s="31" t="s">
        <v>48</v>
      </c>
      <c r="G973" s="32" t="s">
        <v>40</v>
      </c>
      <c r="H973" s="33">
        <v>0</v>
      </c>
      <c r="I973" s="67">
        <v>590000000</v>
      </c>
      <c r="J973" s="32" t="s">
        <v>41</v>
      </c>
      <c r="K973" s="32" t="s">
        <v>153</v>
      </c>
      <c r="L973" s="32" t="s">
        <v>43</v>
      </c>
      <c r="M973" s="32" t="s">
        <v>84</v>
      </c>
      <c r="N973" s="32" t="s">
        <v>154</v>
      </c>
      <c r="O973" s="32" t="s">
        <v>155</v>
      </c>
      <c r="P973" s="32" t="s">
        <v>162</v>
      </c>
      <c r="Q973" s="32" t="s">
        <v>163</v>
      </c>
      <c r="R973" s="34">
        <v>5</v>
      </c>
      <c r="S973" s="34">
        <v>143000</v>
      </c>
      <c r="T973" s="35">
        <v>0</v>
      </c>
      <c r="U973" s="36">
        <f>T973*1.12</f>
        <v>0</v>
      </c>
      <c r="V973" s="37" t="s">
        <v>48</v>
      </c>
      <c r="W973" s="32">
        <v>2016</v>
      </c>
      <c r="X973" s="38">
        <v>11</v>
      </c>
    </row>
    <row r="974" spans="1:61" s="40" customFormat="1" ht="50.1" customHeight="1">
      <c r="A974" s="70" t="s">
        <v>2377</v>
      </c>
      <c r="B974" s="30" t="s">
        <v>35</v>
      </c>
      <c r="C974" s="42" t="s">
        <v>2375</v>
      </c>
      <c r="D974" s="42" t="s">
        <v>2280</v>
      </c>
      <c r="E974" s="42" t="s">
        <v>2376</v>
      </c>
      <c r="F974" s="42"/>
      <c r="G974" s="32" t="s">
        <v>40</v>
      </c>
      <c r="H974" s="30">
        <v>0</v>
      </c>
      <c r="I974" s="67">
        <v>590000000</v>
      </c>
      <c r="J974" s="32" t="s">
        <v>41</v>
      </c>
      <c r="K974" s="32" t="s">
        <v>165</v>
      </c>
      <c r="L974" s="32" t="s">
        <v>43</v>
      </c>
      <c r="M974" s="32" t="s">
        <v>84</v>
      </c>
      <c r="N974" s="54" t="s">
        <v>154</v>
      </c>
      <c r="O974" s="54" t="s">
        <v>166</v>
      </c>
      <c r="P974" s="32">
        <v>168</v>
      </c>
      <c r="Q974" s="30" t="s">
        <v>163</v>
      </c>
      <c r="R974" s="373">
        <v>5</v>
      </c>
      <c r="S974" s="58">
        <v>143000</v>
      </c>
      <c r="T974" s="58">
        <v>0</v>
      </c>
      <c r="U974" s="58">
        <f>T974*1.12</f>
        <v>0</v>
      </c>
      <c r="V974" s="32"/>
      <c r="W974" s="32">
        <v>2016</v>
      </c>
      <c r="X974" s="32" t="s">
        <v>12687</v>
      </c>
      <c r="Y974" s="364"/>
      <c r="Z974" s="364"/>
      <c r="AA974" s="364"/>
      <c r="AB974" s="364"/>
      <c r="AC974" s="364"/>
      <c r="AD974" s="364"/>
      <c r="AE974" s="364"/>
      <c r="AF974" s="364"/>
      <c r="AG974" s="364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</row>
    <row r="975" spans="1:61" s="40" customFormat="1" ht="50.1" customHeight="1">
      <c r="A975" s="70" t="s">
        <v>13896</v>
      </c>
      <c r="B975" s="30" t="s">
        <v>35</v>
      </c>
      <c r="C975" s="31" t="s">
        <v>2523</v>
      </c>
      <c r="D975" s="31" t="s">
        <v>2280</v>
      </c>
      <c r="E975" s="31" t="s">
        <v>2524</v>
      </c>
      <c r="F975" s="42"/>
      <c r="G975" s="32" t="s">
        <v>40</v>
      </c>
      <c r="H975" s="30">
        <v>0</v>
      </c>
      <c r="I975" s="67">
        <v>590000000</v>
      </c>
      <c r="J975" s="32" t="s">
        <v>41</v>
      </c>
      <c r="K975" s="32" t="s">
        <v>13289</v>
      </c>
      <c r="L975" s="32" t="s">
        <v>43</v>
      </c>
      <c r="M975" s="32" t="s">
        <v>84</v>
      </c>
      <c r="N975" s="54" t="s">
        <v>154</v>
      </c>
      <c r="O975" s="54" t="s">
        <v>166</v>
      </c>
      <c r="P975" s="32">
        <v>168</v>
      </c>
      <c r="Q975" s="30" t="s">
        <v>163</v>
      </c>
      <c r="R975" s="373">
        <v>5</v>
      </c>
      <c r="S975" s="58">
        <v>224000</v>
      </c>
      <c r="T975" s="58">
        <f>R975*S975</f>
        <v>1120000</v>
      </c>
      <c r="U975" s="58">
        <f>T975*1.12</f>
        <v>1254400.0000000002</v>
      </c>
      <c r="V975" s="32"/>
      <c r="W975" s="32">
        <v>2016</v>
      </c>
      <c r="X975" s="32"/>
      <c r="Y975" s="364"/>
      <c r="Z975" s="364"/>
      <c r="AA975" s="364"/>
      <c r="AB975" s="364"/>
      <c r="AC975" s="364"/>
      <c r="AD975" s="364"/>
      <c r="AE975" s="364"/>
      <c r="AF975" s="364"/>
      <c r="AG975" s="364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</row>
    <row r="976" spans="1:61" ht="50.1" customHeight="1">
      <c r="A976" s="29" t="s">
        <v>2378</v>
      </c>
      <c r="B976" s="30" t="s">
        <v>35</v>
      </c>
      <c r="C976" s="31" t="s">
        <v>2379</v>
      </c>
      <c r="D976" s="31" t="s">
        <v>2280</v>
      </c>
      <c r="E976" s="31" t="s">
        <v>2380</v>
      </c>
      <c r="F976" s="31" t="s">
        <v>48</v>
      </c>
      <c r="G976" s="32" t="s">
        <v>40</v>
      </c>
      <c r="H976" s="33">
        <v>0</v>
      </c>
      <c r="I976" s="67">
        <v>590000000</v>
      </c>
      <c r="J976" s="32" t="s">
        <v>41</v>
      </c>
      <c r="K976" s="32" t="s">
        <v>153</v>
      </c>
      <c r="L976" s="32" t="s">
        <v>43</v>
      </c>
      <c r="M976" s="32" t="s">
        <v>84</v>
      </c>
      <c r="N976" s="32" t="s">
        <v>154</v>
      </c>
      <c r="O976" s="32" t="s">
        <v>155</v>
      </c>
      <c r="P976" s="32" t="s">
        <v>162</v>
      </c>
      <c r="Q976" s="32" t="s">
        <v>163</v>
      </c>
      <c r="R976" s="34">
        <v>5</v>
      </c>
      <c r="S976" s="34">
        <v>143000</v>
      </c>
      <c r="T976" s="35">
        <v>0</v>
      </c>
      <c r="U976" s="36">
        <v>0</v>
      </c>
      <c r="V976" s="37" t="s">
        <v>48</v>
      </c>
      <c r="W976" s="32">
        <v>2016</v>
      </c>
      <c r="X976" s="38" t="s">
        <v>2367</v>
      </c>
    </row>
    <row r="977" spans="1:61" ht="50.1" customHeight="1">
      <c r="A977" s="29" t="s">
        <v>2381</v>
      </c>
      <c r="B977" s="30" t="s">
        <v>35</v>
      </c>
      <c r="C977" s="31" t="s">
        <v>2379</v>
      </c>
      <c r="D977" s="31" t="s">
        <v>2280</v>
      </c>
      <c r="E977" s="31" t="s">
        <v>2380</v>
      </c>
      <c r="F977" s="31" t="s">
        <v>48</v>
      </c>
      <c r="G977" s="32" t="s">
        <v>40</v>
      </c>
      <c r="H977" s="33">
        <v>0</v>
      </c>
      <c r="I977" s="67">
        <v>590000000</v>
      </c>
      <c r="J977" s="32" t="s">
        <v>41</v>
      </c>
      <c r="K977" s="32" t="s">
        <v>153</v>
      </c>
      <c r="L977" s="32" t="s">
        <v>43</v>
      </c>
      <c r="M977" s="32" t="s">
        <v>84</v>
      </c>
      <c r="N977" s="32" t="s">
        <v>2369</v>
      </c>
      <c r="O977" s="32" t="s">
        <v>640</v>
      </c>
      <c r="P977" s="32" t="s">
        <v>162</v>
      </c>
      <c r="Q977" s="32" t="s">
        <v>163</v>
      </c>
      <c r="R977" s="34">
        <v>5</v>
      </c>
      <c r="S977" s="34">
        <v>158000</v>
      </c>
      <c r="T977" s="35">
        <f>R977*S977</f>
        <v>790000</v>
      </c>
      <c r="U977" s="36">
        <f t="shared" ref="U977:U978" si="95">T977*1.12</f>
        <v>884800.00000000012</v>
      </c>
      <c r="V977" s="37" t="s">
        <v>48</v>
      </c>
      <c r="W977" s="32">
        <v>2016</v>
      </c>
      <c r="X977" s="38" t="s">
        <v>48</v>
      </c>
    </row>
    <row r="978" spans="1:61" ht="50.1" customHeight="1">
      <c r="A978" s="29" t="s">
        <v>2382</v>
      </c>
      <c r="B978" s="30" t="s">
        <v>35</v>
      </c>
      <c r="C978" s="31" t="s">
        <v>2383</v>
      </c>
      <c r="D978" s="31" t="s">
        <v>2280</v>
      </c>
      <c r="E978" s="31" t="s">
        <v>2384</v>
      </c>
      <c r="F978" s="31" t="s">
        <v>48</v>
      </c>
      <c r="G978" s="32" t="s">
        <v>40</v>
      </c>
      <c r="H978" s="33">
        <v>0</v>
      </c>
      <c r="I978" s="67">
        <v>590000000</v>
      </c>
      <c r="J978" s="32" t="s">
        <v>41</v>
      </c>
      <c r="K978" s="32" t="s">
        <v>153</v>
      </c>
      <c r="L978" s="32" t="s">
        <v>43</v>
      </c>
      <c r="M978" s="32" t="s">
        <v>84</v>
      </c>
      <c r="N978" s="32" t="s">
        <v>154</v>
      </c>
      <c r="O978" s="32" t="s">
        <v>155</v>
      </c>
      <c r="P978" s="32" t="s">
        <v>162</v>
      </c>
      <c r="Q978" s="32" t="s">
        <v>163</v>
      </c>
      <c r="R978" s="34">
        <v>1</v>
      </c>
      <c r="S978" s="34">
        <v>143000</v>
      </c>
      <c r="T978" s="35">
        <v>0</v>
      </c>
      <c r="U978" s="36">
        <f t="shared" si="95"/>
        <v>0</v>
      </c>
      <c r="V978" s="37" t="s">
        <v>48</v>
      </c>
      <c r="W978" s="32">
        <v>2016</v>
      </c>
      <c r="X978" s="38">
        <v>11</v>
      </c>
    </row>
    <row r="979" spans="1:61" s="40" customFormat="1" ht="50.1" customHeight="1">
      <c r="A979" s="70" t="s">
        <v>2385</v>
      </c>
      <c r="B979" s="30" t="s">
        <v>35</v>
      </c>
      <c r="C979" s="220" t="s">
        <v>2383</v>
      </c>
      <c r="D979" s="220" t="s">
        <v>2280</v>
      </c>
      <c r="E979" s="220" t="s">
        <v>2384</v>
      </c>
      <c r="F979" s="220"/>
      <c r="G979" s="32" t="s">
        <v>40</v>
      </c>
      <c r="H979" s="30">
        <v>0</v>
      </c>
      <c r="I979" s="67">
        <v>590000000</v>
      </c>
      <c r="J979" s="32" t="s">
        <v>41</v>
      </c>
      <c r="K979" s="32" t="s">
        <v>165</v>
      </c>
      <c r="L979" s="32" t="s">
        <v>43</v>
      </c>
      <c r="M979" s="32" t="s">
        <v>84</v>
      </c>
      <c r="N979" s="54" t="s">
        <v>154</v>
      </c>
      <c r="O979" s="54" t="s">
        <v>166</v>
      </c>
      <c r="P979" s="32">
        <v>168</v>
      </c>
      <c r="Q979" s="30" t="s">
        <v>163</v>
      </c>
      <c r="R979" s="373">
        <v>1</v>
      </c>
      <c r="S979" s="58">
        <v>143000</v>
      </c>
      <c r="T979" s="58">
        <v>0</v>
      </c>
      <c r="U979" s="58">
        <f>T979*1.12</f>
        <v>0</v>
      </c>
      <c r="V979" s="32"/>
      <c r="W979" s="32">
        <v>2016</v>
      </c>
      <c r="X979" s="32" t="s">
        <v>12653</v>
      </c>
      <c r="Y979" s="364"/>
      <c r="Z979" s="364"/>
      <c r="AA979" s="364"/>
      <c r="AB979" s="364"/>
      <c r="AC979" s="364"/>
      <c r="AD979" s="364"/>
      <c r="AE979" s="364"/>
      <c r="AF979" s="364"/>
      <c r="AG979" s="364"/>
      <c r="AH979" s="364"/>
      <c r="AI979" s="364"/>
      <c r="AJ979" s="364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</row>
    <row r="980" spans="1:61" s="40" customFormat="1" ht="50.1" customHeight="1">
      <c r="A980" s="70" t="s">
        <v>14169</v>
      </c>
      <c r="B980" s="30" t="s">
        <v>35</v>
      </c>
      <c r="C980" s="220" t="s">
        <v>2383</v>
      </c>
      <c r="D980" s="220" t="s">
        <v>2280</v>
      </c>
      <c r="E980" s="220" t="s">
        <v>2384</v>
      </c>
      <c r="F980" s="220"/>
      <c r="G980" s="32" t="s">
        <v>40</v>
      </c>
      <c r="H980" s="30">
        <v>0</v>
      </c>
      <c r="I980" s="31">
        <v>590000000</v>
      </c>
      <c r="J980" s="32" t="s">
        <v>41</v>
      </c>
      <c r="K980" s="32" t="s">
        <v>13233</v>
      </c>
      <c r="L980" s="32" t="s">
        <v>43</v>
      </c>
      <c r="M980" s="32" t="s">
        <v>84</v>
      </c>
      <c r="N980" s="54" t="s">
        <v>154</v>
      </c>
      <c r="O980" s="54" t="s">
        <v>166</v>
      </c>
      <c r="P980" s="32">
        <v>168</v>
      </c>
      <c r="Q980" s="30" t="s">
        <v>163</v>
      </c>
      <c r="R980" s="373">
        <v>2.6110000000000002</v>
      </c>
      <c r="S980" s="58">
        <v>237000</v>
      </c>
      <c r="T980" s="119">
        <f>R980*S980</f>
        <v>618807</v>
      </c>
      <c r="U980" s="58">
        <f t="shared" ref="U980" si="96">T980*1.12</f>
        <v>693063.84000000008</v>
      </c>
      <c r="V980" s="32"/>
      <c r="W980" s="32">
        <v>2016</v>
      </c>
      <c r="X980" s="32"/>
      <c r="Y980" s="364"/>
      <c r="Z980" s="364"/>
      <c r="AA980" s="364"/>
      <c r="AB980" s="364"/>
      <c r="AC980" s="364"/>
      <c r="AD980" s="364"/>
      <c r="AE980" s="364"/>
      <c r="AF980" s="364"/>
      <c r="AG980" s="364"/>
      <c r="AH980" s="364"/>
      <c r="AI980" s="364"/>
      <c r="AJ980" s="364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</row>
    <row r="981" spans="1:61" ht="50.1" customHeight="1">
      <c r="A981" s="29" t="s">
        <v>2386</v>
      </c>
      <c r="B981" s="30" t="s">
        <v>35</v>
      </c>
      <c r="C981" s="31" t="s">
        <v>2387</v>
      </c>
      <c r="D981" s="31" t="s">
        <v>2280</v>
      </c>
      <c r="E981" s="31" t="s">
        <v>2388</v>
      </c>
      <c r="F981" s="31" t="s">
        <v>48</v>
      </c>
      <c r="G981" s="32" t="s">
        <v>40</v>
      </c>
      <c r="H981" s="33">
        <v>0</v>
      </c>
      <c r="I981" s="67">
        <v>590000000</v>
      </c>
      <c r="J981" s="32" t="s">
        <v>41</v>
      </c>
      <c r="K981" s="32" t="s">
        <v>153</v>
      </c>
      <c r="L981" s="32" t="s">
        <v>43</v>
      </c>
      <c r="M981" s="32" t="s">
        <v>84</v>
      </c>
      <c r="N981" s="32" t="s">
        <v>154</v>
      </c>
      <c r="O981" s="32" t="s">
        <v>155</v>
      </c>
      <c r="P981" s="32" t="s">
        <v>162</v>
      </c>
      <c r="Q981" s="32" t="s">
        <v>163</v>
      </c>
      <c r="R981" s="34">
        <v>5</v>
      </c>
      <c r="S981" s="34">
        <v>143000</v>
      </c>
      <c r="T981" s="35">
        <v>0</v>
      </c>
      <c r="U981" s="36">
        <f>T981*1.12</f>
        <v>0</v>
      </c>
      <c r="V981" s="37" t="s">
        <v>48</v>
      </c>
      <c r="W981" s="32">
        <v>2016</v>
      </c>
      <c r="X981" s="38">
        <v>11</v>
      </c>
    </row>
    <row r="982" spans="1:61" s="40" customFormat="1" ht="50.1" customHeight="1">
      <c r="A982" s="70" t="s">
        <v>2389</v>
      </c>
      <c r="B982" s="30" t="s">
        <v>35</v>
      </c>
      <c r="C982" s="220" t="s">
        <v>2387</v>
      </c>
      <c r="D982" s="220" t="s">
        <v>2280</v>
      </c>
      <c r="E982" s="220" t="s">
        <v>2388</v>
      </c>
      <c r="F982" s="220"/>
      <c r="G982" s="32" t="s">
        <v>40</v>
      </c>
      <c r="H982" s="30">
        <v>0</v>
      </c>
      <c r="I982" s="67">
        <v>590000000</v>
      </c>
      <c r="J982" s="32" t="s">
        <v>41</v>
      </c>
      <c r="K982" s="32" t="s">
        <v>165</v>
      </c>
      <c r="L982" s="32" t="s">
        <v>43</v>
      </c>
      <c r="M982" s="32" t="s">
        <v>84</v>
      </c>
      <c r="N982" s="54" t="s">
        <v>154</v>
      </c>
      <c r="O982" s="54" t="s">
        <v>166</v>
      </c>
      <c r="P982" s="32">
        <v>168</v>
      </c>
      <c r="Q982" s="30" t="s">
        <v>163</v>
      </c>
      <c r="R982" s="373">
        <v>5</v>
      </c>
      <c r="S982" s="58">
        <v>143000</v>
      </c>
      <c r="T982" s="58">
        <v>0</v>
      </c>
      <c r="U982" s="58">
        <f>T982*1.12</f>
        <v>0</v>
      </c>
      <c r="V982" s="32"/>
      <c r="W982" s="32">
        <v>2016</v>
      </c>
      <c r="X982" s="32" t="s">
        <v>13403</v>
      </c>
      <c r="Y982" s="364"/>
      <c r="Z982" s="364"/>
      <c r="AA982" s="364"/>
      <c r="AB982" s="364"/>
      <c r="AC982" s="364"/>
      <c r="AD982" s="364"/>
      <c r="AE982" s="364"/>
      <c r="AF982" s="364"/>
      <c r="AG982" s="364"/>
      <c r="AH982" s="364"/>
      <c r="AI982" s="364"/>
      <c r="AJ982" s="364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</row>
    <row r="983" spans="1:61" s="40" customFormat="1" ht="50.1" customHeight="1">
      <c r="A983" s="70" t="s">
        <v>14170</v>
      </c>
      <c r="B983" s="30" t="s">
        <v>35</v>
      </c>
      <c r="C983" s="418" t="s">
        <v>2523</v>
      </c>
      <c r="D983" s="418" t="s">
        <v>2280</v>
      </c>
      <c r="E983" s="418" t="s">
        <v>2524</v>
      </c>
      <c r="F983" s="220"/>
      <c r="G983" s="32" t="s">
        <v>40</v>
      </c>
      <c r="H983" s="30">
        <v>0</v>
      </c>
      <c r="I983" s="31">
        <v>590000000</v>
      </c>
      <c r="J983" s="32" t="s">
        <v>41</v>
      </c>
      <c r="K983" s="32" t="s">
        <v>13233</v>
      </c>
      <c r="L983" s="32" t="s">
        <v>43</v>
      </c>
      <c r="M983" s="32" t="s">
        <v>84</v>
      </c>
      <c r="N983" s="54" t="s">
        <v>154</v>
      </c>
      <c r="O983" s="54" t="s">
        <v>166</v>
      </c>
      <c r="P983" s="32">
        <v>168</v>
      </c>
      <c r="Q983" s="30" t="s">
        <v>163</v>
      </c>
      <c r="R983" s="373">
        <v>0.94299999999999995</v>
      </c>
      <c r="S983" s="58">
        <v>297000</v>
      </c>
      <c r="T983" s="119">
        <f>R983*S983</f>
        <v>280071</v>
      </c>
      <c r="U983" s="58">
        <f t="shared" ref="U983" si="97">T983*1.12</f>
        <v>313679.52</v>
      </c>
      <c r="V983" s="32"/>
      <c r="W983" s="32">
        <v>2016</v>
      </c>
      <c r="X983" s="32"/>
      <c r="Y983" s="364"/>
      <c r="Z983" s="364"/>
      <c r="AA983" s="364"/>
      <c r="AB983" s="364"/>
      <c r="AC983" s="364"/>
      <c r="AD983" s="364"/>
      <c r="AE983" s="364"/>
      <c r="AF983" s="364"/>
      <c r="AG983" s="364"/>
      <c r="AH983" s="364"/>
      <c r="AI983" s="364"/>
      <c r="AJ983" s="364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</row>
    <row r="984" spans="1:61" ht="50.1" customHeight="1">
      <c r="A984" s="29" t="s">
        <v>2390</v>
      </c>
      <c r="B984" s="30" t="s">
        <v>35</v>
      </c>
      <c r="C984" s="31" t="s">
        <v>2391</v>
      </c>
      <c r="D984" s="31" t="s">
        <v>2280</v>
      </c>
      <c r="E984" s="31" t="s">
        <v>2392</v>
      </c>
      <c r="F984" s="31" t="s">
        <v>48</v>
      </c>
      <c r="G984" s="32" t="s">
        <v>40</v>
      </c>
      <c r="H984" s="33">
        <v>0</v>
      </c>
      <c r="I984" s="67">
        <v>590000000</v>
      </c>
      <c r="J984" s="32" t="s">
        <v>41</v>
      </c>
      <c r="K984" s="32" t="s">
        <v>153</v>
      </c>
      <c r="L984" s="32" t="s">
        <v>43</v>
      </c>
      <c r="M984" s="32" t="s">
        <v>84</v>
      </c>
      <c r="N984" s="32" t="s">
        <v>154</v>
      </c>
      <c r="O984" s="32" t="s">
        <v>155</v>
      </c>
      <c r="P984" s="32" t="s">
        <v>162</v>
      </c>
      <c r="Q984" s="32" t="s">
        <v>163</v>
      </c>
      <c r="R984" s="34">
        <v>1</v>
      </c>
      <c r="S984" s="34">
        <v>143000</v>
      </c>
      <c r="T984" s="35">
        <v>0</v>
      </c>
      <c r="U984" s="36">
        <f>T984*1.12</f>
        <v>0</v>
      </c>
      <c r="V984" s="37" t="s">
        <v>48</v>
      </c>
      <c r="W984" s="32">
        <v>2016</v>
      </c>
      <c r="X984" s="38">
        <v>11</v>
      </c>
    </row>
    <row r="985" spans="1:61" s="40" customFormat="1" ht="50.1" customHeight="1">
      <c r="A985" s="70" t="s">
        <v>2393</v>
      </c>
      <c r="B985" s="30" t="s">
        <v>35</v>
      </c>
      <c r="C985" s="42" t="s">
        <v>2391</v>
      </c>
      <c r="D985" s="42" t="s">
        <v>2280</v>
      </c>
      <c r="E985" s="42" t="s">
        <v>2392</v>
      </c>
      <c r="F985" s="42"/>
      <c r="G985" s="32" t="s">
        <v>40</v>
      </c>
      <c r="H985" s="30">
        <v>0</v>
      </c>
      <c r="I985" s="67">
        <v>590000000</v>
      </c>
      <c r="J985" s="32" t="s">
        <v>41</v>
      </c>
      <c r="K985" s="32" t="s">
        <v>165</v>
      </c>
      <c r="L985" s="32" t="s">
        <v>43</v>
      </c>
      <c r="M985" s="32" t="s">
        <v>84</v>
      </c>
      <c r="N985" s="54" t="s">
        <v>154</v>
      </c>
      <c r="O985" s="54" t="s">
        <v>166</v>
      </c>
      <c r="P985" s="32">
        <v>168</v>
      </c>
      <c r="Q985" s="30" t="s">
        <v>163</v>
      </c>
      <c r="R985" s="373">
        <v>1</v>
      </c>
      <c r="S985" s="58">
        <v>143000</v>
      </c>
      <c r="T985" s="58">
        <v>0</v>
      </c>
      <c r="U985" s="58">
        <f t="shared" ref="U985:U986" si="98">T985*1.12</f>
        <v>0</v>
      </c>
      <c r="V985" s="32"/>
      <c r="W985" s="32">
        <v>2016</v>
      </c>
      <c r="X985" s="32" t="s">
        <v>12653</v>
      </c>
      <c r="Y985" s="364"/>
      <c r="Z985" s="364"/>
      <c r="AA985" s="364"/>
      <c r="AB985" s="364"/>
      <c r="AC985" s="364"/>
      <c r="AD985" s="364"/>
      <c r="AE985" s="364"/>
      <c r="AF985" s="364"/>
      <c r="AG985" s="364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</row>
    <row r="986" spans="1:61" s="40" customFormat="1" ht="50.1" customHeight="1">
      <c r="A986" s="70" t="s">
        <v>13801</v>
      </c>
      <c r="B986" s="30" t="s">
        <v>35</v>
      </c>
      <c r="C986" s="42" t="s">
        <v>2391</v>
      </c>
      <c r="D986" s="42" t="s">
        <v>2280</v>
      </c>
      <c r="E986" s="42" t="s">
        <v>2392</v>
      </c>
      <c r="F986" s="42"/>
      <c r="G986" s="32" t="s">
        <v>40</v>
      </c>
      <c r="H986" s="30">
        <v>0</v>
      </c>
      <c r="I986" s="67">
        <v>590000000</v>
      </c>
      <c r="J986" s="32" t="s">
        <v>41</v>
      </c>
      <c r="K986" s="32" t="s">
        <v>13233</v>
      </c>
      <c r="L986" s="32" t="s">
        <v>43</v>
      </c>
      <c r="M986" s="32" t="s">
        <v>84</v>
      </c>
      <c r="N986" s="54" t="s">
        <v>154</v>
      </c>
      <c r="O986" s="54" t="s">
        <v>166</v>
      </c>
      <c r="P986" s="32">
        <v>168</v>
      </c>
      <c r="Q986" s="30" t="s">
        <v>163</v>
      </c>
      <c r="R986" s="373">
        <v>3.1850000000000001</v>
      </c>
      <c r="S986" s="58">
        <v>248500</v>
      </c>
      <c r="T986" s="58">
        <f t="shared" ref="T986" si="99">R986*S986</f>
        <v>791472.5</v>
      </c>
      <c r="U986" s="58">
        <f t="shared" si="98"/>
        <v>886449.20000000007</v>
      </c>
      <c r="V986" s="32"/>
      <c r="W986" s="32">
        <v>2016</v>
      </c>
      <c r="X986" s="32"/>
      <c r="Y986" s="364"/>
      <c r="Z986" s="364"/>
      <c r="AA986" s="364"/>
      <c r="AB986" s="364"/>
      <c r="AC986" s="364"/>
      <c r="AD986" s="364"/>
      <c r="AE986" s="364"/>
      <c r="AF986" s="364"/>
      <c r="AG986" s="364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</row>
    <row r="987" spans="1:61" ht="50.1" customHeight="1">
      <c r="A987" s="29" t="s">
        <v>2394</v>
      </c>
      <c r="B987" s="30" t="s">
        <v>35</v>
      </c>
      <c r="C987" s="31" t="s">
        <v>2395</v>
      </c>
      <c r="D987" s="31" t="s">
        <v>2280</v>
      </c>
      <c r="E987" s="31" t="s">
        <v>2396</v>
      </c>
      <c r="F987" s="31" t="s">
        <v>48</v>
      </c>
      <c r="G987" s="32" t="s">
        <v>40</v>
      </c>
      <c r="H987" s="33">
        <v>0</v>
      </c>
      <c r="I987" s="67">
        <v>590000000</v>
      </c>
      <c r="J987" s="32" t="s">
        <v>41</v>
      </c>
      <c r="K987" s="32" t="s">
        <v>153</v>
      </c>
      <c r="L987" s="32" t="s">
        <v>43</v>
      </c>
      <c r="M987" s="32" t="s">
        <v>84</v>
      </c>
      <c r="N987" s="32" t="s">
        <v>154</v>
      </c>
      <c r="O987" s="32" t="s">
        <v>155</v>
      </c>
      <c r="P987" s="32" t="s">
        <v>162</v>
      </c>
      <c r="Q987" s="32" t="s">
        <v>163</v>
      </c>
      <c r="R987" s="34">
        <v>1</v>
      </c>
      <c r="S987" s="34">
        <v>143000</v>
      </c>
      <c r="T987" s="35">
        <v>0</v>
      </c>
      <c r="U987" s="36">
        <v>0</v>
      </c>
      <c r="V987" s="37" t="s">
        <v>48</v>
      </c>
      <c r="W987" s="32">
        <v>2016</v>
      </c>
      <c r="X987" s="38" t="s">
        <v>156</v>
      </c>
    </row>
    <row r="988" spans="1:61" ht="50.1" customHeight="1">
      <c r="A988" s="29" t="s">
        <v>2397</v>
      </c>
      <c r="B988" s="30" t="s">
        <v>35</v>
      </c>
      <c r="C988" s="31" t="s">
        <v>2395</v>
      </c>
      <c r="D988" s="31" t="s">
        <v>2280</v>
      </c>
      <c r="E988" s="31" t="s">
        <v>2396</v>
      </c>
      <c r="F988" s="31" t="s">
        <v>48</v>
      </c>
      <c r="G988" s="32" t="s">
        <v>40</v>
      </c>
      <c r="H988" s="33">
        <v>0</v>
      </c>
      <c r="I988" s="67">
        <v>590000000</v>
      </c>
      <c r="J988" s="32" t="s">
        <v>41</v>
      </c>
      <c r="K988" s="32" t="s">
        <v>153</v>
      </c>
      <c r="L988" s="32" t="s">
        <v>43</v>
      </c>
      <c r="M988" s="32" t="s">
        <v>84</v>
      </c>
      <c r="N988" s="32" t="s">
        <v>154</v>
      </c>
      <c r="O988" s="32" t="s">
        <v>155</v>
      </c>
      <c r="P988" s="32" t="s">
        <v>162</v>
      </c>
      <c r="Q988" s="32" t="s">
        <v>163</v>
      </c>
      <c r="R988" s="34">
        <v>1</v>
      </c>
      <c r="S988" s="34">
        <v>158000</v>
      </c>
      <c r="T988" s="35">
        <f>R988*S988</f>
        <v>158000</v>
      </c>
      <c r="U988" s="36">
        <f>T988*1.12</f>
        <v>176960.00000000003</v>
      </c>
      <c r="V988" s="37" t="s">
        <v>48</v>
      </c>
      <c r="W988" s="32">
        <v>2016</v>
      </c>
      <c r="X988" s="38" t="s">
        <v>48</v>
      </c>
    </row>
    <row r="989" spans="1:61" ht="50.1" customHeight="1">
      <c r="A989" s="29" t="s">
        <v>2398</v>
      </c>
      <c r="B989" s="30" t="s">
        <v>35</v>
      </c>
      <c r="C989" s="31" t="s">
        <v>2399</v>
      </c>
      <c r="D989" s="31" t="s">
        <v>2280</v>
      </c>
      <c r="E989" s="31" t="s">
        <v>2400</v>
      </c>
      <c r="F989" s="31" t="s">
        <v>48</v>
      </c>
      <c r="G989" s="32" t="s">
        <v>40</v>
      </c>
      <c r="H989" s="33">
        <v>0</v>
      </c>
      <c r="I989" s="67">
        <v>590000000</v>
      </c>
      <c r="J989" s="32" t="s">
        <v>41</v>
      </c>
      <c r="K989" s="32" t="s">
        <v>153</v>
      </c>
      <c r="L989" s="32" t="s">
        <v>43</v>
      </c>
      <c r="M989" s="32" t="s">
        <v>84</v>
      </c>
      <c r="N989" s="32" t="s">
        <v>154</v>
      </c>
      <c r="O989" s="32" t="s">
        <v>155</v>
      </c>
      <c r="P989" s="32" t="s">
        <v>162</v>
      </c>
      <c r="Q989" s="32" t="s">
        <v>163</v>
      </c>
      <c r="R989" s="34">
        <v>2</v>
      </c>
      <c r="S989" s="34">
        <v>143000</v>
      </c>
      <c r="T989" s="35">
        <v>0</v>
      </c>
      <c r="U989" s="36">
        <v>0</v>
      </c>
      <c r="V989" s="37" t="s">
        <v>48</v>
      </c>
      <c r="W989" s="32">
        <v>2016</v>
      </c>
      <c r="X989" s="38" t="s">
        <v>12654</v>
      </c>
    </row>
    <row r="990" spans="1:61" ht="50.1" customHeight="1">
      <c r="A990" s="29" t="s">
        <v>2401</v>
      </c>
      <c r="B990" s="30" t="s">
        <v>35</v>
      </c>
      <c r="C990" s="31" t="s">
        <v>2399</v>
      </c>
      <c r="D990" s="31" t="s">
        <v>2280</v>
      </c>
      <c r="E990" s="31" t="s">
        <v>2400</v>
      </c>
      <c r="F990" s="31" t="s">
        <v>48</v>
      </c>
      <c r="G990" s="32" t="s">
        <v>40</v>
      </c>
      <c r="H990" s="33">
        <v>0</v>
      </c>
      <c r="I990" s="67">
        <v>590000000</v>
      </c>
      <c r="J990" s="32" t="s">
        <v>41</v>
      </c>
      <c r="K990" s="32" t="s">
        <v>153</v>
      </c>
      <c r="L990" s="32" t="s">
        <v>43</v>
      </c>
      <c r="M990" s="32" t="s">
        <v>84</v>
      </c>
      <c r="N990" s="32" t="s">
        <v>154</v>
      </c>
      <c r="O990" s="32" t="s">
        <v>155</v>
      </c>
      <c r="P990" s="32" t="s">
        <v>162</v>
      </c>
      <c r="Q990" s="32" t="s">
        <v>163</v>
      </c>
      <c r="R990" s="34">
        <v>2</v>
      </c>
      <c r="S990" s="34">
        <v>184000</v>
      </c>
      <c r="T990" s="35">
        <f>R990*S990</f>
        <v>368000</v>
      </c>
      <c r="U990" s="36">
        <f>T990*1.12</f>
        <v>412160.00000000006</v>
      </c>
      <c r="V990" s="37" t="s">
        <v>48</v>
      </c>
      <c r="W990" s="32">
        <v>2016</v>
      </c>
      <c r="X990" s="38" t="s">
        <v>48</v>
      </c>
    </row>
    <row r="991" spans="1:61" ht="50.1" customHeight="1">
      <c r="A991" s="29" t="s">
        <v>2402</v>
      </c>
      <c r="B991" s="30" t="s">
        <v>35</v>
      </c>
      <c r="C991" s="31" t="s">
        <v>2403</v>
      </c>
      <c r="D991" s="31" t="s">
        <v>2280</v>
      </c>
      <c r="E991" s="31" t="s">
        <v>2404</v>
      </c>
      <c r="F991" s="31" t="s">
        <v>48</v>
      </c>
      <c r="G991" s="32" t="s">
        <v>40</v>
      </c>
      <c r="H991" s="33">
        <v>0</v>
      </c>
      <c r="I991" s="67">
        <v>590000000</v>
      </c>
      <c r="J991" s="32" t="s">
        <v>41</v>
      </c>
      <c r="K991" s="32" t="s">
        <v>153</v>
      </c>
      <c r="L991" s="32" t="s">
        <v>43</v>
      </c>
      <c r="M991" s="32" t="s">
        <v>84</v>
      </c>
      <c r="N991" s="32" t="s">
        <v>154</v>
      </c>
      <c r="O991" s="32" t="s">
        <v>155</v>
      </c>
      <c r="P991" s="32" t="s">
        <v>162</v>
      </c>
      <c r="Q991" s="32" t="s">
        <v>163</v>
      </c>
      <c r="R991" s="34">
        <v>2</v>
      </c>
      <c r="S991" s="34">
        <v>143000</v>
      </c>
      <c r="T991" s="35">
        <v>0</v>
      </c>
      <c r="U991" s="36">
        <v>0</v>
      </c>
      <c r="V991" s="37" t="s">
        <v>48</v>
      </c>
      <c r="W991" s="32">
        <v>2016</v>
      </c>
      <c r="X991" s="38" t="s">
        <v>156</v>
      </c>
    </row>
    <row r="992" spans="1:61" ht="50.1" customHeight="1">
      <c r="A992" s="29" t="s">
        <v>2405</v>
      </c>
      <c r="B992" s="30" t="s">
        <v>35</v>
      </c>
      <c r="C992" s="31" t="s">
        <v>2403</v>
      </c>
      <c r="D992" s="31" t="s">
        <v>2280</v>
      </c>
      <c r="E992" s="31" t="s">
        <v>2404</v>
      </c>
      <c r="F992" s="31" t="s">
        <v>48</v>
      </c>
      <c r="G992" s="32" t="s">
        <v>40</v>
      </c>
      <c r="H992" s="33">
        <v>0</v>
      </c>
      <c r="I992" s="67">
        <v>590000000</v>
      </c>
      <c r="J992" s="32" t="s">
        <v>41</v>
      </c>
      <c r="K992" s="32" t="s">
        <v>153</v>
      </c>
      <c r="L992" s="32" t="s">
        <v>43</v>
      </c>
      <c r="M992" s="32" t="s">
        <v>84</v>
      </c>
      <c r="N992" s="32" t="s">
        <v>154</v>
      </c>
      <c r="O992" s="32" t="s">
        <v>155</v>
      </c>
      <c r="P992" s="32" t="s">
        <v>162</v>
      </c>
      <c r="Q992" s="32" t="s">
        <v>163</v>
      </c>
      <c r="R992" s="34">
        <v>2</v>
      </c>
      <c r="S992" s="34">
        <v>158000</v>
      </c>
      <c r="T992" s="35">
        <f>R992*S992</f>
        <v>316000</v>
      </c>
      <c r="U992" s="36">
        <f>T992*1.12</f>
        <v>353920.00000000006</v>
      </c>
      <c r="V992" s="37" t="s">
        <v>48</v>
      </c>
      <c r="W992" s="32">
        <v>2016</v>
      </c>
      <c r="X992" s="38" t="s">
        <v>48</v>
      </c>
    </row>
    <row r="993" spans="1:61" ht="50.1" customHeight="1">
      <c r="A993" s="29" t="s">
        <v>2406</v>
      </c>
      <c r="B993" s="30" t="s">
        <v>35</v>
      </c>
      <c r="C993" s="31" t="s">
        <v>2407</v>
      </c>
      <c r="D993" s="31" t="s">
        <v>2280</v>
      </c>
      <c r="E993" s="31" t="s">
        <v>2408</v>
      </c>
      <c r="F993" s="31" t="s">
        <v>48</v>
      </c>
      <c r="G993" s="32" t="s">
        <v>40</v>
      </c>
      <c r="H993" s="33">
        <v>0</v>
      </c>
      <c r="I993" s="67">
        <v>590000000</v>
      </c>
      <c r="J993" s="32" t="s">
        <v>41</v>
      </c>
      <c r="K993" s="32" t="s">
        <v>153</v>
      </c>
      <c r="L993" s="32" t="s">
        <v>43</v>
      </c>
      <c r="M993" s="32" t="s">
        <v>84</v>
      </c>
      <c r="N993" s="32" t="s">
        <v>154</v>
      </c>
      <c r="O993" s="32" t="s">
        <v>155</v>
      </c>
      <c r="P993" s="32" t="s">
        <v>162</v>
      </c>
      <c r="Q993" s="32" t="s">
        <v>163</v>
      </c>
      <c r="R993" s="34">
        <v>3</v>
      </c>
      <c r="S993" s="34">
        <v>143000</v>
      </c>
      <c r="T993" s="35">
        <v>0</v>
      </c>
      <c r="U993" s="36">
        <v>0</v>
      </c>
      <c r="V993" s="37" t="s">
        <v>48</v>
      </c>
      <c r="W993" s="32">
        <v>2016</v>
      </c>
      <c r="X993" s="38" t="s">
        <v>12651</v>
      </c>
    </row>
    <row r="994" spans="1:61" ht="50.1" customHeight="1">
      <c r="A994" s="29" t="s">
        <v>2409</v>
      </c>
      <c r="B994" s="30" t="s">
        <v>35</v>
      </c>
      <c r="C994" s="31" t="s">
        <v>2407</v>
      </c>
      <c r="D994" s="31" t="s">
        <v>2280</v>
      </c>
      <c r="E994" s="31" t="s">
        <v>2408</v>
      </c>
      <c r="F994" s="31" t="s">
        <v>48</v>
      </c>
      <c r="G994" s="32" t="s">
        <v>40</v>
      </c>
      <c r="H994" s="33">
        <v>0</v>
      </c>
      <c r="I994" s="67">
        <v>590000000</v>
      </c>
      <c r="J994" s="32" t="s">
        <v>41</v>
      </c>
      <c r="K994" s="32" t="s">
        <v>153</v>
      </c>
      <c r="L994" s="32" t="s">
        <v>43</v>
      </c>
      <c r="M994" s="32" t="s">
        <v>84</v>
      </c>
      <c r="N994" s="32" t="s">
        <v>154</v>
      </c>
      <c r="O994" s="32" t="s">
        <v>155</v>
      </c>
      <c r="P994" s="32" t="s">
        <v>162</v>
      </c>
      <c r="Q994" s="32" t="s">
        <v>163</v>
      </c>
      <c r="R994" s="34">
        <v>3</v>
      </c>
      <c r="S994" s="34">
        <v>184000</v>
      </c>
      <c r="T994" s="35">
        <f>R994*S994</f>
        <v>552000</v>
      </c>
      <c r="U994" s="36">
        <f>T994*1.12</f>
        <v>618240.00000000012</v>
      </c>
      <c r="V994" s="37" t="s">
        <v>48</v>
      </c>
      <c r="W994" s="32">
        <v>2016</v>
      </c>
      <c r="X994" s="38" t="s">
        <v>48</v>
      </c>
    </row>
    <row r="995" spans="1:61" ht="50.1" customHeight="1">
      <c r="A995" s="29" t="s">
        <v>2410</v>
      </c>
      <c r="B995" s="30" t="s">
        <v>35</v>
      </c>
      <c r="C995" s="31" t="s">
        <v>2411</v>
      </c>
      <c r="D995" s="31" t="s">
        <v>2280</v>
      </c>
      <c r="E995" s="31" t="s">
        <v>2412</v>
      </c>
      <c r="F995" s="31" t="s">
        <v>48</v>
      </c>
      <c r="G995" s="32" t="s">
        <v>40</v>
      </c>
      <c r="H995" s="33">
        <v>0</v>
      </c>
      <c r="I995" s="67">
        <v>590000000</v>
      </c>
      <c r="J995" s="32" t="s">
        <v>41</v>
      </c>
      <c r="K995" s="32" t="s">
        <v>153</v>
      </c>
      <c r="L995" s="32" t="s">
        <v>43</v>
      </c>
      <c r="M995" s="32" t="s">
        <v>84</v>
      </c>
      <c r="N995" s="32" t="s">
        <v>154</v>
      </c>
      <c r="O995" s="32" t="s">
        <v>155</v>
      </c>
      <c r="P995" s="32" t="s">
        <v>162</v>
      </c>
      <c r="Q995" s="32" t="s">
        <v>163</v>
      </c>
      <c r="R995" s="34">
        <v>3</v>
      </c>
      <c r="S995" s="34">
        <v>143000</v>
      </c>
      <c r="T995" s="35">
        <v>0</v>
      </c>
      <c r="U995" s="36">
        <v>0</v>
      </c>
      <c r="V995" s="37" t="s">
        <v>48</v>
      </c>
      <c r="W995" s="32">
        <v>2016</v>
      </c>
      <c r="X995" s="38" t="s">
        <v>12651</v>
      </c>
    </row>
    <row r="996" spans="1:61" ht="50.1" customHeight="1">
      <c r="A996" s="29" t="s">
        <v>2413</v>
      </c>
      <c r="B996" s="30" t="s">
        <v>35</v>
      </c>
      <c r="C996" s="31" t="s">
        <v>2411</v>
      </c>
      <c r="D996" s="31" t="s">
        <v>2280</v>
      </c>
      <c r="E996" s="31" t="s">
        <v>2412</v>
      </c>
      <c r="F996" s="31" t="s">
        <v>48</v>
      </c>
      <c r="G996" s="32" t="s">
        <v>40</v>
      </c>
      <c r="H996" s="33">
        <v>0</v>
      </c>
      <c r="I996" s="67">
        <v>590000000</v>
      </c>
      <c r="J996" s="32" t="s">
        <v>41</v>
      </c>
      <c r="K996" s="32" t="s">
        <v>153</v>
      </c>
      <c r="L996" s="32" t="s">
        <v>43</v>
      </c>
      <c r="M996" s="32" t="s">
        <v>84</v>
      </c>
      <c r="N996" s="32" t="s">
        <v>154</v>
      </c>
      <c r="O996" s="32" t="s">
        <v>155</v>
      </c>
      <c r="P996" s="32" t="s">
        <v>162</v>
      </c>
      <c r="Q996" s="32" t="s">
        <v>163</v>
      </c>
      <c r="R996" s="34">
        <v>3</v>
      </c>
      <c r="S996" s="34">
        <v>179000</v>
      </c>
      <c r="T996" s="35">
        <f>R996*S996</f>
        <v>537000</v>
      </c>
      <c r="U996" s="36">
        <f>T996*1.12</f>
        <v>601440</v>
      </c>
      <c r="V996" s="37" t="s">
        <v>48</v>
      </c>
      <c r="W996" s="32">
        <v>2016</v>
      </c>
      <c r="X996" s="38" t="s">
        <v>48</v>
      </c>
    </row>
    <row r="997" spans="1:61" ht="50.1" customHeight="1">
      <c r="A997" s="29" t="s">
        <v>2414</v>
      </c>
      <c r="B997" s="30" t="s">
        <v>35</v>
      </c>
      <c r="C997" s="31" t="s">
        <v>2415</v>
      </c>
      <c r="D997" s="31" t="s">
        <v>2280</v>
      </c>
      <c r="E997" s="31" t="s">
        <v>2416</v>
      </c>
      <c r="F997" s="31" t="s">
        <v>48</v>
      </c>
      <c r="G997" s="32" t="s">
        <v>40</v>
      </c>
      <c r="H997" s="33">
        <v>0</v>
      </c>
      <c r="I997" s="67">
        <v>590000000</v>
      </c>
      <c r="J997" s="32" t="s">
        <v>41</v>
      </c>
      <c r="K997" s="32" t="s">
        <v>153</v>
      </c>
      <c r="L997" s="32" t="s">
        <v>43</v>
      </c>
      <c r="M997" s="32" t="s">
        <v>84</v>
      </c>
      <c r="N997" s="32" t="s">
        <v>154</v>
      </c>
      <c r="O997" s="32" t="s">
        <v>155</v>
      </c>
      <c r="P997" s="32" t="s">
        <v>162</v>
      </c>
      <c r="Q997" s="32" t="s">
        <v>163</v>
      </c>
      <c r="R997" s="34">
        <v>0.5</v>
      </c>
      <c r="S997" s="34">
        <v>161000</v>
      </c>
      <c r="T997" s="35">
        <v>0</v>
      </c>
      <c r="U997" s="36">
        <v>0</v>
      </c>
      <c r="V997" s="37" t="s">
        <v>48</v>
      </c>
      <c r="W997" s="32">
        <v>2016</v>
      </c>
      <c r="X997" s="38" t="s">
        <v>12653</v>
      </c>
    </row>
    <row r="998" spans="1:61" ht="50.1" customHeight="1">
      <c r="A998" s="29" t="s">
        <v>2417</v>
      </c>
      <c r="B998" s="30" t="s">
        <v>35</v>
      </c>
      <c r="C998" s="31" t="s">
        <v>2415</v>
      </c>
      <c r="D998" s="31" t="s">
        <v>2280</v>
      </c>
      <c r="E998" s="31" t="s">
        <v>2416</v>
      </c>
      <c r="F998" s="31" t="s">
        <v>48</v>
      </c>
      <c r="G998" s="32" t="s">
        <v>40</v>
      </c>
      <c r="H998" s="33">
        <v>0</v>
      </c>
      <c r="I998" s="67">
        <v>590000000</v>
      </c>
      <c r="J998" s="32" t="s">
        <v>41</v>
      </c>
      <c r="K998" s="32" t="s">
        <v>957</v>
      </c>
      <c r="L998" s="32" t="s">
        <v>43</v>
      </c>
      <c r="M998" s="32" t="s">
        <v>84</v>
      </c>
      <c r="N998" s="32" t="s">
        <v>154</v>
      </c>
      <c r="O998" s="32" t="s">
        <v>2295</v>
      </c>
      <c r="P998" s="32" t="s">
        <v>162</v>
      </c>
      <c r="Q998" s="32" t="s">
        <v>163</v>
      </c>
      <c r="R998" s="34">
        <v>2.2400000000000002</v>
      </c>
      <c r="S998" s="34">
        <v>518000</v>
      </c>
      <c r="T998" s="35">
        <f>R998*S998</f>
        <v>1160320</v>
      </c>
      <c r="U998" s="36">
        <f>T998*1.12</f>
        <v>1299558.4000000001</v>
      </c>
      <c r="V998" s="37" t="s">
        <v>48</v>
      </c>
      <c r="W998" s="32">
        <v>2016</v>
      </c>
      <c r="X998" s="38" t="s">
        <v>48</v>
      </c>
    </row>
    <row r="999" spans="1:61" ht="50.1" customHeight="1">
      <c r="A999" s="29" t="s">
        <v>2418</v>
      </c>
      <c r="B999" s="30" t="s">
        <v>35</v>
      </c>
      <c r="C999" s="31" t="s">
        <v>2419</v>
      </c>
      <c r="D999" s="31" t="s">
        <v>2280</v>
      </c>
      <c r="E999" s="31" t="s">
        <v>2420</v>
      </c>
      <c r="F999" s="31" t="s">
        <v>48</v>
      </c>
      <c r="G999" s="32" t="s">
        <v>40</v>
      </c>
      <c r="H999" s="33">
        <v>0</v>
      </c>
      <c r="I999" s="67">
        <v>590000000</v>
      </c>
      <c r="J999" s="32" t="s">
        <v>41</v>
      </c>
      <c r="K999" s="32" t="s">
        <v>153</v>
      </c>
      <c r="L999" s="32" t="s">
        <v>43</v>
      </c>
      <c r="M999" s="32" t="s">
        <v>84</v>
      </c>
      <c r="N999" s="32" t="s">
        <v>154</v>
      </c>
      <c r="O999" s="32" t="s">
        <v>155</v>
      </c>
      <c r="P999" s="32" t="s">
        <v>162</v>
      </c>
      <c r="Q999" s="32" t="s">
        <v>163</v>
      </c>
      <c r="R999" s="34">
        <v>1</v>
      </c>
      <c r="S999" s="34">
        <v>161000</v>
      </c>
      <c r="T999" s="35">
        <v>0</v>
      </c>
      <c r="U999" s="36">
        <v>0</v>
      </c>
      <c r="V999" s="37" t="s">
        <v>48</v>
      </c>
      <c r="W999" s="32">
        <v>2016</v>
      </c>
      <c r="X999" s="38" t="s">
        <v>12651</v>
      </c>
    </row>
    <row r="1000" spans="1:61" ht="50.1" customHeight="1">
      <c r="A1000" s="29" t="s">
        <v>2421</v>
      </c>
      <c r="B1000" s="30" t="s">
        <v>35</v>
      </c>
      <c r="C1000" s="31" t="s">
        <v>2419</v>
      </c>
      <c r="D1000" s="31" t="s">
        <v>2280</v>
      </c>
      <c r="E1000" s="31" t="s">
        <v>2420</v>
      </c>
      <c r="F1000" s="31" t="s">
        <v>48</v>
      </c>
      <c r="G1000" s="32" t="s">
        <v>40</v>
      </c>
      <c r="H1000" s="33">
        <v>0</v>
      </c>
      <c r="I1000" s="67">
        <v>590000000</v>
      </c>
      <c r="J1000" s="32" t="s">
        <v>41</v>
      </c>
      <c r="K1000" s="32" t="s">
        <v>1422</v>
      </c>
      <c r="L1000" s="32" t="s">
        <v>43</v>
      </c>
      <c r="M1000" s="32" t="s">
        <v>84</v>
      </c>
      <c r="N1000" s="32" t="s">
        <v>154</v>
      </c>
      <c r="O1000" s="32" t="s">
        <v>2295</v>
      </c>
      <c r="P1000" s="32" t="s">
        <v>162</v>
      </c>
      <c r="Q1000" s="32" t="s">
        <v>163</v>
      </c>
      <c r="R1000" s="34">
        <v>1</v>
      </c>
      <c r="S1000" s="34">
        <v>210000</v>
      </c>
      <c r="T1000" s="35">
        <f>R1000*S1000</f>
        <v>210000</v>
      </c>
      <c r="U1000" s="36">
        <f>T1000*1.12</f>
        <v>235200.00000000003</v>
      </c>
      <c r="V1000" s="37" t="s">
        <v>48</v>
      </c>
      <c r="W1000" s="32">
        <v>2016</v>
      </c>
      <c r="X1000" s="38" t="s">
        <v>48</v>
      </c>
    </row>
    <row r="1001" spans="1:61" ht="50.1" customHeight="1">
      <c r="A1001" s="29" t="s">
        <v>2422</v>
      </c>
      <c r="B1001" s="30" t="s">
        <v>35</v>
      </c>
      <c r="C1001" s="31" t="s">
        <v>2423</v>
      </c>
      <c r="D1001" s="31" t="s">
        <v>2280</v>
      </c>
      <c r="E1001" s="31" t="s">
        <v>2424</v>
      </c>
      <c r="F1001" s="31" t="s">
        <v>48</v>
      </c>
      <c r="G1001" s="32" t="s">
        <v>40</v>
      </c>
      <c r="H1001" s="33">
        <v>0</v>
      </c>
      <c r="I1001" s="67">
        <v>590000000</v>
      </c>
      <c r="J1001" s="32" t="s">
        <v>41</v>
      </c>
      <c r="K1001" s="32" t="s">
        <v>153</v>
      </c>
      <c r="L1001" s="32" t="s">
        <v>43</v>
      </c>
      <c r="M1001" s="32" t="s">
        <v>84</v>
      </c>
      <c r="N1001" s="32" t="s">
        <v>154</v>
      </c>
      <c r="O1001" s="32" t="s">
        <v>155</v>
      </c>
      <c r="P1001" s="32" t="s">
        <v>162</v>
      </c>
      <c r="Q1001" s="32" t="s">
        <v>163</v>
      </c>
      <c r="R1001" s="34">
        <v>0.5</v>
      </c>
      <c r="S1001" s="34">
        <v>161000</v>
      </c>
      <c r="T1001" s="35">
        <v>0</v>
      </c>
      <c r="U1001" s="36">
        <v>0</v>
      </c>
      <c r="V1001" s="37" t="s">
        <v>48</v>
      </c>
      <c r="W1001" s="32">
        <v>2016</v>
      </c>
      <c r="X1001" s="38" t="s">
        <v>12653</v>
      </c>
    </row>
    <row r="1002" spans="1:61" ht="50.1" customHeight="1">
      <c r="A1002" s="29" t="s">
        <v>2425</v>
      </c>
      <c r="B1002" s="30" t="s">
        <v>35</v>
      </c>
      <c r="C1002" s="31" t="s">
        <v>2423</v>
      </c>
      <c r="D1002" s="31" t="s">
        <v>2280</v>
      </c>
      <c r="E1002" s="31" t="s">
        <v>2424</v>
      </c>
      <c r="F1002" s="31" t="s">
        <v>48</v>
      </c>
      <c r="G1002" s="32" t="s">
        <v>40</v>
      </c>
      <c r="H1002" s="33">
        <v>0</v>
      </c>
      <c r="I1002" s="67">
        <v>590000000</v>
      </c>
      <c r="J1002" s="32" t="s">
        <v>41</v>
      </c>
      <c r="K1002" s="32" t="s">
        <v>957</v>
      </c>
      <c r="L1002" s="32" t="s">
        <v>43</v>
      </c>
      <c r="M1002" s="32" t="s">
        <v>84</v>
      </c>
      <c r="N1002" s="32" t="s">
        <v>154</v>
      </c>
      <c r="O1002" s="32" t="s">
        <v>2295</v>
      </c>
      <c r="P1002" s="32" t="s">
        <v>162</v>
      </c>
      <c r="Q1002" s="32" t="s">
        <v>163</v>
      </c>
      <c r="R1002" s="34">
        <v>0.64</v>
      </c>
      <c r="S1002" s="34">
        <v>210000</v>
      </c>
      <c r="T1002" s="35">
        <f>R1002*S1002</f>
        <v>134400</v>
      </c>
      <c r="U1002" s="36">
        <f>T1002*1.12</f>
        <v>150528</v>
      </c>
      <c r="V1002" s="37" t="s">
        <v>48</v>
      </c>
      <c r="W1002" s="32">
        <v>2016</v>
      </c>
      <c r="X1002" s="38" t="s">
        <v>48</v>
      </c>
    </row>
    <row r="1003" spans="1:61" ht="50.1" customHeight="1">
      <c r="A1003" s="29" t="s">
        <v>2426</v>
      </c>
      <c r="B1003" s="30" t="s">
        <v>35</v>
      </c>
      <c r="C1003" s="31" t="s">
        <v>2427</v>
      </c>
      <c r="D1003" s="31" t="s">
        <v>2280</v>
      </c>
      <c r="E1003" s="31" t="s">
        <v>2428</v>
      </c>
      <c r="F1003" s="31" t="s">
        <v>48</v>
      </c>
      <c r="G1003" s="32" t="s">
        <v>40</v>
      </c>
      <c r="H1003" s="33">
        <v>0</v>
      </c>
      <c r="I1003" s="67">
        <v>590000000</v>
      </c>
      <c r="J1003" s="32" t="s">
        <v>41</v>
      </c>
      <c r="K1003" s="32" t="s">
        <v>153</v>
      </c>
      <c r="L1003" s="32" t="s">
        <v>43</v>
      </c>
      <c r="M1003" s="32" t="s">
        <v>84</v>
      </c>
      <c r="N1003" s="32" t="s">
        <v>154</v>
      </c>
      <c r="O1003" s="32" t="s">
        <v>155</v>
      </c>
      <c r="P1003" s="32" t="s">
        <v>162</v>
      </c>
      <c r="Q1003" s="32" t="s">
        <v>163</v>
      </c>
      <c r="R1003" s="34">
        <v>1</v>
      </c>
      <c r="S1003" s="34">
        <v>161000</v>
      </c>
      <c r="T1003" s="35">
        <v>0</v>
      </c>
      <c r="U1003" s="36">
        <v>0</v>
      </c>
      <c r="V1003" s="37" t="s">
        <v>48</v>
      </c>
      <c r="W1003" s="32">
        <v>2016</v>
      </c>
      <c r="X1003" s="38" t="s">
        <v>156</v>
      </c>
    </row>
    <row r="1004" spans="1:61" ht="50.1" customHeight="1">
      <c r="A1004" s="29" t="s">
        <v>2429</v>
      </c>
      <c r="B1004" s="30" t="s">
        <v>35</v>
      </c>
      <c r="C1004" s="31" t="s">
        <v>2427</v>
      </c>
      <c r="D1004" s="31" t="s">
        <v>2280</v>
      </c>
      <c r="E1004" s="31" t="s">
        <v>2428</v>
      </c>
      <c r="F1004" s="31" t="s">
        <v>48</v>
      </c>
      <c r="G1004" s="32" t="s">
        <v>40</v>
      </c>
      <c r="H1004" s="33">
        <v>0</v>
      </c>
      <c r="I1004" s="67">
        <v>590000000</v>
      </c>
      <c r="J1004" s="32" t="s">
        <v>41</v>
      </c>
      <c r="K1004" s="32" t="s">
        <v>153</v>
      </c>
      <c r="L1004" s="32" t="s">
        <v>43</v>
      </c>
      <c r="M1004" s="32" t="s">
        <v>84</v>
      </c>
      <c r="N1004" s="32" t="s">
        <v>154</v>
      </c>
      <c r="O1004" s="32" t="s">
        <v>155</v>
      </c>
      <c r="P1004" s="32" t="s">
        <v>162</v>
      </c>
      <c r="Q1004" s="32" t="s">
        <v>163</v>
      </c>
      <c r="R1004" s="34">
        <v>1</v>
      </c>
      <c r="S1004" s="34">
        <v>170000</v>
      </c>
      <c r="T1004" s="35">
        <f>R1004*S1004</f>
        <v>170000</v>
      </c>
      <c r="U1004" s="36">
        <f>T1004*1.12</f>
        <v>190400.00000000003</v>
      </c>
      <c r="V1004" s="37" t="s">
        <v>48</v>
      </c>
      <c r="W1004" s="32">
        <v>2016</v>
      </c>
      <c r="X1004" s="38" t="s">
        <v>48</v>
      </c>
    </row>
    <row r="1005" spans="1:61" ht="50.1" customHeight="1">
      <c r="A1005" s="29" t="s">
        <v>2430</v>
      </c>
      <c r="B1005" s="30" t="s">
        <v>35</v>
      </c>
      <c r="C1005" s="31" t="s">
        <v>2431</v>
      </c>
      <c r="D1005" s="31" t="s">
        <v>2280</v>
      </c>
      <c r="E1005" s="31" t="s">
        <v>2432</v>
      </c>
      <c r="F1005" s="31" t="s">
        <v>48</v>
      </c>
      <c r="G1005" s="32" t="s">
        <v>40</v>
      </c>
      <c r="H1005" s="33">
        <v>0</v>
      </c>
      <c r="I1005" s="67">
        <v>590000000</v>
      </c>
      <c r="J1005" s="32" t="s">
        <v>41</v>
      </c>
      <c r="K1005" s="32" t="s">
        <v>153</v>
      </c>
      <c r="L1005" s="32" t="s">
        <v>43</v>
      </c>
      <c r="M1005" s="32" t="s">
        <v>84</v>
      </c>
      <c r="N1005" s="32" t="s">
        <v>154</v>
      </c>
      <c r="O1005" s="32" t="s">
        <v>155</v>
      </c>
      <c r="P1005" s="32" t="s">
        <v>162</v>
      </c>
      <c r="Q1005" s="32" t="s">
        <v>163</v>
      </c>
      <c r="R1005" s="34">
        <v>0.5</v>
      </c>
      <c r="S1005" s="34">
        <v>161000</v>
      </c>
      <c r="T1005" s="35">
        <v>0</v>
      </c>
      <c r="U1005" s="36">
        <f>T1005*1.12</f>
        <v>0</v>
      </c>
      <c r="V1005" s="37" t="s">
        <v>48</v>
      </c>
      <c r="W1005" s="32">
        <v>2016</v>
      </c>
      <c r="X1005" s="38">
        <v>11</v>
      </c>
    </row>
    <row r="1006" spans="1:61" s="40" customFormat="1" ht="50.1" customHeight="1">
      <c r="A1006" s="70" t="s">
        <v>2433</v>
      </c>
      <c r="B1006" s="30" t="s">
        <v>35</v>
      </c>
      <c r="C1006" s="220" t="s">
        <v>2431</v>
      </c>
      <c r="D1006" s="220" t="s">
        <v>2280</v>
      </c>
      <c r="E1006" s="220" t="s">
        <v>2432</v>
      </c>
      <c r="F1006" s="220"/>
      <c r="G1006" s="32" t="s">
        <v>40</v>
      </c>
      <c r="H1006" s="30">
        <v>0</v>
      </c>
      <c r="I1006" s="67">
        <v>590000000</v>
      </c>
      <c r="J1006" s="32" t="s">
        <v>41</v>
      </c>
      <c r="K1006" s="32" t="s">
        <v>165</v>
      </c>
      <c r="L1006" s="32" t="s">
        <v>43</v>
      </c>
      <c r="M1006" s="32" t="s">
        <v>84</v>
      </c>
      <c r="N1006" s="54" t="s">
        <v>154</v>
      </c>
      <c r="O1006" s="54" t="s">
        <v>166</v>
      </c>
      <c r="P1006" s="32">
        <v>168</v>
      </c>
      <c r="Q1006" s="30" t="s">
        <v>163</v>
      </c>
      <c r="R1006" s="373">
        <v>0.5</v>
      </c>
      <c r="S1006" s="58">
        <v>161000</v>
      </c>
      <c r="T1006" s="58">
        <v>0</v>
      </c>
      <c r="U1006" s="58">
        <f>T1006*1.12</f>
        <v>0</v>
      </c>
      <c r="V1006" s="32"/>
      <c r="W1006" s="32">
        <v>2016</v>
      </c>
      <c r="X1006" s="32" t="s">
        <v>13403</v>
      </c>
      <c r="Y1006" s="364"/>
      <c r="Z1006" s="364"/>
      <c r="AA1006" s="364"/>
      <c r="AB1006" s="364"/>
      <c r="AC1006" s="364"/>
      <c r="AD1006" s="364"/>
      <c r="AE1006" s="364"/>
      <c r="AF1006" s="364"/>
      <c r="AG1006" s="364"/>
      <c r="AH1006" s="364"/>
      <c r="AI1006" s="364"/>
      <c r="AJ1006" s="364"/>
      <c r="AK1006" s="39"/>
      <c r="AL1006" s="39"/>
      <c r="AM1006" s="39"/>
      <c r="AN1006" s="39"/>
      <c r="AO1006" s="39"/>
      <c r="AP1006" s="39"/>
      <c r="AQ1006" s="39"/>
      <c r="AR1006" s="39"/>
      <c r="AS1006" s="39"/>
      <c r="AT1006" s="39"/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</row>
    <row r="1007" spans="1:61" s="40" customFormat="1" ht="50.1" customHeight="1">
      <c r="A1007" s="70" t="s">
        <v>14171</v>
      </c>
      <c r="B1007" s="30" t="s">
        <v>35</v>
      </c>
      <c r="C1007" s="220" t="s">
        <v>2442</v>
      </c>
      <c r="D1007" s="220" t="s">
        <v>2280</v>
      </c>
      <c r="E1007" s="220" t="s">
        <v>2443</v>
      </c>
      <c r="F1007" s="220"/>
      <c r="G1007" s="32" t="s">
        <v>40</v>
      </c>
      <c r="H1007" s="30">
        <v>0</v>
      </c>
      <c r="I1007" s="31">
        <v>590000000</v>
      </c>
      <c r="J1007" s="32" t="s">
        <v>41</v>
      </c>
      <c r="K1007" s="32" t="s">
        <v>13233</v>
      </c>
      <c r="L1007" s="32" t="s">
        <v>43</v>
      </c>
      <c r="M1007" s="32" t="s">
        <v>84</v>
      </c>
      <c r="N1007" s="54" t="s">
        <v>154</v>
      </c>
      <c r="O1007" s="54" t="s">
        <v>166</v>
      </c>
      <c r="P1007" s="32">
        <v>168</v>
      </c>
      <c r="Q1007" s="30" t="s">
        <v>163</v>
      </c>
      <c r="R1007" s="373">
        <v>1.766</v>
      </c>
      <c r="S1007" s="58">
        <v>225000</v>
      </c>
      <c r="T1007" s="119">
        <f>R1007*S1007</f>
        <v>397350</v>
      </c>
      <c r="U1007" s="58">
        <f>T1007*1.12</f>
        <v>445032.00000000006</v>
      </c>
      <c r="V1007" s="32"/>
      <c r="W1007" s="32">
        <v>2016</v>
      </c>
      <c r="X1007" s="32"/>
      <c r="Y1007" s="364"/>
      <c r="Z1007" s="364"/>
      <c r="AA1007" s="364"/>
      <c r="AB1007" s="364"/>
      <c r="AC1007" s="364"/>
      <c r="AD1007" s="364"/>
      <c r="AE1007" s="364"/>
      <c r="AF1007" s="364"/>
      <c r="AG1007" s="364"/>
      <c r="AH1007" s="364"/>
      <c r="AI1007" s="364"/>
      <c r="AJ1007" s="364"/>
      <c r="AK1007" s="39"/>
      <c r="AL1007" s="39"/>
      <c r="AM1007" s="39"/>
      <c r="AN1007" s="39"/>
      <c r="AO1007" s="39"/>
      <c r="AP1007" s="39"/>
      <c r="AQ1007" s="39"/>
      <c r="AR1007" s="39"/>
      <c r="AS1007" s="39"/>
      <c r="AT1007" s="39"/>
      <c r="AU1007" s="39"/>
      <c r="AV1007" s="39"/>
      <c r="AW1007" s="39"/>
      <c r="AX1007" s="39"/>
      <c r="AY1007" s="39"/>
      <c r="AZ1007" s="39"/>
      <c r="BA1007" s="39"/>
      <c r="BB1007" s="39"/>
      <c r="BC1007" s="39"/>
      <c r="BD1007" s="39"/>
      <c r="BE1007" s="39"/>
      <c r="BF1007" s="39"/>
      <c r="BG1007" s="39"/>
      <c r="BH1007" s="39"/>
      <c r="BI1007" s="39"/>
    </row>
    <row r="1008" spans="1:61" ht="50.1" customHeight="1">
      <c r="A1008" s="29" t="s">
        <v>2434</v>
      </c>
      <c r="B1008" s="30" t="s">
        <v>35</v>
      </c>
      <c r="C1008" s="31" t="s">
        <v>2435</v>
      </c>
      <c r="D1008" s="31" t="s">
        <v>2280</v>
      </c>
      <c r="E1008" s="31" t="s">
        <v>2436</v>
      </c>
      <c r="F1008" s="31" t="s">
        <v>48</v>
      </c>
      <c r="G1008" s="32" t="s">
        <v>40</v>
      </c>
      <c r="H1008" s="33">
        <v>0</v>
      </c>
      <c r="I1008" s="67">
        <v>590000000</v>
      </c>
      <c r="J1008" s="32" t="s">
        <v>41</v>
      </c>
      <c r="K1008" s="32" t="s">
        <v>153</v>
      </c>
      <c r="L1008" s="32" t="s">
        <v>43</v>
      </c>
      <c r="M1008" s="32" t="s">
        <v>84</v>
      </c>
      <c r="N1008" s="32" t="s">
        <v>154</v>
      </c>
      <c r="O1008" s="32" t="s">
        <v>155</v>
      </c>
      <c r="P1008" s="32" t="s">
        <v>162</v>
      </c>
      <c r="Q1008" s="32" t="s">
        <v>163</v>
      </c>
      <c r="R1008" s="34">
        <v>1</v>
      </c>
      <c r="S1008" s="34">
        <v>161000</v>
      </c>
      <c r="T1008" s="35">
        <v>0</v>
      </c>
      <c r="U1008" s="36">
        <v>0</v>
      </c>
      <c r="V1008" s="37" t="s">
        <v>48</v>
      </c>
      <c r="W1008" s="32">
        <v>2016</v>
      </c>
      <c r="X1008" s="38" t="s">
        <v>156</v>
      </c>
    </row>
    <row r="1009" spans="1:58" ht="50.1" customHeight="1">
      <c r="A1009" s="29" t="s">
        <v>2437</v>
      </c>
      <c r="B1009" s="30" t="s">
        <v>35</v>
      </c>
      <c r="C1009" s="31" t="s">
        <v>2435</v>
      </c>
      <c r="D1009" s="31" t="s">
        <v>2280</v>
      </c>
      <c r="E1009" s="31" t="s">
        <v>2436</v>
      </c>
      <c r="F1009" s="31" t="s">
        <v>48</v>
      </c>
      <c r="G1009" s="32" t="s">
        <v>40</v>
      </c>
      <c r="H1009" s="33">
        <v>0</v>
      </c>
      <c r="I1009" s="67">
        <v>590000000</v>
      </c>
      <c r="J1009" s="32" t="s">
        <v>41</v>
      </c>
      <c r="K1009" s="32" t="s">
        <v>153</v>
      </c>
      <c r="L1009" s="32" t="s">
        <v>43</v>
      </c>
      <c r="M1009" s="32" t="s">
        <v>84</v>
      </c>
      <c r="N1009" s="32" t="s">
        <v>154</v>
      </c>
      <c r="O1009" s="32" t="s">
        <v>155</v>
      </c>
      <c r="P1009" s="32" t="s">
        <v>162</v>
      </c>
      <c r="Q1009" s="32" t="s">
        <v>163</v>
      </c>
      <c r="R1009" s="34">
        <v>1</v>
      </c>
      <c r="S1009" s="34">
        <v>170000</v>
      </c>
      <c r="T1009" s="35">
        <f>R1009*S1009</f>
        <v>170000</v>
      </c>
      <c r="U1009" s="36">
        <f>T1009*1.12</f>
        <v>190400.00000000003</v>
      </c>
      <c r="V1009" s="37" t="s">
        <v>48</v>
      </c>
      <c r="W1009" s="32">
        <v>2016</v>
      </c>
      <c r="X1009" s="38" t="s">
        <v>48</v>
      </c>
    </row>
    <row r="1010" spans="1:58" ht="50.1" customHeight="1">
      <c r="A1010" s="29" t="s">
        <v>2438</v>
      </c>
      <c r="B1010" s="30" t="s">
        <v>35</v>
      </c>
      <c r="C1010" s="31" t="s">
        <v>2439</v>
      </c>
      <c r="D1010" s="31" t="s">
        <v>2280</v>
      </c>
      <c r="E1010" s="31" t="s">
        <v>2440</v>
      </c>
      <c r="F1010" s="31" t="s">
        <v>48</v>
      </c>
      <c r="G1010" s="32" t="s">
        <v>40</v>
      </c>
      <c r="H1010" s="33">
        <v>0</v>
      </c>
      <c r="I1010" s="67">
        <v>590000000</v>
      </c>
      <c r="J1010" s="32" t="s">
        <v>41</v>
      </c>
      <c r="K1010" s="32" t="s">
        <v>153</v>
      </c>
      <c r="L1010" s="32" t="s">
        <v>43</v>
      </c>
      <c r="M1010" s="32" t="s">
        <v>84</v>
      </c>
      <c r="N1010" s="32" t="s">
        <v>154</v>
      </c>
      <c r="O1010" s="32" t="s">
        <v>155</v>
      </c>
      <c r="P1010" s="32" t="s">
        <v>162</v>
      </c>
      <c r="Q1010" s="32" t="s">
        <v>163</v>
      </c>
      <c r="R1010" s="34">
        <v>1</v>
      </c>
      <c r="S1010" s="34">
        <v>161000</v>
      </c>
      <c r="T1010" s="35">
        <f>R1010*S1010</f>
        <v>161000</v>
      </c>
      <c r="U1010" s="36">
        <f>T1010*1.12</f>
        <v>180320.00000000003</v>
      </c>
      <c r="V1010" s="37" t="s">
        <v>48</v>
      </c>
      <c r="W1010" s="32">
        <v>2016</v>
      </c>
      <c r="X1010" s="38" t="s">
        <v>48</v>
      </c>
    </row>
    <row r="1011" spans="1:58" ht="50.1" customHeight="1">
      <c r="A1011" s="29" t="s">
        <v>2441</v>
      </c>
      <c r="B1011" s="30" t="s">
        <v>35</v>
      </c>
      <c r="C1011" s="31" t="s">
        <v>2442</v>
      </c>
      <c r="D1011" s="31" t="s">
        <v>2280</v>
      </c>
      <c r="E1011" s="31" t="s">
        <v>2443</v>
      </c>
      <c r="F1011" s="31" t="s">
        <v>48</v>
      </c>
      <c r="G1011" s="32" t="s">
        <v>40</v>
      </c>
      <c r="H1011" s="33">
        <v>0</v>
      </c>
      <c r="I1011" s="67">
        <v>590000000</v>
      </c>
      <c r="J1011" s="32" t="s">
        <v>41</v>
      </c>
      <c r="K1011" s="32" t="s">
        <v>153</v>
      </c>
      <c r="L1011" s="32" t="s">
        <v>43</v>
      </c>
      <c r="M1011" s="32" t="s">
        <v>84</v>
      </c>
      <c r="N1011" s="32" t="s">
        <v>154</v>
      </c>
      <c r="O1011" s="32" t="s">
        <v>155</v>
      </c>
      <c r="P1011" s="32" t="s">
        <v>162</v>
      </c>
      <c r="Q1011" s="32" t="s">
        <v>163</v>
      </c>
      <c r="R1011" s="34">
        <v>1</v>
      </c>
      <c r="S1011" s="34">
        <v>161000</v>
      </c>
      <c r="T1011" s="35">
        <v>0</v>
      </c>
      <c r="U1011" s="36">
        <v>0</v>
      </c>
      <c r="V1011" s="37" t="s">
        <v>48</v>
      </c>
      <c r="W1011" s="32">
        <v>2016</v>
      </c>
      <c r="X1011" s="38" t="s">
        <v>12651</v>
      </c>
    </row>
    <row r="1012" spans="1:58" ht="50.1" customHeight="1">
      <c r="A1012" s="29" t="s">
        <v>2444</v>
      </c>
      <c r="B1012" s="30" t="s">
        <v>35</v>
      </c>
      <c r="C1012" s="31" t="s">
        <v>2442</v>
      </c>
      <c r="D1012" s="31" t="s">
        <v>2280</v>
      </c>
      <c r="E1012" s="31" t="s">
        <v>2443</v>
      </c>
      <c r="F1012" s="31" t="s">
        <v>48</v>
      </c>
      <c r="G1012" s="32" t="s">
        <v>40</v>
      </c>
      <c r="H1012" s="33">
        <v>0</v>
      </c>
      <c r="I1012" s="67">
        <v>590000000</v>
      </c>
      <c r="J1012" s="32" t="s">
        <v>41</v>
      </c>
      <c r="K1012" s="32" t="s">
        <v>1422</v>
      </c>
      <c r="L1012" s="32" t="s">
        <v>43</v>
      </c>
      <c r="M1012" s="32" t="s">
        <v>84</v>
      </c>
      <c r="N1012" s="32" t="s">
        <v>154</v>
      </c>
      <c r="O1012" s="32" t="s">
        <v>2295</v>
      </c>
      <c r="P1012" s="32" t="s">
        <v>162</v>
      </c>
      <c r="Q1012" s="32" t="s">
        <v>163</v>
      </c>
      <c r="R1012" s="34">
        <v>1</v>
      </c>
      <c r="S1012" s="34">
        <v>197000</v>
      </c>
      <c r="T1012" s="35">
        <f>R1012*S1012</f>
        <v>197000</v>
      </c>
      <c r="U1012" s="36">
        <f>T1012*1.12</f>
        <v>220640.00000000003</v>
      </c>
      <c r="V1012" s="37" t="s">
        <v>48</v>
      </c>
      <c r="W1012" s="32">
        <v>2016</v>
      </c>
      <c r="X1012" s="38" t="s">
        <v>48</v>
      </c>
    </row>
    <row r="1013" spans="1:58" ht="50.1" customHeight="1">
      <c r="A1013" s="29" t="s">
        <v>2445</v>
      </c>
      <c r="B1013" s="30" t="s">
        <v>35</v>
      </c>
      <c r="C1013" s="31" t="s">
        <v>2446</v>
      </c>
      <c r="D1013" s="31" t="s">
        <v>2280</v>
      </c>
      <c r="E1013" s="31" t="s">
        <v>2447</v>
      </c>
      <c r="F1013" s="31" t="s">
        <v>48</v>
      </c>
      <c r="G1013" s="32" t="s">
        <v>40</v>
      </c>
      <c r="H1013" s="33">
        <v>0</v>
      </c>
      <c r="I1013" s="67">
        <v>590000000</v>
      </c>
      <c r="J1013" s="32" t="s">
        <v>41</v>
      </c>
      <c r="K1013" s="32" t="s">
        <v>153</v>
      </c>
      <c r="L1013" s="32" t="s">
        <v>43</v>
      </c>
      <c r="M1013" s="32" t="s">
        <v>84</v>
      </c>
      <c r="N1013" s="32" t="s">
        <v>154</v>
      </c>
      <c r="O1013" s="32" t="s">
        <v>155</v>
      </c>
      <c r="P1013" s="32" t="s">
        <v>162</v>
      </c>
      <c r="Q1013" s="32" t="s">
        <v>163</v>
      </c>
      <c r="R1013" s="34">
        <v>2</v>
      </c>
      <c r="S1013" s="34">
        <v>161000</v>
      </c>
      <c r="T1013" s="35">
        <v>0</v>
      </c>
      <c r="U1013" s="36">
        <v>0</v>
      </c>
      <c r="V1013" s="37" t="s">
        <v>48</v>
      </c>
      <c r="W1013" s="32">
        <v>2016</v>
      </c>
      <c r="X1013" s="38" t="s">
        <v>156</v>
      </c>
    </row>
    <row r="1014" spans="1:58" ht="50.1" customHeight="1">
      <c r="A1014" s="29" t="s">
        <v>2448</v>
      </c>
      <c r="B1014" s="30" t="s">
        <v>35</v>
      </c>
      <c r="C1014" s="31" t="s">
        <v>2446</v>
      </c>
      <c r="D1014" s="31" t="s">
        <v>2280</v>
      </c>
      <c r="E1014" s="31" t="s">
        <v>2447</v>
      </c>
      <c r="F1014" s="31" t="s">
        <v>48</v>
      </c>
      <c r="G1014" s="32" t="s">
        <v>40</v>
      </c>
      <c r="H1014" s="33">
        <v>0</v>
      </c>
      <c r="I1014" s="67">
        <v>590000000</v>
      </c>
      <c r="J1014" s="32" t="s">
        <v>41</v>
      </c>
      <c r="K1014" s="32" t="s">
        <v>153</v>
      </c>
      <c r="L1014" s="32" t="s">
        <v>43</v>
      </c>
      <c r="M1014" s="32" t="s">
        <v>84</v>
      </c>
      <c r="N1014" s="32" t="s">
        <v>154</v>
      </c>
      <c r="O1014" s="32" t="s">
        <v>155</v>
      </c>
      <c r="P1014" s="32" t="s">
        <v>162</v>
      </c>
      <c r="Q1014" s="32" t="s">
        <v>163</v>
      </c>
      <c r="R1014" s="34">
        <v>2</v>
      </c>
      <c r="S1014" s="34">
        <v>191000</v>
      </c>
      <c r="T1014" s="35">
        <f>R1014*S1014</f>
        <v>382000</v>
      </c>
      <c r="U1014" s="36">
        <f>T1014*1.12</f>
        <v>427840.00000000006</v>
      </c>
      <c r="V1014" s="37" t="s">
        <v>48</v>
      </c>
      <c r="W1014" s="32">
        <v>2016</v>
      </c>
      <c r="X1014" s="38" t="s">
        <v>48</v>
      </c>
    </row>
    <row r="1015" spans="1:58" ht="50.1" customHeight="1">
      <c r="A1015" s="29" t="s">
        <v>2449</v>
      </c>
      <c r="B1015" s="30" t="s">
        <v>35</v>
      </c>
      <c r="C1015" s="31" t="s">
        <v>2450</v>
      </c>
      <c r="D1015" s="31" t="s">
        <v>2280</v>
      </c>
      <c r="E1015" s="31" t="s">
        <v>2451</v>
      </c>
      <c r="F1015" s="31" t="s">
        <v>48</v>
      </c>
      <c r="G1015" s="32" t="s">
        <v>40</v>
      </c>
      <c r="H1015" s="33">
        <v>0</v>
      </c>
      <c r="I1015" s="67">
        <v>590000000</v>
      </c>
      <c r="J1015" s="32" t="s">
        <v>41</v>
      </c>
      <c r="K1015" s="32" t="s">
        <v>153</v>
      </c>
      <c r="L1015" s="32" t="s">
        <v>43</v>
      </c>
      <c r="M1015" s="32" t="s">
        <v>84</v>
      </c>
      <c r="N1015" s="32" t="s">
        <v>154</v>
      </c>
      <c r="O1015" s="32" t="s">
        <v>155</v>
      </c>
      <c r="P1015" s="32" t="s">
        <v>162</v>
      </c>
      <c r="Q1015" s="32" t="s">
        <v>163</v>
      </c>
      <c r="R1015" s="34">
        <v>2</v>
      </c>
      <c r="S1015" s="34">
        <v>161000</v>
      </c>
      <c r="T1015" s="35">
        <v>0</v>
      </c>
      <c r="U1015" s="36">
        <f>T1015*1.12</f>
        <v>0</v>
      </c>
      <c r="V1015" s="37" t="s">
        <v>48</v>
      </c>
      <c r="W1015" s="32">
        <v>2016</v>
      </c>
      <c r="X1015" s="38">
        <v>11</v>
      </c>
    </row>
    <row r="1016" spans="1:58" s="40" customFormat="1" ht="50.1" customHeight="1">
      <c r="A1016" s="70" t="s">
        <v>2452</v>
      </c>
      <c r="B1016" s="30" t="s">
        <v>35</v>
      </c>
      <c r="C1016" s="42" t="s">
        <v>2450</v>
      </c>
      <c r="D1016" s="42" t="s">
        <v>2280</v>
      </c>
      <c r="E1016" s="42" t="s">
        <v>2451</v>
      </c>
      <c r="F1016" s="42"/>
      <c r="G1016" s="32" t="s">
        <v>40</v>
      </c>
      <c r="H1016" s="30">
        <v>0</v>
      </c>
      <c r="I1016" s="67">
        <v>590000000</v>
      </c>
      <c r="J1016" s="32" t="s">
        <v>41</v>
      </c>
      <c r="K1016" s="32" t="s">
        <v>165</v>
      </c>
      <c r="L1016" s="32" t="s">
        <v>43</v>
      </c>
      <c r="M1016" s="32" t="s">
        <v>84</v>
      </c>
      <c r="N1016" s="54" t="s">
        <v>154</v>
      </c>
      <c r="O1016" s="54" t="s">
        <v>166</v>
      </c>
      <c r="P1016" s="32">
        <v>168</v>
      </c>
      <c r="Q1016" s="30" t="s">
        <v>163</v>
      </c>
      <c r="R1016" s="373">
        <v>2</v>
      </c>
      <c r="S1016" s="58">
        <v>161000</v>
      </c>
      <c r="T1016" s="58">
        <v>0</v>
      </c>
      <c r="U1016" s="58">
        <f>T1016*1.12</f>
        <v>0</v>
      </c>
      <c r="V1016" s="32"/>
      <c r="W1016" s="32">
        <v>2016</v>
      </c>
      <c r="X1016" s="32" t="s">
        <v>12653</v>
      </c>
      <c r="Y1016" s="364"/>
      <c r="Z1016" s="364"/>
      <c r="AA1016" s="364"/>
      <c r="AB1016" s="364"/>
      <c r="AC1016" s="364"/>
      <c r="AD1016" s="364"/>
      <c r="AE1016" s="364"/>
      <c r="AF1016" s="364"/>
      <c r="AG1016" s="364"/>
      <c r="AH1016" s="39"/>
      <c r="AI1016" s="39"/>
      <c r="AJ1016" s="39"/>
      <c r="AK1016" s="39"/>
      <c r="AL1016" s="39"/>
      <c r="AM1016" s="39"/>
      <c r="AN1016" s="39"/>
      <c r="AO1016" s="39"/>
      <c r="AP1016" s="39"/>
      <c r="AQ1016" s="39"/>
      <c r="AR1016" s="39"/>
      <c r="AS1016" s="39"/>
      <c r="AT1016" s="39"/>
      <c r="AU1016" s="39"/>
      <c r="AV1016" s="39"/>
      <c r="AW1016" s="39"/>
      <c r="AX1016" s="39"/>
      <c r="AY1016" s="39"/>
      <c r="AZ1016" s="39"/>
      <c r="BA1016" s="39"/>
      <c r="BB1016" s="39"/>
      <c r="BC1016" s="39"/>
      <c r="BD1016" s="39"/>
      <c r="BE1016" s="39"/>
      <c r="BF1016" s="39"/>
    </row>
    <row r="1017" spans="1:58" s="40" customFormat="1" ht="50.1" customHeight="1">
      <c r="A1017" s="70" t="s">
        <v>13802</v>
      </c>
      <c r="B1017" s="30" t="s">
        <v>35</v>
      </c>
      <c r="C1017" s="42" t="s">
        <v>2450</v>
      </c>
      <c r="D1017" s="42" t="s">
        <v>2280</v>
      </c>
      <c r="E1017" s="42" t="s">
        <v>2451</v>
      </c>
      <c r="F1017" s="42"/>
      <c r="G1017" s="32" t="s">
        <v>40</v>
      </c>
      <c r="H1017" s="30">
        <v>0</v>
      </c>
      <c r="I1017" s="67">
        <v>590000000</v>
      </c>
      <c r="J1017" s="32" t="s">
        <v>41</v>
      </c>
      <c r="K1017" s="32" t="s">
        <v>13233</v>
      </c>
      <c r="L1017" s="32" t="s">
        <v>43</v>
      </c>
      <c r="M1017" s="32" t="s">
        <v>84</v>
      </c>
      <c r="N1017" s="54" t="s">
        <v>154</v>
      </c>
      <c r="O1017" s="54" t="s">
        <v>166</v>
      </c>
      <c r="P1017" s="32">
        <v>168</v>
      </c>
      <c r="Q1017" s="30" t="s">
        <v>163</v>
      </c>
      <c r="R1017" s="373">
        <v>2.4700000000000002</v>
      </c>
      <c r="S1017" s="58">
        <v>224000</v>
      </c>
      <c r="T1017" s="58">
        <f t="shared" ref="T1017" si="100">R1017*S1017</f>
        <v>553280</v>
      </c>
      <c r="U1017" s="58">
        <f>T1017*1.12</f>
        <v>619673.60000000009</v>
      </c>
      <c r="V1017" s="32"/>
      <c r="W1017" s="32">
        <v>2016</v>
      </c>
      <c r="X1017" s="32"/>
      <c r="Y1017" s="364"/>
      <c r="Z1017" s="364"/>
      <c r="AA1017" s="364"/>
      <c r="AB1017" s="364"/>
      <c r="AC1017" s="364"/>
      <c r="AD1017" s="364"/>
      <c r="AE1017" s="364"/>
      <c r="AF1017" s="364"/>
      <c r="AG1017" s="364"/>
      <c r="AH1017" s="39"/>
      <c r="AI1017" s="39"/>
      <c r="AJ1017" s="39"/>
      <c r="AK1017" s="39"/>
      <c r="AL1017" s="39"/>
      <c r="AM1017" s="39"/>
      <c r="AN1017" s="39"/>
      <c r="AO1017" s="39"/>
      <c r="AP1017" s="39"/>
      <c r="AQ1017" s="39"/>
      <c r="AR1017" s="39"/>
      <c r="AS1017" s="39"/>
      <c r="AT1017" s="39"/>
      <c r="AU1017" s="39"/>
      <c r="AV1017" s="39"/>
      <c r="AW1017" s="39"/>
      <c r="AX1017" s="39"/>
      <c r="AY1017" s="39"/>
      <c r="AZ1017" s="39"/>
      <c r="BA1017" s="39"/>
      <c r="BB1017" s="39"/>
      <c r="BC1017" s="39"/>
      <c r="BD1017" s="39"/>
      <c r="BE1017" s="39"/>
      <c r="BF1017" s="39"/>
    </row>
    <row r="1018" spans="1:58" ht="50.1" customHeight="1">
      <c r="A1018" s="29" t="s">
        <v>2453</v>
      </c>
      <c r="B1018" s="30" t="s">
        <v>35</v>
      </c>
      <c r="C1018" s="31" t="s">
        <v>2454</v>
      </c>
      <c r="D1018" s="31" t="s">
        <v>2280</v>
      </c>
      <c r="E1018" s="31" t="s">
        <v>2455</v>
      </c>
      <c r="F1018" s="31" t="s">
        <v>48</v>
      </c>
      <c r="G1018" s="32" t="s">
        <v>40</v>
      </c>
      <c r="H1018" s="33">
        <v>0</v>
      </c>
      <c r="I1018" s="67">
        <v>590000000</v>
      </c>
      <c r="J1018" s="32" t="s">
        <v>41</v>
      </c>
      <c r="K1018" s="32" t="s">
        <v>153</v>
      </c>
      <c r="L1018" s="32" t="s">
        <v>43</v>
      </c>
      <c r="M1018" s="32" t="s">
        <v>84</v>
      </c>
      <c r="N1018" s="32" t="s">
        <v>154</v>
      </c>
      <c r="O1018" s="32" t="s">
        <v>155</v>
      </c>
      <c r="P1018" s="32" t="s">
        <v>162</v>
      </c>
      <c r="Q1018" s="32" t="s">
        <v>163</v>
      </c>
      <c r="R1018" s="34">
        <v>2</v>
      </c>
      <c r="S1018" s="34">
        <v>161000</v>
      </c>
      <c r="T1018" s="35">
        <v>0</v>
      </c>
      <c r="U1018" s="36">
        <v>0</v>
      </c>
      <c r="V1018" s="37" t="s">
        <v>48</v>
      </c>
      <c r="W1018" s="32">
        <v>2016</v>
      </c>
      <c r="X1018" s="38" t="s">
        <v>2456</v>
      </c>
    </row>
    <row r="1019" spans="1:58" ht="50.1" customHeight="1">
      <c r="A1019" s="29" t="s">
        <v>2457</v>
      </c>
      <c r="B1019" s="30" t="s">
        <v>35</v>
      </c>
      <c r="C1019" s="31" t="s">
        <v>2454</v>
      </c>
      <c r="D1019" s="31" t="s">
        <v>2280</v>
      </c>
      <c r="E1019" s="31" t="s">
        <v>2455</v>
      </c>
      <c r="F1019" s="31" t="s">
        <v>48</v>
      </c>
      <c r="G1019" s="32" t="s">
        <v>40</v>
      </c>
      <c r="H1019" s="33">
        <v>0</v>
      </c>
      <c r="I1019" s="67">
        <v>590000000</v>
      </c>
      <c r="J1019" s="32" t="s">
        <v>41</v>
      </c>
      <c r="K1019" s="32" t="s">
        <v>153</v>
      </c>
      <c r="L1019" s="32" t="s">
        <v>43</v>
      </c>
      <c r="M1019" s="32" t="s">
        <v>84</v>
      </c>
      <c r="N1019" s="32" t="s">
        <v>154</v>
      </c>
      <c r="O1019" s="32" t="s">
        <v>155</v>
      </c>
      <c r="P1019" s="32" t="s">
        <v>162</v>
      </c>
      <c r="Q1019" s="32" t="s">
        <v>163</v>
      </c>
      <c r="R1019" s="34">
        <v>5.24</v>
      </c>
      <c r="S1019" s="34">
        <v>290000</v>
      </c>
      <c r="T1019" s="35">
        <f>R1019*S1019</f>
        <v>1519600</v>
      </c>
      <c r="U1019" s="36">
        <f>T1019*1.12</f>
        <v>1701952.0000000002</v>
      </c>
      <c r="V1019" s="37" t="s">
        <v>48</v>
      </c>
      <c r="W1019" s="32">
        <v>2016</v>
      </c>
      <c r="X1019" s="38" t="s">
        <v>48</v>
      </c>
    </row>
    <row r="1020" spans="1:58" ht="50.1" customHeight="1">
      <c r="A1020" s="29" t="s">
        <v>2458</v>
      </c>
      <c r="B1020" s="30" t="s">
        <v>35</v>
      </c>
      <c r="C1020" s="31" t="s">
        <v>2459</v>
      </c>
      <c r="D1020" s="31" t="s">
        <v>2280</v>
      </c>
      <c r="E1020" s="31" t="s">
        <v>2460</v>
      </c>
      <c r="F1020" s="31" t="s">
        <v>48</v>
      </c>
      <c r="G1020" s="32" t="s">
        <v>40</v>
      </c>
      <c r="H1020" s="33">
        <v>0</v>
      </c>
      <c r="I1020" s="67">
        <v>590000000</v>
      </c>
      <c r="J1020" s="32" t="s">
        <v>41</v>
      </c>
      <c r="K1020" s="32" t="s">
        <v>153</v>
      </c>
      <c r="L1020" s="32" t="s">
        <v>43</v>
      </c>
      <c r="M1020" s="32" t="s">
        <v>84</v>
      </c>
      <c r="N1020" s="32" t="s">
        <v>154</v>
      </c>
      <c r="O1020" s="32" t="s">
        <v>155</v>
      </c>
      <c r="P1020" s="32" t="s">
        <v>162</v>
      </c>
      <c r="Q1020" s="32" t="s">
        <v>163</v>
      </c>
      <c r="R1020" s="34">
        <v>2</v>
      </c>
      <c r="S1020" s="34">
        <v>161000</v>
      </c>
      <c r="T1020" s="35">
        <v>0</v>
      </c>
      <c r="U1020" s="36">
        <v>0</v>
      </c>
      <c r="V1020" s="37" t="s">
        <v>48</v>
      </c>
      <c r="W1020" s="32">
        <v>2016</v>
      </c>
      <c r="X1020" s="38" t="s">
        <v>12651</v>
      </c>
    </row>
    <row r="1021" spans="1:58" ht="50.1" customHeight="1">
      <c r="A1021" s="29" t="s">
        <v>2461</v>
      </c>
      <c r="B1021" s="30" t="s">
        <v>35</v>
      </c>
      <c r="C1021" s="31" t="s">
        <v>2459</v>
      </c>
      <c r="D1021" s="31" t="s">
        <v>2280</v>
      </c>
      <c r="E1021" s="31" t="s">
        <v>2460</v>
      </c>
      <c r="F1021" s="31" t="s">
        <v>48</v>
      </c>
      <c r="G1021" s="32" t="s">
        <v>40</v>
      </c>
      <c r="H1021" s="33">
        <v>0</v>
      </c>
      <c r="I1021" s="67">
        <v>590000000</v>
      </c>
      <c r="J1021" s="32" t="s">
        <v>41</v>
      </c>
      <c r="K1021" s="32" t="s">
        <v>153</v>
      </c>
      <c r="L1021" s="32" t="s">
        <v>43</v>
      </c>
      <c r="M1021" s="32" t="s">
        <v>84</v>
      </c>
      <c r="N1021" s="32" t="s">
        <v>154</v>
      </c>
      <c r="O1021" s="32" t="s">
        <v>155</v>
      </c>
      <c r="P1021" s="32" t="s">
        <v>162</v>
      </c>
      <c r="Q1021" s="32" t="s">
        <v>163</v>
      </c>
      <c r="R1021" s="34">
        <v>2</v>
      </c>
      <c r="S1021" s="34">
        <v>191000</v>
      </c>
      <c r="T1021" s="35">
        <f>R1021*S1021</f>
        <v>382000</v>
      </c>
      <c r="U1021" s="36">
        <f>T1021*1.12</f>
        <v>427840.00000000006</v>
      </c>
      <c r="V1021" s="37" t="s">
        <v>48</v>
      </c>
      <c r="W1021" s="32">
        <v>2016</v>
      </c>
      <c r="X1021" s="38" t="s">
        <v>48</v>
      </c>
    </row>
    <row r="1022" spans="1:58" ht="50.1" customHeight="1">
      <c r="A1022" s="29" t="s">
        <v>2462</v>
      </c>
      <c r="B1022" s="30" t="s">
        <v>35</v>
      </c>
      <c r="C1022" s="31" t="s">
        <v>2463</v>
      </c>
      <c r="D1022" s="31" t="s">
        <v>2280</v>
      </c>
      <c r="E1022" s="31" t="s">
        <v>2464</v>
      </c>
      <c r="F1022" s="31" t="s">
        <v>48</v>
      </c>
      <c r="G1022" s="32" t="s">
        <v>40</v>
      </c>
      <c r="H1022" s="33">
        <v>0</v>
      </c>
      <c r="I1022" s="67">
        <v>590000000</v>
      </c>
      <c r="J1022" s="32" t="s">
        <v>41</v>
      </c>
      <c r="K1022" s="32" t="s">
        <v>153</v>
      </c>
      <c r="L1022" s="32" t="s">
        <v>43</v>
      </c>
      <c r="M1022" s="32" t="s">
        <v>84</v>
      </c>
      <c r="N1022" s="32" t="s">
        <v>154</v>
      </c>
      <c r="O1022" s="32" t="s">
        <v>155</v>
      </c>
      <c r="P1022" s="32" t="s">
        <v>162</v>
      </c>
      <c r="Q1022" s="32" t="s">
        <v>163</v>
      </c>
      <c r="R1022" s="34">
        <v>2</v>
      </c>
      <c r="S1022" s="34">
        <v>161000</v>
      </c>
      <c r="T1022" s="35">
        <v>0</v>
      </c>
      <c r="U1022" s="36">
        <v>0</v>
      </c>
      <c r="V1022" s="37" t="s">
        <v>48</v>
      </c>
      <c r="W1022" s="32">
        <v>2016</v>
      </c>
      <c r="X1022" s="38" t="s">
        <v>12651</v>
      </c>
    </row>
    <row r="1023" spans="1:58" ht="50.1" customHeight="1">
      <c r="A1023" s="29" t="s">
        <v>2465</v>
      </c>
      <c r="B1023" s="30" t="s">
        <v>35</v>
      </c>
      <c r="C1023" s="31" t="s">
        <v>2463</v>
      </c>
      <c r="D1023" s="31" t="s">
        <v>2280</v>
      </c>
      <c r="E1023" s="31" t="s">
        <v>2464</v>
      </c>
      <c r="F1023" s="31" t="s">
        <v>48</v>
      </c>
      <c r="G1023" s="32" t="s">
        <v>40</v>
      </c>
      <c r="H1023" s="33">
        <v>0</v>
      </c>
      <c r="I1023" s="67">
        <v>590000000</v>
      </c>
      <c r="J1023" s="32" t="s">
        <v>41</v>
      </c>
      <c r="K1023" s="32" t="s">
        <v>153</v>
      </c>
      <c r="L1023" s="32" t="s">
        <v>43</v>
      </c>
      <c r="M1023" s="32" t="s">
        <v>84</v>
      </c>
      <c r="N1023" s="32" t="s">
        <v>154</v>
      </c>
      <c r="O1023" s="32" t="s">
        <v>155</v>
      </c>
      <c r="P1023" s="32" t="s">
        <v>162</v>
      </c>
      <c r="Q1023" s="32" t="s">
        <v>163</v>
      </c>
      <c r="R1023" s="34">
        <v>2</v>
      </c>
      <c r="S1023" s="34">
        <v>194000</v>
      </c>
      <c r="T1023" s="35">
        <f>R1023*S1023</f>
        <v>388000</v>
      </c>
      <c r="U1023" s="36">
        <f>T1023*1.12</f>
        <v>434560.00000000006</v>
      </c>
      <c r="V1023" s="37" t="s">
        <v>48</v>
      </c>
      <c r="W1023" s="32">
        <v>2016</v>
      </c>
      <c r="X1023" s="38" t="s">
        <v>48</v>
      </c>
    </row>
    <row r="1024" spans="1:58" ht="50.1" customHeight="1">
      <c r="A1024" s="29" t="s">
        <v>2466</v>
      </c>
      <c r="B1024" s="30" t="s">
        <v>35</v>
      </c>
      <c r="C1024" s="31" t="s">
        <v>2467</v>
      </c>
      <c r="D1024" s="31" t="s">
        <v>2280</v>
      </c>
      <c r="E1024" s="31" t="s">
        <v>2468</v>
      </c>
      <c r="F1024" s="31" t="s">
        <v>48</v>
      </c>
      <c r="G1024" s="32" t="s">
        <v>40</v>
      </c>
      <c r="H1024" s="33">
        <v>0</v>
      </c>
      <c r="I1024" s="67">
        <v>590000000</v>
      </c>
      <c r="J1024" s="32" t="s">
        <v>41</v>
      </c>
      <c r="K1024" s="32" t="s">
        <v>153</v>
      </c>
      <c r="L1024" s="32" t="s">
        <v>43</v>
      </c>
      <c r="M1024" s="32" t="s">
        <v>84</v>
      </c>
      <c r="N1024" s="32" t="s">
        <v>154</v>
      </c>
      <c r="O1024" s="32" t="s">
        <v>155</v>
      </c>
      <c r="P1024" s="32" t="s">
        <v>162</v>
      </c>
      <c r="Q1024" s="32" t="s">
        <v>163</v>
      </c>
      <c r="R1024" s="34">
        <v>3</v>
      </c>
      <c r="S1024" s="34">
        <v>161000</v>
      </c>
      <c r="T1024" s="35">
        <v>0</v>
      </c>
      <c r="U1024" s="36">
        <v>0</v>
      </c>
      <c r="V1024" s="37" t="s">
        <v>48</v>
      </c>
      <c r="W1024" s="32">
        <v>2016</v>
      </c>
      <c r="X1024" s="38" t="s">
        <v>156</v>
      </c>
    </row>
    <row r="1025" spans="1:58" ht="50.1" customHeight="1">
      <c r="A1025" s="29" t="s">
        <v>2469</v>
      </c>
      <c r="B1025" s="30" t="s">
        <v>35</v>
      </c>
      <c r="C1025" s="31" t="s">
        <v>2467</v>
      </c>
      <c r="D1025" s="31" t="s">
        <v>2280</v>
      </c>
      <c r="E1025" s="31" t="s">
        <v>2468</v>
      </c>
      <c r="F1025" s="31" t="s">
        <v>48</v>
      </c>
      <c r="G1025" s="32" t="s">
        <v>40</v>
      </c>
      <c r="H1025" s="33">
        <v>0</v>
      </c>
      <c r="I1025" s="67">
        <v>590000000</v>
      </c>
      <c r="J1025" s="32" t="s">
        <v>41</v>
      </c>
      <c r="K1025" s="32" t="s">
        <v>153</v>
      </c>
      <c r="L1025" s="32" t="s">
        <v>43</v>
      </c>
      <c r="M1025" s="32" t="s">
        <v>84</v>
      </c>
      <c r="N1025" s="32" t="s">
        <v>154</v>
      </c>
      <c r="O1025" s="32" t="s">
        <v>155</v>
      </c>
      <c r="P1025" s="32" t="s">
        <v>162</v>
      </c>
      <c r="Q1025" s="32" t="s">
        <v>163</v>
      </c>
      <c r="R1025" s="34">
        <v>3</v>
      </c>
      <c r="S1025" s="34">
        <v>191000</v>
      </c>
      <c r="T1025" s="35">
        <f>R1025*S1025</f>
        <v>573000</v>
      </c>
      <c r="U1025" s="36">
        <f>T1025*1.12</f>
        <v>641760.00000000012</v>
      </c>
      <c r="V1025" s="37" t="s">
        <v>48</v>
      </c>
      <c r="W1025" s="32">
        <v>2016</v>
      </c>
      <c r="X1025" s="38" t="s">
        <v>48</v>
      </c>
    </row>
    <row r="1026" spans="1:58" ht="50.1" customHeight="1">
      <c r="A1026" s="29" t="s">
        <v>2470</v>
      </c>
      <c r="B1026" s="30" t="s">
        <v>35</v>
      </c>
      <c r="C1026" s="31" t="s">
        <v>2471</v>
      </c>
      <c r="D1026" s="31" t="s">
        <v>2280</v>
      </c>
      <c r="E1026" s="31" t="s">
        <v>2472</v>
      </c>
      <c r="F1026" s="31" t="s">
        <v>48</v>
      </c>
      <c r="G1026" s="32" t="s">
        <v>40</v>
      </c>
      <c r="H1026" s="33">
        <v>0</v>
      </c>
      <c r="I1026" s="67">
        <v>590000000</v>
      </c>
      <c r="J1026" s="32" t="s">
        <v>41</v>
      </c>
      <c r="K1026" s="32" t="s">
        <v>153</v>
      </c>
      <c r="L1026" s="32" t="s">
        <v>43</v>
      </c>
      <c r="M1026" s="32" t="s">
        <v>84</v>
      </c>
      <c r="N1026" s="32" t="s">
        <v>154</v>
      </c>
      <c r="O1026" s="32" t="s">
        <v>155</v>
      </c>
      <c r="P1026" s="32" t="s">
        <v>162</v>
      </c>
      <c r="Q1026" s="32" t="s">
        <v>163</v>
      </c>
      <c r="R1026" s="34">
        <v>3</v>
      </c>
      <c r="S1026" s="34">
        <v>161000</v>
      </c>
      <c r="T1026" s="35">
        <v>0</v>
      </c>
      <c r="U1026" s="36">
        <f>T1026*1.12</f>
        <v>0</v>
      </c>
      <c r="V1026" s="37" t="s">
        <v>48</v>
      </c>
      <c r="W1026" s="32">
        <v>2016</v>
      </c>
      <c r="X1026" s="38">
        <v>11</v>
      </c>
    </row>
    <row r="1027" spans="1:58" s="40" customFormat="1" ht="50.1" customHeight="1">
      <c r="A1027" s="70" t="s">
        <v>2473</v>
      </c>
      <c r="B1027" s="30" t="s">
        <v>35</v>
      </c>
      <c r="C1027" s="220" t="s">
        <v>2471</v>
      </c>
      <c r="D1027" s="42" t="s">
        <v>2280</v>
      </c>
      <c r="E1027" s="220" t="s">
        <v>2472</v>
      </c>
      <c r="F1027" s="220"/>
      <c r="G1027" s="32" t="s">
        <v>40</v>
      </c>
      <c r="H1027" s="30">
        <v>0</v>
      </c>
      <c r="I1027" s="32">
        <v>590000000</v>
      </c>
      <c r="J1027" s="32" t="s">
        <v>41</v>
      </c>
      <c r="K1027" s="32" t="s">
        <v>165</v>
      </c>
      <c r="L1027" s="32" t="s">
        <v>43</v>
      </c>
      <c r="M1027" s="32" t="s">
        <v>84</v>
      </c>
      <c r="N1027" s="54" t="s">
        <v>154</v>
      </c>
      <c r="O1027" s="54" t="s">
        <v>166</v>
      </c>
      <c r="P1027" s="32">
        <v>168</v>
      </c>
      <c r="Q1027" s="30" t="s">
        <v>163</v>
      </c>
      <c r="R1027" s="58">
        <v>3</v>
      </c>
      <c r="S1027" s="58">
        <v>161000</v>
      </c>
      <c r="T1027" s="119">
        <v>0</v>
      </c>
      <c r="U1027" s="58">
        <f>T1027*1.12</f>
        <v>0</v>
      </c>
      <c r="V1027" s="32"/>
      <c r="W1027" s="32">
        <v>2016</v>
      </c>
      <c r="X1027" s="32" t="s">
        <v>6977</v>
      </c>
    </row>
    <row r="1028" spans="1:58" s="40" customFormat="1" ht="50.1" customHeight="1">
      <c r="A1028" s="70" t="s">
        <v>12670</v>
      </c>
      <c r="B1028" s="30" t="s">
        <v>35</v>
      </c>
      <c r="C1028" s="220" t="s">
        <v>2471</v>
      </c>
      <c r="D1028" s="42" t="s">
        <v>2280</v>
      </c>
      <c r="E1028" s="220" t="s">
        <v>2472</v>
      </c>
      <c r="F1028" s="220" t="s">
        <v>12671</v>
      </c>
      <c r="G1028" s="32" t="s">
        <v>40</v>
      </c>
      <c r="H1028" s="30">
        <v>0</v>
      </c>
      <c r="I1028" s="32">
        <v>590000000</v>
      </c>
      <c r="J1028" s="32" t="s">
        <v>41</v>
      </c>
      <c r="K1028" s="32" t="s">
        <v>12669</v>
      </c>
      <c r="L1028" s="32" t="s">
        <v>43</v>
      </c>
      <c r="M1028" s="32" t="s">
        <v>84</v>
      </c>
      <c r="N1028" s="54" t="s">
        <v>154</v>
      </c>
      <c r="O1028" s="54" t="s">
        <v>166</v>
      </c>
      <c r="P1028" s="32">
        <v>168</v>
      </c>
      <c r="Q1028" s="30" t="s">
        <v>163</v>
      </c>
      <c r="R1028" s="58">
        <v>3</v>
      </c>
      <c r="S1028" s="58">
        <v>220089.29</v>
      </c>
      <c r="T1028" s="119">
        <f>R1028*S1028</f>
        <v>660267.87</v>
      </c>
      <c r="U1028" s="58">
        <f>T1028*1.12</f>
        <v>739500.0144000001</v>
      </c>
      <c r="V1028" s="221"/>
      <c r="W1028" s="32">
        <v>2016</v>
      </c>
      <c r="X1028" s="32"/>
    </row>
    <row r="1029" spans="1:58" ht="50.1" customHeight="1">
      <c r="A1029" s="29" t="s">
        <v>2474</v>
      </c>
      <c r="B1029" s="30" t="s">
        <v>35</v>
      </c>
      <c r="C1029" s="31" t="s">
        <v>2475</v>
      </c>
      <c r="D1029" s="31" t="s">
        <v>2280</v>
      </c>
      <c r="E1029" s="31" t="s">
        <v>2476</v>
      </c>
      <c r="F1029" s="31" t="s">
        <v>48</v>
      </c>
      <c r="G1029" s="32" t="s">
        <v>40</v>
      </c>
      <c r="H1029" s="33">
        <v>0</v>
      </c>
      <c r="I1029" s="67">
        <v>590000000</v>
      </c>
      <c r="J1029" s="32" t="s">
        <v>41</v>
      </c>
      <c r="K1029" s="32" t="s">
        <v>153</v>
      </c>
      <c r="L1029" s="32" t="s">
        <v>43</v>
      </c>
      <c r="M1029" s="32" t="s">
        <v>84</v>
      </c>
      <c r="N1029" s="32" t="s">
        <v>154</v>
      </c>
      <c r="O1029" s="32" t="s">
        <v>155</v>
      </c>
      <c r="P1029" s="32" t="s">
        <v>162</v>
      </c>
      <c r="Q1029" s="32" t="s">
        <v>163</v>
      </c>
      <c r="R1029" s="34">
        <v>3</v>
      </c>
      <c r="S1029" s="34">
        <v>161000</v>
      </c>
      <c r="T1029" s="35">
        <v>0</v>
      </c>
      <c r="U1029" s="36">
        <v>0</v>
      </c>
      <c r="V1029" s="37" t="s">
        <v>48</v>
      </c>
      <c r="W1029" s="32">
        <v>2016</v>
      </c>
      <c r="X1029" s="38" t="s">
        <v>12651</v>
      </c>
    </row>
    <row r="1030" spans="1:58" ht="50.1" customHeight="1">
      <c r="A1030" s="29" t="s">
        <v>2477</v>
      </c>
      <c r="B1030" s="30" t="s">
        <v>35</v>
      </c>
      <c r="C1030" s="31" t="s">
        <v>2475</v>
      </c>
      <c r="D1030" s="31" t="s">
        <v>2280</v>
      </c>
      <c r="E1030" s="31" t="s">
        <v>2476</v>
      </c>
      <c r="F1030" s="31" t="s">
        <v>48</v>
      </c>
      <c r="G1030" s="32" t="s">
        <v>40</v>
      </c>
      <c r="H1030" s="33">
        <v>0</v>
      </c>
      <c r="I1030" s="67">
        <v>590000000</v>
      </c>
      <c r="J1030" s="32" t="s">
        <v>41</v>
      </c>
      <c r="K1030" s="32" t="s">
        <v>153</v>
      </c>
      <c r="L1030" s="32" t="s">
        <v>43</v>
      </c>
      <c r="M1030" s="32" t="s">
        <v>84</v>
      </c>
      <c r="N1030" s="32" t="s">
        <v>154</v>
      </c>
      <c r="O1030" s="32" t="s">
        <v>155</v>
      </c>
      <c r="P1030" s="32" t="s">
        <v>162</v>
      </c>
      <c r="Q1030" s="32" t="s">
        <v>163</v>
      </c>
      <c r="R1030" s="34">
        <v>3</v>
      </c>
      <c r="S1030" s="34">
        <v>191000</v>
      </c>
      <c r="T1030" s="35">
        <f>R1030*S1030</f>
        <v>573000</v>
      </c>
      <c r="U1030" s="36">
        <f>T1030*1.12</f>
        <v>641760.00000000012</v>
      </c>
      <c r="V1030" s="37" t="s">
        <v>48</v>
      </c>
      <c r="W1030" s="32">
        <v>2016</v>
      </c>
      <c r="X1030" s="38" t="s">
        <v>48</v>
      </c>
    </row>
    <row r="1031" spans="1:58" ht="50.1" customHeight="1">
      <c r="A1031" s="29" t="s">
        <v>2478</v>
      </c>
      <c r="B1031" s="30" t="s">
        <v>35</v>
      </c>
      <c r="C1031" s="31" t="s">
        <v>2479</v>
      </c>
      <c r="D1031" s="31" t="s">
        <v>2280</v>
      </c>
      <c r="E1031" s="31" t="s">
        <v>2480</v>
      </c>
      <c r="F1031" s="31" t="s">
        <v>48</v>
      </c>
      <c r="G1031" s="32" t="s">
        <v>40</v>
      </c>
      <c r="H1031" s="33">
        <v>0</v>
      </c>
      <c r="I1031" s="67">
        <v>590000000</v>
      </c>
      <c r="J1031" s="32" t="s">
        <v>41</v>
      </c>
      <c r="K1031" s="32" t="s">
        <v>153</v>
      </c>
      <c r="L1031" s="32" t="s">
        <v>43</v>
      </c>
      <c r="M1031" s="32" t="s">
        <v>84</v>
      </c>
      <c r="N1031" s="32" t="s">
        <v>154</v>
      </c>
      <c r="O1031" s="32" t="s">
        <v>155</v>
      </c>
      <c r="P1031" s="32" t="s">
        <v>162</v>
      </c>
      <c r="Q1031" s="32" t="s">
        <v>163</v>
      </c>
      <c r="R1031" s="34">
        <v>3</v>
      </c>
      <c r="S1031" s="34">
        <v>161000</v>
      </c>
      <c r="T1031" s="35">
        <v>0</v>
      </c>
      <c r="U1031" s="36">
        <f>T1031*1.12</f>
        <v>0</v>
      </c>
      <c r="V1031" s="37" t="s">
        <v>48</v>
      </c>
      <c r="W1031" s="32">
        <v>2016</v>
      </c>
      <c r="X1031" s="38">
        <v>11</v>
      </c>
    </row>
    <row r="1032" spans="1:58" s="40" customFormat="1" ht="50.1" customHeight="1">
      <c r="A1032" s="70" t="s">
        <v>2481</v>
      </c>
      <c r="B1032" s="30" t="s">
        <v>35</v>
      </c>
      <c r="C1032" s="42" t="s">
        <v>2479</v>
      </c>
      <c r="D1032" s="42" t="s">
        <v>2280</v>
      </c>
      <c r="E1032" s="42" t="s">
        <v>2480</v>
      </c>
      <c r="F1032" s="42"/>
      <c r="G1032" s="32" t="s">
        <v>40</v>
      </c>
      <c r="H1032" s="30">
        <v>0</v>
      </c>
      <c r="I1032" s="67">
        <v>590000000</v>
      </c>
      <c r="J1032" s="32" t="s">
        <v>41</v>
      </c>
      <c r="K1032" s="32" t="s">
        <v>165</v>
      </c>
      <c r="L1032" s="32" t="s">
        <v>43</v>
      </c>
      <c r="M1032" s="32" t="s">
        <v>84</v>
      </c>
      <c r="N1032" s="54" t="s">
        <v>154</v>
      </c>
      <c r="O1032" s="54" t="s">
        <v>166</v>
      </c>
      <c r="P1032" s="32">
        <v>168</v>
      </c>
      <c r="Q1032" s="30" t="s">
        <v>163</v>
      </c>
      <c r="R1032" s="373">
        <v>3</v>
      </c>
      <c r="S1032" s="55">
        <v>161000</v>
      </c>
      <c r="T1032" s="58">
        <v>0</v>
      </c>
      <c r="U1032" s="58">
        <f>T1032*1.12</f>
        <v>0</v>
      </c>
      <c r="V1032" s="32"/>
      <c r="W1032" s="32">
        <v>2016</v>
      </c>
      <c r="X1032" s="32" t="s">
        <v>12653</v>
      </c>
      <c r="Y1032" s="364"/>
      <c r="Z1032" s="364"/>
      <c r="AA1032" s="364"/>
      <c r="AB1032" s="364"/>
      <c r="AC1032" s="364"/>
      <c r="AD1032" s="364"/>
      <c r="AE1032" s="364"/>
      <c r="AF1032" s="364"/>
      <c r="AG1032" s="364"/>
      <c r="AH1032" s="39"/>
      <c r="AI1032" s="39"/>
      <c r="AJ1032" s="39"/>
      <c r="AK1032" s="39"/>
      <c r="AL1032" s="39"/>
      <c r="AM1032" s="39"/>
      <c r="AN1032" s="39"/>
      <c r="AO1032" s="39"/>
      <c r="AP1032" s="39"/>
      <c r="AQ1032" s="39"/>
      <c r="AR1032" s="39"/>
      <c r="AS1032" s="39"/>
      <c r="AT1032" s="39"/>
      <c r="AU1032" s="39"/>
      <c r="AV1032" s="39"/>
      <c r="AW1032" s="39"/>
      <c r="AX1032" s="39"/>
      <c r="AY1032" s="39"/>
      <c r="AZ1032" s="39"/>
      <c r="BA1032" s="39"/>
      <c r="BB1032" s="39"/>
      <c r="BC1032" s="39"/>
      <c r="BD1032" s="39"/>
      <c r="BE1032" s="39"/>
      <c r="BF1032" s="39"/>
    </row>
    <row r="1033" spans="1:58" s="40" customFormat="1" ht="50.1" customHeight="1">
      <c r="A1033" s="70" t="s">
        <v>13929</v>
      </c>
      <c r="B1033" s="30" t="s">
        <v>35</v>
      </c>
      <c r="C1033" s="42" t="s">
        <v>2479</v>
      </c>
      <c r="D1033" s="42" t="s">
        <v>2280</v>
      </c>
      <c r="E1033" s="42" t="s">
        <v>2480</v>
      </c>
      <c r="F1033" s="42"/>
      <c r="G1033" s="32" t="s">
        <v>40</v>
      </c>
      <c r="H1033" s="30">
        <v>0</v>
      </c>
      <c r="I1033" s="31">
        <v>590000000</v>
      </c>
      <c r="J1033" s="32" t="s">
        <v>41</v>
      </c>
      <c r="K1033" s="32" t="s">
        <v>13233</v>
      </c>
      <c r="L1033" s="32" t="s">
        <v>43</v>
      </c>
      <c r="M1033" s="32" t="s">
        <v>84</v>
      </c>
      <c r="N1033" s="54" t="s">
        <v>154</v>
      </c>
      <c r="O1033" s="54" t="s">
        <v>166</v>
      </c>
      <c r="P1033" s="32">
        <v>168</v>
      </c>
      <c r="Q1033" s="30" t="s">
        <v>163</v>
      </c>
      <c r="R1033" s="373">
        <v>1.0649999999999999</v>
      </c>
      <c r="S1033" s="55">
        <v>225000</v>
      </c>
      <c r="T1033" s="119">
        <f t="shared" ref="T1033" si="101">R1033*S1033</f>
        <v>239625</v>
      </c>
      <c r="U1033" s="58">
        <f t="shared" ref="U1033" si="102">T1033*1.12</f>
        <v>268380</v>
      </c>
      <c r="V1033" s="32"/>
      <c r="W1033" s="32">
        <v>2016</v>
      </c>
      <c r="X1033" s="123"/>
      <c r="Y1033" s="364"/>
      <c r="Z1033" s="364"/>
      <c r="AA1033" s="364"/>
      <c r="AB1033" s="364"/>
      <c r="AC1033" s="364"/>
      <c r="AD1033" s="364"/>
      <c r="AE1033" s="364"/>
      <c r="AF1033" s="364"/>
      <c r="AG1033" s="364"/>
      <c r="AH1033" s="39"/>
      <c r="AI1033" s="39"/>
      <c r="AJ1033" s="39"/>
      <c r="AK1033" s="39"/>
      <c r="AL1033" s="39"/>
      <c r="AM1033" s="39"/>
      <c r="AN1033" s="39"/>
      <c r="AO1033" s="39"/>
      <c r="AP1033" s="39"/>
      <c r="AQ1033" s="39"/>
      <c r="AR1033" s="39"/>
      <c r="AS1033" s="39"/>
      <c r="AT1033" s="39"/>
      <c r="AU1033" s="39"/>
      <c r="AV1033" s="39"/>
      <c r="AW1033" s="39"/>
      <c r="AX1033" s="39"/>
      <c r="AY1033" s="39"/>
      <c r="AZ1033" s="39"/>
      <c r="BA1033" s="39"/>
      <c r="BB1033" s="39"/>
      <c r="BC1033" s="39"/>
      <c r="BD1033" s="39"/>
      <c r="BE1033" s="39"/>
      <c r="BF1033" s="39"/>
    </row>
    <row r="1034" spans="1:58" ht="50.1" customHeight="1">
      <c r="A1034" s="29" t="s">
        <v>2482</v>
      </c>
      <c r="B1034" s="30" t="s">
        <v>35</v>
      </c>
      <c r="C1034" s="31" t="s">
        <v>2483</v>
      </c>
      <c r="D1034" s="31" t="s">
        <v>2280</v>
      </c>
      <c r="E1034" s="31" t="s">
        <v>2484</v>
      </c>
      <c r="F1034" s="31" t="s">
        <v>48</v>
      </c>
      <c r="G1034" s="32" t="s">
        <v>40</v>
      </c>
      <c r="H1034" s="33">
        <v>0</v>
      </c>
      <c r="I1034" s="67">
        <v>590000000</v>
      </c>
      <c r="J1034" s="32" t="s">
        <v>41</v>
      </c>
      <c r="K1034" s="32" t="s">
        <v>153</v>
      </c>
      <c r="L1034" s="32" t="s">
        <v>43</v>
      </c>
      <c r="M1034" s="32" t="s">
        <v>84</v>
      </c>
      <c r="N1034" s="32" t="s">
        <v>154</v>
      </c>
      <c r="O1034" s="32" t="s">
        <v>155</v>
      </c>
      <c r="P1034" s="32" t="s">
        <v>162</v>
      </c>
      <c r="Q1034" s="32" t="s">
        <v>163</v>
      </c>
      <c r="R1034" s="34">
        <v>3</v>
      </c>
      <c r="S1034" s="34">
        <v>161000</v>
      </c>
      <c r="T1034" s="35">
        <v>0</v>
      </c>
      <c r="U1034" s="36">
        <v>0</v>
      </c>
      <c r="V1034" s="37" t="s">
        <v>48</v>
      </c>
      <c r="W1034" s="32">
        <v>2016</v>
      </c>
      <c r="X1034" s="38" t="s">
        <v>12651</v>
      </c>
    </row>
    <row r="1035" spans="1:58" ht="50.1" customHeight="1">
      <c r="A1035" s="29" t="s">
        <v>2485</v>
      </c>
      <c r="B1035" s="30" t="s">
        <v>35</v>
      </c>
      <c r="C1035" s="31" t="s">
        <v>2483</v>
      </c>
      <c r="D1035" s="31" t="s">
        <v>2280</v>
      </c>
      <c r="E1035" s="31" t="s">
        <v>2484</v>
      </c>
      <c r="F1035" s="31" t="s">
        <v>48</v>
      </c>
      <c r="G1035" s="32" t="s">
        <v>40</v>
      </c>
      <c r="H1035" s="33">
        <v>0</v>
      </c>
      <c r="I1035" s="67">
        <v>590000000</v>
      </c>
      <c r="J1035" s="32" t="s">
        <v>41</v>
      </c>
      <c r="K1035" s="32" t="s">
        <v>153</v>
      </c>
      <c r="L1035" s="32" t="s">
        <v>43</v>
      </c>
      <c r="M1035" s="32" t="s">
        <v>84</v>
      </c>
      <c r="N1035" s="32" t="s">
        <v>154</v>
      </c>
      <c r="O1035" s="32" t="s">
        <v>155</v>
      </c>
      <c r="P1035" s="32" t="s">
        <v>162</v>
      </c>
      <c r="Q1035" s="32" t="s">
        <v>163</v>
      </c>
      <c r="R1035" s="34">
        <v>3</v>
      </c>
      <c r="S1035" s="34">
        <v>191000</v>
      </c>
      <c r="T1035" s="35">
        <f>R1035*S1035</f>
        <v>573000</v>
      </c>
      <c r="U1035" s="36">
        <f>T1035*1.12</f>
        <v>641760.00000000012</v>
      </c>
      <c r="V1035" s="37" t="s">
        <v>48</v>
      </c>
      <c r="W1035" s="32">
        <v>2016</v>
      </c>
      <c r="X1035" s="38" t="s">
        <v>48</v>
      </c>
    </row>
    <row r="1036" spans="1:58" s="40" customFormat="1" ht="50.1" customHeight="1">
      <c r="A1036" s="29" t="s">
        <v>2486</v>
      </c>
      <c r="B1036" s="30" t="s">
        <v>35</v>
      </c>
      <c r="C1036" s="31" t="s">
        <v>2487</v>
      </c>
      <c r="D1036" s="31" t="s">
        <v>2280</v>
      </c>
      <c r="E1036" s="31" t="s">
        <v>2488</v>
      </c>
      <c r="F1036" s="31" t="s">
        <v>48</v>
      </c>
      <c r="G1036" s="32" t="s">
        <v>40</v>
      </c>
      <c r="H1036" s="33">
        <v>0</v>
      </c>
      <c r="I1036" s="67">
        <v>590000000</v>
      </c>
      <c r="J1036" s="32" t="s">
        <v>41</v>
      </c>
      <c r="K1036" s="32" t="s">
        <v>153</v>
      </c>
      <c r="L1036" s="32" t="s">
        <v>43</v>
      </c>
      <c r="M1036" s="32" t="s">
        <v>84</v>
      </c>
      <c r="N1036" s="32" t="s">
        <v>154</v>
      </c>
      <c r="O1036" s="32" t="s">
        <v>155</v>
      </c>
      <c r="P1036" s="32">
        <v>168</v>
      </c>
      <c r="Q1036" s="32" t="s">
        <v>163</v>
      </c>
      <c r="R1036" s="372">
        <v>3</v>
      </c>
      <c r="S1036" s="102">
        <v>161000</v>
      </c>
      <c r="T1036" s="102">
        <v>0</v>
      </c>
      <c r="U1036" s="316">
        <f>T1036*1.12</f>
        <v>0</v>
      </c>
      <c r="V1036" s="37" t="s">
        <v>48</v>
      </c>
      <c r="W1036" s="32">
        <v>2016</v>
      </c>
      <c r="X1036" s="38">
        <v>11</v>
      </c>
      <c r="Y1036" s="364"/>
      <c r="Z1036" s="364"/>
      <c r="AA1036" s="364"/>
      <c r="AB1036" s="364"/>
      <c r="AC1036" s="364"/>
      <c r="AD1036" s="364"/>
      <c r="AE1036" s="364"/>
      <c r="AF1036" s="364"/>
      <c r="AG1036" s="364"/>
      <c r="AH1036" s="39"/>
      <c r="AI1036" s="39"/>
      <c r="AJ1036" s="39"/>
      <c r="AK1036" s="39"/>
      <c r="AL1036" s="39"/>
      <c r="AM1036" s="39"/>
      <c r="AN1036" s="39"/>
      <c r="AO1036" s="39"/>
      <c r="AP1036" s="39"/>
      <c r="AQ1036" s="39"/>
      <c r="AR1036" s="39"/>
      <c r="AS1036" s="39"/>
      <c r="AT1036" s="39"/>
      <c r="AU1036" s="39"/>
      <c r="AV1036" s="39"/>
      <c r="AW1036" s="39"/>
      <c r="AX1036" s="39"/>
      <c r="AY1036" s="39"/>
      <c r="AZ1036" s="39"/>
      <c r="BA1036" s="39"/>
      <c r="BB1036" s="39"/>
      <c r="BC1036" s="39"/>
      <c r="BD1036" s="39"/>
      <c r="BE1036" s="39"/>
      <c r="BF1036" s="39"/>
    </row>
    <row r="1037" spans="1:58" s="40" customFormat="1" ht="50.1" customHeight="1">
      <c r="A1037" s="70" t="s">
        <v>2489</v>
      </c>
      <c r="B1037" s="30" t="s">
        <v>35</v>
      </c>
      <c r="C1037" s="42" t="s">
        <v>2487</v>
      </c>
      <c r="D1037" s="42" t="s">
        <v>2280</v>
      </c>
      <c r="E1037" s="42" t="s">
        <v>2488</v>
      </c>
      <c r="F1037" s="42"/>
      <c r="G1037" s="32" t="s">
        <v>40</v>
      </c>
      <c r="H1037" s="30">
        <v>0</v>
      </c>
      <c r="I1037" s="67">
        <v>590000000</v>
      </c>
      <c r="J1037" s="32" t="s">
        <v>41</v>
      </c>
      <c r="K1037" s="32" t="s">
        <v>165</v>
      </c>
      <c r="L1037" s="32" t="s">
        <v>43</v>
      </c>
      <c r="M1037" s="32" t="s">
        <v>84</v>
      </c>
      <c r="N1037" s="54" t="s">
        <v>154</v>
      </c>
      <c r="O1037" s="54" t="s">
        <v>166</v>
      </c>
      <c r="P1037" s="32">
        <v>168</v>
      </c>
      <c r="Q1037" s="30" t="s">
        <v>163</v>
      </c>
      <c r="R1037" s="373">
        <v>3</v>
      </c>
      <c r="S1037" s="58">
        <v>161000</v>
      </c>
      <c r="T1037" s="58">
        <v>0</v>
      </c>
      <c r="U1037" s="58">
        <f>T1037*1.12</f>
        <v>0</v>
      </c>
      <c r="V1037" s="32"/>
      <c r="W1037" s="32">
        <v>2016</v>
      </c>
      <c r="X1037" s="32">
        <v>11.19</v>
      </c>
      <c r="Y1037" s="364"/>
      <c r="Z1037" s="364"/>
      <c r="AA1037" s="364"/>
      <c r="AB1037" s="364"/>
      <c r="AC1037" s="364"/>
      <c r="AD1037" s="364"/>
      <c r="AE1037" s="364"/>
      <c r="AF1037" s="364"/>
      <c r="AG1037" s="364"/>
      <c r="AH1037" s="39"/>
      <c r="AI1037" s="39"/>
      <c r="AJ1037" s="39"/>
      <c r="AK1037" s="39"/>
      <c r="AL1037" s="39"/>
      <c r="AM1037" s="39"/>
      <c r="AN1037" s="39"/>
      <c r="AO1037" s="39"/>
      <c r="AP1037" s="39"/>
      <c r="AQ1037" s="39"/>
      <c r="AR1037" s="39"/>
      <c r="AS1037" s="39"/>
      <c r="AT1037" s="39"/>
      <c r="AU1037" s="39"/>
      <c r="AV1037" s="39"/>
      <c r="AW1037" s="39"/>
      <c r="AX1037" s="39"/>
      <c r="AY1037" s="39"/>
      <c r="AZ1037" s="39"/>
      <c r="BA1037" s="39"/>
      <c r="BB1037" s="39"/>
      <c r="BC1037" s="39"/>
      <c r="BD1037" s="39"/>
      <c r="BE1037" s="39"/>
      <c r="BF1037" s="39"/>
    </row>
    <row r="1038" spans="1:58" s="40" customFormat="1" ht="50.1" customHeight="1">
      <c r="A1038" s="70" t="s">
        <v>13098</v>
      </c>
      <c r="B1038" s="30" t="s">
        <v>35</v>
      </c>
      <c r="C1038" s="42" t="s">
        <v>2487</v>
      </c>
      <c r="D1038" s="42" t="s">
        <v>2280</v>
      </c>
      <c r="E1038" s="42" t="s">
        <v>2488</v>
      </c>
      <c r="F1038" s="220"/>
      <c r="G1038" s="32" t="s">
        <v>40</v>
      </c>
      <c r="H1038" s="30">
        <v>0</v>
      </c>
      <c r="I1038" s="32">
        <v>590000000</v>
      </c>
      <c r="J1038" s="32" t="s">
        <v>41</v>
      </c>
      <c r="K1038" s="32" t="s">
        <v>12806</v>
      </c>
      <c r="L1038" s="32" t="s">
        <v>43</v>
      </c>
      <c r="M1038" s="32" t="s">
        <v>84</v>
      </c>
      <c r="N1038" s="54" t="s">
        <v>154</v>
      </c>
      <c r="O1038" s="54" t="s">
        <v>166</v>
      </c>
      <c r="P1038" s="32">
        <v>168</v>
      </c>
      <c r="Q1038" s="30" t="s">
        <v>163</v>
      </c>
      <c r="R1038" s="373">
        <v>3</v>
      </c>
      <c r="S1038" s="58">
        <v>370000</v>
      </c>
      <c r="T1038" s="119">
        <f>R1038*S1038</f>
        <v>1110000</v>
      </c>
      <c r="U1038" s="58">
        <f>T1038*1.12</f>
        <v>1243200.0000000002</v>
      </c>
      <c r="V1038" s="231"/>
      <c r="W1038" s="32">
        <v>2016</v>
      </c>
      <c r="X1038" s="221"/>
      <c r="Y1038" s="364"/>
      <c r="Z1038" s="364"/>
      <c r="AA1038" s="364"/>
      <c r="AB1038" s="364"/>
      <c r="AC1038" s="364"/>
      <c r="AD1038" s="364"/>
      <c r="AE1038" s="364"/>
      <c r="AF1038" s="364"/>
      <c r="AG1038" s="364"/>
      <c r="AH1038" s="39"/>
      <c r="AI1038" s="39"/>
      <c r="AJ1038" s="39"/>
      <c r="AK1038" s="39"/>
      <c r="AL1038" s="39"/>
      <c r="AM1038" s="39"/>
      <c r="AN1038" s="39"/>
      <c r="AO1038" s="39"/>
      <c r="AP1038" s="39"/>
      <c r="AQ1038" s="39"/>
      <c r="AR1038" s="39"/>
      <c r="AS1038" s="39"/>
      <c r="AT1038" s="39"/>
      <c r="AU1038" s="39"/>
      <c r="AV1038" s="39"/>
      <c r="AW1038" s="39"/>
      <c r="AX1038" s="39"/>
      <c r="AY1038" s="39"/>
      <c r="AZ1038" s="39"/>
      <c r="BA1038" s="39"/>
      <c r="BB1038" s="39"/>
      <c r="BC1038" s="39"/>
      <c r="BD1038" s="39"/>
      <c r="BE1038" s="39"/>
      <c r="BF1038" s="39"/>
    </row>
    <row r="1039" spans="1:58" ht="50.1" customHeight="1">
      <c r="A1039" s="29" t="s">
        <v>2490</v>
      </c>
      <c r="B1039" s="30" t="s">
        <v>35</v>
      </c>
      <c r="C1039" s="31" t="s">
        <v>2491</v>
      </c>
      <c r="D1039" s="31" t="s">
        <v>2280</v>
      </c>
      <c r="E1039" s="31" t="s">
        <v>2492</v>
      </c>
      <c r="F1039" s="31" t="s">
        <v>48</v>
      </c>
      <c r="G1039" s="32" t="s">
        <v>40</v>
      </c>
      <c r="H1039" s="33">
        <v>0</v>
      </c>
      <c r="I1039" s="67">
        <v>590000000</v>
      </c>
      <c r="J1039" s="32" t="s">
        <v>41</v>
      </c>
      <c r="K1039" s="32" t="s">
        <v>153</v>
      </c>
      <c r="L1039" s="32" t="s">
        <v>43</v>
      </c>
      <c r="M1039" s="32" t="s">
        <v>84</v>
      </c>
      <c r="N1039" s="32" t="s">
        <v>154</v>
      </c>
      <c r="O1039" s="32" t="s">
        <v>155</v>
      </c>
      <c r="P1039" s="32" t="s">
        <v>162</v>
      </c>
      <c r="Q1039" s="32" t="s">
        <v>163</v>
      </c>
      <c r="R1039" s="34">
        <v>3</v>
      </c>
      <c r="S1039" s="34">
        <v>161000</v>
      </c>
      <c r="T1039" s="35">
        <v>0</v>
      </c>
      <c r="U1039" s="36">
        <f t="shared" ref="U1039:U1048" si="103">T1039*1.12</f>
        <v>0</v>
      </c>
      <c r="V1039" s="37" t="s">
        <v>48</v>
      </c>
      <c r="W1039" s="32">
        <v>2016</v>
      </c>
      <c r="X1039" s="38">
        <v>11</v>
      </c>
    </row>
    <row r="1040" spans="1:58" s="40" customFormat="1" ht="50.1" customHeight="1">
      <c r="A1040" s="70" t="s">
        <v>2493</v>
      </c>
      <c r="B1040" s="30" t="s">
        <v>35</v>
      </c>
      <c r="C1040" s="42" t="s">
        <v>2491</v>
      </c>
      <c r="D1040" s="42" t="s">
        <v>2280</v>
      </c>
      <c r="E1040" s="42" t="s">
        <v>2492</v>
      </c>
      <c r="F1040" s="42"/>
      <c r="G1040" s="32" t="s">
        <v>40</v>
      </c>
      <c r="H1040" s="30">
        <v>0</v>
      </c>
      <c r="I1040" s="32">
        <v>590000000</v>
      </c>
      <c r="J1040" s="32" t="s">
        <v>41</v>
      </c>
      <c r="K1040" s="32" t="s">
        <v>165</v>
      </c>
      <c r="L1040" s="32" t="s">
        <v>43</v>
      </c>
      <c r="M1040" s="32" t="s">
        <v>84</v>
      </c>
      <c r="N1040" s="54" t="s">
        <v>154</v>
      </c>
      <c r="O1040" s="54" t="s">
        <v>166</v>
      </c>
      <c r="P1040" s="32">
        <v>168</v>
      </c>
      <c r="Q1040" s="30" t="s">
        <v>163</v>
      </c>
      <c r="R1040" s="55">
        <v>3</v>
      </c>
      <c r="S1040" s="55">
        <v>161000</v>
      </c>
      <c r="T1040" s="58">
        <v>0</v>
      </c>
      <c r="U1040" s="58">
        <f>T1040*1.12</f>
        <v>0</v>
      </c>
      <c r="V1040" s="32"/>
      <c r="W1040" s="32">
        <v>2016</v>
      </c>
      <c r="X1040" s="32">
        <v>11.19</v>
      </c>
    </row>
    <row r="1041" spans="1:66" s="40" customFormat="1" ht="50.1" customHeight="1">
      <c r="A1041" s="70" t="s">
        <v>12672</v>
      </c>
      <c r="B1041" s="30" t="s">
        <v>35</v>
      </c>
      <c r="C1041" s="220" t="s">
        <v>2491</v>
      </c>
      <c r="D1041" s="42" t="s">
        <v>2280</v>
      </c>
      <c r="E1041" s="220" t="s">
        <v>2492</v>
      </c>
      <c r="F1041" s="220"/>
      <c r="G1041" s="32" t="s">
        <v>40</v>
      </c>
      <c r="H1041" s="30">
        <v>0</v>
      </c>
      <c r="I1041" s="32">
        <v>590000000</v>
      </c>
      <c r="J1041" s="32" t="s">
        <v>41</v>
      </c>
      <c r="K1041" s="32" t="s">
        <v>12669</v>
      </c>
      <c r="L1041" s="32" t="s">
        <v>43</v>
      </c>
      <c r="M1041" s="32" t="s">
        <v>84</v>
      </c>
      <c r="N1041" s="54" t="s">
        <v>154</v>
      </c>
      <c r="O1041" s="54" t="s">
        <v>166</v>
      </c>
      <c r="P1041" s="32">
        <v>168</v>
      </c>
      <c r="Q1041" s="30" t="s">
        <v>163</v>
      </c>
      <c r="R1041" s="58">
        <v>3</v>
      </c>
      <c r="S1041" s="58">
        <v>221000</v>
      </c>
      <c r="T1041" s="119">
        <f>R1041*S1041</f>
        <v>663000</v>
      </c>
      <c r="U1041" s="58">
        <f>T1041*1.12</f>
        <v>742560.00000000012</v>
      </c>
      <c r="V1041" s="221"/>
      <c r="W1041" s="32">
        <v>2016</v>
      </c>
      <c r="X1041" s="32"/>
    </row>
    <row r="1042" spans="1:66" ht="50.1" customHeight="1">
      <c r="A1042" s="29" t="s">
        <v>2494</v>
      </c>
      <c r="B1042" s="30" t="s">
        <v>35</v>
      </c>
      <c r="C1042" s="31" t="s">
        <v>2495</v>
      </c>
      <c r="D1042" s="31" t="s">
        <v>2280</v>
      </c>
      <c r="E1042" s="31" t="s">
        <v>2496</v>
      </c>
      <c r="F1042" s="31" t="s">
        <v>48</v>
      </c>
      <c r="G1042" s="32" t="s">
        <v>40</v>
      </c>
      <c r="H1042" s="33">
        <v>0</v>
      </c>
      <c r="I1042" s="67">
        <v>590000000</v>
      </c>
      <c r="J1042" s="32" t="s">
        <v>41</v>
      </c>
      <c r="K1042" s="32" t="s">
        <v>153</v>
      </c>
      <c r="L1042" s="32" t="s">
        <v>43</v>
      </c>
      <c r="M1042" s="32" t="s">
        <v>84</v>
      </c>
      <c r="N1042" s="32" t="s">
        <v>154</v>
      </c>
      <c r="O1042" s="32" t="s">
        <v>155</v>
      </c>
      <c r="P1042" s="32" t="s">
        <v>162</v>
      </c>
      <c r="Q1042" s="32" t="s">
        <v>163</v>
      </c>
      <c r="R1042" s="34">
        <v>3</v>
      </c>
      <c r="S1042" s="34">
        <v>161000</v>
      </c>
      <c r="T1042" s="35">
        <v>0</v>
      </c>
      <c r="U1042" s="36">
        <f t="shared" si="103"/>
        <v>0</v>
      </c>
      <c r="V1042" s="37" t="s">
        <v>48</v>
      </c>
      <c r="W1042" s="32">
        <v>2016</v>
      </c>
      <c r="X1042" s="38">
        <v>11</v>
      </c>
    </row>
    <row r="1043" spans="1:66" s="40" customFormat="1" ht="50.1" customHeight="1">
      <c r="A1043" s="70" t="s">
        <v>2497</v>
      </c>
      <c r="B1043" s="30" t="s">
        <v>35</v>
      </c>
      <c r="C1043" s="42" t="s">
        <v>2495</v>
      </c>
      <c r="D1043" s="42" t="s">
        <v>2280</v>
      </c>
      <c r="E1043" s="42" t="s">
        <v>2496</v>
      </c>
      <c r="F1043" s="42"/>
      <c r="G1043" s="32" t="s">
        <v>40</v>
      </c>
      <c r="H1043" s="30">
        <v>0</v>
      </c>
      <c r="I1043" s="67">
        <v>590000000</v>
      </c>
      <c r="J1043" s="32" t="s">
        <v>41</v>
      </c>
      <c r="K1043" s="32" t="s">
        <v>165</v>
      </c>
      <c r="L1043" s="32" t="s">
        <v>43</v>
      </c>
      <c r="M1043" s="32" t="s">
        <v>84</v>
      </c>
      <c r="N1043" s="54" t="s">
        <v>154</v>
      </c>
      <c r="O1043" s="54" t="s">
        <v>166</v>
      </c>
      <c r="P1043" s="32">
        <v>168</v>
      </c>
      <c r="Q1043" s="30" t="s">
        <v>163</v>
      </c>
      <c r="R1043" s="373">
        <v>3</v>
      </c>
      <c r="S1043" s="58">
        <v>161000</v>
      </c>
      <c r="T1043" s="58">
        <v>0</v>
      </c>
      <c r="U1043" s="58">
        <f>T1043*1.12</f>
        <v>0</v>
      </c>
      <c r="V1043" s="32"/>
      <c r="W1043" s="32">
        <v>2016</v>
      </c>
      <c r="X1043" s="32">
        <v>11.19</v>
      </c>
      <c r="Y1043" s="364"/>
      <c r="Z1043" s="364"/>
      <c r="AA1043" s="364"/>
      <c r="AB1043" s="364"/>
      <c r="AC1043" s="364"/>
      <c r="AD1043" s="364"/>
      <c r="AE1043" s="364"/>
      <c r="AF1043" s="364"/>
      <c r="AG1043" s="364"/>
      <c r="AH1043" s="39"/>
      <c r="AI1043" s="39"/>
      <c r="AJ1043" s="39"/>
      <c r="AK1043" s="39"/>
      <c r="AL1043" s="39"/>
      <c r="AM1043" s="39"/>
      <c r="AN1043" s="39"/>
      <c r="AO1043" s="39"/>
      <c r="AP1043" s="39"/>
      <c r="AQ1043" s="39"/>
      <c r="AR1043" s="39"/>
      <c r="AS1043" s="39"/>
      <c r="AT1043" s="39"/>
      <c r="AU1043" s="39"/>
      <c r="AV1043" s="39"/>
      <c r="AW1043" s="39"/>
      <c r="AX1043" s="39"/>
      <c r="AY1043" s="39"/>
      <c r="AZ1043" s="39"/>
      <c r="BA1043" s="39"/>
      <c r="BB1043" s="39"/>
      <c r="BC1043" s="39"/>
      <c r="BD1043" s="39"/>
      <c r="BE1043" s="39"/>
      <c r="BF1043" s="39"/>
    </row>
    <row r="1044" spans="1:66" s="40" customFormat="1" ht="50.1" customHeight="1">
      <c r="A1044" s="70" t="s">
        <v>13797</v>
      </c>
      <c r="B1044" s="30" t="s">
        <v>35</v>
      </c>
      <c r="C1044" s="42" t="s">
        <v>2495</v>
      </c>
      <c r="D1044" s="42" t="s">
        <v>2280</v>
      </c>
      <c r="E1044" s="42" t="s">
        <v>2496</v>
      </c>
      <c r="F1044" s="42"/>
      <c r="G1044" s="32" t="s">
        <v>40</v>
      </c>
      <c r="H1044" s="30">
        <v>0</v>
      </c>
      <c r="I1044" s="67">
        <v>590000000</v>
      </c>
      <c r="J1044" s="32" t="s">
        <v>41</v>
      </c>
      <c r="K1044" s="32" t="s">
        <v>13201</v>
      </c>
      <c r="L1044" s="32" t="s">
        <v>43</v>
      </c>
      <c r="M1044" s="32" t="s">
        <v>84</v>
      </c>
      <c r="N1044" s="54" t="s">
        <v>154</v>
      </c>
      <c r="O1044" s="54" t="s">
        <v>166</v>
      </c>
      <c r="P1044" s="32">
        <v>168</v>
      </c>
      <c r="Q1044" s="30" t="s">
        <v>163</v>
      </c>
      <c r="R1044" s="373">
        <v>3</v>
      </c>
      <c r="S1044" s="58">
        <v>405000</v>
      </c>
      <c r="T1044" s="58">
        <f t="shared" ref="T1044" si="104">R1044*S1044</f>
        <v>1215000</v>
      </c>
      <c r="U1044" s="58">
        <f t="shared" ref="U1044" si="105">T1044*1.12</f>
        <v>1360800.0000000002</v>
      </c>
      <c r="V1044" s="32"/>
      <c r="W1044" s="32">
        <v>2016</v>
      </c>
      <c r="X1044" s="32"/>
      <c r="Y1044" s="364"/>
      <c r="Z1044" s="364"/>
      <c r="AA1044" s="364"/>
      <c r="AB1044" s="364"/>
      <c r="AC1044" s="364"/>
      <c r="AD1044" s="364"/>
      <c r="AE1044" s="364"/>
      <c r="AF1044" s="364"/>
      <c r="AG1044" s="364"/>
      <c r="AH1044" s="39"/>
      <c r="AI1044" s="39"/>
      <c r="AJ1044" s="39"/>
      <c r="AK1044" s="39"/>
      <c r="AL1044" s="39"/>
      <c r="AM1044" s="39"/>
      <c r="AN1044" s="39"/>
      <c r="AO1044" s="39"/>
      <c r="AP1044" s="39"/>
      <c r="AQ1044" s="39"/>
      <c r="AR1044" s="39"/>
      <c r="AS1044" s="39"/>
      <c r="AT1044" s="39"/>
      <c r="AU1044" s="39"/>
      <c r="AV1044" s="39"/>
      <c r="AW1044" s="39"/>
      <c r="AX1044" s="39"/>
      <c r="AY1044" s="39"/>
      <c r="AZ1044" s="39"/>
      <c r="BA1044" s="39"/>
      <c r="BB1044" s="39"/>
      <c r="BC1044" s="39"/>
      <c r="BD1044" s="39"/>
      <c r="BE1044" s="39"/>
      <c r="BF1044" s="39"/>
    </row>
    <row r="1045" spans="1:66" ht="50.1" customHeight="1">
      <c r="A1045" s="29" t="s">
        <v>2498</v>
      </c>
      <c r="B1045" s="30" t="s">
        <v>35</v>
      </c>
      <c r="C1045" s="31" t="s">
        <v>2499</v>
      </c>
      <c r="D1045" s="31" t="s">
        <v>2280</v>
      </c>
      <c r="E1045" s="31" t="s">
        <v>2500</v>
      </c>
      <c r="F1045" s="31" t="s">
        <v>48</v>
      </c>
      <c r="G1045" s="32" t="s">
        <v>40</v>
      </c>
      <c r="H1045" s="33">
        <v>0</v>
      </c>
      <c r="I1045" s="67">
        <v>590000000</v>
      </c>
      <c r="J1045" s="32" t="s">
        <v>41</v>
      </c>
      <c r="K1045" s="32" t="s">
        <v>153</v>
      </c>
      <c r="L1045" s="32" t="s">
        <v>43</v>
      </c>
      <c r="M1045" s="32" t="s">
        <v>84</v>
      </c>
      <c r="N1045" s="32" t="s">
        <v>154</v>
      </c>
      <c r="O1045" s="32" t="s">
        <v>155</v>
      </c>
      <c r="P1045" s="32" t="s">
        <v>162</v>
      </c>
      <c r="Q1045" s="32" t="s">
        <v>163</v>
      </c>
      <c r="R1045" s="34">
        <v>3</v>
      </c>
      <c r="S1045" s="34">
        <v>161000</v>
      </c>
      <c r="T1045" s="35">
        <v>0</v>
      </c>
      <c r="U1045" s="36">
        <f t="shared" si="103"/>
        <v>0</v>
      </c>
      <c r="V1045" s="37" t="s">
        <v>48</v>
      </c>
      <c r="W1045" s="32">
        <v>2016</v>
      </c>
      <c r="X1045" s="38">
        <v>11</v>
      </c>
    </row>
    <row r="1046" spans="1:66" s="40" customFormat="1" ht="50.1" customHeight="1">
      <c r="A1046" s="70" t="s">
        <v>2501</v>
      </c>
      <c r="B1046" s="30" t="s">
        <v>35</v>
      </c>
      <c r="C1046" s="42" t="s">
        <v>2499</v>
      </c>
      <c r="D1046" s="42" t="s">
        <v>2280</v>
      </c>
      <c r="E1046" s="42" t="s">
        <v>2500</v>
      </c>
      <c r="F1046" s="42"/>
      <c r="G1046" s="32" t="s">
        <v>40</v>
      </c>
      <c r="H1046" s="30">
        <v>0</v>
      </c>
      <c r="I1046" s="67">
        <v>590000000</v>
      </c>
      <c r="J1046" s="32" t="s">
        <v>41</v>
      </c>
      <c r="K1046" s="32" t="s">
        <v>165</v>
      </c>
      <c r="L1046" s="32" t="s">
        <v>43</v>
      </c>
      <c r="M1046" s="32" t="s">
        <v>84</v>
      </c>
      <c r="N1046" s="54" t="s">
        <v>154</v>
      </c>
      <c r="O1046" s="54" t="s">
        <v>166</v>
      </c>
      <c r="P1046" s="32">
        <v>168</v>
      </c>
      <c r="Q1046" s="30" t="s">
        <v>163</v>
      </c>
      <c r="R1046" s="373">
        <v>3</v>
      </c>
      <c r="S1046" s="58">
        <v>161000</v>
      </c>
      <c r="T1046" s="58">
        <v>0</v>
      </c>
      <c r="U1046" s="58">
        <f>T1046*1.12</f>
        <v>0</v>
      </c>
      <c r="V1046" s="32"/>
      <c r="W1046" s="32">
        <v>2016</v>
      </c>
      <c r="X1046" s="32">
        <v>11.19</v>
      </c>
      <c r="Y1046" s="364"/>
      <c r="Z1046" s="364"/>
      <c r="AA1046" s="364"/>
      <c r="AB1046" s="364"/>
      <c r="AC1046" s="364"/>
      <c r="AD1046" s="364"/>
      <c r="AE1046" s="364"/>
      <c r="AF1046" s="364"/>
      <c r="AG1046" s="364"/>
      <c r="AH1046" s="39"/>
      <c r="AI1046" s="39"/>
      <c r="AJ1046" s="39"/>
      <c r="AK1046" s="39"/>
      <c r="AL1046" s="39"/>
      <c r="AM1046" s="39"/>
      <c r="AN1046" s="39"/>
      <c r="AO1046" s="39"/>
      <c r="AP1046" s="39"/>
      <c r="AQ1046" s="39"/>
      <c r="AR1046" s="39"/>
      <c r="AS1046" s="39"/>
      <c r="AT1046" s="39"/>
      <c r="AU1046" s="39"/>
      <c r="AV1046" s="39"/>
      <c r="AW1046" s="39"/>
      <c r="AX1046" s="39"/>
      <c r="AY1046" s="39"/>
      <c r="AZ1046" s="39"/>
      <c r="BA1046" s="39"/>
      <c r="BB1046" s="39"/>
      <c r="BC1046" s="39"/>
      <c r="BD1046" s="39"/>
      <c r="BE1046" s="39"/>
      <c r="BF1046" s="39"/>
    </row>
    <row r="1047" spans="1:66" s="40" customFormat="1" ht="50.1" customHeight="1">
      <c r="A1047" s="70" t="s">
        <v>13798</v>
      </c>
      <c r="B1047" s="30" t="s">
        <v>35</v>
      </c>
      <c r="C1047" s="42" t="s">
        <v>2499</v>
      </c>
      <c r="D1047" s="42" t="s">
        <v>2280</v>
      </c>
      <c r="E1047" s="42" t="s">
        <v>2500</v>
      </c>
      <c r="F1047" s="42"/>
      <c r="G1047" s="32" t="s">
        <v>40</v>
      </c>
      <c r="H1047" s="30">
        <v>0</v>
      </c>
      <c r="I1047" s="67">
        <v>590000000</v>
      </c>
      <c r="J1047" s="32" t="s">
        <v>41</v>
      </c>
      <c r="K1047" s="32" t="s">
        <v>13201</v>
      </c>
      <c r="L1047" s="32" t="s">
        <v>43</v>
      </c>
      <c r="M1047" s="32" t="s">
        <v>84</v>
      </c>
      <c r="N1047" s="54" t="s">
        <v>154</v>
      </c>
      <c r="O1047" s="54" t="s">
        <v>166</v>
      </c>
      <c r="P1047" s="32">
        <v>168</v>
      </c>
      <c r="Q1047" s="30" t="s">
        <v>163</v>
      </c>
      <c r="R1047" s="373">
        <v>3</v>
      </c>
      <c r="S1047" s="58">
        <v>371000</v>
      </c>
      <c r="T1047" s="58">
        <f t="shared" ref="T1047" si="106">R1047*S1047</f>
        <v>1113000</v>
      </c>
      <c r="U1047" s="58">
        <f t="shared" ref="U1047" si="107">T1047*1.12</f>
        <v>1246560.0000000002</v>
      </c>
      <c r="V1047" s="32"/>
      <c r="W1047" s="32">
        <v>2016</v>
      </c>
      <c r="X1047" s="32"/>
      <c r="Y1047" s="364"/>
      <c r="Z1047" s="364"/>
      <c r="AA1047" s="364"/>
      <c r="AB1047" s="364"/>
      <c r="AC1047" s="364"/>
      <c r="AD1047" s="364"/>
      <c r="AE1047" s="364"/>
      <c r="AF1047" s="364"/>
      <c r="AG1047" s="364"/>
      <c r="AH1047" s="39"/>
      <c r="AI1047" s="39"/>
      <c r="AJ1047" s="39"/>
      <c r="AK1047" s="39"/>
      <c r="AL1047" s="39"/>
      <c r="AM1047" s="39"/>
      <c r="AN1047" s="39"/>
      <c r="AO1047" s="39"/>
      <c r="AP1047" s="39"/>
      <c r="AQ1047" s="39"/>
      <c r="AR1047" s="39"/>
      <c r="AS1047" s="39"/>
      <c r="AT1047" s="39"/>
      <c r="AU1047" s="39"/>
      <c r="AV1047" s="39"/>
      <c r="AW1047" s="39"/>
      <c r="AX1047" s="39"/>
      <c r="AY1047" s="39"/>
      <c r="AZ1047" s="39"/>
      <c r="BA1047" s="39"/>
      <c r="BB1047" s="39"/>
      <c r="BC1047" s="39"/>
      <c r="BD1047" s="39"/>
      <c r="BE1047" s="39"/>
      <c r="BF1047" s="39"/>
    </row>
    <row r="1048" spans="1:66" ht="50.1" customHeight="1">
      <c r="A1048" s="29" t="s">
        <v>2502</v>
      </c>
      <c r="B1048" s="30" t="s">
        <v>35</v>
      </c>
      <c r="C1048" s="31" t="s">
        <v>2503</v>
      </c>
      <c r="D1048" s="31" t="s">
        <v>2280</v>
      </c>
      <c r="E1048" s="31" t="s">
        <v>2504</v>
      </c>
      <c r="F1048" s="31" t="s">
        <v>48</v>
      </c>
      <c r="G1048" s="32" t="s">
        <v>40</v>
      </c>
      <c r="H1048" s="33">
        <v>0</v>
      </c>
      <c r="I1048" s="67">
        <v>590000000</v>
      </c>
      <c r="J1048" s="32" t="s">
        <v>41</v>
      </c>
      <c r="K1048" s="32" t="s">
        <v>153</v>
      </c>
      <c r="L1048" s="32" t="s">
        <v>43</v>
      </c>
      <c r="M1048" s="32" t="s">
        <v>84</v>
      </c>
      <c r="N1048" s="32" t="s">
        <v>154</v>
      </c>
      <c r="O1048" s="32" t="s">
        <v>155</v>
      </c>
      <c r="P1048" s="32" t="s">
        <v>162</v>
      </c>
      <c r="Q1048" s="32" t="s">
        <v>163</v>
      </c>
      <c r="R1048" s="34">
        <v>3</v>
      </c>
      <c r="S1048" s="34">
        <v>161000</v>
      </c>
      <c r="T1048" s="35">
        <v>0</v>
      </c>
      <c r="U1048" s="36">
        <f t="shared" si="103"/>
        <v>0</v>
      </c>
      <c r="V1048" s="37" t="s">
        <v>48</v>
      </c>
      <c r="W1048" s="32">
        <v>2016</v>
      </c>
      <c r="X1048" s="38">
        <v>11</v>
      </c>
    </row>
    <row r="1049" spans="1:66" s="40" customFormat="1" ht="50.1" customHeight="1">
      <c r="A1049" s="70" t="s">
        <v>2505</v>
      </c>
      <c r="B1049" s="30" t="s">
        <v>35</v>
      </c>
      <c r="C1049" s="42" t="s">
        <v>2503</v>
      </c>
      <c r="D1049" s="42" t="s">
        <v>2280</v>
      </c>
      <c r="E1049" s="42" t="s">
        <v>2504</v>
      </c>
      <c r="F1049" s="220"/>
      <c r="G1049" s="32" t="s">
        <v>40</v>
      </c>
      <c r="H1049" s="30">
        <v>0</v>
      </c>
      <c r="I1049" s="67">
        <v>590000000</v>
      </c>
      <c r="J1049" s="32" t="s">
        <v>41</v>
      </c>
      <c r="K1049" s="32" t="s">
        <v>165</v>
      </c>
      <c r="L1049" s="32" t="s">
        <v>43</v>
      </c>
      <c r="M1049" s="32" t="s">
        <v>84</v>
      </c>
      <c r="N1049" s="54" t="s">
        <v>154</v>
      </c>
      <c r="O1049" s="54" t="s">
        <v>166</v>
      </c>
      <c r="P1049" s="32">
        <v>168</v>
      </c>
      <c r="Q1049" s="30" t="s">
        <v>163</v>
      </c>
      <c r="R1049" s="58">
        <v>3</v>
      </c>
      <c r="S1049" s="58">
        <v>161000</v>
      </c>
      <c r="T1049" s="58">
        <v>0</v>
      </c>
      <c r="U1049" s="58">
        <f>T1049*1.12</f>
        <v>0</v>
      </c>
      <c r="V1049" s="32"/>
      <c r="W1049" s="32">
        <v>2016</v>
      </c>
      <c r="X1049" s="32" t="s">
        <v>14414</v>
      </c>
      <c r="Y1049" s="409"/>
      <c r="Z1049" s="363"/>
      <c r="AA1049" s="407"/>
      <c r="AB1049" s="363"/>
      <c r="AC1049" s="364"/>
      <c r="AD1049" s="364"/>
      <c r="AE1049" s="364"/>
      <c r="AF1049" s="364"/>
      <c r="AG1049" s="364"/>
      <c r="AH1049" s="364"/>
      <c r="AI1049" s="364"/>
      <c r="AJ1049" s="364"/>
      <c r="AK1049" s="364"/>
      <c r="AL1049" s="364"/>
      <c r="AM1049" s="364"/>
      <c r="AN1049" s="364"/>
      <c r="AO1049" s="364"/>
      <c r="AP1049" s="39"/>
      <c r="AQ1049" s="39"/>
      <c r="AR1049" s="39"/>
      <c r="AS1049" s="39"/>
      <c r="AT1049" s="39"/>
      <c r="AU1049" s="39"/>
      <c r="AV1049" s="39"/>
      <c r="AW1049" s="39"/>
      <c r="AX1049" s="39"/>
      <c r="AY1049" s="39"/>
      <c r="AZ1049" s="39"/>
      <c r="BA1049" s="39"/>
      <c r="BB1049" s="39"/>
      <c r="BC1049" s="39"/>
      <c r="BD1049" s="39"/>
      <c r="BE1049" s="39"/>
      <c r="BF1049" s="39"/>
      <c r="BG1049" s="39"/>
      <c r="BH1049" s="39"/>
      <c r="BI1049" s="39"/>
      <c r="BJ1049" s="39"/>
      <c r="BK1049" s="39"/>
      <c r="BL1049" s="39"/>
      <c r="BM1049" s="39"/>
      <c r="BN1049" s="39"/>
    </row>
    <row r="1050" spans="1:66" s="40" customFormat="1" ht="50.1" customHeight="1">
      <c r="A1050" s="70" t="s">
        <v>14429</v>
      </c>
      <c r="B1050" s="30" t="s">
        <v>35</v>
      </c>
      <c r="C1050" s="42" t="s">
        <v>4487</v>
      </c>
      <c r="D1050" s="42" t="s">
        <v>4488</v>
      </c>
      <c r="E1050" s="245" t="s">
        <v>4489</v>
      </c>
      <c r="F1050" s="220" t="s">
        <v>14430</v>
      </c>
      <c r="G1050" s="219" t="s">
        <v>40</v>
      </c>
      <c r="H1050" s="30">
        <v>0</v>
      </c>
      <c r="I1050" s="67">
        <v>590000000</v>
      </c>
      <c r="J1050" s="32" t="s">
        <v>41</v>
      </c>
      <c r="K1050" s="32" t="s">
        <v>14136</v>
      </c>
      <c r="L1050" s="32" t="s">
        <v>13075</v>
      </c>
      <c r="M1050" s="32" t="s">
        <v>512</v>
      </c>
      <c r="N1050" s="30" t="s">
        <v>366</v>
      </c>
      <c r="O1050" s="32" t="s">
        <v>115</v>
      </c>
      <c r="P1050" s="32">
        <v>796</v>
      </c>
      <c r="Q1050" s="162" t="s">
        <v>47</v>
      </c>
      <c r="R1050" s="102">
        <v>1</v>
      </c>
      <c r="S1050" s="443">
        <f>316000*5.5</f>
        <v>1738000</v>
      </c>
      <c r="T1050" s="102">
        <f>S1050*R1050</f>
        <v>1738000</v>
      </c>
      <c r="U1050" s="58">
        <f>T1050*1.12</f>
        <v>1946560.0000000002</v>
      </c>
      <c r="V1050" s="123"/>
      <c r="W1050" s="32">
        <v>2016</v>
      </c>
      <c r="X1050" s="314" t="s">
        <v>13857</v>
      </c>
      <c r="Y1050" s="409"/>
      <c r="Z1050" s="363"/>
      <c r="AA1050" s="407"/>
      <c r="AB1050" s="363"/>
      <c r="AC1050" s="364"/>
      <c r="AD1050" s="364"/>
      <c r="AE1050" s="364"/>
      <c r="AF1050" s="364"/>
      <c r="AG1050" s="364"/>
      <c r="AH1050" s="364"/>
      <c r="AI1050" s="364"/>
      <c r="AJ1050" s="364"/>
      <c r="AK1050" s="364"/>
      <c r="AL1050" s="364"/>
      <c r="AM1050" s="364"/>
      <c r="AN1050" s="364"/>
      <c r="AO1050" s="364"/>
      <c r="AP1050" s="39"/>
      <c r="AQ1050" s="39"/>
      <c r="AR1050" s="39"/>
      <c r="AS1050" s="39"/>
      <c r="AT1050" s="39"/>
      <c r="AU1050" s="39"/>
      <c r="AV1050" s="39"/>
      <c r="AW1050" s="39"/>
      <c r="AX1050" s="39"/>
      <c r="AY1050" s="39"/>
      <c r="AZ1050" s="39"/>
      <c r="BA1050" s="39"/>
      <c r="BB1050" s="39"/>
      <c r="BC1050" s="39"/>
      <c r="BD1050" s="39"/>
      <c r="BE1050" s="39"/>
      <c r="BF1050" s="39"/>
      <c r="BG1050" s="39"/>
      <c r="BH1050" s="39"/>
      <c r="BI1050" s="39"/>
      <c r="BJ1050" s="39"/>
      <c r="BK1050" s="39"/>
      <c r="BL1050" s="39"/>
      <c r="BM1050" s="39"/>
      <c r="BN1050" s="39"/>
    </row>
    <row r="1051" spans="1:66" ht="50.1" customHeight="1">
      <c r="A1051" s="29" t="s">
        <v>2506</v>
      </c>
      <c r="B1051" s="30" t="s">
        <v>35</v>
      </c>
      <c r="C1051" s="31" t="s">
        <v>2507</v>
      </c>
      <c r="D1051" s="31" t="s">
        <v>2280</v>
      </c>
      <c r="E1051" s="31" t="s">
        <v>2508</v>
      </c>
      <c r="F1051" s="31" t="s">
        <v>48</v>
      </c>
      <c r="G1051" s="32" t="s">
        <v>40</v>
      </c>
      <c r="H1051" s="33">
        <v>0</v>
      </c>
      <c r="I1051" s="67">
        <v>590000000</v>
      </c>
      <c r="J1051" s="32" t="s">
        <v>41</v>
      </c>
      <c r="K1051" s="32" t="s">
        <v>153</v>
      </c>
      <c r="L1051" s="32" t="s">
        <v>43</v>
      </c>
      <c r="M1051" s="32" t="s">
        <v>84</v>
      </c>
      <c r="N1051" s="32" t="s">
        <v>154</v>
      </c>
      <c r="O1051" s="32" t="s">
        <v>155</v>
      </c>
      <c r="P1051" s="32" t="s">
        <v>162</v>
      </c>
      <c r="Q1051" s="32" t="s">
        <v>163</v>
      </c>
      <c r="R1051" s="34">
        <v>5</v>
      </c>
      <c r="S1051" s="34">
        <v>161000</v>
      </c>
      <c r="T1051" s="35">
        <v>0</v>
      </c>
      <c r="U1051" s="36">
        <v>0</v>
      </c>
      <c r="V1051" s="37" t="s">
        <v>48</v>
      </c>
      <c r="W1051" s="32">
        <v>2016</v>
      </c>
      <c r="X1051" s="38" t="s">
        <v>2456</v>
      </c>
    </row>
    <row r="1052" spans="1:66" ht="50.1" customHeight="1">
      <c r="A1052" s="29" t="s">
        <v>2509</v>
      </c>
      <c r="B1052" s="30" t="s">
        <v>35</v>
      </c>
      <c r="C1052" s="31" t="s">
        <v>2507</v>
      </c>
      <c r="D1052" s="31" t="s">
        <v>2280</v>
      </c>
      <c r="E1052" s="31" t="s">
        <v>2508</v>
      </c>
      <c r="F1052" s="31" t="s">
        <v>48</v>
      </c>
      <c r="G1052" s="32" t="s">
        <v>40</v>
      </c>
      <c r="H1052" s="33">
        <v>0</v>
      </c>
      <c r="I1052" s="67">
        <v>590000000</v>
      </c>
      <c r="J1052" s="32" t="s">
        <v>41</v>
      </c>
      <c r="K1052" s="32" t="s">
        <v>153</v>
      </c>
      <c r="L1052" s="32" t="s">
        <v>43</v>
      </c>
      <c r="M1052" s="32" t="s">
        <v>84</v>
      </c>
      <c r="N1052" s="32" t="s">
        <v>154</v>
      </c>
      <c r="O1052" s="32" t="s">
        <v>155</v>
      </c>
      <c r="P1052" s="32" t="s">
        <v>162</v>
      </c>
      <c r="Q1052" s="32" t="s">
        <v>163</v>
      </c>
      <c r="R1052" s="34">
        <v>27.91</v>
      </c>
      <c r="S1052" s="34">
        <v>191000</v>
      </c>
      <c r="T1052" s="35">
        <f>R1052*S1052</f>
        <v>5330810</v>
      </c>
      <c r="U1052" s="36">
        <f>T1052*1.12</f>
        <v>5970507.2000000002</v>
      </c>
      <c r="V1052" s="37" t="s">
        <v>48</v>
      </c>
      <c r="W1052" s="32">
        <v>2016</v>
      </c>
      <c r="X1052" s="38" t="s">
        <v>48</v>
      </c>
    </row>
    <row r="1053" spans="1:66" ht="50.1" customHeight="1">
      <c r="A1053" s="29" t="s">
        <v>2510</v>
      </c>
      <c r="B1053" s="30" t="s">
        <v>35</v>
      </c>
      <c r="C1053" s="31" t="s">
        <v>2511</v>
      </c>
      <c r="D1053" s="31" t="s">
        <v>2280</v>
      </c>
      <c r="E1053" s="31" t="s">
        <v>2512</v>
      </c>
      <c r="F1053" s="31" t="s">
        <v>48</v>
      </c>
      <c r="G1053" s="32" t="s">
        <v>40</v>
      </c>
      <c r="H1053" s="33">
        <v>0</v>
      </c>
      <c r="I1053" s="67">
        <v>590000000</v>
      </c>
      <c r="J1053" s="32" t="s">
        <v>41</v>
      </c>
      <c r="K1053" s="32" t="s">
        <v>153</v>
      </c>
      <c r="L1053" s="32" t="s">
        <v>43</v>
      </c>
      <c r="M1053" s="32" t="s">
        <v>84</v>
      </c>
      <c r="N1053" s="32" t="s">
        <v>154</v>
      </c>
      <c r="O1053" s="32" t="s">
        <v>155</v>
      </c>
      <c r="P1053" s="32" t="s">
        <v>162</v>
      </c>
      <c r="Q1053" s="32" t="s">
        <v>163</v>
      </c>
      <c r="R1053" s="34">
        <v>5</v>
      </c>
      <c r="S1053" s="34">
        <v>161000</v>
      </c>
      <c r="T1053" s="35">
        <v>0</v>
      </c>
      <c r="U1053" s="36">
        <f>T1053*1.12</f>
        <v>0</v>
      </c>
      <c r="V1053" s="37" t="s">
        <v>48</v>
      </c>
      <c r="W1053" s="32">
        <v>2016</v>
      </c>
      <c r="X1053" s="38">
        <v>11</v>
      </c>
    </row>
    <row r="1054" spans="1:66" s="40" customFormat="1" ht="50.1" customHeight="1">
      <c r="A1054" s="70" t="s">
        <v>2513</v>
      </c>
      <c r="B1054" s="30" t="s">
        <v>35</v>
      </c>
      <c r="C1054" s="42" t="s">
        <v>2511</v>
      </c>
      <c r="D1054" s="42" t="s">
        <v>2280</v>
      </c>
      <c r="E1054" s="42" t="s">
        <v>2512</v>
      </c>
      <c r="F1054" s="42"/>
      <c r="G1054" s="32" t="s">
        <v>40</v>
      </c>
      <c r="H1054" s="30">
        <v>0</v>
      </c>
      <c r="I1054" s="67">
        <v>590000000</v>
      </c>
      <c r="J1054" s="32" t="s">
        <v>41</v>
      </c>
      <c r="K1054" s="32" t="s">
        <v>165</v>
      </c>
      <c r="L1054" s="32" t="s">
        <v>43</v>
      </c>
      <c r="M1054" s="32" t="s">
        <v>84</v>
      </c>
      <c r="N1054" s="54" t="s">
        <v>154</v>
      </c>
      <c r="O1054" s="54" t="s">
        <v>166</v>
      </c>
      <c r="P1054" s="32">
        <v>168</v>
      </c>
      <c r="Q1054" s="30" t="s">
        <v>163</v>
      </c>
      <c r="R1054" s="373">
        <v>5</v>
      </c>
      <c r="S1054" s="58">
        <v>161000</v>
      </c>
      <c r="T1054" s="58">
        <v>0</v>
      </c>
      <c r="U1054" s="58">
        <f>T1054*1.12</f>
        <v>0</v>
      </c>
      <c r="V1054" s="32"/>
      <c r="W1054" s="32">
        <v>2016</v>
      </c>
      <c r="X1054" s="32">
        <v>11.19</v>
      </c>
      <c r="Y1054" s="364"/>
      <c r="Z1054" s="364"/>
      <c r="AA1054" s="364"/>
      <c r="AB1054" s="364"/>
      <c r="AC1054" s="364"/>
      <c r="AD1054" s="364"/>
      <c r="AE1054" s="364"/>
      <c r="AF1054" s="364"/>
      <c r="AG1054" s="364"/>
      <c r="AH1054" s="39"/>
      <c r="AI1054" s="39"/>
      <c r="AJ1054" s="39"/>
      <c r="AK1054" s="39"/>
      <c r="AL1054" s="39"/>
      <c r="AM1054" s="39"/>
      <c r="AN1054" s="39"/>
      <c r="AO1054" s="39"/>
      <c r="AP1054" s="39"/>
      <c r="AQ1054" s="39"/>
      <c r="AR1054" s="39"/>
      <c r="AS1054" s="39"/>
      <c r="AT1054" s="39"/>
      <c r="AU1054" s="39"/>
      <c r="AV1054" s="39"/>
      <c r="AW1054" s="39"/>
      <c r="AX1054" s="39"/>
      <c r="AY1054" s="39"/>
      <c r="AZ1054" s="39"/>
      <c r="BA1054" s="39"/>
      <c r="BB1054" s="39"/>
      <c r="BC1054" s="39"/>
      <c r="BD1054" s="39"/>
      <c r="BE1054" s="39"/>
      <c r="BF1054" s="39"/>
    </row>
    <row r="1055" spans="1:66" s="40" customFormat="1" ht="50.1" customHeight="1">
      <c r="A1055" s="70" t="s">
        <v>13799</v>
      </c>
      <c r="B1055" s="30" t="s">
        <v>35</v>
      </c>
      <c r="C1055" s="42" t="s">
        <v>2511</v>
      </c>
      <c r="D1055" s="42" t="s">
        <v>2280</v>
      </c>
      <c r="E1055" s="42" t="s">
        <v>2512</v>
      </c>
      <c r="F1055" s="42"/>
      <c r="G1055" s="32" t="s">
        <v>40</v>
      </c>
      <c r="H1055" s="30">
        <v>0</v>
      </c>
      <c r="I1055" s="67">
        <v>590000000</v>
      </c>
      <c r="J1055" s="32" t="s">
        <v>41</v>
      </c>
      <c r="K1055" s="32" t="s">
        <v>13201</v>
      </c>
      <c r="L1055" s="32" t="s">
        <v>43</v>
      </c>
      <c r="M1055" s="32" t="s">
        <v>84</v>
      </c>
      <c r="N1055" s="54" t="s">
        <v>154</v>
      </c>
      <c r="O1055" s="54" t="s">
        <v>166</v>
      </c>
      <c r="P1055" s="32">
        <v>168</v>
      </c>
      <c r="Q1055" s="30" t="s">
        <v>163</v>
      </c>
      <c r="R1055" s="373">
        <v>5</v>
      </c>
      <c r="S1055" s="58">
        <v>371000</v>
      </c>
      <c r="T1055" s="58">
        <f t="shared" ref="T1055" si="108">R1055*S1055</f>
        <v>1855000</v>
      </c>
      <c r="U1055" s="58">
        <f t="shared" ref="U1055" si="109">T1055*1.12</f>
        <v>2077600.0000000002</v>
      </c>
      <c r="V1055" s="32"/>
      <c r="W1055" s="32">
        <v>2016</v>
      </c>
      <c r="X1055" s="32"/>
      <c r="Y1055" s="364"/>
      <c r="Z1055" s="364"/>
      <c r="AA1055" s="364"/>
      <c r="AB1055" s="364"/>
      <c r="AC1055" s="364"/>
      <c r="AD1055" s="364"/>
      <c r="AE1055" s="364"/>
      <c r="AF1055" s="364"/>
      <c r="AG1055" s="364"/>
      <c r="AH1055" s="39"/>
      <c r="AI1055" s="39"/>
      <c r="AJ1055" s="39"/>
      <c r="AK1055" s="39"/>
      <c r="AL1055" s="39"/>
      <c r="AM1055" s="39"/>
      <c r="AN1055" s="39"/>
      <c r="AO1055" s="39"/>
      <c r="AP1055" s="39"/>
      <c r="AQ1055" s="39"/>
      <c r="AR1055" s="39"/>
      <c r="AS1055" s="39"/>
      <c r="AT1055" s="39"/>
      <c r="AU1055" s="39"/>
      <c r="AV1055" s="39"/>
      <c r="AW1055" s="39"/>
      <c r="AX1055" s="39"/>
      <c r="AY1055" s="39"/>
      <c r="AZ1055" s="39"/>
      <c r="BA1055" s="39"/>
      <c r="BB1055" s="39"/>
      <c r="BC1055" s="39"/>
      <c r="BD1055" s="39"/>
      <c r="BE1055" s="39"/>
      <c r="BF1055" s="39"/>
    </row>
    <row r="1056" spans="1:66" ht="50.1" customHeight="1">
      <c r="A1056" s="29" t="s">
        <v>2514</v>
      </c>
      <c r="B1056" s="30" t="s">
        <v>35</v>
      </c>
      <c r="C1056" s="31" t="s">
        <v>2515</v>
      </c>
      <c r="D1056" s="31" t="s">
        <v>2280</v>
      </c>
      <c r="E1056" s="31" t="s">
        <v>2516</v>
      </c>
      <c r="F1056" s="31" t="s">
        <v>48</v>
      </c>
      <c r="G1056" s="32" t="s">
        <v>40</v>
      </c>
      <c r="H1056" s="33">
        <v>0</v>
      </c>
      <c r="I1056" s="67">
        <v>590000000</v>
      </c>
      <c r="J1056" s="32" t="s">
        <v>41</v>
      </c>
      <c r="K1056" s="32" t="s">
        <v>153</v>
      </c>
      <c r="L1056" s="32" t="s">
        <v>43</v>
      </c>
      <c r="M1056" s="32" t="s">
        <v>84</v>
      </c>
      <c r="N1056" s="32" t="s">
        <v>154</v>
      </c>
      <c r="O1056" s="32" t="s">
        <v>155</v>
      </c>
      <c r="P1056" s="32" t="s">
        <v>162</v>
      </c>
      <c r="Q1056" s="32" t="s">
        <v>163</v>
      </c>
      <c r="R1056" s="34">
        <v>5</v>
      </c>
      <c r="S1056" s="34">
        <v>161000</v>
      </c>
      <c r="T1056" s="35">
        <v>0</v>
      </c>
      <c r="U1056" s="36">
        <f>T1056*1.12</f>
        <v>0</v>
      </c>
      <c r="V1056" s="37" t="s">
        <v>48</v>
      </c>
      <c r="W1056" s="32">
        <v>2016</v>
      </c>
      <c r="X1056" s="38">
        <v>11</v>
      </c>
    </row>
    <row r="1057" spans="1:58" s="40" customFormat="1" ht="50.1" customHeight="1">
      <c r="A1057" s="70" t="s">
        <v>2517</v>
      </c>
      <c r="B1057" s="30" t="s">
        <v>35</v>
      </c>
      <c r="C1057" s="42" t="s">
        <v>2515</v>
      </c>
      <c r="D1057" s="42" t="s">
        <v>2280</v>
      </c>
      <c r="E1057" s="42" t="s">
        <v>2516</v>
      </c>
      <c r="F1057" s="42"/>
      <c r="G1057" s="32" t="s">
        <v>40</v>
      </c>
      <c r="H1057" s="30">
        <v>0</v>
      </c>
      <c r="I1057" s="67">
        <v>590000000</v>
      </c>
      <c r="J1057" s="32" t="s">
        <v>41</v>
      </c>
      <c r="K1057" s="32" t="s">
        <v>165</v>
      </c>
      <c r="L1057" s="32" t="s">
        <v>43</v>
      </c>
      <c r="M1057" s="32" t="s">
        <v>84</v>
      </c>
      <c r="N1057" s="54" t="s">
        <v>154</v>
      </c>
      <c r="O1057" s="54" t="s">
        <v>166</v>
      </c>
      <c r="P1057" s="32">
        <v>168</v>
      </c>
      <c r="Q1057" s="30" t="s">
        <v>163</v>
      </c>
      <c r="R1057" s="373">
        <v>5</v>
      </c>
      <c r="S1057" s="58">
        <v>161000</v>
      </c>
      <c r="T1057" s="58">
        <v>0</v>
      </c>
      <c r="U1057" s="58">
        <f>T1057*1.12</f>
        <v>0</v>
      </c>
      <c r="V1057" s="32"/>
      <c r="W1057" s="32">
        <v>2016</v>
      </c>
      <c r="X1057" s="32">
        <v>11.19</v>
      </c>
      <c r="Y1057" s="364"/>
      <c r="Z1057" s="364"/>
      <c r="AA1057" s="364"/>
      <c r="AB1057" s="364"/>
      <c r="AC1057" s="364"/>
      <c r="AD1057" s="364"/>
      <c r="AE1057" s="364"/>
      <c r="AF1057" s="364"/>
      <c r="AG1057" s="364"/>
      <c r="AH1057" s="39"/>
      <c r="AI1057" s="39"/>
      <c r="AJ1057" s="39"/>
      <c r="AK1057" s="39"/>
      <c r="AL1057" s="39"/>
      <c r="AM1057" s="39"/>
      <c r="AN1057" s="39"/>
      <c r="AO1057" s="39"/>
      <c r="AP1057" s="39"/>
      <c r="AQ1057" s="39"/>
      <c r="AR1057" s="39"/>
      <c r="AS1057" s="39"/>
      <c r="AT1057" s="39"/>
      <c r="AU1057" s="39"/>
      <c r="AV1057" s="39"/>
      <c r="AW1057" s="39"/>
      <c r="AX1057" s="39"/>
      <c r="AY1057" s="39"/>
      <c r="AZ1057" s="39"/>
      <c r="BA1057" s="39"/>
      <c r="BB1057" s="39"/>
      <c r="BC1057" s="39"/>
      <c r="BD1057" s="39"/>
      <c r="BE1057" s="39"/>
      <c r="BF1057" s="39"/>
    </row>
    <row r="1058" spans="1:58" s="40" customFormat="1" ht="50.1" customHeight="1">
      <c r="A1058" s="70" t="s">
        <v>13800</v>
      </c>
      <c r="B1058" s="30" t="s">
        <v>35</v>
      </c>
      <c r="C1058" s="42" t="s">
        <v>2515</v>
      </c>
      <c r="D1058" s="42" t="s">
        <v>2280</v>
      </c>
      <c r="E1058" s="42" t="s">
        <v>2516</v>
      </c>
      <c r="F1058" s="42"/>
      <c r="G1058" s="32" t="s">
        <v>40</v>
      </c>
      <c r="H1058" s="30">
        <v>0</v>
      </c>
      <c r="I1058" s="67">
        <v>590000000</v>
      </c>
      <c r="J1058" s="32" t="s">
        <v>41</v>
      </c>
      <c r="K1058" s="32" t="s">
        <v>13201</v>
      </c>
      <c r="L1058" s="32" t="s">
        <v>43</v>
      </c>
      <c r="M1058" s="32" t="s">
        <v>84</v>
      </c>
      <c r="N1058" s="54" t="s">
        <v>154</v>
      </c>
      <c r="O1058" s="54" t="s">
        <v>166</v>
      </c>
      <c r="P1058" s="32">
        <v>168</v>
      </c>
      <c r="Q1058" s="30" t="s">
        <v>163</v>
      </c>
      <c r="R1058" s="373">
        <v>5</v>
      </c>
      <c r="S1058" s="58">
        <v>371000</v>
      </c>
      <c r="T1058" s="58">
        <f t="shared" ref="T1058" si="110">R1058*S1058</f>
        <v>1855000</v>
      </c>
      <c r="U1058" s="58">
        <f>T1058*1.12</f>
        <v>2077600.0000000002</v>
      </c>
      <c r="V1058" s="32"/>
      <c r="W1058" s="32">
        <v>2016</v>
      </c>
      <c r="X1058" s="32"/>
      <c r="Y1058" s="364"/>
      <c r="Z1058" s="364"/>
      <c r="AA1058" s="364"/>
      <c r="AB1058" s="364"/>
      <c r="AC1058" s="364"/>
      <c r="AD1058" s="364"/>
      <c r="AE1058" s="364"/>
      <c r="AF1058" s="364"/>
      <c r="AG1058" s="364"/>
      <c r="AH1058" s="39"/>
      <c r="AI1058" s="39"/>
      <c r="AJ1058" s="39"/>
      <c r="AK1058" s="39"/>
      <c r="AL1058" s="39"/>
      <c r="AM1058" s="39"/>
      <c r="AN1058" s="39"/>
      <c r="AO1058" s="39"/>
      <c r="AP1058" s="39"/>
      <c r="AQ1058" s="39"/>
      <c r="AR1058" s="39"/>
      <c r="AS1058" s="39"/>
      <c r="AT1058" s="39"/>
      <c r="AU1058" s="39"/>
      <c r="AV1058" s="39"/>
      <c r="AW1058" s="39"/>
      <c r="AX1058" s="39"/>
      <c r="AY1058" s="39"/>
      <c r="AZ1058" s="39"/>
      <c r="BA1058" s="39"/>
      <c r="BB1058" s="39"/>
      <c r="BC1058" s="39"/>
      <c r="BD1058" s="39"/>
      <c r="BE1058" s="39"/>
      <c r="BF1058" s="39"/>
    </row>
    <row r="1059" spans="1:58" ht="50.1" customHeight="1">
      <c r="A1059" s="29" t="s">
        <v>2518</v>
      </c>
      <c r="B1059" s="30" t="s">
        <v>35</v>
      </c>
      <c r="C1059" s="31" t="s">
        <v>2519</v>
      </c>
      <c r="D1059" s="31" t="s">
        <v>2280</v>
      </c>
      <c r="E1059" s="31" t="s">
        <v>2520</v>
      </c>
      <c r="F1059" s="31" t="s">
        <v>48</v>
      </c>
      <c r="G1059" s="32" t="s">
        <v>40</v>
      </c>
      <c r="H1059" s="33">
        <v>0</v>
      </c>
      <c r="I1059" s="67">
        <v>590000000</v>
      </c>
      <c r="J1059" s="32" t="s">
        <v>41</v>
      </c>
      <c r="K1059" s="32" t="s">
        <v>153</v>
      </c>
      <c r="L1059" s="32" t="s">
        <v>43</v>
      </c>
      <c r="M1059" s="32" t="s">
        <v>84</v>
      </c>
      <c r="N1059" s="32" t="s">
        <v>154</v>
      </c>
      <c r="O1059" s="32" t="s">
        <v>155</v>
      </c>
      <c r="P1059" s="32" t="s">
        <v>162</v>
      </c>
      <c r="Q1059" s="32" t="s">
        <v>163</v>
      </c>
      <c r="R1059" s="34">
        <v>5</v>
      </c>
      <c r="S1059" s="34">
        <v>161000</v>
      </c>
      <c r="T1059" s="35">
        <v>0</v>
      </c>
      <c r="U1059" s="36">
        <v>0</v>
      </c>
      <c r="V1059" s="37" t="s">
        <v>48</v>
      </c>
      <c r="W1059" s="32">
        <v>2016</v>
      </c>
      <c r="X1059" s="38" t="s">
        <v>2456</v>
      </c>
    </row>
    <row r="1060" spans="1:58" ht="50.1" customHeight="1">
      <c r="A1060" s="29" t="s">
        <v>2521</v>
      </c>
      <c r="B1060" s="30" t="s">
        <v>35</v>
      </c>
      <c r="C1060" s="31" t="s">
        <v>2519</v>
      </c>
      <c r="D1060" s="31" t="s">
        <v>2280</v>
      </c>
      <c r="E1060" s="31" t="s">
        <v>2520</v>
      </c>
      <c r="F1060" s="31" t="s">
        <v>48</v>
      </c>
      <c r="G1060" s="32" t="s">
        <v>40</v>
      </c>
      <c r="H1060" s="33">
        <v>0</v>
      </c>
      <c r="I1060" s="67">
        <v>590000000</v>
      </c>
      <c r="J1060" s="32" t="s">
        <v>41</v>
      </c>
      <c r="K1060" s="32" t="s">
        <v>153</v>
      </c>
      <c r="L1060" s="32" t="s">
        <v>43</v>
      </c>
      <c r="M1060" s="32" t="s">
        <v>84</v>
      </c>
      <c r="N1060" s="32" t="s">
        <v>154</v>
      </c>
      <c r="O1060" s="32" t="s">
        <v>155</v>
      </c>
      <c r="P1060" s="32" t="s">
        <v>162</v>
      </c>
      <c r="Q1060" s="32" t="s">
        <v>163</v>
      </c>
      <c r="R1060" s="34">
        <v>9.18</v>
      </c>
      <c r="S1060" s="34">
        <v>191000</v>
      </c>
      <c r="T1060" s="35">
        <f>R1060*S1060</f>
        <v>1753380</v>
      </c>
      <c r="U1060" s="36">
        <f>T1060*1.12</f>
        <v>1963785.6</v>
      </c>
      <c r="V1060" s="37" t="s">
        <v>48</v>
      </c>
      <c r="W1060" s="32">
        <v>2016</v>
      </c>
      <c r="X1060" s="38" t="s">
        <v>48</v>
      </c>
    </row>
    <row r="1061" spans="1:58" ht="50.1" customHeight="1">
      <c r="A1061" s="29" t="s">
        <v>2522</v>
      </c>
      <c r="B1061" s="30" t="s">
        <v>35</v>
      </c>
      <c r="C1061" s="31" t="s">
        <v>2523</v>
      </c>
      <c r="D1061" s="31" t="s">
        <v>2280</v>
      </c>
      <c r="E1061" s="31" t="s">
        <v>2524</v>
      </c>
      <c r="F1061" s="31" t="s">
        <v>48</v>
      </c>
      <c r="G1061" s="32" t="s">
        <v>40</v>
      </c>
      <c r="H1061" s="33">
        <v>0</v>
      </c>
      <c r="I1061" s="67">
        <v>590000000</v>
      </c>
      <c r="J1061" s="32" t="s">
        <v>41</v>
      </c>
      <c r="K1061" s="32" t="s">
        <v>153</v>
      </c>
      <c r="L1061" s="32" t="s">
        <v>43</v>
      </c>
      <c r="M1061" s="32" t="s">
        <v>84</v>
      </c>
      <c r="N1061" s="32" t="s">
        <v>154</v>
      </c>
      <c r="O1061" s="32" t="s">
        <v>155</v>
      </c>
      <c r="P1061" s="32" t="s">
        <v>162</v>
      </c>
      <c r="Q1061" s="32" t="s">
        <v>163</v>
      </c>
      <c r="R1061" s="34">
        <v>5</v>
      </c>
      <c r="S1061" s="34">
        <v>150000</v>
      </c>
      <c r="T1061" s="35">
        <v>0</v>
      </c>
      <c r="U1061" s="36">
        <v>0</v>
      </c>
      <c r="V1061" s="37" t="s">
        <v>48</v>
      </c>
      <c r="W1061" s="32">
        <v>2016</v>
      </c>
      <c r="X1061" s="38" t="s">
        <v>156</v>
      </c>
    </row>
    <row r="1062" spans="1:58" ht="50.1" customHeight="1">
      <c r="A1062" s="29" t="s">
        <v>2525</v>
      </c>
      <c r="B1062" s="30" t="s">
        <v>35</v>
      </c>
      <c r="C1062" s="31" t="s">
        <v>2523</v>
      </c>
      <c r="D1062" s="31" t="s">
        <v>2280</v>
      </c>
      <c r="E1062" s="31" t="s">
        <v>2524</v>
      </c>
      <c r="F1062" s="31" t="s">
        <v>48</v>
      </c>
      <c r="G1062" s="32" t="s">
        <v>40</v>
      </c>
      <c r="H1062" s="33">
        <v>0</v>
      </c>
      <c r="I1062" s="67">
        <v>590000000</v>
      </c>
      <c r="J1062" s="32" t="s">
        <v>41</v>
      </c>
      <c r="K1062" s="32" t="s">
        <v>153</v>
      </c>
      <c r="L1062" s="32" t="s">
        <v>43</v>
      </c>
      <c r="M1062" s="32" t="s">
        <v>84</v>
      </c>
      <c r="N1062" s="32" t="s">
        <v>154</v>
      </c>
      <c r="O1062" s="32" t="s">
        <v>155</v>
      </c>
      <c r="P1062" s="32" t="s">
        <v>162</v>
      </c>
      <c r="Q1062" s="32" t="s">
        <v>163</v>
      </c>
      <c r="R1062" s="34">
        <v>5</v>
      </c>
      <c r="S1062" s="34">
        <v>487000</v>
      </c>
      <c r="T1062" s="35">
        <f>R1062*S1062</f>
        <v>2435000</v>
      </c>
      <c r="U1062" s="36">
        <f>T1062*1.12</f>
        <v>2727200.0000000005</v>
      </c>
      <c r="V1062" s="37" t="s">
        <v>48</v>
      </c>
      <c r="W1062" s="32">
        <v>2016</v>
      </c>
      <c r="X1062" s="38" t="s">
        <v>48</v>
      </c>
    </row>
    <row r="1063" spans="1:58" ht="50.1" customHeight="1">
      <c r="A1063" s="29" t="s">
        <v>2526</v>
      </c>
      <c r="B1063" s="30" t="s">
        <v>35</v>
      </c>
      <c r="C1063" s="31" t="s">
        <v>2527</v>
      </c>
      <c r="D1063" s="31" t="s">
        <v>2280</v>
      </c>
      <c r="E1063" s="31" t="s">
        <v>2528</v>
      </c>
      <c r="F1063" s="31" t="s">
        <v>2529</v>
      </c>
      <c r="G1063" s="32" t="s">
        <v>40</v>
      </c>
      <c r="H1063" s="33">
        <v>0</v>
      </c>
      <c r="I1063" s="67">
        <v>590000000</v>
      </c>
      <c r="J1063" s="32" t="s">
        <v>41</v>
      </c>
      <c r="K1063" s="32" t="s">
        <v>153</v>
      </c>
      <c r="L1063" s="32" t="s">
        <v>43</v>
      </c>
      <c r="M1063" s="32" t="s">
        <v>84</v>
      </c>
      <c r="N1063" s="32" t="s">
        <v>154</v>
      </c>
      <c r="O1063" s="32" t="s">
        <v>155</v>
      </c>
      <c r="P1063" s="32" t="s">
        <v>133</v>
      </c>
      <c r="Q1063" s="32" t="s">
        <v>134</v>
      </c>
      <c r="R1063" s="34">
        <v>2000</v>
      </c>
      <c r="S1063" s="34">
        <v>1070</v>
      </c>
      <c r="T1063" s="35">
        <v>0</v>
      </c>
      <c r="U1063" s="36">
        <v>0</v>
      </c>
      <c r="V1063" s="37" t="s">
        <v>48</v>
      </c>
      <c r="W1063" s="32">
        <v>2016</v>
      </c>
      <c r="X1063" s="38" t="s">
        <v>2456</v>
      </c>
    </row>
    <row r="1064" spans="1:58" ht="50.1" customHeight="1">
      <c r="A1064" s="29" t="s">
        <v>2530</v>
      </c>
      <c r="B1064" s="30" t="s">
        <v>35</v>
      </c>
      <c r="C1064" s="31" t="s">
        <v>2527</v>
      </c>
      <c r="D1064" s="31" t="s">
        <v>2280</v>
      </c>
      <c r="E1064" s="31" t="s">
        <v>2528</v>
      </c>
      <c r="F1064" s="31" t="s">
        <v>2529</v>
      </c>
      <c r="G1064" s="32" t="s">
        <v>40</v>
      </c>
      <c r="H1064" s="33">
        <v>0</v>
      </c>
      <c r="I1064" s="67">
        <v>590000000</v>
      </c>
      <c r="J1064" s="32" t="s">
        <v>41</v>
      </c>
      <c r="K1064" s="32" t="s">
        <v>153</v>
      </c>
      <c r="L1064" s="32" t="s">
        <v>43</v>
      </c>
      <c r="M1064" s="32" t="s">
        <v>84</v>
      </c>
      <c r="N1064" s="32" t="s">
        <v>154</v>
      </c>
      <c r="O1064" s="32" t="s">
        <v>155</v>
      </c>
      <c r="P1064" s="32" t="s">
        <v>133</v>
      </c>
      <c r="Q1064" s="32" t="s">
        <v>134</v>
      </c>
      <c r="R1064" s="34">
        <v>2377</v>
      </c>
      <c r="S1064" s="34">
        <v>469</v>
      </c>
      <c r="T1064" s="35">
        <f>R1064*S1064</f>
        <v>1114813</v>
      </c>
      <c r="U1064" s="36">
        <f t="shared" ref="U1064:U1069" si="111">T1064*1.12</f>
        <v>1248590.56</v>
      </c>
      <c r="V1064" s="37" t="s">
        <v>48</v>
      </c>
      <c r="W1064" s="32">
        <v>2016</v>
      </c>
      <c r="X1064" s="38" t="s">
        <v>48</v>
      </c>
    </row>
    <row r="1065" spans="1:58" ht="50.1" customHeight="1">
      <c r="A1065" s="29" t="s">
        <v>2531</v>
      </c>
      <c r="B1065" s="30" t="s">
        <v>35</v>
      </c>
      <c r="C1065" s="31" t="s">
        <v>2532</v>
      </c>
      <c r="D1065" s="31" t="s">
        <v>2280</v>
      </c>
      <c r="E1065" s="31" t="s">
        <v>2533</v>
      </c>
      <c r="F1065" s="31" t="s">
        <v>48</v>
      </c>
      <c r="G1065" s="32" t="s">
        <v>40</v>
      </c>
      <c r="H1065" s="33">
        <v>0</v>
      </c>
      <c r="I1065" s="67">
        <v>590000000</v>
      </c>
      <c r="J1065" s="32" t="s">
        <v>41</v>
      </c>
      <c r="K1065" s="32" t="s">
        <v>1519</v>
      </c>
      <c r="L1065" s="32" t="s">
        <v>43</v>
      </c>
      <c r="M1065" s="32" t="s">
        <v>84</v>
      </c>
      <c r="N1065" s="32" t="s">
        <v>154</v>
      </c>
      <c r="O1065" s="32" t="s">
        <v>155</v>
      </c>
      <c r="P1065" s="32" t="s">
        <v>162</v>
      </c>
      <c r="Q1065" s="32" t="s">
        <v>163</v>
      </c>
      <c r="R1065" s="34">
        <v>0.34</v>
      </c>
      <c r="S1065" s="34">
        <v>163392.85699999999</v>
      </c>
      <c r="T1065" s="35">
        <f>R1065*S1065</f>
        <v>55553.571380000001</v>
      </c>
      <c r="U1065" s="36">
        <f t="shared" si="111"/>
        <v>62219.999945600008</v>
      </c>
      <c r="V1065" s="37" t="s">
        <v>48</v>
      </c>
      <c r="W1065" s="32">
        <v>2016</v>
      </c>
      <c r="X1065" s="38" t="s">
        <v>48</v>
      </c>
    </row>
    <row r="1066" spans="1:58" ht="50.1" customHeight="1">
      <c r="A1066" s="29" t="s">
        <v>2534</v>
      </c>
      <c r="B1066" s="30" t="s">
        <v>35</v>
      </c>
      <c r="C1066" s="31" t="s">
        <v>2535</v>
      </c>
      <c r="D1066" s="31" t="s">
        <v>2536</v>
      </c>
      <c r="E1066" s="31" t="s">
        <v>2537</v>
      </c>
      <c r="F1066" s="31" t="s">
        <v>2538</v>
      </c>
      <c r="G1066" s="32" t="s">
        <v>40</v>
      </c>
      <c r="H1066" s="33">
        <v>0</v>
      </c>
      <c r="I1066" s="67">
        <v>590000000</v>
      </c>
      <c r="J1066" s="32" t="s">
        <v>41</v>
      </c>
      <c r="K1066" s="32" t="s">
        <v>68</v>
      </c>
      <c r="L1066" s="32" t="s">
        <v>302</v>
      </c>
      <c r="M1066" s="32" t="s">
        <v>69</v>
      </c>
      <c r="N1066" s="32" t="s">
        <v>303</v>
      </c>
      <c r="O1066" s="32" t="s">
        <v>71</v>
      </c>
      <c r="P1066" s="32">
        <v>796</v>
      </c>
      <c r="Q1066" s="32" t="s">
        <v>47</v>
      </c>
      <c r="R1066" s="34">
        <v>4</v>
      </c>
      <c r="S1066" s="34">
        <v>4550</v>
      </c>
      <c r="T1066" s="35">
        <v>0</v>
      </c>
      <c r="U1066" s="36">
        <f t="shared" si="111"/>
        <v>0</v>
      </c>
      <c r="V1066" s="37" t="s">
        <v>48</v>
      </c>
      <c r="W1066" s="32">
        <v>2016</v>
      </c>
      <c r="X1066" s="38">
        <v>11</v>
      </c>
    </row>
    <row r="1067" spans="1:58" ht="50.1" customHeight="1">
      <c r="A1067" s="41" t="s">
        <v>2539</v>
      </c>
      <c r="B1067" s="30" t="s">
        <v>35</v>
      </c>
      <c r="C1067" s="42" t="s">
        <v>2535</v>
      </c>
      <c r="D1067" s="42" t="s">
        <v>2536</v>
      </c>
      <c r="E1067" s="42" t="s">
        <v>2537</v>
      </c>
      <c r="F1067" s="42" t="s">
        <v>2538</v>
      </c>
      <c r="G1067" s="32" t="s">
        <v>40</v>
      </c>
      <c r="H1067" s="30">
        <v>0</v>
      </c>
      <c r="I1067" s="67">
        <v>590000000</v>
      </c>
      <c r="J1067" s="32" t="s">
        <v>41</v>
      </c>
      <c r="K1067" s="32" t="s">
        <v>182</v>
      </c>
      <c r="L1067" s="32" t="s">
        <v>302</v>
      </c>
      <c r="M1067" s="32" t="s">
        <v>69</v>
      </c>
      <c r="N1067" s="32" t="s">
        <v>303</v>
      </c>
      <c r="O1067" s="32" t="s">
        <v>115</v>
      </c>
      <c r="P1067" s="32">
        <v>796</v>
      </c>
      <c r="Q1067" s="32" t="s">
        <v>47</v>
      </c>
      <c r="R1067" s="62">
        <v>4</v>
      </c>
      <c r="S1067" s="53">
        <v>4550</v>
      </c>
      <c r="T1067" s="44">
        <f>R1067*S1067</f>
        <v>18200</v>
      </c>
      <c r="U1067" s="44">
        <f t="shared" si="111"/>
        <v>20384.000000000004</v>
      </c>
      <c r="V1067" s="65"/>
      <c r="W1067" s="32">
        <v>2016</v>
      </c>
      <c r="X1067" s="87"/>
    </row>
    <row r="1068" spans="1:58" ht="50.1" customHeight="1">
      <c r="A1068" s="29" t="s">
        <v>2540</v>
      </c>
      <c r="B1068" s="30" t="s">
        <v>35</v>
      </c>
      <c r="C1068" s="31" t="s">
        <v>2541</v>
      </c>
      <c r="D1068" s="31" t="s">
        <v>2542</v>
      </c>
      <c r="E1068" s="31" t="s">
        <v>2543</v>
      </c>
      <c r="F1068" s="31" t="s">
        <v>2544</v>
      </c>
      <c r="G1068" s="32" t="s">
        <v>40</v>
      </c>
      <c r="H1068" s="33">
        <v>0</v>
      </c>
      <c r="I1068" s="67">
        <v>590000000</v>
      </c>
      <c r="J1068" s="32" t="s">
        <v>41</v>
      </c>
      <c r="K1068" s="32" t="s">
        <v>68</v>
      </c>
      <c r="L1068" s="32" t="s">
        <v>43</v>
      </c>
      <c r="M1068" s="32" t="s">
        <v>69</v>
      </c>
      <c r="N1068" s="32" t="s">
        <v>70</v>
      </c>
      <c r="O1068" s="32" t="s">
        <v>71</v>
      </c>
      <c r="P1068" s="32">
        <v>796</v>
      </c>
      <c r="Q1068" s="32" t="s">
        <v>47</v>
      </c>
      <c r="R1068" s="34">
        <v>13</v>
      </c>
      <c r="S1068" s="34">
        <v>4900</v>
      </c>
      <c r="T1068" s="35">
        <f>R1068*S1068</f>
        <v>63700</v>
      </c>
      <c r="U1068" s="36">
        <f t="shared" si="111"/>
        <v>71344</v>
      </c>
      <c r="V1068" s="37" t="s">
        <v>48</v>
      </c>
      <c r="W1068" s="32">
        <v>2016</v>
      </c>
      <c r="X1068" s="38" t="s">
        <v>48</v>
      </c>
    </row>
    <row r="1069" spans="1:58" ht="50.1" customHeight="1">
      <c r="A1069" s="29" t="s">
        <v>2545</v>
      </c>
      <c r="B1069" s="30" t="s">
        <v>35</v>
      </c>
      <c r="C1069" s="31" t="s">
        <v>2546</v>
      </c>
      <c r="D1069" s="31" t="s">
        <v>2542</v>
      </c>
      <c r="E1069" s="31" t="s">
        <v>2547</v>
      </c>
      <c r="F1069" s="31" t="s">
        <v>2547</v>
      </c>
      <c r="G1069" s="32" t="s">
        <v>40</v>
      </c>
      <c r="H1069" s="33">
        <v>0</v>
      </c>
      <c r="I1069" s="67">
        <v>590000000</v>
      </c>
      <c r="J1069" s="32" t="s">
        <v>41</v>
      </c>
      <c r="K1069" s="32" t="s">
        <v>68</v>
      </c>
      <c r="L1069" s="32" t="s">
        <v>43</v>
      </c>
      <c r="M1069" s="32" t="s">
        <v>69</v>
      </c>
      <c r="N1069" s="32" t="s">
        <v>70</v>
      </c>
      <c r="O1069" s="32" t="s">
        <v>71</v>
      </c>
      <c r="P1069" s="32">
        <v>796</v>
      </c>
      <c r="Q1069" s="32" t="s">
        <v>47</v>
      </c>
      <c r="R1069" s="34">
        <v>15</v>
      </c>
      <c r="S1069" s="34">
        <v>1900</v>
      </c>
      <c r="T1069" s="35">
        <v>0</v>
      </c>
      <c r="U1069" s="36">
        <f t="shared" si="111"/>
        <v>0</v>
      </c>
      <c r="V1069" s="37" t="s">
        <v>48</v>
      </c>
      <c r="W1069" s="32">
        <v>2016</v>
      </c>
      <c r="X1069" s="38">
        <v>11</v>
      </c>
    </row>
    <row r="1070" spans="1:58" ht="50.1" customHeight="1">
      <c r="A1070" s="41" t="s">
        <v>2548</v>
      </c>
      <c r="B1070" s="30" t="s">
        <v>35</v>
      </c>
      <c r="C1070" s="42" t="s">
        <v>2546</v>
      </c>
      <c r="D1070" s="42" t="s">
        <v>2542</v>
      </c>
      <c r="E1070" s="42" t="s">
        <v>2547</v>
      </c>
      <c r="F1070" s="42" t="s">
        <v>2547</v>
      </c>
      <c r="G1070" s="32" t="s">
        <v>40</v>
      </c>
      <c r="H1070" s="30">
        <v>0</v>
      </c>
      <c r="I1070" s="67">
        <v>590000000</v>
      </c>
      <c r="J1070" s="32" t="s">
        <v>41</v>
      </c>
      <c r="K1070" s="32" t="s">
        <v>182</v>
      </c>
      <c r="L1070" s="32" t="s">
        <v>43</v>
      </c>
      <c r="M1070" s="68" t="s">
        <v>69</v>
      </c>
      <c r="N1070" s="32" t="s">
        <v>70</v>
      </c>
      <c r="O1070" s="32" t="s">
        <v>115</v>
      </c>
      <c r="P1070" s="32">
        <v>796</v>
      </c>
      <c r="Q1070" s="32" t="s">
        <v>47</v>
      </c>
      <c r="R1070" s="58">
        <v>15</v>
      </c>
      <c r="S1070" s="58">
        <v>1900</v>
      </c>
      <c r="T1070" s="44">
        <f>R1070*S1070</f>
        <v>28500</v>
      </c>
      <c r="U1070" s="44">
        <f>T1070*1.12</f>
        <v>31920.000000000004</v>
      </c>
      <c r="V1070" s="32"/>
      <c r="W1070" s="32">
        <v>2016</v>
      </c>
      <c r="X1070" s="30"/>
    </row>
    <row r="1071" spans="1:58" ht="50.1" customHeight="1">
      <c r="A1071" s="29" t="s">
        <v>2549</v>
      </c>
      <c r="B1071" s="30" t="s">
        <v>35</v>
      </c>
      <c r="C1071" s="31" t="s">
        <v>2550</v>
      </c>
      <c r="D1071" s="31" t="s">
        <v>2542</v>
      </c>
      <c r="E1071" s="31" t="s">
        <v>2551</v>
      </c>
      <c r="F1071" s="31" t="s">
        <v>2552</v>
      </c>
      <c r="G1071" s="32" t="s">
        <v>40</v>
      </c>
      <c r="H1071" s="33">
        <v>0</v>
      </c>
      <c r="I1071" s="67">
        <v>590000000</v>
      </c>
      <c r="J1071" s="32" t="s">
        <v>41</v>
      </c>
      <c r="K1071" s="32" t="s">
        <v>68</v>
      </c>
      <c r="L1071" s="32" t="s">
        <v>43</v>
      </c>
      <c r="M1071" s="32" t="s">
        <v>69</v>
      </c>
      <c r="N1071" s="32" t="s">
        <v>70</v>
      </c>
      <c r="O1071" s="32" t="s">
        <v>71</v>
      </c>
      <c r="P1071" s="32">
        <v>796</v>
      </c>
      <c r="Q1071" s="32" t="s">
        <v>47</v>
      </c>
      <c r="R1071" s="34">
        <v>17</v>
      </c>
      <c r="S1071" s="34">
        <v>700</v>
      </c>
      <c r="T1071" s="35">
        <v>0</v>
      </c>
      <c r="U1071" s="36">
        <f t="shared" ref="U1071:U1077" si="112">T1071*1.12</f>
        <v>0</v>
      </c>
      <c r="V1071" s="37" t="s">
        <v>48</v>
      </c>
      <c r="W1071" s="32">
        <v>2016</v>
      </c>
      <c r="X1071" s="38">
        <v>11</v>
      </c>
    </row>
    <row r="1072" spans="1:58" ht="50.1" customHeight="1">
      <c r="A1072" s="41" t="s">
        <v>2553</v>
      </c>
      <c r="B1072" s="30" t="s">
        <v>35</v>
      </c>
      <c r="C1072" s="42" t="s">
        <v>2550</v>
      </c>
      <c r="D1072" s="42" t="s">
        <v>2542</v>
      </c>
      <c r="E1072" s="42" t="s">
        <v>2551</v>
      </c>
      <c r="F1072" s="31" t="s">
        <v>2552</v>
      </c>
      <c r="G1072" s="32" t="s">
        <v>40</v>
      </c>
      <c r="H1072" s="30">
        <v>0</v>
      </c>
      <c r="I1072" s="67">
        <v>590000000</v>
      </c>
      <c r="J1072" s="32" t="s">
        <v>41</v>
      </c>
      <c r="K1072" s="32" t="s">
        <v>182</v>
      </c>
      <c r="L1072" s="32" t="s">
        <v>43</v>
      </c>
      <c r="M1072" s="68" t="s">
        <v>69</v>
      </c>
      <c r="N1072" s="32" t="s">
        <v>70</v>
      </c>
      <c r="O1072" s="32" t="s">
        <v>115</v>
      </c>
      <c r="P1072" s="32">
        <v>796</v>
      </c>
      <c r="Q1072" s="32" t="s">
        <v>47</v>
      </c>
      <c r="R1072" s="58">
        <v>17</v>
      </c>
      <c r="S1072" s="58">
        <v>700</v>
      </c>
      <c r="T1072" s="44">
        <f>R1072*S1072</f>
        <v>11900</v>
      </c>
      <c r="U1072" s="44">
        <f>T1072*1.12</f>
        <v>13328.000000000002</v>
      </c>
      <c r="V1072" s="32"/>
      <c r="W1072" s="32">
        <v>2016</v>
      </c>
      <c r="X1072" s="30"/>
    </row>
    <row r="1073" spans="1:63" ht="50.1" customHeight="1">
      <c r="A1073" s="29" t="s">
        <v>2554</v>
      </c>
      <c r="B1073" s="30" t="s">
        <v>35</v>
      </c>
      <c r="C1073" s="31" t="s">
        <v>2555</v>
      </c>
      <c r="D1073" s="31" t="s">
        <v>2542</v>
      </c>
      <c r="E1073" s="31" t="s">
        <v>2556</v>
      </c>
      <c r="F1073" s="31" t="s">
        <v>2556</v>
      </c>
      <c r="G1073" s="32" t="s">
        <v>40</v>
      </c>
      <c r="H1073" s="33">
        <v>0</v>
      </c>
      <c r="I1073" s="67">
        <v>590000000</v>
      </c>
      <c r="J1073" s="32" t="s">
        <v>41</v>
      </c>
      <c r="K1073" s="32" t="s">
        <v>68</v>
      </c>
      <c r="L1073" s="32" t="s">
        <v>43</v>
      </c>
      <c r="M1073" s="32" t="s">
        <v>69</v>
      </c>
      <c r="N1073" s="32" t="s">
        <v>70</v>
      </c>
      <c r="O1073" s="32" t="s">
        <v>71</v>
      </c>
      <c r="P1073" s="32">
        <v>796</v>
      </c>
      <c r="Q1073" s="32" t="s">
        <v>47</v>
      </c>
      <c r="R1073" s="34">
        <v>13</v>
      </c>
      <c r="S1073" s="34">
        <v>2700</v>
      </c>
      <c r="T1073" s="35">
        <v>0</v>
      </c>
      <c r="U1073" s="36">
        <f t="shared" si="112"/>
        <v>0</v>
      </c>
      <c r="V1073" s="37" t="s">
        <v>48</v>
      </c>
      <c r="W1073" s="32">
        <v>2016</v>
      </c>
      <c r="X1073" s="38">
        <v>11</v>
      </c>
    </row>
    <row r="1074" spans="1:63" ht="50.1" customHeight="1">
      <c r="A1074" s="41" t="s">
        <v>2557</v>
      </c>
      <c r="B1074" s="30" t="s">
        <v>35</v>
      </c>
      <c r="C1074" s="42" t="s">
        <v>2555</v>
      </c>
      <c r="D1074" s="42" t="s">
        <v>2542</v>
      </c>
      <c r="E1074" s="42" t="s">
        <v>2556</v>
      </c>
      <c r="F1074" s="31" t="s">
        <v>2556</v>
      </c>
      <c r="G1074" s="32" t="s">
        <v>40</v>
      </c>
      <c r="H1074" s="30">
        <v>0</v>
      </c>
      <c r="I1074" s="67">
        <v>590000000</v>
      </c>
      <c r="J1074" s="32" t="s">
        <v>41</v>
      </c>
      <c r="K1074" s="32" t="s">
        <v>182</v>
      </c>
      <c r="L1074" s="32" t="s">
        <v>43</v>
      </c>
      <c r="M1074" s="68" t="s">
        <v>69</v>
      </c>
      <c r="N1074" s="32" t="s">
        <v>70</v>
      </c>
      <c r="O1074" s="32" t="s">
        <v>115</v>
      </c>
      <c r="P1074" s="32">
        <v>796</v>
      </c>
      <c r="Q1074" s="32" t="s">
        <v>47</v>
      </c>
      <c r="R1074" s="58">
        <v>13</v>
      </c>
      <c r="S1074" s="58">
        <v>2700</v>
      </c>
      <c r="T1074" s="44">
        <f>R1074*S1074</f>
        <v>35100</v>
      </c>
      <c r="U1074" s="44">
        <f>T1074*1.12</f>
        <v>39312.000000000007</v>
      </c>
      <c r="V1074" s="32"/>
      <c r="W1074" s="32">
        <v>2016</v>
      </c>
      <c r="X1074" s="30"/>
    </row>
    <row r="1075" spans="1:63" ht="50.1" customHeight="1">
      <c r="A1075" s="29" t="s">
        <v>2558</v>
      </c>
      <c r="B1075" s="30" t="s">
        <v>35</v>
      </c>
      <c r="C1075" s="31" t="s">
        <v>2559</v>
      </c>
      <c r="D1075" s="31" t="s">
        <v>2542</v>
      </c>
      <c r="E1075" s="31" t="s">
        <v>2560</v>
      </c>
      <c r="F1075" s="31" t="s">
        <v>2561</v>
      </c>
      <c r="G1075" s="32" t="s">
        <v>40</v>
      </c>
      <c r="H1075" s="33">
        <v>0</v>
      </c>
      <c r="I1075" s="67">
        <v>590000000</v>
      </c>
      <c r="J1075" s="32" t="s">
        <v>41</v>
      </c>
      <c r="K1075" s="32" t="s">
        <v>2562</v>
      </c>
      <c r="L1075" s="32" t="s">
        <v>43</v>
      </c>
      <c r="M1075" s="32" t="s">
        <v>69</v>
      </c>
      <c r="N1075" s="32" t="s">
        <v>70</v>
      </c>
      <c r="O1075" s="32" t="s">
        <v>71</v>
      </c>
      <c r="P1075" s="32">
        <v>796</v>
      </c>
      <c r="Q1075" s="32" t="s">
        <v>47</v>
      </c>
      <c r="R1075" s="34">
        <v>9</v>
      </c>
      <c r="S1075" s="34">
        <v>900</v>
      </c>
      <c r="T1075" s="35">
        <v>0</v>
      </c>
      <c r="U1075" s="36">
        <f t="shared" si="112"/>
        <v>0</v>
      </c>
      <c r="V1075" s="37" t="s">
        <v>48</v>
      </c>
      <c r="W1075" s="32">
        <v>2016</v>
      </c>
      <c r="X1075" s="38">
        <v>11</v>
      </c>
    </row>
    <row r="1076" spans="1:63" ht="50.1" customHeight="1">
      <c r="A1076" s="41" t="s">
        <v>2563</v>
      </c>
      <c r="B1076" s="30" t="s">
        <v>35</v>
      </c>
      <c r="C1076" s="42" t="s">
        <v>2559</v>
      </c>
      <c r="D1076" s="42" t="s">
        <v>2542</v>
      </c>
      <c r="E1076" s="42" t="s">
        <v>2560</v>
      </c>
      <c r="F1076" s="42" t="s">
        <v>2561</v>
      </c>
      <c r="G1076" s="32" t="s">
        <v>40</v>
      </c>
      <c r="H1076" s="30">
        <v>0</v>
      </c>
      <c r="I1076" s="67">
        <v>590000000</v>
      </c>
      <c r="J1076" s="32" t="s">
        <v>41</v>
      </c>
      <c r="K1076" s="32" t="s">
        <v>2564</v>
      </c>
      <c r="L1076" s="32" t="s">
        <v>43</v>
      </c>
      <c r="M1076" s="68" t="s">
        <v>69</v>
      </c>
      <c r="N1076" s="32" t="s">
        <v>70</v>
      </c>
      <c r="O1076" s="32" t="s">
        <v>115</v>
      </c>
      <c r="P1076" s="32">
        <v>796</v>
      </c>
      <c r="Q1076" s="32" t="s">
        <v>47</v>
      </c>
      <c r="R1076" s="58">
        <v>9</v>
      </c>
      <c r="S1076" s="58">
        <v>900</v>
      </c>
      <c r="T1076" s="44">
        <f>R1076*S1076</f>
        <v>8100</v>
      </c>
      <c r="U1076" s="44">
        <f>T1076*1.12</f>
        <v>9072</v>
      </c>
      <c r="V1076" s="32"/>
      <c r="W1076" s="32">
        <v>2016</v>
      </c>
      <c r="X1076" s="30"/>
    </row>
    <row r="1077" spans="1:63" ht="50.1" customHeight="1">
      <c r="A1077" s="29" t="s">
        <v>2565</v>
      </c>
      <c r="B1077" s="30" t="s">
        <v>35</v>
      </c>
      <c r="C1077" s="31" t="s">
        <v>2566</v>
      </c>
      <c r="D1077" s="31" t="s">
        <v>2567</v>
      </c>
      <c r="E1077" s="31" t="s">
        <v>2568</v>
      </c>
      <c r="F1077" s="31" t="s">
        <v>2568</v>
      </c>
      <c r="G1077" s="32" t="s">
        <v>40</v>
      </c>
      <c r="H1077" s="33">
        <v>0</v>
      </c>
      <c r="I1077" s="67">
        <v>590000000</v>
      </c>
      <c r="J1077" s="32" t="s">
        <v>41</v>
      </c>
      <c r="K1077" s="32" t="s">
        <v>437</v>
      </c>
      <c r="L1077" s="32" t="s">
        <v>43</v>
      </c>
      <c r="M1077" s="32" t="s">
        <v>84</v>
      </c>
      <c r="N1077" s="32" t="s">
        <v>345</v>
      </c>
      <c r="O1077" s="32" t="s">
        <v>56</v>
      </c>
      <c r="P1077" s="32" t="s">
        <v>133</v>
      </c>
      <c r="Q1077" s="32" t="s">
        <v>134</v>
      </c>
      <c r="R1077" s="34">
        <v>102</v>
      </c>
      <c r="S1077" s="34">
        <v>1050</v>
      </c>
      <c r="T1077" s="35">
        <v>0</v>
      </c>
      <c r="U1077" s="36">
        <f t="shared" si="112"/>
        <v>0</v>
      </c>
      <c r="V1077" s="37" t="s">
        <v>48</v>
      </c>
      <c r="W1077" s="32">
        <v>2016</v>
      </c>
      <c r="X1077" s="38">
        <v>11</v>
      </c>
    </row>
    <row r="1078" spans="1:63" s="40" customFormat="1" ht="50.1" customHeight="1">
      <c r="A1078" s="70" t="s">
        <v>2569</v>
      </c>
      <c r="B1078" s="30" t="s">
        <v>35</v>
      </c>
      <c r="C1078" s="42" t="s">
        <v>2566</v>
      </c>
      <c r="D1078" s="42" t="s">
        <v>2567</v>
      </c>
      <c r="E1078" s="42" t="s">
        <v>2568</v>
      </c>
      <c r="F1078" s="42" t="s">
        <v>2568</v>
      </c>
      <c r="G1078" s="30" t="s">
        <v>40</v>
      </c>
      <c r="H1078" s="30">
        <v>0</v>
      </c>
      <c r="I1078" s="67">
        <v>590000000</v>
      </c>
      <c r="J1078" s="32" t="s">
        <v>41</v>
      </c>
      <c r="K1078" s="30" t="s">
        <v>519</v>
      </c>
      <c r="L1078" s="32" t="s">
        <v>43</v>
      </c>
      <c r="M1078" s="30" t="s">
        <v>84</v>
      </c>
      <c r="N1078" s="30" t="s">
        <v>520</v>
      </c>
      <c r="O1078" s="30" t="s">
        <v>483</v>
      </c>
      <c r="P1078" s="32">
        <v>166</v>
      </c>
      <c r="Q1078" s="30" t="s">
        <v>134</v>
      </c>
      <c r="R1078" s="58">
        <v>102</v>
      </c>
      <c r="S1078" s="58">
        <v>1050</v>
      </c>
      <c r="T1078" s="58">
        <v>0</v>
      </c>
      <c r="U1078" s="58">
        <f>T1078*1.12</f>
        <v>0</v>
      </c>
      <c r="V1078" s="314"/>
      <c r="W1078" s="32">
        <v>2016</v>
      </c>
      <c r="X1078" s="33" t="s">
        <v>14056</v>
      </c>
      <c r="Y1078" s="364"/>
      <c r="Z1078" s="364"/>
      <c r="AA1078" s="364"/>
      <c r="AB1078" s="364"/>
      <c r="AC1078" s="364"/>
      <c r="AD1078" s="364"/>
      <c r="AE1078" s="364"/>
      <c r="AF1078" s="364"/>
      <c r="AG1078" s="364"/>
      <c r="AH1078" s="39"/>
      <c r="AI1078" s="39"/>
      <c r="AJ1078" s="39"/>
      <c r="AK1078" s="39"/>
      <c r="AL1078" s="39"/>
      <c r="AM1078" s="39"/>
      <c r="AN1078" s="39"/>
      <c r="AO1078" s="39"/>
      <c r="AP1078" s="39"/>
      <c r="AQ1078" s="39"/>
      <c r="AR1078" s="39"/>
      <c r="AS1078" s="39"/>
      <c r="AT1078" s="39"/>
      <c r="AU1078" s="39"/>
      <c r="AV1078" s="39"/>
      <c r="AW1078" s="39"/>
      <c r="AX1078" s="39"/>
      <c r="AY1078" s="39"/>
      <c r="AZ1078" s="39"/>
      <c r="BA1078" s="39"/>
      <c r="BB1078" s="39"/>
      <c r="BC1078" s="39"/>
      <c r="BD1078" s="39"/>
      <c r="BE1078" s="39"/>
      <c r="BF1078" s="39"/>
    </row>
    <row r="1079" spans="1:63" s="40" customFormat="1" ht="50.1" customHeight="1">
      <c r="A1079" s="30" t="s">
        <v>14057</v>
      </c>
      <c r="B1079" s="30" t="s">
        <v>35</v>
      </c>
      <c r="C1079" s="220" t="s">
        <v>14058</v>
      </c>
      <c r="D1079" s="220" t="s">
        <v>2567</v>
      </c>
      <c r="E1079" s="220" t="s">
        <v>14059</v>
      </c>
      <c r="F1079" s="42" t="s">
        <v>14060</v>
      </c>
      <c r="G1079" s="68" t="s">
        <v>40</v>
      </c>
      <c r="H1079" s="68">
        <v>0</v>
      </c>
      <c r="I1079" s="134">
        <v>590000000</v>
      </c>
      <c r="J1079" s="68" t="s">
        <v>41</v>
      </c>
      <c r="K1079" s="68" t="s">
        <v>13201</v>
      </c>
      <c r="L1079" s="68" t="s">
        <v>41</v>
      </c>
      <c r="M1079" s="68" t="s">
        <v>84</v>
      </c>
      <c r="N1079" s="68" t="s">
        <v>85</v>
      </c>
      <c r="O1079" s="98" t="s">
        <v>62</v>
      </c>
      <c r="P1079" s="32">
        <v>166</v>
      </c>
      <c r="Q1079" s="30" t="s">
        <v>134</v>
      </c>
      <c r="R1079" s="58">
        <v>6.4</v>
      </c>
      <c r="S1079" s="58">
        <v>1194.6400000000001</v>
      </c>
      <c r="T1079" s="58">
        <f>R1079*S1079</f>
        <v>7645.6960000000008</v>
      </c>
      <c r="U1079" s="58">
        <f>T1079*1.12</f>
        <v>8563.1795200000015</v>
      </c>
      <c r="V1079" s="345"/>
      <c r="W1079" s="32">
        <v>2016</v>
      </c>
      <c r="X1079" s="226"/>
      <c r="Y1079" s="364"/>
      <c r="Z1079" s="364"/>
      <c r="AA1079" s="364"/>
      <c r="AB1079" s="364"/>
      <c r="AC1079" s="364"/>
      <c r="AD1079" s="364"/>
      <c r="AE1079" s="364"/>
      <c r="AF1079" s="364"/>
      <c r="AG1079" s="364"/>
      <c r="AH1079" s="39"/>
      <c r="AI1079" s="39"/>
      <c r="AJ1079" s="39"/>
      <c r="AK1079" s="39"/>
      <c r="AL1079" s="39"/>
      <c r="AM1079" s="39"/>
      <c r="AN1079" s="39"/>
      <c r="AO1079" s="39"/>
      <c r="AP1079" s="39"/>
      <c r="AQ1079" s="39"/>
      <c r="AR1079" s="39"/>
      <c r="AS1079" s="39"/>
      <c r="AT1079" s="39"/>
      <c r="AU1079" s="39"/>
      <c r="AV1079" s="39"/>
      <c r="AW1079" s="39"/>
      <c r="AX1079" s="39"/>
      <c r="AY1079" s="39"/>
      <c r="AZ1079" s="39"/>
      <c r="BA1079" s="39"/>
      <c r="BB1079" s="39"/>
      <c r="BC1079" s="39"/>
      <c r="BD1079" s="39"/>
      <c r="BE1079" s="39"/>
      <c r="BF1079" s="39"/>
    </row>
    <row r="1080" spans="1:63" ht="50.1" customHeight="1">
      <c r="A1080" s="29" t="s">
        <v>2570</v>
      </c>
      <c r="B1080" s="30" t="s">
        <v>35</v>
      </c>
      <c r="C1080" s="31" t="s">
        <v>2571</v>
      </c>
      <c r="D1080" s="31" t="s">
        <v>2572</v>
      </c>
      <c r="E1080" s="31" t="s">
        <v>2573</v>
      </c>
      <c r="F1080" s="31" t="s">
        <v>81</v>
      </c>
      <c r="G1080" s="32" t="s">
        <v>40</v>
      </c>
      <c r="H1080" s="33">
        <v>0</v>
      </c>
      <c r="I1080" s="67">
        <v>590000000</v>
      </c>
      <c r="J1080" s="32" t="s">
        <v>41</v>
      </c>
      <c r="K1080" s="32" t="s">
        <v>2574</v>
      </c>
      <c r="L1080" s="32" t="s">
        <v>83</v>
      </c>
      <c r="M1080" s="32" t="s">
        <v>84</v>
      </c>
      <c r="N1080" s="32" t="s">
        <v>85</v>
      </c>
      <c r="O1080" s="32" t="s">
        <v>100</v>
      </c>
      <c r="P1080" s="32">
        <v>796</v>
      </c>
      <c r="Q1080" s="32" t="s">
        <v>47</v>
      </c>
      <c r="R1080" s="34">
        <v>20</v>
      </c>
      <c r="S1080" s="34">
        <v>800</v>
      </c>
      <c r="T1080" s="35">
        <v>0</v>
      </c>
      <c r="U1080" s="36">
        <v>0</v>
      </c>
      <c r="V1080" s="37" t="s">
        <v>48</v>
      </c>
      <c r="W1080" s="32">
        <v>2016</v>
      </c>
      <c r="X1080" s="38" t="s">
        <v>1042</v>
      </c>
    </row>
    <row r="1081" spans="1:63" ht="50.1" customHeight="1">
      <c r="A1081" s="29" t="s">
        <v>2575</v>
      </c>
      <c r="B1081" s="30" t="s">
        <v>35</v>
      </c>
      <c r="C1081" s="31" t="s">
        <v>2571</v>
      </c>
      <c r="D1081" s="31" t="s">
        <v>2572</v>
      </c>
      <c r="E1081" s="31" t="s">
        <v>2573</v>
      </c>
      <c r="F1081" s="31" t="s">
        <v>81</v>
      </c>
      <c r="G1081" s="32" t="s">
        <v>40</v>
      </c>
      <c r="H1081" s="33">
        <v>0</v>
      </c>
      <c r="I1081" s="67">
        <v>590000000</v>
      </c>
      <c r="J1081" s="32" t="s">
        <v>41</v>
      </c>
      <c r="K1081" s="32" t="s">
        <v>2576</v>
      </c>
      <c r="L1081" s="32" t="s">
        <v>83</v>
      </c>
      <c r="M1081" s="32" t="s">
        <v>84</v>
      </c>
      <c r="N1081" s="32" t="s">
        <v>85</v>
      </c>
      <c r="O1081" s="32" t="s">
        <v>100</v>
      </c>
      <c r="P1081" s="32">
        <v>796</v>
      </c>
      <c r="Q1081" s="32" t="s">
        <v>47</v>
      </c>
      <c r="R1081" s="34">
        <v>20</v>
      </c>
      <c r="S1081" s="34">
        <v>800</v>
      </c>
      <c r="T1081" s="35">
        <f>R1081*S1081</f>
        <v>16000</v>
      </c>
      <c r="U1081" s="36">
        <f>T1081*1.12</f>
        <v>17920</v>
      </c>
      <c r="V1081" s="37" t="s">
        <v>48</v>
      </c>
      <c r="W1081" s="32">
        <v>2016</v>
      </c>
      <c r="X1081" s="38" t="s">
        <v>48</v>
      </c>
    </row>
    <row r="1082" spans="1:63" s="40" customFormat="1" ht="50.1" customHeight="1">
      <c r="A1082" s="29" t="s">
        <v>2577</v>
      </c>
      <c r="B1082" s="30" t="s">
        <v>35</v>
      </c>
      <c r="C1082" s="31" t="s">
        <v>2578</v>
      </c>
      <c r="D1082" s="31" t="s">
        <v>2572</v>
      </c>
      <c r="E1082" s="31" t="s">
        <v>2579</v>
      </c>
      <c r="F1082" s="31" t="s">
        <v>2580</v>
      </c>
      <c r="G1082" s="32" t="s">
        <v>40</v>
      </c>
      <c r="H1082" s="33">
        <v>0</v>
      </c>
      <c r="I1082" s="47">
        <v>590000000</v>
      </c>
      <c r="J1082" s="32" t="s">
        <v>41</v>
      </c>
      <c r="K1082" s="32" t="s">
        <v>2581</v>
      </c>
      <c r="L1082" s="32" t="s">
        <v>83</v>
      </c>
      <c r="M1082" s="32" t="s">
        <v>84</v>
      </c>
      <c r="N1082" s="32" t="s">
        <v>85</v>
      </c>
      <c r="O1082" s="32">
        <v>100</v>
      </c>
      <c r="P1082" s="32">
        <v>796</v>
      </c>
      <c r="Q1082" s="32" t="s">
        <v>47</v>
      </c>
      <c r="R1082" s="102">
        <v>20</v>
      </c>
      <c r="S1082" s="102">
        <v>800</v>
      </c>
      <c r="T1082" s="58">
        <v>0</v>
      </c>
      <c r="U1082" s="316">
        <f>T1082*1.12</f>
        <v>0</v>
      </c>
      <c r="V1082" s="37" t="s">
        <v>48</v>
      </c>
      <c r="W1082" s="32">
        <v>2016</v>
      </c>
      <c r="X1082" s="214" t="s">
        <v>59</v>
      </c>
      <c r="Y1082" s="363"/>
      <c r="Z1082" s="364"/>
      <c r="AA1082" s="364"/>
      <c r="AB1082" s="364"/>
      <c r="AC1082" s="364"/>
      <c r="AD1082" s="364"/>
      <c r="AE1082" s="364"/>
      <c r="AF1082" s="364"/>
      <c r="AG1082" s="364"/>
      <c r="AH1082" s="364"/>
      <c r="AI1082" s="364"/>
      <c r="AJ1082" s="364"/>
      <c r="AK1082" s="364"/>
      <c r="AL1082" s="364"/>
      <c r="AM1082" s="39"/>
      <c r="AN1082" s="39"/>
      <c r="AO1082" s="39"/>
      <c r="AP1082" s="39"/>
      <c r="AQ1082" s="39"/>
      <c r="AR1082" s="39"/>
      <c r="AS1082" s="39"/>
      <c r="AT1082" s="39"/>
      <c r="AU1082" s="39"/>
      <c r="AV1082" s="39"/>
      <c r="AW1082" s="39"/>
      <c r="AX1082" s="39"/>
      <c r="AY1082" s="39"/>
      <c r="AZ1082" s="39"/>
      <c r="BA1082" s="39"/>
      <c r="BB1082" s="39"/>
      <c r="BC1082" s="39"/>
      <c r="BD1082" s="39"/>
      <c r="BE1082" s="39"/>
      <c r="BF1082" s="39"/>
      <c r="BG1082" s="39"/>
      <c r="BH1082" s="39"/>
      <c r="BI1082" s="39"/>
      <c r="BJ1082" s="39"/>
      <c r="BK1082" s="39"/>
    </row>
    <row r="1083" spans="1:63" s="40" customFormat="1" ht="50.1" customHeight="1">
      <c r="A1083" s="70" t="s">
        <v>14325</v>
      </c>
      <c r="B1083" s="30" t="s">
        <v>35</v>
      </c>
      <c r="C1083" s="419" t="s">
        <v>2578</v>
      </c>
      <c r="D1083" s="31" t="s">
        <v>2572</v>
      </c>
      <c r="E1083" s="31" t="s">
        <v>2579</v>
      </c>
      <c r="F1083" s="31" t="s">
        <v>2580</v>
      </c>
      <c r="G1083" s="87" t="s">
        <v>40</v>
      </c>
      <c r="H1083" s="30">
        <v>0</v>
      </c>
      <c r="I1083" s="87">
        <v>590000000</v>
      </c>
      <c r="J1083" s="32" t="s">
        <v>41</v>
      </c>
      <c r="K1083" s="32" t="s">
        <v>14326</v>
      </c>
      <c r="L1083" s="32" t="s">
        <v>83</v>
      </c>
      <c r="M1083" s="87" t="s">
        <v>84</v>
      </c>
      <c r="N1083" s="32" t="s">
        <v>85</v>
      </c>
      <c r="O1083" s="248" t="s">
        <v>14294</v>
      </c>
      <c r="P1083" s="87">
        <v>796</v>
      </c>
      <c r="Q1083" s="87" t="s">
        <v>47</v>
      </c>
      <c r="R1083" s="218">
        <v>6</v>
      </c>
      <c r="S1083" s="218">
        <v>700</v>
      </c>
      <c r="T1083" s="58">
        <f>R1083*S1083</f>
        <v>4200</v>
      </c>
      <c r="U1083" s="58">
        <f>T1083*1.12</f>
        <v>4704</v>
      </c>
      <c r="V1083" s="123"/>
      <c r="W1083" s="204">
        <v>2016</v>
      </c>
      <c r="X1083" s="157"/>
      <c r="Y1083" s="363"/>
      <c r="Z1083" s="364"/>
      <c r="AA1083" s="364"/>
      <c r="AB1083" s="364"/>
      <c r="AC1083" s="364"/>
      <c r="AD1083" s="364"/>
      <c r="AE1083" s="364"/>
      <c r="AF1083" s="364"/>
      <c r="AG1083" s="364"/>
      <c r="AH1083" s="364"/>
      <c r="AI1083" s="364"/>
      <c r="AJ1083" s="364"/>
      <c r="AK1083" s="364"/>
      <c r="AL1083" s="364"/>
      <c r="AM1083" s="39"/>
      <c r="AN1083" s="39"/>
      <c r="AO1083" s="39"/>
      <c r="AP1083" s="39"/>
      <c r="AQ1083" s="39"/>
      <c r="AR1083" s="39"/>
      <c r="AS1083" s="39"/>
      <c r="AT1083" s="39"/>
      <c r="AU1083" s="39"/>
      <c r="AV1083" s="39"/>
      <c r="AW1083" s="39"/>
      <c r="AX1083" s="39"/>
      <c r="AY1083" s="39"/>
      <c r="AZ1083" s="39"/>
      <c r="BA1083" s="39"/>
      <c r="BB1083" s="39"/>
      <c r="BC1083" s="39"/>
      <c r="BD1083" s="39"/>
      <c r="BE1083" s="39"/>
      <c r="BF1083" s="39"/>
      <c r="BG1083" s="39"/>
      <c r="BH1083" s="39"/>
      <c r="BI1083" s="39"/>
      <c r="BJ1083" s="39"/>
      <c r="BK1083" s="39"/>
    </row>
    <row r="1084" spans="1:63" ht="50.1" customHeight="1">
      <c r="A1084" s="29" t="s">
        <v>2582</v>
      </c>
      <c r="B1084" s="30" t="s">
        <v>35</v>
      </c>
      <c r="C1084" s="31" t="s">
        <v>2583</v>
      </c>
      <c r="D1084" s="31" t="s">
        <v>2572</v>
      </c>
      <c r="E1084" s="31" t="s">
        <v>2584</v>
      </c>
      <c r="F1084" s="31" t="s">
        <v>2585</v>
      </c>
      <c r="G1084" s="32" t="s">
        <v>40</v>
      </c>
      <c r="H1084" s="33">
        <v>0</v>
      </c>
      <c r="I1084" s="67">
        <v>590000000</v>
      </c>
      <c r="J1084" s="32" t="s">
        <v>41</v>
      </c>
      <c r="K1084" s="32" t="s">
        <v>68</v>
      </c>
      <c r="L1084" s="32" t="s">
        <v>302</v>
      </c>
      <c r="M1084" s="32" t="s">
        <v>69</v>
      </c>
      <c r="N1084" s="32" t="s">
        <v>303</v>
      </c>
      <c r="O1084" s="32" t="s">
        <v>71</v>
      </c>
      <c r="P1084" s="32">
        <v>796</v>
      </c>
      <c r="Q1084" s="32" t="s">
        <v>47</v>
      </c>
      <c r="R1084" s="34">
        <v>7</v>
      </c>
      <c r="S1084" s="34">
        <v>55</v>
      </c>
      <c r="T1084" s="35">
        <v>0</v>
      </c>
      <c r="U1084" s="36">
        <f t="shared" ref="U1084:U1152" si="113">T1084*1.12</f>
        <v>0</v>
      </c>
      <c r="V1084" s="37" t="s">
        <v>48</v>
      </c>
      <c r="W1084" s="32">
        <v>2016</v>
      </c>
      <c r="X1084" s="38">
        <v>11</v>
      </c>
    </row>
    <row r="1085" spans="1:63" s="40" customFormat="1" ht="50.1" customHeight="1">
      <c r="A1085" s="70" t="s">
        <v>2586</v>
      </c>
      <c r="B1085" s="30" t="s">
        <v>35</v>
      </c>
      <c r="C1085" s="42" t="s">
        <v>2583</v>
      </c>
      <c r="D1085" s="42" t="s">
        <v>2572</v>
      </c>
      <c r="E1085" s="42" t="s">
        <v>2584</v>
      </c>
      <c r="F1085" s="42" t="s">
        <v>2585</v>
      </c>
      <c r="G1085" s="32" t="s">
        <v>40</v>
      </c>
      <c r="H1085" s="30">
        <v>0</v>
      </c>
      <c r="I1085" s="47">
        <v>590000000</v>
      </c>
      <c r="J1085" s="32" t="s">
        <v>41</v>
      </c>
      <c r="K1085" s="32" t="s">
        <v>182</v>
      </c>
      <c r="L1085" s="32" t="s">
        <v>302</v>
      </c>
      <c r="M1085" s="32" t="s">
        <v>69</v>
      </c>
      <c r="N1085" s="32" t="s">
        <v>303</v>
      </c>
      <c r="O1085" s="32" t="s">
        <v>115</v>
      </c>
      <c r="P1085" s="32">
        <v>796</v>
      </c>
      <c r="Q1085" s="32" t="s">
        <v>47</v>
      </c>
      <c r="R1085" s="58">
        <v>7</v>
      </c>
      <c r="S1085" s="58">
        <v>55</v>
      </c>
      <c r="T1085" s="58">
        <v>0</v>
      </c>
      <c r="U1085" s="58">
        <f>T1085*1.12</f>
        <v>0</v>
      </c>
      <c r="V1085" s="65"/>
      <c r="W1085" s="32">
        <v>2016</v>
      </c>
      <c r="X1085" s="32" t="s">
        <v>14250</v>
      </c>
      <c r="Y1085" s="363"/>
      <c r="Z1085" s="364"/>
      <c r="AA1085" s="364"/>
      <c r="AB1085" s="364"/>
      <c r="AC1085" s="364"/>
      <c r="AD1085" s="364"/>
      <c r="AE1085" s="364"/>
      <c r="AF1085" s="364"/>
      <c r="AG1085" s="364"/>
      <c r="AH1085" s="364"/>
      <c r="AI1085" s="364"/>
      <c r="AJ1085" s="364"/>
      <c r="AK1085" s="364"/>
      <c r="AL1085" s="364"/>
      <c r="AM1085" s="39"/>
      <c r="AN1085" s="39"/>
      <c r="AO1085" s="39"/>
      <c r="AP1085" s="39"/>
      <c r="AQ1085" s="39"/>
      <c r="AR1085" s="39"/>
      <c r="AS1085" s="39"/>
      <c r="AT1085" s="39"/>
      <c r="AU1085" s="39"/>
      <c r="AV1085" s="39"/>
      <c r="AW1085" s="39"/>
      <c r="AX1085" s="39"/>
      <c r="AY1085" s="39"/>
      <c r="AZ1085" s="39"/>
      <c r="BA1085" s="39"/>
      <c r="BB1085" s="39"/>
      <c r="BC1085" s="39"/>
      <c r="BD1085" s="39"/>
      <c r="BE1085" s="39"/>
      <c r="BF1085" s="39"/>
      <c r="BG1085" s="39"/>
      <c r="BH1085" s="39"/>
      <c r="BI1085" s="39"/>
      <c r="BJ1085" s="39"/>
      <c r="BK1085" s="39"/>
    </row>
    <row r="1086" spans="1:63" s="40" customFormat="1" ht="50.1" customHeight="1">
      <c r="A1086" s="70" t="s">
        <v>14324</v>
      </c>
      <c r="B1086" s="54" t="s">
        <v>35</v>
      </c>
      <c r="C1086" s="31" t="s">
        <v>2571</v>
      </c>
      <c r="D1086" s="31" t="s">
        <v>2572</v>
      </c>
      <c r="E1086" s="31" t="s">
        <v>2573</v>
      </c>
      <c r="F1086" s="31" t="s">
        <v>81</v>
      </c>
      <c r="G1086" s="57" t="s">
        <v>40</v>
      </c>
      <c r="H1086" s="32">
        <v>0</v>
      </c>
      <c r="I1086" s="320">
        <v>590000000</v>
      </c>
      <c r="J1086" s="57" t="s">
        <v>41</v>
      </c>
      <c r="K1086" s="48" t="s">
        <v>14136</v>
      </c>
      <c r="L1086" s="57" t="s">
        <v>83</v>
      </c>
      <c r="M1086" s="57" t="s">
        <v>84</v>
      </c>
      <c r="N1086" s="57" t="s">
        <v>11334</v>
      </c>
      <c r="O1086" s="248" t="s">
        <v>14294</v>
      </c>
      <c r="P1086" s="30">
        <v>796</v>
      </c>
      <c r="Q1086" s="30" t="s">
        <v>47</v>
      </c>
      <c r="R1086" s="218">
        <v>6</v>
      </c>
      <c r="S1086" s="218">
        <v>700</v>
      </c>
      <c r="T1086" s="58">
        <f>R1086*S1086</f>
        <v>4200</v>
      </c>
      <c r="U1086" s="58">
        <f>T1086*1.12</f>
        <v>4704</v>
      </c>
      <c r="V1086" s="123"/>
      <c r="W1086" s="204">
        <v>2016</v>
      </c>
      <c r="X1086" s="157"/>
      <c r="Y1086" s="363"/>
      <c r="Z1086" s="364"/>
      <c r="AA1086" s="364"/>
      <c r="AB1086" s="364"/>
      <c r="AC1086" s="364"/>
      <c r="AD1086" s="364"/>
      <c r="AE1086" s="364"/>
      <c r="AF1086" s="364"/>
      <c r="AG1086" s="364"/>
      <c r="AH1086" s="364"/>
      <c r="AI1086" s="364"/>
      <c r="AJ1086" s="364"/>
      <c r="AK1086" s="364"/>
      <c r="AL1086" s="364"/>
      <c r="AM1086" s="39"/>
      <c r="AN1086" s="39"/>
      <c r="AO1086" s="39"/>
      <c r="AP1086" s="39"/>
      <c r="AQ1086" s="39"/>
      <c r="AR1086" s="39"/>
      <c r="AS1086" s="39"/>
      <c r="AT1086" s="39"/>
      <c r="AU1086" s="39"/>
      <c r="AV1086" s="39"/>
      <c r="AW1086" s="39"/>
      <c r="AX1086" s="39"/>
      <c r="AY1086" s="39"/>
      <c r="AZ1086" s="39"/>
      <c r="BA1086" s="39"/>
      <c r="BB1086" s="39"/>
      <c r="BC1086" s="39"/>
      <c r="BD1086" s="39"/>
      <c r="BE1086" s="39"/>
      <c r="BF1086" s="39"/>
      <c r="BG1086" s="39"/>
      <c r="BH1086" s="39"/>
      <c r="BI1086" s="39"/>
      <c r="BJ1086" s="39"/>
      <c r="BK1086" s="39"/>
    </row>
    <row r="1087" spans="1:63" ht="50.1" customHeight="1">
      <c r="A1087" s="29" t="s">
        <v>2587</v>
      </c>
      <c r="B1087" s="30" t="s">
        <v>35</v>
      </c>
      <c r="C1087" s="31" t="s">
        <v>2583</v>
      </c>
      <c r="D1087" s="31" t="s">
        <v>2572</v>
      </c>
      <c r="E1087" s="31" t="s">
        <v>2584</v>
      </c>
      <c r="F1087" s="31" t="s">
        <v>2588</v>
      </c>
      <c r="G1087" s="32" t="s">
        <v>40</v>
      </c>
      <c r="H1087" s="33">
        <v>0</v>
      </c>
      <c r="I1087" s="67">
        <v>590000000</v>
      </c>
      <c r="J1087" s="32" t="s">
        <v>41</v>
      </c>
      <c r="K1087" s="32" t="s">
        <v>68</v>
      </c>
      <c r="L1087" s="32" t="s">
        <v>302</v>
      </c>
      <c r="M1087" s="32" t="s">
        <v>69</v>
      </c>
      <c r="N1087" s="32" t="s">
        <v>303</v>
      </c>
      <c r="O1087" s="32" t="s">
        <v>71</v>
      </c>
      <c r="P1087" s="32">
        <v>796</v>
      </c>
      <c r="Q1087" s="32" t="s">
        <v>47</v>
      </c>
      <c r="R1087" s="34">
        <v>12</v>
      </c>
      <c r="S1087" s="34">
        <v>55</v>
      </c>
      <c r="T1087" s="35">
        <v>0</v>
      </c>
      <c r="U1087" s="36">
        <f t="shared" si="113"/>
        <v>0</v>
      </c>
      <c r="V1087" s="37" t="s">
        <v>48</v>
      </c>
      <c r="W1087" s="32">
        <v>2016</v>
      </c>
      <c r="X1087" s="38">
        <v>11</v>
      </c>
    </row>
    <row r="1088" spans="1:63" ht="50.1" customHeight="1">
      <c r="A1088" s="41" t="s">
        <v>2589</v>
      </c>
      <c r="B1088" s="30" t="s">
        <v>35</v>
      </c>
      <c r="C1088" s="42" t="s">
        <v>2583</v>
      </c>
      <c r="D1088" s="42" t="s">
        <v>2572</v>
      </c>
      <c r="E1088" s="42" t="s">
        <v>2584</v>
      </c>
      <c r="F1088" s="42" t="s">
        <v>2588</v>
      </c>
      <c r="G1088" s="32" t="s">
        <v>40</v>
      </c>
      <c r="H1088" s="30">
        <v>0</v>
      </c>
      <c r="I1088" s="67">
        <v>590000000</v>
      </c>
      <c r="J1088" s="32" t="s">
        <v>41</v>
      </c>
      <c r="K1088" s="32" t="s">
        <v>182</v>
      </c>
      <c r="L1088" s="32" t="s">
        <v>302</v>
      </c>
      <c r="M1088" s="32" t="s">
        <v>69</v>
      </c>
      <c r="N1088" s="32" t="s">
        <v>303</v>
      </c>
      <c r="O1088" s="32" t="s">
        <v>115</v>
      </c>
      <c r="P1088" s="32">
        <v>796</v>
      </c>
      <c r="Q1088" s="32" t="s">
        <v>47</v>
      </c>
      <c r="R1088" s="62">
        <v>12</v>
      </c>
      <c r="S1088" s="53">
        <v>55</v>
      </c>
      <c r="T1088" s="44">
        <f>R1088*S1088</f>
        <v>660</v>
      </c>
      <c r="U1088" s="44">
        <f>T1088*1.12</f>
        <v>739.2</v>
      </c>
      <c r="V1088" s="65"/>
      <c r="W1088" s="32">
        <v>2016</v>
      </c>
      <c r="X1088" s="87"/>
    </row>
    <row r="1089" spans="1:58" ht="50.1" customHeight="1">
      <c r="A1089" s="29" t="s">
        <v>2590</v>
      </c>
      <c r="B1089" s="30" t="s">
        <v>35</v>
      </c>
      <c r="C1089" s="31" t="s">
        <v>2583</v>
      </c>
      <c r="D1089" s="31" t="s">
        <v>2572</v>
      </c>
      <c r="E1089" s="31" t="s">
        <v>2584</v>
      </c>
      <c r="F1089" s="31" t="s">
        <v>2591</v>
      </c>
      <c r="G1089" s="32" t="s">
        <v>40</v>
      </c>
      <c r="H1089" s="33">
        <v>0</v>
      </c>
      <c r="I1089" s="67">
        <v>590000000</v>
      </c>
      <c r="J1089" s="32" t="s">
        <v>41</v>
      </c>
      <c r="K1089" s="32" t="s">
        <v>68</v>
      </c>
      <c r="L1089" s="32" t="s">
        <v>302</v>
      </c>
      <c r="M1089" s="32" t="s">
        <v>69</v>
      </c>
      <c r="N1089" s="32" t="s">
        <v>303</v>
      </c>
      <c r="O1089" s="32" t="s">
        <v>71</v>
      </c>
      <c r="P1089" s="32">
        <v>796</v>
      </c>
      <c r="Q1089" s="32" t="s">
        <v>47</v>
      </c>
      <c r="R1089" s="34">
        <v>33</v>
      </c>
      <c r="S1089" s="34">
        <v>55</v>
      </c>
      <c r="T1089" s="35">
        <v>0</v>
      </c>
      <c r="U1089" s="36">
        <f t="shared" si="113"/>
        <v>0</v>
      </c>
      <c r="V1089" s="37" t="s">
        <v>48</v>
      </c>
      <c r="W1089" s="32">
        <v>2016</v>
      </c>
      <c r="X1089" s="38">
        <v>11</v>
      </c>
    </row>
    <row r="1090" spans="1:58" ht="50.1" customHeight="1">
      <c r="A1090" s="41" t="s">
        <v>2592</v>
      </c>
      <c r="B1090" s="30" t="s">
        <v>35</v>
      </c>
      <c r="C1090" s="42" t="s">
        <v>2583</v>
      </c>
      <c r="D1090" s="42" t="s">
        <v>2572</v>
      </c>
      <c r="E1090" s="42" t="s">
        <v>2584</v>
      </c>
      <c r="F1090" s="42" t="s">
        <v>2591</v>
      </c>
      <c r="G1090" s="32" t="s">
        <v>40</v>
      </c>
      <c r="H1090" s="30">
        <v>0</v>
      </c>
      <c r="I1090" s="67">
        <v>590000000</v>
      </c>
      <c r="J1090" s="32" t="s">
        <v>41</v>
      </c>
      <c r="K1090" s="32" t="s">
        <v>182</v>
      </c>
      <c r="L1090" s="32" t="s">
        <v>302</v>
      </c>
      <c r="M1090" s="32" t="s">
        <v>69</v>
      </c>
      <c r="N1090" s="32" t="s">
        <v>303</v>
      </c>
      <c r="O1090" s="32" t="s">
        <v>115</v>
      </c>
      <c r="P1090" s="32">
        <v>796</v>
      </c>
      <c r="Q1090" s="32" t="s">
        <v>47</v>
      </c>
      <c r="R1090" s="62">
        <v>33</v>
      </c>
      <c r="S1090" s="53">
        <v>55</v>
      </c>
      <c r="T1090" s="44">
        <f>R1090*S1090</f>
        <v>1815</v>
      </c>
      <c r="U1090" s="44">
        <f>T1090*1.12</f>
        <v>2032.8000000000002</v>
      </c>
      <c r="V1090" s="65"/>
      <c r="W1090" s="32">
        <v>2016</v>
      </c>
      <c r="X1090" s="87"/>
    </row>
    <row r="1091" spans="1:58" ht="50.1" customHeight="1">
      <c r="A1091" s="29" t="s">
        <v>2593</v>
      </c>
      <c r="B1091" s="30" t="s">
        <v>35</v>
      </c>
      <c r="C1091" s="31" t="s">
        <v>2583</v>
      </c>
      <c r="D1091" s="31" t="s">
        <v>2572</v>
      </c>
      <c r="E1091" s="31" t="s">
        <v>2584</v>
      </c>
      <c r="F1091" s="31" t="s">
        <v>2594</v>
      </c>
      <c r="G1091" s="32" t="s">
        <v>40</v>
      </c>
      <c r="H1091" s="33">
        <v>0</v>
      </c>
      <c r="I1091" s="67">
        <v>590000000</v>
      </c>
      <c r="J1091" s="32" t="s">
        <v>41</v>
      </c>
      <c r="K1091" s="32" t="s">
        <v>68</v>
      </c>
      <c r="L1091" s="32" t="s">
        <v>302</v>
      </c>
      <c r="M1091" s="32" t="s">
        <v>69</v>
      </c>
      <c r="N1091" s="32" t="s">
        <v>303</v>
      </c>
      <c r="O1091" s="32" t="s">
        <v>71</v>
      </c>
      <c r="P1091" s="32">
        <v>796</v>
      </c>
      <c r="Q1091" s="32" t="s">
        <v>47</v>
      </c>
      <c r="R1091" s="34">
        <v>37</v>
      </c>
      <c r="S1091" s="34">
        <v>55</v>
      </c>
      <c r="T1091" s="35">
        <v>0</v>
      </c>
      <c r="U1091" s="36">
        <f t="shared" si="113"/>
        <v>0</v>
      </c>
      <c r="V1091" s="37" t="s">
        <v>48</v>
      </c>
      <c r="W1091" s="32">
        <v>2016</v>
      </c>
      <c r="X1091" s="38">
        <v>11</v>
      </c>
    </row>
    <row r="1092" spans="1:58" s="40" customFormat="1" ht="50.1" customHeight="1">
      <c r="A1092" s="70" t="s">
        <v>2595</v>
      </c>
      <c r="B1092" s="30" t="s">
        <v>35</v>
      </c>
      <c r="C1092" s="42" t="s">
        <v>2583</v>
      </c>
      <c r="D1092" s="42" t="s">
        <v>2572</v>
      </c>
      <c r="E1092" s="42" t="s">
        <v>2584</v>
      </c>
      <c r="F1092" s="42" t="s">
        <v>2594</v>
      </c>
      <c r="G1092" s="32" t="s">
        <v>40</v>
      </c>
      <c r="H1092" s="30">
        <v>0</v>
      </c>
      <c r="I1092" s="67">
        <v>590000000</v>
      </c>
      <c r="J1092" s="32" t="s">
        <v>41</v>
      </c>
      <c r="K1092" s="32" t="s">
        <v>182</v>
      </c>
      <c r="L1092" s="32" t="s">
        <v>302</v>
      </c>
      <c r="M1092" s="32" t="s">
        <v>69</v>
      </c>
      <c r="N1092" s="32" t="s">
        <v>303</v>
      </c>
      <c r="O1092" s="32" t="s">
        <v>115</v>
      </c>
      <c r="P1092" s="32">
        <v>796</v>
      </c>
      <c r="Q1092" s="32" t="s">
        <v>47</v>
      </c>
      <c r="R1092" s="58">
        <v>37</v>
      </c>
      <c r="S1092" s="58">
        <v>55</v>
      </c>
      <c r="T1092" s="58">
        <v>0</v>
      </c>
      <c r="U1092" s="58">
        <f>T1092*1.12</f>
        <v>0</v>
      </c>
      <c r="V1092" s="65"/>
      <c r="W1092" s="32">
        <v>2016</v>
      </c>
      <c r="X1092" s="87" t="s">
        <v>6977</v>
      </c>
      <c r="Y1092" s="364"/>
      <c r="Z1092" s="364"/>
      <c r="AA1092" s="364"/>
      <c r="AB1092" s="364"/>
      <c r="AC1092" s="364"/>
      <c r="AD1092" s="364"/>
      <c r="AE1092" s="364"/>
      <c r="AF1092" s="364"/>
      <c r="AG1092" s="364"/>
      <c r="AH1092" s="39"/>
      <c r="AI1092" s="39"/>
      <c r="AJ1092" s="39"/>
      <c r="AK1092" s="39"/>
      <c r="AL1092" s="39"/>
      <c r="AM1092" s="39"/>
      <c r="AN1092" s="39"/>
      <c r="AO1092" s="39"/>
      <c r="AP1092" s="39"/>
      <c r="AQ1092" s="39"/>
      <c r="AR1092" s="39"/>
      <c r="AS1092" s="39"/>
      <c r="AT1092" s="39"/>
      <c r="AU1092" s="39"/>
      <c r="AV1092" s="39"/>
      <c r="AW1092" s="39"/>
      <c r="AX1092" s="39"/>
      <c r="AY1092" s="39"/>
      <c r="AZ1092" s="39"/>
      <c r="BA1092" s="39"/>
      <c r="BB1092" s="39"/>
      <c r="BC1092" s="39"/>
      <c r="BD1092" s="39"/>
      <c r="BE1092" s="39"/>
      <c r="BF1092" s="39"/>
    </row>
    <row r="1093" spans="1:58" s="40" customFormat="1" ht="50.1" customHeight="1">
      <c r="A1093" s="98" t="s">
        <v>13181</v>
      </c>
      <c r="B1093" s="54" t="s">
        <v>35</v>
      </c>
      <c r="C1093" s="42" t="s">
        <v>2583</v>
      </c>
      <c r="D1093" s="42" t="s">
        <v>2572</v>
      </c>
      <c r="E1093" s="42" t="s">
        <v>2584</v>
      </c>
      <c r="F1093" s="42" t="s">
        <v>13182</v>
      </c>
      <c r="G1093" s="30" t="s">
        <v>40</v>
      </c>
      <c r="H1093" s="239">
        <v>0</v>
      </c>
      <c r="I1093" s="313">
        <v>590000000</v>
      </c>
      <c r="J1093" s="68" t="s">
        <v>394</v>
      </c>
      <c r="K1093" s="253" t="s">
        <v>12378</v>
      </c>
      <c r="L1093" s="30" t="s">
        <v>396</v>
      </c>
      <c r="M1093" s="32" t="s">
        <v>69</v>
      </c>
      <c r="N1093" s="30" t="s">
        <v>303</v>
      </c>
      <c r="O1093" s="30" t="s">
        <v>398</v>
      </c>
      <c r="P1093" s="70">
        <v>796</v>
      </c>
      <c r="Q1093" s="30" t="s">
        <v>47</v>
      </c>
      <c r="R1093" s="58">
        <v>37</v>
      </c>
      <c r="S1093" s="58">
        <v>90</v>
      </c>
      <c r="T1093" s="58">
        <f>R1093*S1093</f>
        <v>3330</v>
      </c>
      <c r="U1093" s="58">
        <f>T1093*1.12</f>
        <v>3729.6000000000004</v>
      </c>
      <c r="V1093" s="30"/>
      <c r="W1093" s="68">
        <v>2016</v>
      </c>
      <c r="X1093" s="30"/>
      <c r="Y1093" s="364"/>
      <c r="Z1093" s="364"/>
      <c r="AA1093" s="364"/>
      <c r="AB1093" s="364"/>
      <c r="AC1093" s="364"/>
      <c r="AD1093" s="364"/>
      <c r="AE1093" s="364"/>
      <c r="AF1093" s="364"/>
      <c r="AG1093" s="364"/>
      <c r="AH1093" s="39"/>
      <c r="AI1093" s="39"/>
      <c r="AJ1093" s="39"/>
      <c r="AK1093" s="39"/>
      <c r="AL1093" s="39"/>
      <c r="AM1093" s="39"/>
      <c r="AN1093" s="39"/>
      <c r="AO1093" s="39"/>
      <c r="AP1093" s="39"/>
      <c r="AQ1093" s="39"/>
      <c r="AR1093" s="39"/>
      <c r="AS1093" s="39"/>
      <c r="AT1093" s="39"/>
      <c r="AU1093" s="39"/>
      <c r="AV1093" s="39"/>
      <c r="AW1093" s="39"/>
      <c r="AX1093" s="39"/>
      <c r="AY1093" s="39"/>
      <c r="AZ1093" s="39"/>
      <c r="BA1093" s="39"/>
      <c r="BB1093" s="39"/>
      <c r="BC1093" s="39"/>
      <c r="BD1093" s="39"/>
      <c r="BE1093" s="39"/>
      <c r="BF1093" s="39"/>
    </row>
    <row r="1094" spans="1:58" ht="50.1" customHeight="1">
      <c r="A1094" s="29" t="s">
        <v>2596</v>
      </c>
      <c r="B1094" s="30" t="s">
        <v>35</v>
      </c>
      <c r="C1094" s="31" t="s">
        <v>2583</v>
      </c>
      <c r="D1094" s="31" t="s">
        <v>2572</v>
      </c>
      <c r="E1094" s="31" t="s">
        <v>2584</v>
      </c>
      <c r="F1094" s="31" t="s">
        <v>2597</v>
      </c>
      <c r="G1094" s="32" t="s">
        <v>40</v>
      </c>
      <c r="H1094" s="33">
        <v>0</v>
      </c>
      <c r="I1094" s="67">
        <v>590000000</v>
      </c>
      <c r="J1094" s="32" t="s">
        <v>41</v>
      </c>
      <c r="K1094" s="32" t="s">
        <v>68</v>
      </c>
      <c r="L1094" s="32" t="s">
        <v>302</v>
      </c>
      <c r="M1094" s="32" t="s">
        <v>69</v>
      </c>
      <c r="N1094" s="32" t="s">
        <v>303</v>
      </c>
      <c r="O1094" s="32" t="s">
        <v>71</v>
      </c>
      <c r="P1094" s="32">
        <v>796</v>
      </c>
      <c r="Q1094" s="32" t="s">
        <v>47</v>
      </c>
      <c r="R1094" s="34">
        <v>24</v>
      </c>
      <c r="S1094" s="34">
        <v>66</v>
      </c>
      <c r="T1094" s="35">
        <v>0</v>
      </c>
      <c r="U1094" s="36">
        <f t="shared" si="113"/>
        <v>0</v>
      </c>
      <c r="V1094" s="37" t="s">
        <v>48</v>
      </c>
      <c r="W1094" s="32">
        <v>2016</v>
      </c>
      <c r="X1094" s="38">
        <v>11</v>
      </c>
    </row>
    <row r="1095" spans="1:58" s="40" customFormat="1" ht="50.1" customHeight="1">
      <c r="A1095" s="70" t="s">
        <v>2598</v>
      </c>
      <c r="B1095" s="30" t="s">
        <v>35</v>
      </c>
      <c r="C1095" s="42" t="s">
        <v>2583</v>
      </c>
      <c r="D1095" s="42" t="s">
        <v>2572</v>
      </c>
      <c r="E1095" s="42" t="s">
        <v>2584</v>
      </c>
      <c r="F1095" s="42" t="s">
        <v>2597</v>
      </c>
      <c r="G1095" s="32" t="s">
        <v>40</v>
      </c>
      <c r="H1095" s="30">
        <v>0</v>
      </c>
      <c r="I1095" s="351">
        <v>590000000</v>
      </c>
      <c r="J1095" s="32" t="s">
        <v>41</v>
      </c>
      <c r="K1095" s="32" t="s">
        <v>182</v>
      </c>
      <c r="L1095" s="32" t="s">
        <v>302</v>
      </c>
      <c r="M1095" s="32" t="s">
        <v>69</v>
      </c>
      <c r="N1095" s="32" t="s">
        <v>303</v>
      </c>
      <c r="O1095" s="32" t="s">
        <v>115</v>
      </c>
      <c r="P1095" s="32">
        <v>796</v>
      </c>
      <c r="Q1095" s="32" t="s">
        <v>47</v>
      </c>
      <c r="R1095" s="58">
        <v>24</v>
      </c>
      <c r="S1095" s="58">
        <v>66</v>
      </c>
      <c r="T1095" s="58">
        <v>0</v>
      </c>
      <c r="U1095" s="58">
        <f>T1095*1.12</f>
        <v>0</v>
      </c>
      <c r="V1095" s="65"/>
      <c r="W1095" s="32">
        <v>2016</v>
      </c>
      <c r="X1095" s="87" t="s">
        <v>12653</v>
      </c>
      <c r="Y1095" s="364"/>
      <c r="Z1095" s="364"/>
      <c r="AA1095" s="364"/>
      <c r="AB1095" s="364"/>
      <c r="AC1095" s="364"/>
      <c r="AD1095" s="364"/>
      <c r="AE1095" s="364"/>
      <c r="AF1095" s="364"/>
      <c r="AG1095" s="364"/>
      <c r="AH1095" s="39"/>
      <c r="AI1095" s="39"/>
      <c r="AJ1095" s="39"/>
      <c r="AK1095" s="39"/>
      <c r="AL1095" s="39"/>
      <c r="AM1095" s="39"/>
      <c r="AN1095" s="39"/>
      <c r="AO1095" s="39"/>
      <c r="AP1095" s="39"/>
      <c r="AQ1095" s="39"/>
      <c r="AR1095" s="39"/>
      <c r="AS1095" s="39"/>
      <c r="AT1095" s="39"/>
      <c r="AU1095" s="39"/>
      <c r="AV1095" s="39"/>
      <c r="AW1095" s="39"/>
      <c r="AX1095" s="39"/>
      <c r="AY1095" s="39"/>
      <c r="AZ1095" s="39"/>
      <c r="BA1095" s="39"/>
      <c r="BB1095" s="39"/>
      <c r="BC1095" s="39"/>
      <c r="BD1095" s="39"/>
      <c r="BE1095" s="39"/>
      <c r="BF1095" s="39"/>
    </row>
    <row r="1096" spans="1:58" s="40" customFormat="1" ht="50.1" customHeight="1">
      <c r="A1096" s="68" t="s">
        <v>13317</v>
      </c>
      <c r="B1096" s="54" t="s">
        <v>35</v>
      </c>
      <c r="C1096" s="42" t="s">
        <v>2583</v>
      </c>
      <c r="D1096" s="42" t="s">
        <v>2572</v>
      </c>
      <c r="E1096" s="42" t="s">
        <v>2584</v>
      </c>
      <c r="F1096" s="42" t="s">
        <v>2597</v>
      </c>
      <c r="G1096" s="30" t="s">
        <v>40</v>
      </c>
      <c r="H1096" s="239">
        <v>0</v>
      </c>
      <c r="I1096" s="313">
        <v>590000000</v>
      </c>
      <c r="J1096" s="68" t="s">
        <v>394</v>
      </c>
      <c r="K1096" s="30" t="s">
        <v>13201</v>
      </c>
      <c r="L1096" s="30" t="s">
        <v>396</v>
      </c>
      <c r="M1096" s="32" t="s">
        <v>69</v>
      </c>
      <c r="N1096" s="32" t="s">
        <v>303</v>
      </c>
      <c r="O1096" s="30" t="s">
        <v>398</v>
      </c>
      <c r="P1096" s="70">
        <v>796</v>
      </c>
      <c r="Q1096" s="30" t="s">
        <v>47</v>
      </c>
      <c r="R1096" s="58">
        <v>27</v>
      </c>
      <c r="S1096" s="58">
        <v>135</v>
      </c>
      <c r="T1096" s="58">
        <f>S1096*R1096</f>
        <v>3645</v>
      </c>
      <c r="U1096" s="323">
        <f t="shared" ref="U1096" si="114">T1096*1.12</f>
        <v>4082.4000000000005</v>
      </c>
      <c r="V1096" s="123"/>
      <c r="W1096" s="68">
        <v>2016</v>
      </c>
      <c r="X1096" s="413"/>
      <c r="Y1096" s="364"/>
      <c r="Z1096" s="364"/>
      <c r="AA1096" s="364"/>
      <c r="AB1096" s="364"/>
      <c r="AC1096" s="364"/>
      <c r="AD1096" s="364"/>
      <c r="AE1096" s="364"/>
      <c r="AF1096" s="364"/>
      <c r="AG1096" s="364"/>
      <c r="AH1096" s="39"/>
      <c r="AI1096" s="39"/>
      <c r="AJ1096" s="39"/>
      <c r="AK1096" s="39"/>
      <c r="AL1096" s="39"/>
      <c r="AM1096" s="39"/>
      <c r="AN1096" s="39"/>
      <c r="AO1096" s="39"/>
      <c r="AP1096" s="39"/>
      <c r="AQ1096" s="39"/>
      <c r="AR1096" s="39"/>
      <c r="AS1096" s="39"/>
      <c r="AT1096" s="39"/>
      <c r="AU1096" s="39"/>
      <c r="AV1096" s="39"/>
      <c r="AW1096" s="39"/>
      <c r="AX1096" s="39"/>
      <c r="AY1096" s="39"/>
      <c r="AZ1096" s="39"/>
      <c r="BA1096" s="39"/>
      <c r="BB1096" s="39"/>
      <c r="BC1096" s="39"/>
      <c r="BD1096" s="39"/>
      <c r="BE1096" s="39"/>
      <c r="BF1096" s="39"/>
    </row>
    <row r="1097" spans="1:58" ht="50.1" customHeight="1">
      <c r="A1097" s="29" t="s">
        <v>2599</v>
      </c>
      <c r="B1097" s="30" t="s">
        <v>35</v>
      </c>
      <c r="C1097" s="31" t="s">
        <v>2583</v>
      </c>
      <c r="D1097" s="31" t="s">
        <v>2572</v>
      </c>
      <c r="E1097" s="31" t="s">
        <v>2584</v>
      </c>
      <c r="F1097" s="31" t="s">
        <v>2600</v>
      </c>
      <c r="G1097" s="32" t="s">
        <v>40</v>
      </c>
      <c r="H1097" s="33">
        <v>0</v>
      </c>
      <c r="I1097" s="67">
        <v>590000000</v>
      </c>
      <c r="J1097" s="32" t="s">
        <v>41</v>
      </c>
      <c r="K1097" s="32" t="s">
        <v>68</v>
      </c>
      <c r="L1097" s="32" t="s">
        <v>302</v>
      </c>
      <c r="M1097" s="32" t="s">
        <v>69</v>
      </c>
      <c r="N1097" s="32" t="s">
        <v>303</v>
      </c>
      <c r="O1097" s="32" t="s">
        <v>71</v>
      </c>
      <c r="P1097" s="32">
        <v>796</v>
      </c>
      <c r="Q1097" s="32" t="s">
        <v>47</v>
      </c>
      <c r="R1097" s="34">
        <v>9</v>
      </c>
      <c r="S1097" s="34">
        <v>81.430000000000007</v>
      </c>
      <c r="T1097" s="35">
        <v>0</v>
      </c>
      <c r="U1097" s="36">
        <f t="shared" si="113"/>
        <v>0</v>
      </c>
      <c r="V1097" s="37" t="s">
        <v>48</v>
      </c>
      <c r="W1097" s="32">
        <v>2016</v>
      </c>
      <c r="X1097" s="38">
        <v>11</v>
      </c>
    </row>
    <row r="1098" spans="1:58" ht="50.1" customHeight="1">
      <c r="A1098" s="41" t="s">
        <v>2601</v>
      </c>
      <c r="B1098" s="30" t="s">
        <v>35</v>
      </c>
      <c r="C1098" s="42" t="s">
        <v>2583</v>
      </c>
      <c r="D1098" s="42" t="s">
        <v>2572</v>
      </c>
      <c r="E1098" s="42" t="s">
        <v>2584</v>
      </c>
      <c r="F1098" s="42" t="s">
        <v>2600</v>
      </c>
      <c r="G1098" s="32" t="s">
        <v>40</v>
      </c>
      <c r="H1098" s="30">
        <v>0</v>
      </c>
      <c r="I1098" s="67">
        <v>590000000</v>
      </c>
      <c r="J1098" s="32" t="s">
        <v>41</v>
      </c>
      <c r="K1098" s="32" t="s">
        <v>182</v>
      </c>
      <c r="L1098" s="32" t="s">
        <v>302</v>
      </c>
      <c r="M1098" s="32" t="s">
        <v>69</v>
      </c>
      <c r="N1098" s="32" t="s">
        <v>303</v>
      </c>
      <c r="O1098" s="32" t="s">
        <v>115</v>
      </c>
      <c r="P1098" s="32">
        <v>796</v>
      </c>
      <c r="Q1098" s="32" t="s">
        <v>47</v>
      </c>
      <c r="R1098" s="62">
        <v>9</v>
      </c>
      <c r="S1098" s="53">
        <f>71.43*1.14</f>
        <v>81.430199999999999</v>
      </c>
      <c r="T1098" s="44">
        <f>R1098*S1098</f>
        <v>732.87180000000001</v>
      </c>
      <c r="U1098" s="44">
        <f>T1098*1.12</f>
        <v>820.81641600000012</v>
      </c>
      <c r="V1098" s="65"/>
      <c r="W1098" s="32">
        <v>2016</v>
      </c>
      <c r="X1098" s="87"/>
    </row>
    <row r="1099" spans="1:58" ht="50.1" customHeight="1">
      <c r="A1099" s="29" t="s">
        <v>2602</v>
      </c>
      <c r="B1099" s="30" t="s">
        <v>35</v>
      </c>
      <c r="C1099" s="31" t="s">
        <v>2583</v>
      </c>
      <c r="D1099" s="31" t="s">
        <v>2572</v>
      </c>
      <c r="E1099" s="31" t="s">
        <v>2584</v>
      </c>
      <c r="F1099" s="31" t="s">
        <v>2603</v>
      </c>
      <c r="G1099" s="32" t="s">
        <v>40</v>
      </c>
      <c r="H1099" s="33">
        <v>0</v>
      </c>
      <c r="I1099" s="67">
        <v>590000000</v>
      </c>
      <c r="J1099" s="32" t="s">
        <v>41</v>
      </c>
      <c r="K1099" s="32" t="s">
        <v>68</v>
      </c>
      <c r="L1099" s="32" t="s">
        <v>302</v>
      </c>
      <c r="M1099" s="32" t="s">
        <v>69</v>
      </c>
      <c r="N1099" s="32" t="s">
        <v>303</v>
      </c>
      <c r="O1099" s="32" t="s">
        <v>71</v>
      </c>
      <c r="P1099" s="32">
        <v>796</v>
      </c>
      <c r="Q1099" s="32" t="s">
        <v>47</v>
      </c>
      <c r="R1099" s="34">
        <v>14</v>
      </c>
      <c r="S1099" s="34">
        <v>200</v>
      </c>
      <c r="T1099" s="35">
        <v>0</v>
      </c>
      <c r="U1099" s="36">
        <f t="shared" si="113"/>
        <v>0</v>
      </c>
      <c r="V1099" s="37" t="s">
        <v>48</v>
      </c>
      <c r="W1099" s="32">
        <v>2016</v>
      </c>
      <c r="X1099" s="38">
        <v>11</v>
      </c>
    </row>
    <row r="1100" spans="1:58" s="40" customFormat="1" ht="50.1" customHeight="1">
      <c r="A1100" s="70" t="s">
        <v>2604</v>
      </c>
      <c r="B1100" s="30" t="s">
        <v>35</v>
      </c>
      <c r="C1100" s="42" t="s">
        <v>2583</v>
      </c>
      <c r="D1100" s="42" t="s">
        <v>2572</v>
      </c>
      <c r="E1100" s="42" t="s">
        <v>2584</v>
      </c>
      <c r="F1100" s="42" t="s">
        <v>2603</v>
      </c>
      <c r="G1100" s="32" t="s">
        <v>40</v>
      </c>
      <c r="H1100" s="30">
        <v>0</v>
      </c>
      <c r="I1100" s="351">
        <v>590000000</v>
      </c>
      <c r="J1100" s="32" t="s">
        <v>41</v>
      </c>
      <c r="K1100" s="32" t="s">
        <v>182</v>
      </c>
      <c r="L1100" s="32" t="s">
        <v>302</v>
      </c>
      <c r="M1100" s="32" t="s">
        <v>69</v>
      </c>
      <c r="N1100" s="32" t="s">
        <v>303</v>
      </c>
      <c r="O1100" s="32" t="s">
        <v>115</v>
      </c>
      <c r="P1100" s="32">
        <v>796</v>
      </c>
      <c r="Q1100" s="32" t="s">
        <v>47</v>
      </c>
      <c r="R1100" s="58">
        <v>14</v>
      </c>
      <c r="S1100" s="58">
        <v>200</v>
      </c>
      <c r="T1100" s="58">
        <v>0</v>
      </c>
      <c r="U1100" s="58">
        <f>T1100*1.12</f>
        <v>0</v>
      </c>
      <c r="V1100" s="65"/>
      <c r="W1100" s="32">
        <v>2016</v>
      </c>
      <c r="X1100" s="87" t="s">
        <v>13290</v>
      </c>
      <c r="Y1100" s="364"/>
      <c r="Z1100" s="364"/>
      <c r="AA1100" s="364"/>
      <c r="AB1100" s="364"/>
      <c r="AC1100" s="364"/>
      <c r="AD1100" s="364"/>
      <c r="AE1100" s="364"/>
      <c r="AF1100" s="364"/>
      <c r="AG1100" s="364"/>
      <c r="AH1100" s="39"/>
      <c r="AI1100" s="39"/>
      <c r="AJ1100" s="39"/>
      <c r="AK1100" s="39"/>
      <c r="AL1100" s="39"/>
      <c r="AM1100" s="39"/>
      <c r="AN1100" s="39"/>
      <c r="AO1100" s="39"/>
      <c r="AP1100" s="39"/>
      <c r="AQ1100" s="39"/>
      <c r="AR1100" s="39"/>
      <c r="AS1100" s="39"/>
      <c r="AT1100" s="39"/>
      <c r="AU1100" s="39"/>
      <c r="AV1100" s="39"/>
      <c r="AW1100" s="39"/>
      <c r="AX1100" s="39"/>
      <c r="AY1100" s="39"/>
      <c r="AZ1100" s="39"/>
      <c r="BA1100" s="39"/>
      <c r="BB1100" s="39"/>
      <c r="BC1100" s="39"/>
      <c r="BD1100" s="39"/>
      <c r="BE1100" s="39"/>
      <c r="BF1100" s="39"/>
    </row>
    <row r="1101" spans="1:58" s="40" customFormat="1" ht="50.1" customHeight="1">
      <c r="A1101" s="68" t="s">
        <v>13291</v>
      </c>
      <c r="B1101" s="54" t="s">
        <v>35</v>
      </c>
      <c r="C1101" s="42" t="s">
        <v>2583</v>
      </c>
      <c r="D1101" s="42" t="s">
        <v>2572</v>
      </c>
      <c r="E1101" s="42" t="s">
        <v>2584</v>
      </c>
      <c r="F1101" s="42" t="s">
        <v>13292</v>
      </c>
      <c r="G1101" s="30" t="s">
        <v>40</v>
      </c>
      <c r="H1101" s="239">
        <v>0</v>
      </c>
      <c r="I1101" s="313">
        <v>590000000</v>
      </c>
      <c r="J1101" s="68" t="s">
        <v>394</v>
      </c>
      <c r="K1101" s="30" t="s">
        <v>13233</v>
      </c>
      <c r="L1101" s="30" t="s">
        <v>396</v>
      </c>
      <c r="M1101" s="32" t="s">
        <v>69</v>
      </c>
      <c r="N1101" s="30" t="s">
        <v>1851</v>
      </c>
      <c r="O1101" s="30" t="s">
        <v>398</v>
      </c>
      <c r="P1101" s="70">
        <v>796</v>
      </c>
      <c r="Q1101" s="30" t="s">
        <v>47</v>
      </c>
      <c r="R1101" s="58">
        <v>16</v>
      </c>
      <c r="S1101" s="58">
        <v>200</v>
      </c>
      <c r="T1101" s="58">
        <f>S1101*R1101</f>
        <v>3200</v>
      </c>
      <c r="U1101" s="323">
        <f>T1101*1.12</f>
        <v>3584.0000000000005</v>
      </c>
      <c r="V1101" s="30"/>
      <c r="W1101" s="68">
        <v>2016</v>
      </c>
      <c r="X1101" s="32"/>
      <c r="Y1101" s="364"/>
      <c r="Z1101" s="364"/>
      <c r="AA1101" s="364"/>
      <c r="AB1101" s="364"/>
      <c r="AC1101" s="364"/>
      <c r="AD1101" s="364"/>
      <c r="AE1101" s="364"/>
      <c r="AF1101" s="364"/>
      <c r="AG1101" s="364"/>
      <c r="AH1101" s="39"/>
      <c r="AI1101" s="39"/>
      <c r="AJ1101" s="39"/>
      <c r="AK1101" s="39"/>
      <c r="AL1101" s="39"/>
      <c r="AM1101" s="39"/>
      <c r="AN1101" s="39"/>
      <c r="AO1101" s="39"/>
      <c r="AP1101" s="39"/>
      <c r="AQ1101" s="39"/>
      <c r="AR1101" s="39"/>
      <c r="AS1101" s="39"/>
      <c r="AT1101" s="39"/>
      <c r="AU1101" s="39"/>
      <c r="AV1101" s="39"/>
      <c r="AW1101" s="39"/>
      <c r="AX1101" s="39"/>
      <c r="AY1101" s="39"/>
      <c r="AZ1101" s="39"/>
      <c r="BA1101" s="39"/>
      <c r="BB1101" s="39"/>
      <c r="BC1101" s="39"/>
      <c r="BD1101" s="39"/>
      <c r="BE1101" s="39"/>
      <c r="BF1101" s="39"/>
    </row>
    <row r="1102" spans="1:58" ht="50.1" customHeight="1">
      <c r="A1102" s="29" t="s">
        <v>2605</v>
      </c>
      <c r="B1102" s="30" t="s">
        <v>35</v>
      </c>
      <c r="C1102" s="31" t="s">
        <v>2583</v>
      </c>
      <c r="D1102" s="31" t="s">
        <v>2572</v>
      </c>
      <c r="E1102" s="31" t="s">
        <v>2584</v>
      </c>
      <c r="F1102" s="31" t="s">
        <v>2606</v>
      </c>
      <c r="G1102" s="32" t="s">
        <v>40</v>
      </c>
      <c r="H1102" s="33">
        <v>0</v>
      </c>
      <c r="I1102" s="67">
        <v>590000000</v>
      </c>
      <c r="J1102" s="32" t="s">
        <v>41</v>
      </c>
      <c r="K1102" s="32" t="s">
        <v>68</v>
      </c>
      <c r="L1102" s="32" t="s">
        <v>302</v>
      </c>
      <c r="M1102" s="32" t="s">
        <v>69</v>
      </c>
      <c r="N1102" s="32" t="s">
        <v>303</v>
      </c>
      <c r="O1102" s="32" t="s">
        <v>71</v>
      </c>
      <c r="P1102" s="32">
        <v>796</v>
      </c>
      <c r="Q1102" s="32" t="s">
        <v>47</v>
      </c>
      <c r="R1102" s="34">
        <v>16</v>
      </c>
      <c r="S1102" s="34">
        <v>205</v>
      </c>
      <c r="T1102" s="35">
        <v>0</v>
      </c>
      <c r="U1102" s="36">
        <f t="shared" si="113"/>
        <v>0</v>
      </c>
      <c r="V1102" s="37" t="s">
        <v>48</v>
      </c>
      <c r="W1102" s="32">
        <v>2016</v>
      </c>
      <c r="X1102" s="38">
        <v>11</v>
      </c>
    </row>
    <row r="1103" spans="1:58" ht="50.1" customHeight="1">
      <c r="A1103" s="41" t="s">
        <v>2607</v>
      </c>
      <c r="B1103" s="30" t="s">
        <v>35</v>
      </c>
      <c r="C1103" s="42" t="s">
        <v>2583</v>
      </c>
      <c r="D1103" s="42" t="s">
        <v>2572</v>
      </c>
      <c r="E1103" s="42" t="s">
        <v>2584</v>
      </c>
      <c r="F1103" s="42" t="s">
        <v>2606</v>
      </c>
      <c r="G1103" s="32" t="s">
        <v>40</v>
      </c>
      <c r="H1103" s="30">
        <v>0</v>
      </c>
      <c r="I1103" s="67">
        <v>590000000</v>
      </c>
      <c r="J1103" s="32" t="s">
        <v>41</v>
      </c>
      <c r="K1103" s="32" t="s">
        <v>182</v>
      </c>
      <c r="L1103" s="32" t="s">
        <v>302</v>
      </c>
      <c r="M1103" s="32" t="s">
        <v>69</v>
      </c>
      <c r="N1103" s="32" t="s">
        <v>303</v>
      </c>
      <c r="O1103" s="32" t="s">
        <v>115</v>
      </c>
      <c r="P1103" s="32">
        <v>796</v>
      </c>
      <c r="Q1103" s="32" t="s">
        <v>47</v>
      </c>
      <c r="R1103" s="62">
        <v>16</v>
      </c>
      <c r="S1103" s="53">
        <v>205</v>
      </c>
      <c r="T1103" s="44">
        <f>R1103*S1103</f>
        <v>3280</v>
      </c>
      <c r="U1103" s="44">
        <f>T1103*1.12</f>
        <v>3673.6000000000004</v>
      </c>
      <c r="V1103" s="65"/>
      <c r="W1103" s="32">
        <v>2016</v>
      </c>
      <c r="X1103" s="87"/>
    </row>
    <row r="1104" spans="1:58" ht="50.1" customHeight="1">
      <c r="A1104" s="29" t="s">
        <v>2608</v>
      </c>
      <c r="B1104" s="30" t="s">
        <v>35</v>
      </c>
      <c r="C1104" s="31" t="s">
        <v>2583</v>
      </c>
      <c r="D1104" s="31" t="s">
        <v>2572</v>
      </c>
      <c r="E1104" s="31" t="s">
        <v>2584</v>
      </c>
      <c r="F1104" s="31" t="s">
        <v>2609</v>
      </c>
      <c r="G1104" s="32" t="s">
        <v>40</v>
      </c>
      <c r="H1104" s="33">
        <v>0</v>
      </c>
      <c r="I1104" s="67">
        <v>590000000</v>
      </c>
      <c r="J1104" s="32" t="s">
        <v>41</v>
      </c>
      <c r="K1104" s="32" t="s">
        <v>68</v>
      </c>
      <c r="L1104" s="32" t="s">
        <v>302</v>
      </c>
      <c r="M1104" s="32" t="s">
        <v>69</v>
      </c>
      <c r="N1104" s="32" t="s">
        <v>303</v>
      </c>
      <c r="O1104" s="32" t="s">
        <v>71</v>
      </c>
      <c r="P1104" s="32">
        <v>796</v>
      </c>
      <c r="Q1104" s="32" t="s">
        <v>47</v>
      </c>
      <c r="R1104" s="34">
        <v>115</v>
      </c>
      <c r="S1104" s="34">
        <v>430</v>
      </c>
      <c r="T1104" s="35">
        <v>0</v>
      </c>
      <c r="U1104" s="36">
        <f t="shared" si="113"/>
        <v>0</v>
      </c>
      <c r="V1104" s="37" t="s">
        <v>48</v>
      </c>
      <c r="W1104" s="32">
        <v>2016</v>
      </c>
      <c r="X1104" s="38">
        <v>11</v>
      </c>
    </row>
    <row r="1105" spans="1:63" ht="50.1" customHeight="1">
      <c r="A1105" s="41" t="s">
        <v>2610</v>
      </c>
      <c r="B1105" s="30" t="s">
        <v>35</v>
      </c>
      <c r="C1105" s="42" t="s">
        <v>2583</v>
      </c>
      <c r="D1105" s="42" t="s">
        <v>2572</v>
      </c>
      <c r="E1105" s="42" t="s">
        <v>2584</v>
      </c>
      <c r="F1105" s="42" t="s">
        <v>2609</v>
      </c>
      <c r="G1105" s="32" t="s">
        <v>40</v>
      </c>
      <c r="H1105" s="30">
        <v>0</v>
      </c>
      <c r="I1105" s="67">
        <v>590000000</v>
      </c>
      <c r="J1105" s="32" t="s">
        <v>41</v>
      </c>
      <c r="K1105" s="32" t="s">
        <v>13039</v>
      </c>
      <c r="L1105" s="32" t="s">
        <v>302</v>
      </c>
      <c r="M1105" s="32" t="s">
        <v>69</v>
      </c>
      <c r="N1105" s="32" t="s">
        <v>303</v>
      </c>
      <c r="O1105" s="32" t="s">
        <v>115</v>
      </c>
      <c r="P1105" s="32">
        <v>796</v>
      </c>
      <c r="Q1105" s="32" t="s">
        <v>47</v>
      </c>
      <c r="R1105" s="62">
        <v>115</v>
      </c>
      <c r="S1105" s="53">
        <v>430</v>
      </c>
      <c r="T1105" s="44">
        <f>R1105*S1105</f>
        <v>49450</v>
      </c>
      <c r="U1105" s="44">
        <f>T1105*1.12</f>
        <v>55384.000000000007</v>
      </c>
      <c r="V1105" s="65"/>
      <c r="W1105" s="32">
        <v>2016</v>
      </c>
      <c r="X1105" s="87"/>
    </row>
    <row r="1106" spans="1:63" ht="50.1" customHeight="1">
      <c r="A1106" s="29" t="s">
        <v>2611</v>
      </c>
      <c r="B1106" s="30" t="s">
        <v>35</v>
      </c>
      <c r="C1106" s="31" t="s">
        <v>2612</v>
      </c>
      <c r="D1106" s="31" t="s">
        <v>2572</v>
      </c>
      <c r="E1106" s="31" t="s">
        <v>2613</v>
      </c>
      <c r="F1106" s="31" t="s">
        <v>2614</v>
      </c>
      <c r="G1106" s="32" t="s">
        <v>40</v>
      </c>
      <c r="H1106" s="33">
        <v>0</v>
      </c>
      <c r="I1106" s="67">
        <v>590000000</v>
      </c>
      <c r="J1106" s="32" t="s">
        <v>41</v>
      </c>
      <c r="K1106" s="32" t="s">
        <v>68</v>
      </c>
      <c r="L1106" s="32" t="s">
        <v>302</v>
      </c>
      <c r="M1106" s="32" t="s">
        <v>69</v>
      </c>
      <c r="N1106" s="32" t="s">
        <v>303</v>
      </c>
      <c r="O1106" s="32" t="s">
        <v>71</v>
      </c>
      <c r="P1106" s="32">
        <v>796</v>
      </c>
      <c r="Q1106" s="32" t="s">
        <v>47</v>
      </c>
      <c r="R1106" s="34">
        <v>6</v>
      </c>
      <c r="S1106" s="34">
        <v>286</v>
      </c>
      <c r="T1106" s="35">
        <v>0</v>
      </c>
      <c r="U1106" s="36">
        <f t="shared" si="113"/>
        <v>0</v>
      </c>
      <c r="V1106" s="37" t="s">
        <v>48</v>
      </c>
      <c r="W1106" s="32">
        <v>2016</v>
      </c>
      <c r="X1106" s="38">
        <v>11</v>
      </c>
    </row>
    <row r="1107" spans="1:63" ht="50.1" customHeight="1">
      <c r="A1107" s="41" t="s">
        <v>2615</v>
      </c>
      <c r="B1107" s="30" t="s">
        <v>35</v>
      </c>
      <c r="C1107" s="42" t="s">
        <v>2612</v>
      </c>
      <c r="D1107" s="42" t="s">
        <v>2572</v>
      </c>
      <c r="E1107" s="42" t="s">
        <v>2613</v>
      </c>
      <c r="F1107" s="42" t="s">
        <v>2614</v>
      </c>
      <c r="G1107" s="32" t="s">
        <v>40</v>
      </c>
      <c r="H1107" s="30">
        <v>0</v>
      </c>
      <c r="I1107" s="67">
        <v>590000000</v>
      </c>
      <c r="J1107" s="32" t="s">
        <v>41</v>
      </c>
      <c r="K1107" s="32" t="s">
        <v>182</v>
      </c>
      <c r="L1107" s="32" t="s">
        <v>302</v>
      </c>
      <c r="M1107" s="32" t="s">
        <v>69</v>
      </c>
      <c r="N1107" s="32" t="s">
        <v>303</v>
      </c>
      <c r="O1107" s="32" t="s">
        <v>115</v>
      </c>
      <c r="P1107" s="32">
        <v>796</v>
      </c>
      <c r="Q1107" s="32" t="s">
        <v>47</v>
      </c>
      <c r="R1107" s="62">
        <v>6</v>
      </c>
      <c r="S1107" s="53">
        <v>286</v>
      </c>
      <c r="T1107" s="44">
        <f>R1107*S1107</f>
        <v>1716</v>
      </c>
      <c r="U1107" s="44">
        <f>T1107*1.12</f>
        <v>1921.92</v>
      </c>
      <c r="V1107" s="65"/>
      <c r="W1107" s="32">
        <v>2016</v>
      </c>
      <c r="X1107" s="87"/>
    </row>
    <row r="1108" spans="1:63" ht="50.1" customHeight="1">
      <c r="A1108" s="29" t="s">
        <v>2616</v>
      </c>
      <c r="B1108" s="30" t="s">
        <v>35</v>
      </c>
      <c r="C1108" s="31" t="s">
        <v>2612</v>
      </c>
      <c r="D1108" s="31" t="s">
        <v>2572</v>
      </c>
      <c r="E1108" s="31" t="s">
        <v>2613</v>
      </c>
      <c r="F1108" s="31" t="s">
        <v>2617</v>
      </c>
      <c r="G1108" s="32" t="s">
        <v>40</v>
      </c>
      <c r="H1108" s="33">
        <v>0</v>
      </c>
      <c r="I1108" s="67">
        <v>590000000</v>
      </c>
      <c r="J1108" s="32" t="s">
        <v>41</v>
      </c>
      <c r="K1108" s="32" t="s">
        <v>68</v>
      </c>
      <c r="L1108" s="32" t="s">
        <v>302</v>
      </c>
      <c r="M1108" s="32" t="s">
        <v>69</v>
      </c>
      <c r="N1108" s="32" t="s">
        <v>303</v>
      </c>
      <c r="O1108" s="32" t="s">
        <v>71</v>
      </c>
      <c r="P1108" s="32">
        <v>796</v>
      </c>
      <c r="Q1108" s="32" t="s">
        <v>47</v>
      </c>
      <c r="R1108" s="34">
        <v>16</v>
      </c>
      <c r="S1108" s="34">
        <v>55</v>
      </c>
      <c r="T1108" s="35">
        <v>0</v>
      </c>
      <c r="U1108" s="36">
        <f t="shared" si="113"/>
        <v>0</v>
      </c>
      <c r="V1108" s="37" t="s">
        <v>48</v>
      </c>
      <c r="W1108" s="32">
        <v>2016</v>
      </c>
      <c r="X1108" s="38">
        <v>11</v>
      </c>
    </row>
    <row r="1109" spans="1:63" s="40" customFormat="1" ht="50.1" customHeight="1">
      <c r="A1109" s="70" t="s">
        <v>2618</v>
      </c>
      <c r="B1109" s="30" t="s">
        <v>35</v>
      </c>
      <c r="C1109" s="42" t="s">
        <v>2612</v>
      </c>
      <c r="D1109" s="42" t="s">
        <v>2572</v>
      </c>
      <c r="E1109" s="42" t="s">
        <v>2613</v>
      </c>
      <c r="F1109" s="42" t="s">
        <v>2617</v>
      </c>
      <c r="G1109" s="32" t="s">
        <v>40</v>
      </c>
      <c r="H1109" s="30">
        <v>0</v>
      </c>
      <c r="I1109" s="351">
        <v>590000000</v>
      </c>
      <c r="J1109" s="32" t="s">
        <v>41</v>
      </c>
      <c r="K1109" s="32" t="s">
        <v>182</v>
      </c>
      <c r="L1109" s="32" t="s">
        <v>302</v>
      </c>
      <c r="M1109" s="32" t="s">
        <v>69</v>
      </c>
      <c r="N1109" s="32" t="s">
        <v>303</v>
      </c>
      <c r="O1109" s="32" t="s">
        <v>115</v>
      </c>
      <c r="P1109" s="32">
        <v>796</v>
      </c>
      <c r="Q1109" s="32" t="s">
        <v>47</v>
      </c>
      <c r="R1109" s="58">
        <v>16</v>
      </c>
      <c r="S1109" s="58">
        <v>55</v>
      </c>
      <c r="T1109" s="58">
        <v>0</v>
      </c>
      <c r="U1109" s="58">
        <f>T1109*1.12</f>
        <v>0</v>
      </c>
      <c r="V1109" s="65"/>
      <c r="W1109" s="32">
        <v>2016</v>
      </c>
      <c r="X1109" s="87" t="s">
        <v>785</v>
      </c>
      <c r="Y1109" s="364"/>
      <c r="Z1109" s="364"/>
      <c r="AA1109" s="364"/>
      <c r="AB1109" s="364"/>
      <c r="AC1109" s="364"/>
      <c r="AD1109" s="364"/>
      <c r="AE1109" s="364"/>
      <c r="AF1109" s="364"/>
      <c r="AG1109" s="364"/>
      <c r="AH1109" s="39"/>
      <c r="AI1109" s="39"/>
      <c r="AJ1109" s="39"/>
      <c r="AK1109" s="39"/>
      <c r="AL1109" s="39"/>
      <c r="AM1109" s="39"/>
      <c r="AN1109" s="39"/>
      <c r="AO1109" s="39"/>
      <c r="AP1109" s="39"/>
      <c r="AQ1109" s="39"/>
      <c r="AR1109" s="39"/>
      <c r="AS1109" s="39"/>
      <c r="AT1109" s="39"/>
      <c r="AU1109" s="39"/>
      <c r="AV1109" s="39"/>
      <c r="AW1109" s="39"/>
      <c r="AX1109" s="39"/>
      <c r="AY1109" s="39"/>
      <c r="AZ1109" s="39"/>
      <c r="BA1109" s="39"/>
      <c r="BB1109" s="39"/>
      <c r="BC1109" s="39"/>
      <c r="BD1109" s="39"/>
      <c r="BE1109" s="39"/>
      <c r="BF1109" s="39"/>
    </row>
    <row r="1110" spans="1:63" s="40" customFormat="1" ht="50.1" customHeight="1">
      <c r="A1110" s="68" t="s">
        <v>13303</v>
      </c>
      <c r="B1110" s="54" t="s">
        <v>35</v>
      </c>
      <c r="C1110" s="42" t="s">
        <v>2612</v>
      </c>
      <c r="D1110" s="42" t="s">
        <v>2572</v>
      </c>
      <c r="E1110" s="42" t="s">
        <v>2613</v>
      </c>
      <c r="F1110" s="42" t="s">
        <v>2617</v>
      </c>
      <c r="G1110" s="30" t="s">
        <v>40</v>
      </c>
      <c r="H1110" s="239">
        <v>0</v>
      </c>
      <c r="I1110" s="313">
        <v>590000000</v>
      </c>
      <c r="J1110" s="68" t="s">
        <v>394</v>
      </c>
      <c r="K1110" s="30" t="s">
        <v>13233</v>
      </c>
      <c r="L1110" s="30" t="s">
        <v>396</v>
      </c>
      <c r="M1110" s="32" t="s">
        <v>69</v>
      </c>
      <c r="N1110" s="30" t="s">
        <v>1851</v>
      </c>
      <c r="O1110" s="30" t="s">
        <v>398</v>
      </c>
      <c r="P1110" s="70">
        <v>796</v>
      </c>
      <c r="Q1110" s="30" t="s">
        <v>47</v>
      </c>
      <c r="R1110" s="58">
        <v>20</v>
      </c>
      <c r="S1110" s="58">
        <v>59</v>
      </c>
      <c r="T1110" s="58">
        <f>S1110*R1110</f>
        <v>1180</v>
      </c>
      <c r="U1110" s="323">
        <f t="shared" ref="U1110" si="115">T1110*1.12</f>
        <v>1321.6000000000001</v>
      </c>
      <c r="V1110" s="30"/>
      <c r="W1110" s="68">
        <v>2016</v>
      </c>
      <c r="X1110" s="32"/>
      <c r="Y1110" s="364"/>
      <c r="Z1110" s="364"/>
      <c r="AA1110" s="364"/>
      <c r="AB1110" s="364"/>
      <c r="AC1110" s="364"/>
      <c r="AD1110" s="364"/>
      <c r="AE1110" s="364"/>
      <c r="AF1110" s="364"/>
      <c r="AG1110" s="364"/>
      <c r="AH1110" s="39"/>
      <c r="AI1110" s="39"/>
      <c r="AJ1110" s="39"/>
      <c r="AK1110" s="39"/>
      <c r="AL1110" s="39"/>
      <c r="AM1110" s="39"/>
      <c r="AN1110" s="39"/>
      <c r="AO1110" s="39"/>
      <c r="AP1110" s="39"/>
      <c r="AQ1110" s="39"/>
      <c r="AR1110" s="39"/>
      <c r="AS1110" s="39"/>
      <c r="AT1110" s="39"/>
      <c r="AU1110" s="39"/>
      <c r="AV1110" s="39"/>
      <c r="AW1110" s="39"/>
      <c r="AX1110" s="39"/>
      <c r="AY1110" s="39"/>
      <c r="AZ1110" s="39"/>
      <c r="BA1110" s="39"/>
      <c r="BB1110" s="39"/>
      <c r="BC1110" s="39"/>
      <c r="BD1110" s="39"/>
      <c r="BE1110" s="39"/>
      <c r="BF1110" s="39"/>
    </row>
    <row r="1111" spans="1:63" ht="50.1" customHeight="1">
      <c r="A1111" s="29" t="s">
        <v>2619</v>
      </c>
      <c r="B1111" s="30" t="s">
        <v>35</v>
      </c>
      <c r="C1111" s="31" t="s">
        <v>2583</v>
      </c>
      <c r="D1111" s="31" t="s">
        <v>2572</v>
      </c>
      <c r="E1111" s="31" t="s">
        <v>2584</v>
      </c>
      <c r="F1111" s="31" t="s">
        <v>2620</v>
      </c>
      <c r="G1111" s="32" t="s">
        <v>40</v>
      </c>
      <c r="H1111" s="33">
        <v>0</v>
      </c>
      <c r="I1111" s="67">
        <v>590000000</v>
      </c>
      <c r="J1111" s="32" t="s">
        <v>41</v>
      </c>
      <c r="K1111" s="32" t="s">
        <v>68</v>
      </c>
      <c r="L1111" s="32" t="s">
        <v>302</v>
      </c>
      <c r="M1111" s="32" t="s">
        <v>69</v>
      </c>
      <c r="N1111" s="32" t="s">
        <v>303</v>
      </c>
      <c r="O1111" s="32" t="s">
        <v>71</v>
      </c>
      <c r="P1111" s="32">
        <v>796</v>
      </c>
      <c r="Q1111" s="32" t="s">
        <v>47</v>
      </c>
      <c r="R1111" s="34">
        <v>20</v>
      </c>
      <c r="S1111" s="34">
        <v>700</v>
      </c>
      <c r="T1111" s="35">
        <v>0</v>
      </c>
      <c r="U1111" s="36">
        <f t="shared" si="113"/>
        <v>0</v>
      </c>
      <c r="V1111" s="37" t="s">
        <v>48</v>
      </c>
      <c r="W1111" s="32">
        <v>2016</v>
      </c>
      <c r="X1111" s="38">
        <v>11</v>
      </c>
    </row>
    <row r="1112" spans="1:63" s="40" customFormat="1" ht="50.1" customHeight="1">
      <c r="A1112" s="70" t="s">
        <v>2621</v>
      </c>
      <c r="B1112" s="30" t="s">
        <v>35</v>
      </c>
      <c r="C1112" s="42" t="s">
        <v>2583</v>
      </c>
      <c r="D1112" s="42" t="s">
        <v>2572</v>
      </c>
      <c r="E1112" s="42" t="s">
        <v>2584</v>
      </c>
      <c r="F1112" s="42" t="s">
        <v>2620</v>
      </c>
      <c r="G1112" s="32" t="s">
        <v>40</v>
      </c>
      <c r="H1112" s="30">
        <v>0</v>
      </c>
      <c r="I1112" s="67">
        <v>590000000</v>
      </c>
      <c r="J1112" s="32" t="s">
        <v>41</v>
      </c>
      <c r="K1112" s="32" t="s">
        <v>182</v>
      </c>
      <c r="L1112" s="32" t="s">
        <v>302</v>
      </c>
      <c r="M1112" s="32" t="s">
        <v>69</v>
      </c>
      <c r="N1112" s="32" t="s">
        <v>303</v>
      </c>
      <c r="O1112" s="32" t="s">
        <v>115</v>
      </c>
      <c r="P1112" s="32">
        <v>796</v>
      </c>
      <c r="Q1112" s="32" t="s">
        <v>47</v>
      </c>
      <c r="R1112" s="43">
        <v>20</v>
      </c>
      <c r="S1112" s="43">
        <v>700</v>
      </c>
      <c r="T1112" s="44">
        <v>0</v>
      </c>
      <c r="U1112" s="44">
        <f>T1112*1.12</f>
        <v>0</v>
      </c>
      <c r="V1112" s="65"/>
      <c r="W1112" s="32">
        <v>2016</v>
      </c>
      <c r="X1112" s="87">
        <v>19</v>
      </c>
    </row>
    <row r="1113" spans="1:63" s="40" customFormat="1" ht="50.1" customHeight="1">
      <c r="A1113" s="68" t="s">
        <v>2622</v>
      </c>
      <c r="B1113" s="54" t="s">
        <v>35</v>
      </c>
      <c r="C1113" s="42" t="s">
        <v>2583</v>
      </c>
      <c r="D1113" s="42" t="s">
        <v>2572</v>
      </c>
      <c r="E1113" s="42" t="s">
        <v>2584</v>
      </c>
      <c r="F1113" s="42" t="s">
        <v>2620</v>
      </c>
      <c r="G1113" s="30" t="s">
        <v>40</v>
      </c>
      <c r="H1113" s="239">
        <v>0</v>
      </c>
      <c r="I1113" s="67">
        <v>590000000</v>
      </c>
      <c r="J1113" s="68" t="s">
        <v>394</v>
      </c>
      <c r="K1113" s="30" t="s">
        <v>395</v>
      </c>
      <c r="L1113" s="30" t="s">
        <v>396</v>
      </c>
      <c r="M1113" s="30" t="s">
        <v>69</v>
      </c>
      <c r="N1113" s="30" t="s">
        <v>397</v>
      </c>
      <c r="O1113" s="30" t="s">
        <v>398</v>
      </c>
      <c r="P1113" s="32">
        <v>796</v>
      </c>
      <c r="Q1113" s="30" t="s">
        <v>47</v>
      </c>
      <c r="R1113" s="43">
        <v>20</v>
      </c>
      <c r="S1113" s="43">
        <v>800</v>
      </c>
      <c r="T1113" s="44">
        <f>S1113*R1113</f>
        <v>16000</v>
      </c>
      <c r="U1113" s="207">
        <f>T1113*1.12</f>
        <v>17920</v>
      </c>
      <c r="V1113" s="30"/>
      <c r="W1113" s="68">
        <v>2016</v>
      </c>
      <c r="X1113" s="30"/>
    </row>
    <row r="1114" spans="1:63" ht="50.1" customHeight="1">
      <c r="A1114" s="29" t="s">
        <v>2623</v>
      </c>
      <c r="B1114" s="30" t="s">
        <v>35</v>
      </c>
      <c r="C1114" s="31" t="s">
        <v>2583</v>
      </c>
      <c r="D1114" s="31" t="s">
        <v>2572</v>
      </c>
      <c r="E1114" s="31" t="s">
        <v>2584</v>
      </c>
      <c r="F1114" s="31" t="s">
        <v>2624</v>
      </c>
      <c r="G1114" s="32" t="s">
        <v>40</v>
      </c>
      <c r="H1114" s="33">
        <v>0</v>
      </c>
      <c r="I1114" s="67">
        <v>590000000</v>
      </c>
      <c r="J1114" s="32" t="s">
        <v>41</v>
      </c>
      <c r="K1114" s="32" t="s">
        <v>68</v>
      </c>
      <c r="L1114" s="32" t="s">
        <v>302</v>
      </c>
      <c r="M1114" s="32" t="s">
        <v>84</v>
      </c>
      <c r="N1114" s="32" t="s">
        <v>303</v>
      </c>
      <c r="O1114" s="32" t="s">
        <v>100</v>
      </c>
      <c r="P1114" s="32">
        <v>796</v>
      </c>
      <c r="Q1114" s="32" t="s">
        <v>47</v>
      </c>
      <c r="R1114" s="34">
        <v>13</v>
      </c>
      <c r="S1114" s="34">
        <v>180</v>
      </c>
      <c r="T1114" s="35">
        <v>0</v>
      </c>
      <c r="U1114" s="36">
        <f t="shared" si="113"/>
        <v>0</v>
      </c>
      <c r="V1114" s="37" t="s">
        <v>48</v>
      </c>
      <c r="W1114" s="32">
        <v>2016</v>
      </c>
      <c r="X1114" s="38">
        <v>11</v>
      </c>
    </row>
    <row r="1115" spans="1:63" s="40" customFormat="1" ht="50.1" customHeight="1">
      <c r="A1115" s="70" t="s">
        <v>2625</v>
      </c>
      <c r="B1115" s="30" t="s">
        <v>35</v>
      </c>
      <c r="C1115" s="42" t="s">
        <v>2583</v>
      </c>
      <c r="D1115" s="42" t="s">
        <v>2572</v>
      </c>
      <c r="E1115" s="42" t="s">
        <v>2584</v>
      </c>
      <c r="F1115" s="42" t="s">
        <v>2624</v>
      </c>
      <c r="G1115" s="32" t="s">
        <v>40</v>
      </c>
      <c r="H1115" s="30">
        <v>0</v>
      </c>
      <c r="I1115" s="47">
        <v>590000000</v>
      </c>
      <c r="J1115" s="32" t="s">
        <v>41</v>
      </c>
      <c r="K1115" s="32" t="s">
        <v>182</v>
      </c>
      <c r="L1115" s="32" t="s">
        <v>302</v>
      </c>
      <c r="M1115" s="32" t="s">
        <v>84</v>
      </c>
      <c r="N1115" s="32" t="s">
        <v>303</v>
      </c>
      <c r="O1115" s="32" t="s">
        <v>175</v>
      </c>
      <c r="P1115" s="32">
        <v>796</v>
      </c>
      <c r="Q1115" s="32" t="s">
        <v>47</v>
      </c>
      <c r="R1115" s="58">
        <v>13</v>
      </c>
      <c r="S1115" s="58">
        <v>180</v>
      </c>
      <c r="T1115" s="58">
        <v>0</v>
      </c>
      <c r="U1115" s="58">
        <f>T1115*1.12</f>
        <v>0</v>
      </c>
      <c r="V1115" s="65"/>
      <c r="W1115" s="32">
        <v>2016</v>
      </c>
      <c r="X1115" s="32" t="s">
        <v>14056</v>
      </c>
      <c r="Y1115" s="363"/>
      <c r="Z1115" s="364"/>
      <c r="AA1115" s="364"/>
      <c r="AB1115" s="364"/>
      <c r="AC1115" s="364"/>
      <c r="AD1115" s="364"/>
      <c r="AE1115" s="364"/>
      <c r="AF1115" s="364"/>
      <c r="AG1115" s="364"/>
      <c r="AH1115" s="364"/>
      <c r="AI1115" s="364"/>
      <c r="AJ1115" s="364"/>
      <c r="AK1115" s="364"/>
      <c r="AL1115" s="364"/>
      <c r="AM1115" s="39"/>
      <c r="AN1115" s="39"/>
      <c r="AO1115" s="39"/>
      <c r="AP1115" s="39"/>
      <c r="AQ1115" s="39"/>
      <c r="AR1115" s="39"/>
      <c r="AS1115" s="39"/>
      <c r="AT1115" s="39"/>
      <c r="AU1115" s="39"/>
      <c r="AV1115" s="39"/>
      <c r="AW1115" s="39"/>
      <c r="AX1115" s="39"/>
      <c r="AY1115" s="39"/>
      <c r="AZ1115" s="39"/>
      <c r="BA1115" s="39"/>
      <c r="BB1115" s="39"/>
      <c r="BC1115" s="39"/>
      <c r="BD1115" s="39"/>
      <c r="BE1115" s="39"/>
      <c r="BF1115" s="39"/>
      <c r="BG1115" s="39"/>
      <c r="BH1115" s="39"/>
      <c r="BI1115" s="39"/>
      <c r="BJ1115" s="39"/>
      <c r="BK1115" s="39"/>
    </row>
    <row r="1116" spans="1:63" s="40" customFormat="1" ht="50.1" customHeight="1">
      <c r="A1116" s="124" t="s">
        <v>14319</v>
      </c>
      <c r="B1116" s="54" t="s">
        <v>35</v>
      </c>
      <c r="C1116" s="341" t="s">
        <v>10596</v>
      </c>
      <c r="D1116" s="341" t="s">
        <v>2572</v>
      </c>
      <c r="E1116" s="341" t="s">
        <v>10597</v>
      </c>
      <c r="F1116" s="341" t="s">
        <v>14320</v>
      </c>
      <c r="G1116" s="57" t="s">
        <v>40</v>
      </c>
      <c r="H1116" s="32">
        <v>0</v>
      </c>
      <c r="I1116" s="320">
        <v>590000000</v>
      </c>
      <c r="J1116" s="57" t="s">
        <v>41</v>
      </c>
      <c r="K1116" s="48" t="s">
        <v>14136</v>
      </c>
      <c r="L1116" s="57" t="s">
        <v>83</v>
      </c>
      <c r="M1116" s="57" t="s">
        <v>84</v>
      </c>
      <c r="N1116" s="57" t="s">
        <v>88</v>
      </c>
      <c r="O1116" s="248" t="s">
        <v>14294</v>
      </c>
      <c r="P1116" s="30">
        <v>796</v>
      </c>
      <c r="Q1116" s="54" t="s">
        <v>47</v>
      </c>
      <c r="R1116" s="102">
        <v>2</v>
      </c>
      <c r="S1116" s="102">
        <v>4500</v>
      </c>
      <c r="T1116" s="102">
        <f>R1116*S1116</f>
        <v>9000</v>
      </c>
      <c r="U1116" s="102">
        <f>T1116*1.12</f>
        <v>10080.000000000002</v>
      </c>
      <c r="V1116" s="123"/>
      <c r="W1116" s="204">
        <v>2016</v>
      </c>
      <c r="X1116" s="157"/>
      <c r="Y1116" s="363"/>
      <c r="Z1116" s="364"/>
      <c r="AA1116" s="364"/>
      <c r="AB1116" s="364"/>
      <c r="AC1116" s="364"/>
      <c r="AD1116" s="364"/>
      <c r="AE1116" s="364"/>
      <c r="AF1116" s="364"/>
      <c r="AG1116" s="364"/>
      <c r="AH1116" s="364"/>
      <c r="AI1116" s="364"/>
      <c r="AJ1116" s="364"/>
      <c r="AK1116" s="364"/>
      <c r="AL1116" s="364"/>
      <c r="AM1116" s="39"/>
      <c r="AN1116" s="39"/>
      <c r="AO1116" s="39"/>
      <c r="AP1116" s="39"/>
      <c r="AQ1116" s="39"/>
      <c r="AR1116" s="39"/>
      <c r="AS1116" s="39"/>
      <c r="AT1116" s="39"/>
      <c r="AU1116" s="39"/>
      <c r="AV1116" s="39"/>
      <c r="AW1116" s="39"/>
      <c r="AX1116" s="39"/>
      <c r="AY1116" s="39"/>
      <c r="AZ1116" s="39"/>
      <c r="BA1116" s="39"/>
      <c r="BB1116" s="39"/>
      <c r="BC1116" s="39"/>
      <c r="BD1116" s="39"/>
      <c r="BE1116" s="39"/>
      <c r="BF1116" s="39"/>
      <c r="BG1116" s="39"/>
      <c r="BH1116" s="39"/>
      <c r="BI1116" s="39"/>
      <c r="BJ1116" s="39"/>
      <c r="BK1116" s="39"/>
    </row>
    <row r="1117" spans="1:63" ht="50.1" customHeight="1">
      <c r="A1117" s="29" t="s">
        <v>2626</v>
      </c>
      <c r="B1117" s="30" t="s">
        <v>35</v>
      </c>
      <c r="C1117" s="31" t="s">
        <v>2583</v>
      </c>
      <c r="D1117" s="31" t="s">
        <v>2572</v>
      </c>
      <c r="E1117" s="31" t="s">
        <v>2584</v>
      </c>
      <c r="F1117" s="31" t="s">
        <v>2627</v>
      </c>
      <c r="G1117" s="32" t="s">
        <v>40</v>
      </c>
      <c r="H1117" s="33">
        <v>0</v>
      </c>
      <c r="I1117" s="67">
        <v>590000000</v>
      </c>
      <c r="J1117" s="32" t="s">
        <v>41</v>
      </c>
      <c r="K1117" s="32" t="s">
        <v>68</v>
      </c>
      <c r="L1117" s="32" t="s">
        <v>302</v>
      </c>
      <c r="M1117" s="32" t="s">
        <v>69</v>
      </c>
      <c r="N1117" s="32" t="s">
        <v>303</v>
      </c>
      <c r="O1117" s="32" t="s">
        <v>71</v>
      </c>
      <c r="P1117" s="32">
        <v>796</v>
      </c>
      <c r="Q1117" s="32" t="s">
        <v>47</v>
      </c>
      <c r="R1117" s="34">
        <v>3</v>
      </c>
      <c r="S1117" s="34">
        <v>80</v>
      </c>
      <c r="T1117" s="35">
        <v>0</v>
      </c>
      <c r="U1117" s="36">
        <f t="shared" si="113"/>
        <v>0</v>
      </c>
      <c r="V1117" s="37" t="s">
        <v>48</v>
      </c>
      <c r="W1117" s="32">
        <v>2016</v>
      </c>
      <c r="X1117" s="38">
        <v>11</v>
      </c>
    </row>
    <row r="1118" spans="1:63" s="40" customFormat="1" ht="50.1" customHeight="1">
      <c r="A1118" s="70" t="s">
        <v>2628</v>
      </c>
      <c r="B1118" s="30" t="s">
        <v>35</v>
      </c>
      <c r="C1118" s="42" t="s">
        <v>2583</v>
      </c>
      <c r="D1118" s="42" t="s">
        <v>2572</v>
      </c>
      <c r="E1118" s="42" t="s">
        <v>2584</v>
      </c>
      <c r="F1118" s="42" t="s">
        <v>2627</v>
      </c>
      <c r="G1118" s="32" t="s">
        <v>40</v>
      </c>
      <c r="H1118" s="30">
        <v>0</v>
      </c>
      <c r="I1118" s="351">
        <v>590000000</v>
      </c>
      <c r="J1118" s="32" t="s">
        <v>41</v>
      </c>
      <c r="K1118" s="32" t="s">
        <v>182</v>
      </c>
      <c r="L1118" s="32" t="s">
        <v>302</v>
      </c>
      <c r="M1118" s="32" t="s">
        <v>69</v>
      </c>
      <c r="N1118" s="32" t="s">
        <v>303</v>
      </c>
      <c r="O1118" s="32" t="s">
        <v>115</v>
      </c>
      <c r="P1118" s="32">
        <v>796</v>
      </c>
      <c r="Q1118" s="32" t="s">
        <v>47</v>
      </c>
      <c r="R1118" s="58">
        <v>3</v>
      </c>
      <c r="S1118" s="58">
        <v>80</v>
      </c>
      <c r="T1118" s="58">
        <v>0</v>
      </c>
      <c r="U1118" s="58">
        <f>T1118*1.12</f>
        <v>0</v>
      </c>
      <c r="V1118" s="65"/>
      <c r="W1118" s="32">
        <v>2016</v>
      </c>
      <c r="X1118" s="87" t="s">
        <v>6040</v>
      </c>
      <c r="Y1118" s="364"/>
      <c r="Z1118" s="364"/>
      <c r="AA1118" s="364"/>
      <c r="AB1118" s="364"/>
      <c r="AC1118" s="364"/>
      <c r="AD1118" s="364"/>
      <c r="AE1118" s="364"/>
      <c r="AF1118" s="364"/>
      <c r="AG1118" s="364"/>
      <c r="AH1118" s="39"/>
      <c r="AI1118" s="39"/>
      <c r="AJ1118" s="39"/>
      <c r="AK1118" s="39"/>
      <c r="AL1118" s="39"/>
      <c r="AM1118" s="39"/>
      <c r="AN1118" s="39"/>
      <c r="AO1118" s="39"/>
      <c r="AP1118" s="39"/>
      <c r="AQ1118" s="39"/>
      <c r="AR1118" s="39"/>
      <c r="AS1118" s="39"/>
      <c r="AT1118" s="39"/>
      <c r="AU1118" s="39"/>
      <c r="AV1118" s="39"/>
      <c r="AW1118" s="39"/>
      <c r="AX1118" s="39"/>
      <c r="AY1118" s="39"/>
      <c r="AZ1118" s="39"/>
      <c r="BA1118" s="39"/>
      <c r="BB1118" s="39"/>
      <c r="BC1118" s="39"/>
      <c r="BD1118" s="39"/>
      <c r="BE1118" s="39"/>
      <c r="BF1118" s="39"/>
    </row>
    <row r="1119" spans="1:63" s="40" customFormat="1" ht="50.1" customHeight="1">
      <c r="A1119" s="68" t="s">
        <v>13300</v>
      </c>
      <c r="B1119" s="54" t="s">
        <v>35</v>
      </c>
      <c r="C1119" s="42" t="s">
        <v>2583</v>
      </c>
      <c r="D1119" s="42" t="s">
        <v>2572</v>
      </c>
      <c r="E1119" s="42" t="s">
        <v>2584</v>
      </c>
      <c r="F1119" s="42" t="s">
        <v>13301</v>
      </c>
      <c r="G1119" s="30" t="s">
        <v>40</v>
      </c>
      <c r="H1119" s="239">
        <v>0</v>
      </c>
      <c r="I1119" s="313">
        <v>590000000</v>
      </c>
      <c r="J1119" s="68" t="s">
        <v>394</v>
      </c>
      <c r="K1119" s="30" t="s">
        <v>13233</v>
      </c>
      <c r="L1119" s="30" t="s">
        <v>396</v>
      </c>
      <c r="M1119" s="32" t="s">
        <v>69</v>
      </c>
      <c r="N1119" s="30" t="s">
        <v>1851</v>
      </c>
      <c r="O1119" s="30" t="s">
        <v>398</v>
      </c>
      <c r="P1119" s="70">
        <v>796</v>
      </c>
      <c r="Q1119" s="30" t="s">
        <v>47</v>
      </c>
      <c r="R1119" s="58">
        <v>22</v>
      </c>
      <c r="S1119" s="58">
        <v>130</v>
      </c>
      <c r="T1119" s="58">
        <f>S1119*R1119</f>
        <v>2860</v>
      </c>
      <c r="U1119" s="323">
        <f>T1119*1.12</f>
        <v>3203.2000000000003</v>
      </c>
      <c r="V1119" s="30"/>
      <c r="W1119" s="68">
        <v>2016</v>
      </c>
      <c r="X1119" s="32"/>
      <c r="Y1119" s="364"/>
      <c r="Z1119" s="364"/>
      <c r="AA1119" s="364"/>
      <c r="AB1119" s="364"/>
      <c r="AC1119" s="364"/>
      <c r="AD1119" s="364"/>
      <c r="AE1119" s="364"/>
      <c r="AF1119" s="364"/>
      <c r="AG1119" s="364"/>
      <c r="AH1119" s="39"/>
      <c r="AI1119" s="39"/>
      <c r="AJ1119" s="39"/>
      <c r="AK1119" s="39"/>
      <c r="AL1119" s="39"/>
      <c r="AM1119" s="39"/>
      <c r="AN1119" s="39"/>
      <c r="AO1119" s="39"/>
      <c r="AP1119" s="39"/>
      <c r="AQ1119" s="39"/>
      <c r="AR1119" s="39"/>
      <c r="AS1119" s="39"/>
      <c r="AT1119" s="39"/>
      <c r="AU1119" s="39"/>
      <c r="AV1119" s="39"/>
      <c r="AW1119" s="39"/>
      <c r="AX1119" s="39"/>
      <c r="AY1119" s="39"/>
      <c r="AZ1119" s="39"/>
      <c r="BA1119" s="39"/>
      <c r="BB1119" s="39"/>
      <c r="BC1119" s="39"/>
      <c r="BD1119" s="39"/>
      <c r="BE1119" s="39"/>
      <c r="BF1119" s="39"/>
    </row>
    <row r="1120" spans="1:63" ht="50.1" customHeight="1">
      <c r="A1120" s="29" t="s">
        <v>2629</v>
      </c>
      <c r="B1120" s="30" t="s">
        <v>35</v>
      </c>
      <c r="C1120" s="31" t="s">
        <v>2630</v>
      </c>
      <c r="D1120" s="31" t="s">
        <v>2631</v>
      </c>
      <c r="E1120" s="31" t="s">
        <v>2632</v>
      </c>
      <c r="F1120" s="31" t="s">
        <v>2633</v>
      </c>
      <c r="G1120" s="32" t="s">
        <v>40</v>
      </c>
      <c r="H1120" s="33">
        <v>0</v>
      </c>
      <c r="I1120" s="67">
        <v>590000000</v>
      </c>
      <c r="J1120" s="32" t="s">
        <v>41</v>
      </c>
      <c r="K1120" s="32" t="s">
        <v>42</v>
      </c>
      <c r="L1120" s="32" t="s">
        <v>43</v>
      </c>
      <c r="M1120" s="32" t="s">
        <v>44</v>
      </c>
      <c r="N1120" s="32" t="s">
        <v>45</v>
      </c>
      <c r="O1120" s="32" t="s">
        <v>111</v>
      </c>
      <c r="P1120" s="32">
        <v>796</v>
      </c>
      <c r="Q1120" s="32" t="s">
        <v>47</v>
      </c>
      <c r="R1120" s="34">
        <v>100</v>
      </c>
      <c r="S1120" s="34">
        <v>500</v>
      </c>
      <c r="T1120" s="35">
        <f>R1120*S1120</f>
        <v>50000</v>
      </c>
      <c r="U1120" s="36">
        <f t="shared" si="113"/>
        <v>56000.000000000007</v>
      </c>
      <c r="V1120" s="37" t="s">
        <v>48</v>
      </c>
      <c r="W1120" s="32">
        <v>2016</v>
      </c>
      <c r="X1120" s="38" t="s">
        <v>48</v>
      </c>
    </row>
    <row r="1121" spans="1:24" ht="50.1" customHeight="1">
      <c r="A1121" s="29" t="s">
        <v>2634</v>
      </c>
      <c r="B1121" s="30" t="s">
        <v>35</v>
      </c>
      <c r="C1121" s="31" t="s">
        <v>2635</v>
      </c>
      <c r="D1121" s="31" t="s">
        <v>2631</v>
      </c>
      <c r="E1121" s="31" t="s">
        <v>2636</v>
      </c>
      <c r="F1121" s="31" t="s">
        <v>2637</v>
      </c>
      <c r="G1121" s="32" t="s">
        <v>40</v>
      </c>
      <c r="H1121" s="33">
        <v>0</v>
      </c>
      <c r="I1121" s="67">
        <v>590000000</v>
      </c>
      <c r="J1121" s="32" t="s">
        <v>41</v>
      </c>
      <c r="K1121" s="32" t="s">
        <v>42</v>
      </c>
      <c r="L1121" s="32" t="s">
        <v>43</v>
      </c>
      <c r="M1121" s="32" t="s">
        <v>44</v>
      </c>
      <c r="N1121" s="32" t="s">
        <v>45</v>
      </c>
      <c r="O1121" s="32" t="s">
        <v>111</v>
      </c>
      <c r="P1121" s="32">
        <v>796</v>
      </c>
      <c r="Q1121" s="32" t="s">
        <v>47</v>
      </c>
      <c r="R1121" s="34">
        <v>100</v>
      </c>
      <c r="S1121" s="34">
        <v>700</v>
      </c>
      <c r="T1121" s="35">
        <f>R1121*S1121</f>
        <v>70000</v>
      </c>
      <c r="U1121" s="36">
        <f t="shared" si="113"/>
        <v>78400.000000000015</v>
      </c>
      <c r="V1121" s="37" t="s">
        <v>48</v>
      </c>
      <c r="W1121" s="32">
        <v>2016</v>
      </c>
      <c r="X1121" s="38" t="s">
        <v>48</v>
      </c>
    </row>
    <row r="1122" spans="1:24" ht="50.1" customHeight="1">
      <c r="A1122" s="29" t="s">
        <v>2638</v>
      </c>
      <c r="B1122" s="30" t="s">
        <v>35</v>
      </c>
      <c r="C1122" s="31" t="s">
        <v>2639</v>
      </c>
      <c r="D1122" s="31" t="s">
        <v>2631</v>
      </c>
      <c r="E1122" s="31" t="s">
        <v>2640</v>
      </c>
      <c r="F1122" s="31" t="s">
        <v>2641</v>
      </c>
      <c r="G1122" s="32" t="s">
        <v>40</v>
      </c>
      <c r="H1122" s="33">
        <v>0</v>
      </c>
      <c r="I1122" s="67">
        <v>590000000</v>
      </c>
      <c r="J1122" s="32" t="s">
        <v>41</v>
      </c>
      <c r="K1122" s="32" t="s">
        <v>42</v>
      </c>
      <c r="L1122" s="32" t="s">
        <v>43</v>
      </c>
      <c r="M1122" s="32" t="s">
        <v>44</v>
      </c>
      <c r="N1122" s="32" t="s">
        <v>45</v>
      </c>
      <c r="O1122" s="32" t="s">
        <v>111</v>
      </c>
      <c r="P1122" s="32">
        <v>796</v>
      </c>
      <c r="Q1122" s="32" t="s">
        <v>47</v>
      </c>
      <c r="R1122" s="34">
        <v>100</v>
      </c>
      <c r="S1122" s="34">
        <v>900</v>
      </c>
      <c r="T1122" s="35">
        <f>R1122*S1122</f>
        <v>90000</v>
      </c>
      <c r="U1122" s="36">
        <f t="shared" si="113"/>
        <v>100800.00000000001</v>
      </c>
      <c r="V1122" s="37" t="s">
        <v>48</v>
      </c>
      <c r="W1122" s="32">
        <v>2016</v>
      </c>
      <c r="X1122" s="38" t="s">
        <v>48</v>
      </c>
    </row>
    <row r="1123" spans="1:24" ht="50.1" customHeight="1">
      <c r="A1123" s="29" t="s">
        <v>2642</v>
      </c>
      <c r="B1123" s="30" t="s">
        <v>35</v>
      </c>
      <c r="C1123" s="31" t="s">
        <v>2643</v>
      </c>
      <c r="D1123" s="31" t="s">
        <v>2644</v>
      </c>
      <c r="E1123" s="31" t="s">
        <v>2645</v>
      </c>
      <c r="F1123" s="31" t="s">
        <v>2646</v>
      </c>
      <c r="G1123" s="32" t="s">
        <v>40</v>
      </c>
      <c r="H1123" s="33">
        <v>0</v>
      </c>
      <c r="I1123" s="67">
        <v>590000000</v>
      </c>
      <c r="J1123" s="32" t="s">
        <v>41</v>
      </c>
      <c r="K1123" s="32" t="s">
        <v>42</v>
      </c>
      <c r="L1123" s="32" t="s">
        <v>43</v>
      </c>
      <c r="M1123" s="32" t="s">
        <v>44</v>
      </c>
      <c r="N1123" s="32" t="s">
        <v>45</v>
      </c>
      <c r="O1123" s="32" t="s">
        <v>111</v>
      </c>
      <c r="P1123" s="32">
        <v>796</v>
      </c>
      <c r="Q1123" s="32" t="s">
        <v>47</v>
      </c>
      <c r="R1123" s="34">
        <v>300</v>
      </c>
      <c r="S1123" s="34">
        <v>550</v>
      </c>
      <c r="T1123" s="35">
        <v>0</v>
      </c>
      <c r="U1123" s="36">
        <f t="shared" si="113"/>
        <v>0</v>
      </c>
      <c r="V1123" s="37" t="s">
        <v>48</v>
      </c>
      <c r="W1123" s="32">
        <v>2016</v>
      </c>
      <c r="X1123" s="38">
        <v>11</v>
      </c>
    </row>
    <row r="1124" spans="1:24" ht="50.1" customHeight="1">
      <c r="A1124" s="41" t="s">
        <v>2647</v>
      </c>
      <c r="B1124" s="30" t="s">
        <v>35</v>
      </c>
      <c r="C1124" s="42" t="s">
        <v>2643</v>
      </c>
      <c r="D1124" s="42" t="s">
        <v>2644</v>
      </c>
      <c r="E1124" s="42" t="s">
        <v>2645</v>
      </c>
      <c r="F1124" s="42" t="s">
        <v>2646</v>
      </c>
      <c r="G1124" s="30" t="s">
        <v>40</v>
      </c>
      <c r="H1124" s="30">
        <v>0</v>
      </c>
      <c r="I1124" s="67">
        <v>590000000</v>
      </c>
      <c r="J1124" s="32" t="s">
        <v>41</v>
      </c>
      <c r="K1124" s="30" t="s">
        <v>174</v>
      </c>
      <c r="L1124" s="32" t="s">
        <v>43</v>
      </c>
      <c r="M1124" s="30" t="s">
        <v>44</v>
      </c>
      <c r="N1124" s="30" t="s">
        <v>45</v>
      </c>
      <c r="O1124" s="32" t="s">
        <v>115</v>
      </c>
      <c r="P1124" s="32">
        <v>796</v>
      </c>
      <c r="Q1124" s="30" t="s">
        <v>47</v>
      </c>
      <c r="R1124" s="43">
        <v>300</v>
      </c>
      <c r="S1124" s="43">
        <v>550</v>
      </c>
      <c r="T1124" s="44">
        <f>R1124*S1124</f>
        <v>165000</v>
      </c>
      <c r="U1124" s="44">
        <f t="shared" si="113"/>
        <v>184800.00000000003</v>
      </c>
      <c r="V1124" s="64"/>
      <c r="W1124" s="32">
        <v>2016</v>
      </c>
      <c r="X1124" s="30"/>
    </row>
    <row r="1125" spans="1:24" ht="50.1" customHeight="1">
      <c r="A1125" s="29" t="s">
        <v>2648</v>
      </c>
      <c r="B1125" s="30" t="s">
        <v>35</v>
      </c>
      <c r="C1125" s="31" t="s">
        <v>2649</v>
      </c>
      <c r="D1125" s="31" t="s">
        <v>2644</v>
      </c>
      <c r="E1125" s="31" t="s">
        <v>2650</v>
      </c>
      <c r="F1125" s="31" t="s">
        <v>2651</v>
      </c>
      <c r="G1125" s="32" t="s">
        <v>40</v>
      </c>
      <c r="H1125" s="33">
        <v>0</v>
      </c>
      <c r="I1125" s="67">
        <v>590000000</v>
      </c>
      <c r="J1125" s="32" t="s">
        <v>41</v>
      </c>
      <c r="K1125" s="32" t="s">
        <v>42</v>
      </c>
      <c r="L1125" s="32" t="s">
        <v>43</v>
      </c>
      <c r="M1125" s="32" t="s">
        <v>44</v>
      </c>
      <c r="N1125" s="32" t="s">
        <v>45</v>
      </c>
      <c r="O1125" s="32" t="s">
        <v>111</v>
      </c>
      <c r="P1125" s="32">
        <v>796</v>
      </c>
      <c r="Q1125" s="32" t="s">
        <v>47</v>
      </c>
      <c r="R1125" s="34">
        <v>300</v>
      </c>
      <c r="S1125" s="34">
        <v>550</v>
      </c>
      <c r="T1125" s="35">
        <v>0</v>
      </c>
      <c r="U1125" s="36">
        <f t="shared" si="113"/>
        <v>0</v>
      </c>
      <c r="V1125" s="37" t="s">
        <v>48</v>
      </c>
      <c r="W1125" s="32">
        <v>2016</v>
      </c>
      <c r="X1125" s="38">
        <v>11</v>
      </c>
    </row>
    <row r="1126" spans="1:24" s="40" customFormat="1" ht="50.1" customHeight="1">
      <c r="A1126" s="70" t="s">
        <v>2652</v>
      </c>
      <c r="B1126" s="30" t="s">
        <v>35</v>
      </c>
      <c r="C1126" s="42" t="s">
        <v>2649</v>
      </c>
      <c r="D1126" s="42" t="s">
        <v>2644</v>
      </c>
      <c r="E1126" s="42" t="s">
        <v>2650</v>
      </c>
      <c r="F1126" s="42" t="s">
        <v>2651</v>
      </c>
      <c r="G1126" s="30" t="s">
        <v>40</v>
      </c>
      <c r="H1126" s="30">
        <v>0</v>
      </c>
      <c r="I1126" s="67">
        <v>590000000</v>
      </c>
      <c r="J1126" s="32" t="s">
        <v>41</v>
      </c>
      <c r="K1126" s="30" t="s">
        <v>174</v>
      </c>
      <c r="L1126" s="32" t="s">
        <v>43</v>
      </c>
      <c r="M1126" s="30" t="s">
        <v>44</v>
      </c>
      <c r="N1126" s="30" t="s">
        <v>45</v>
      </c>
      <c r="O1126" s="32" t="s">
        <v>115</v>
      </c>
      <c r="P1126" s="32">
        <v>796</v>
      </c>
      <c r="Q1126" s="30" t="s">
        <v>47</v>
      </c>
      <c r="R1126" s="43">
        <v>300</v>
      </c>
      <c r="S1126" s="43">
        <v>550</v>
      </c>
      <c r="T1126" s="44">
        <v>0</v>
      </c>
      <c r="U1126" s="44">
        <f t="shared" si="113"/>
        <v>0</v>
      </c>
      <c r="V1126" s="64"/>
      <c r="W1126" s="32">
        <v>2016</v>
      </c>
      <c r="X1126" s="30" t="s">
        <v>2653</v>
      </c>
    </row>
    <row r="1127" spans="1:24" s="40" customFormat="1" ht="50.1" customHeight="1">
      <c r="A1127" s="70" t="s">
        <v>2654</v>
      </c>
      <c r="B1127" s="30" t="s">
        <v>35</v>
      </c>
      <c r="C1127" s="42" t="s">
        <v>2649</v>
      </c>
      <c r="D1127" s="42" t="s">
        <v>2644</v>
      </c>
      <c r="E1127" s="42" t="s">
        <v>2650</v>
      </c>
      <c r="F1127" s="179" t="s">
        <v>2655</v>
      </c>
      <c r="G1127" s="30" t="s">
        <v>103</v>
      </c>
      <c r="H1127" s="30">
        <v>0</v>
      </c>
      <c r="I1127" s="67">
        <v>590000000</v>
      </c>
      <c r="J1127" s="32" t="s">
        <v>41</v>
      </c>
      <c r="K1127" s="30" t="s">
        <v>2656</v>
      </c>
      <c r="L1127" s="32" t="s">
        <v>43</v>
      </c>
      <c r="M1127" s="30" t="s">
        <v>84</v>
      </c>
      <c r="N1127" s="30" t="s">
        <v>45</v>
      </c>
      <c r="O1127" s="32" t="s">
        <v>483</v>
      </c>
      <c r="P1127" s="32">
        <v>796</v>
      </c>
      <c r="Q1127" s="30" t="s">
        <v>47</v>
      </c>
      <c r="R1127" s="43">
        <v>300</v>
      </c>
      <c r="S1127" s="43">
        <v>550</v>
      </c>
      <c r="T1127" s="44">
        <f>R1127*S1127</f>
        <v>165000</v>
      </c>
      <c r="U1127" s="44">
        <f t="shared" si="113"/>
        <v>184800.00000000003</v>
      </c>
      <c r="V1127" s="64"/>
      <c r="W1127" s="32">
        <v>2016</v>
      </c>
      <c r="X1127" s="30"/>
    </row>
    <row r="1128" spans="1:24" ht="50.1" customHeight="1">
      <c r="A1128" s="29" t="s">
        <v>2657</v>
      </c>
      <c r="B1128" s="30" t="s">
        <v>35</v>
      </c>
      <c r="C1128" s="31" t="s">
        <v>2658</v>
      </c>
      <c r="D1128" s="31" t="s">
        <v>2644</v>
      </c>
      <c r="E1128" s="31" t="s">
        <v>2659</v>
      </c>
      <c r="F1128" s="31" t="s">
        <v>2660</v>
      </c>
      <c r="G1128" s="32" t="s">
        <v>40</v>
      </c>
      <c r="H1128" s="33">
        <v>0</v>
      </c>
      <c r="I1128" s="67">
        <v>590000000</v>
      </c>
      <c r="J1128" s="32" t="s">
        <v>41</v>
      </c>
      <c r="K1128" s="32" t="s">
        <v>42</v>
      </c>
      <c r="L1128" s="32" t="s">
        <v>43</v>
      </c>
      <c r="M1128" s="32" t="s">
        <v>44</v>
      </c>
      <c r="N1128" s="32" t="s">
        <v>45</v>
      </c>
      <c r="O1128" s="32" t="s">
        <v>111</v>
      </c>
      <c r="P1128" s="32">
        <v>796</v>
      </c>
      <c r="Q1128" s="32" t="s">
        <v>47</v>
      </c>
      <c r="R1128" s="34">
        <v>200</v>
      </c>
      <c r="S1128" s="34">
        <v>650</v>
      </c>
      <c r="T1128" s="35">
        <v>0</v>
      </c>
      <c r="U1128" s="36">
        <f t="shared" si="113"/>
        <v>0</v>
      </c>
      <c r="V1128" s="37" t="s">
        <v>48</v>
      </c>
      <c r="W1128" s="32">
        <v>2016</v>
      </c>
      <c r="X1128" s="38">
        <v>11</v>
      </c>
    </row>
    <row r="1129" spans="1:24" s="40" customFormat="1" ht="50.1" customHeight="1">
      <c r="A1129" s="70" t="s">
        <v>2661</v>
      </c>
      <c r="B1129" s="30" t="s">
        <v>35</v>
      </c>
      <c r="C1129" s="42" t="s">
        <v>2658</v>
      </c>
      <c r="D1129" s="42" t="s">
        <v>2644</v>
      </c>
      <c r="E1129" s="42" t="s">
        <v>2659</v>
      </c>
      <c r="F1129" s="42" t="s">
        <v>2660</v>
      </c>
      <c r="G1129" s="30" t="s">
        <v>40</v>
      </c>
      <c r="H1129" s="30">
        <v>0</v>
      </c>
      <c r="I1129" s="67">
        <v>590000000</v>
      </c>
      <c r="J1129" s="32" t="s">
        <v>41</v>
      </c>
      <c r="K1129" s="30" t="s">
        <v>174</v>
      </c>
      <c r="L1129" s="32" t="s">
        <v>43</v>
      </c>
      <c r="M1129" s="30" t="s">
        <v>44</v>
      </c>
      <c r="N1129" s="30" t="s">
        <v>45</v>
      </c>
      <c r="O1129" s="32" t="s">
        <v>115</v>
      </c>
      <c r="P1129" s="32">
        <v>796</v>
      </c>
      <c r="Q1129" s="30" t="s">
        <v>47</v>
      </c>
      <c r="R1129" s="43">
        <v>200</v>
      </c>
      <c r="S1129" s="43">
        <v>650</v>
      </c>
      <c r="T1129" s="44">
        <v>0</v>
      </c>
      <c r="U1129" s="44">
        <f t="shared" si="113"/>
        <v>0</v>
      </c>
      <c r="V1129" s="64"/>
      <c r="W1129" s="32">
        <v>2016</v>
      </c>
      <c r="X1129" s="30" t="s">
        <v>2653</v>
      </c>
    </row>
    <row r="1130" spans="1:24" s="40" customFormat="1" ht="50.1" customHeight="1">
      <c r="A1130" s="70" t="s">
        <v>2662</v>
      </c>
      <c r="B1130" s="30" t="s">
        <v>35</v>
      </c>
      <c r="C1130" s="42" t="s">
        <v>2658</v>
      </c>
      <c r="D1130" s="42" t="s">
        <v>2644</v>
      </c>
      <c r="E1130" s="42" t="s">
        <v>2659</v>
      </c>
      <c r="F1130" s="42" t="s">
        <v>2663</v>
      </c>
      <c r="G1130" s="30" t="s">
        <v>103</v>
      </c>
      <c r="H1130" s="30">
        <v>0</v>
      </c>
      <c r="I1130" s="67">
        <v>590000000</v>
      </c>
      <c r="J1130" s="32" t="s">
        <v>41</v>
      </c>
      <c r="K1130" s="30" t="s">
        <v>2656</v>
      </c>
      <c r="L1130" s="32" t="s">
        <v>43</v>
      </c>
      <c r="M1130" s="30" t="s">
        <v>84</v>
      </c>
      <c r="N1130" s="30" t="s">
        <v>45</v>
      </c>
      <c r="O1130" s="32" t="s">
        <v>483</v>
      </c>
      <c r="P1130" s="32">
        <v>796</v>
      </c>
      <c r="Q1130" s="30" t="s">
        <v>47</v>
      </c>
      <c r="R1130" s="43">
        <v>200</v>
      </c>
      <c r="S1130" s="43">
        <v>650</v>
      </c>
      <c r="T1130" s="44">
        <f t="shared" ref="T1130:T1135" si="116">R1130*S1130</f>
        <v>130000</v>
      </c>
      <c r="U1130" s="44">
        <f t="shared" si="113"/>
        <v>145600</v>
      </c>
      <c r="V1130" s="64"/>
      <c r="W1130" s="32">
        <v>2016</v>
      </c>
      <c r="X1130" s="30"/>
    </row>
    <row r="1131" spans="1:24" ht="50.1" customHeight="1">
      <c r="A1131" s="29" t="s">
        <v>2664</v>
      </c>
      <c r="B1131" s="30" t="s">
        <v>35</v>
      </c>
      <c r="C1131" s="31" t="s">
        <v>2665</v>
      </c>
      <c r="D1131" s="31" t="s">
        <v>2644</v>
      </c>
      <c r="E1131" s="31" t="s">
        <v>2666</v>
      </c>
      <c r="F1131" s="31" t="s">
        <v>2667</v>
      </c>
      <c r="G1131" s="32" t="s">
        <v>40</v>
      </c>
      <c r="H1131" s="33">
        <v>0</v>
      </c>
      <c r="I1131" s="67">
        <v>590000000</v>
      </c>
      <c r="J1131" s="32" t="s">
        <v>41</v>
      </c>
      <c r="K1131" s="32" t="s">
        <v>42</v>
      </c>
      <c r="L1131" s="32" t="s">
        <v>43</v>
      </c>
      <c r="M1131" s="32" t="s">
        <v>44</v>
      </c>
      <c r="N1131" s="32" t="s">
        <v>45</v>
      </c>
      <c r="O1131" s="32" t="s">
        <v>111</v>
      </c>
      <c r="P1131" s="32">
        <v>796</v>
      </c>
      <c r="Q1131" s="32" t="s">
        <v>47</v>
      </c>
      <c r="R1131" s="34">
        <v>200</v>
      </c>
      <c r="S1131" s="34">
        <v>650</v>
      </c>
      <c r="T1131" s="35">
        <f t="shared" si="116"/>
        <v>130000</v>
      </c>
      <c r="U1131" s="36">
        <f t="shared" si="113"/>
        <v>145600</v>
      </c>
      <c r="V1131" s="37" t="s">
        <v>48</v>
      </c>
      <c r="W1131" s="32">
        <v>2016</v>
      </c>
      <c r="X1131" s="38" t="s">
        <v>48</v>
      </c>
    </row>
    <row r="1132" spans="1:24" ht="50.1" customHeight="1">
      <c r="A1132" s="29" t="s">
        <v>2668</v>
      </c>
      <c r="B1132" s="30" t="s">
        <v>35</v>
      </c>
      <c r="C1132" s="31" t="s">
        <v>2669</v>
      </c>
      <c r="D1132" s="31" t="s">
        <v>2644</v>
      </c>
      <c r="E1132" s="31" t="s">
        <v>2670</v>
      </c>
      <c r="F1132" s="31" t="s">
        <v>2671</v>
      </c>
      <c r="G1132" s="32" t="s">
        <v>40</v>
      </c>
      <c r="H1132" s="33">
        <v>0</v>
      </c>
      <c r="I1132" s="67">
        <v>590000000</v>
      </c>
      <c r="J1132" s="32" t="s">
        <v>41</v>
      </c>
      <c r="K1132" s="32" t="s">
        <v>42</v>
      </c>
      <c r="L1132" s="32" t="s">
        <v>43</v>
      </c>
      <c r="M1132" s="32" t="s">
        <v>44</v>
      </c>
      <c r="N1132" s="32" t="s">
        <v>45</v>
      </c>
      <c r="O1132" s="32" t="s">
        <v>111</v>
      </c>
      <c r="P1132" s="32">
        <v>796</v>
      </c>
      <c r="Q1132" s="32" t="s">
        <v>47</v>
      </c>
      <c r="R1132" s="34">
        <v>150</v>
      </c>
      <c r="S1132" s="34">
        <v>800</v>
      </c>
      <c r="T1132" s="35">
        <f t="shared" si="116"/>
        <v>120000</v>
      </c>
      <c r="U1132" s="36">
        <f t="shared" si="113"/>
        <v>134400</v>
      </c>
      <c r="V1132" s="37" t="s">
        <v>48</v>
      </c>
      <c r="W1132" s="32">
        <v>2016</v>
      </c>
      <c r="X1132" s="38" t="s">
        <v>48</v>
      </c>
    </row>
    <row r="1133" spans="1:24" ht="50.1" customHeight="1">
      <c r="A1133" s="29" t="s">
        <v>2672</v>
      </c>
      <c r="B1133" s="30" t="s">
        <v>35</v>
      </c>
      <c r="C1133" s="31" t="s">
        <v>2673</v>
      </c>
      <c r="D1133" s="31" t="s">
        <v>2644</v>
      </c>
      <c r="E1133" s="31" t="s">
        <v>2674</v>
      </c>
      <c r="F1133" s="31" t="s">
        <v>2675</v>
      </c>
      <c r="G1133" s="32" t="s">
        <v>40</v>
      </c>
      <c r="H1133" s="33">
        <v>0</v>
      </c>
      <c r="I1133" s="67">
        <v>590000000</v>
      </c>
      <c r="J1133" s="32" t="s">
        <v>41</v>
      </c>
      <c r="K1133" s="32" t="s">
        <v>42</v>
      </c>
      <c r="L1133" s="32" t="s">
        <v>43</v>
      </c>
      <c r="M1133" s="32" t="s">
        <v>44</v>
      </c>
      <c r="N1133" s="32" t="s">
        <v>45</v>
      </c>
      <c r="O1133" s="32" t="s">
        <v>111</v>
      </c>
      <c r="P1133" s="32">
        <v>796</v>
      </c>
      <c r="Q1133" s="32" t="s">
        <v>47</v>
      </c>
      <c r="R1133" s="34">
        <v>150</v>
      </c>
      <c r="S1133" s="34">
        <v>200</v>
      </c>
      <c r="T1133" s="35">
        <f t="shared" si="116"/>
        <v>30000</v>
      </c>
      <c r="U1133" s="36">
        <f t="shared" si="113"/>
        <v>33600</v>
      </c>
      <c r="V1133" s="37" t="s">
        <v>48</v>
      </c>
      <c r="W1133" s="32">
        <v>2016</v>
      </c>
      <c r="X1133" s="38" t="s">
        <v>48</v>
      </c>
    </row>
    <row r="1134" spans="1:24" ht="50.1" customHeight="1">
      <c r="A1134" s="29" t="s">
        <v>2676</v>
      </c>
      <c r="B1134" s="30" t="s">
        <v>35</v>
      </c>
      <c r="C1134" s="31" t="s">
        <v>2677</v>
      </c>
      <c r="D1134" s="31" t="s">
        <v>2644</v>
      </c>
      <c r="E1134" s="31" t="s">
        <v>2678</v>
      </c>
      <c r="F1134" s="31" t="s">
        <v>2679</v>
      </c>
      <c r="G1134" s="32" t="s">
        <v>40</v>
      </c>
      <c r="H1134" s="33">
        <v>0</v>
      </c>
      <c r="I1134" s="67">
        <v>590000000</v>
      </c>
      <c r="J1134" s="32" t="s">
        <v>41</v>
      </c>
      <c r="K1134" s="32" t="s">
        <v>42</v>
      </c>
      <c r="L1134" s="32" t="s">
        <v>43</v>
      </c>
      <c r="M1134" s="32" t="s">
        <v>44</v>
      </c>
      <c r="N1134" s="32" t="s">
        <v>45</v>
      </c>
      <c r="O1134" s="32" t="s">
        <v>111</v>
      </c>
      <c r="P1134" s="32">
        <v>796</v>
      </c>
      <c r="Q1134" s="32" t="s">
        <v>47</v>
      </c>
      <c r="R1134" s="34">
        <v>150</v>
      </c>
      <c r="S1134" s="34">
        <v>220</v>
      </c>
      <c r="T1134" s="35">
        <f t="shared" si="116"/>
        <v>33000</v>
      </c>
      <c r="U1134" s="36">
        <f t="shared" si="113"/>
        <v>36960</v>
      </c>
      <c r="V1134" s="37" t="s">
        <v>48</v>
      </c>
      <c r="W1134" s="32">
        <v>2016</v>
      </c>
      <c r="X1134" s="38" t="s">
        <v>48</v>
      </c>
    </row>
    <row r="1135" spans="1:24" ht="50.1" customHeight="1">
      <c r="A1135" s="29" t="s">
        <v>2680</v>
      </c>
      <c r="B1135" s="30" t="s">
        <v>35</v>
      </c>
      <c r="C1135" s="31" t="s">
        <v>2681</v>
      </c>
      <c r="D1135" s="31" t="s">
        <v>2644</v>
      </c>
      <c r="E1135" s="31" t="s">
        <v>2682</v>
      </c>
      <c r="F1135" s="31" t="s">
        <v>2683</v>
      </c>
      <c r="G1135" s="32" t="s">
        <v>40</v>
      </c>
      <c r="H1135" s="33">
        <v>0</v>
      </c>
      <c r="I1135" s="67">
        <v>590000000</v>
      </c>
      <c r="J1135" s="32" t="s">
        <v>41</v>
      </c>
      <c r="K1135" s="32" t="s">
        <v>42</v>
      </c>
      <c r="L1135" s="32" t="s">
        <v>43</v>
      </c>
      <c r="M1135" s="32" t="s">
        <v>44</v>
      </c>
      <c r="N1135" s="32" t="s">
        <v>45</v>
      </c>
      <c r="O1135" s="32" t="s">
        <v>111</v>
      </c>
      <c r="P1135" s="32">
        <v>796</v>
      </c>
      <c r="Q1135" s="32" t="s">
        <v>47</v>
      </c>
      <c r="R1135" s="34">
        <v>150</v>
      </c>
      <c r="S1135" s="34">
        <v>360</v>
      </c>
      <c r="T1135" s="35">
        <f t="shared" si="116"/>
        <v>54000</v>
      </c>
      <c r="U1135" s="36">
        <f t="shared" si="113"/>
        <v>60480.000000000007</v>
      </c>
      <c r="V1135" s="37" t="s">
        <v>48</v>
      </c>
      <c r="W1135" s="32">
        <v>2016</v>
      </c>
      <c r="X1135" s="38" t="s">
        <v>48</v>
      </c>
    </row>
    <row r="1136" spans="1:24" ht="50.1" customHeight="1">
      <c r="A1136" s="29" t="s">
        <v>2684</v>
      </c>
      <c r="B1136" s="30" t="s">
        <v>35</v>
      </c>
      <c r="C1136" s="31" t="s">
        <v>2685</v>
      </c>
      <c r="D1136" s="31" t="s">
        <v>2686</v>
      </c>
      <c r="E1136" s="31" t="s">
        <v>2687</v>
      </c>
      <c r="F1136" s="31" t="s">
        <v>2688</v>
      </c>
      <c r="G1136" s="32" t="s">
        <v>40</v>
      </c>
      <c r="H1136" s="33">
        <v>0</v>
      </c>
      <c r="I1136" s="67">
        <v>590000000</v>
      </c>
      <c r="J1136" s="32" t="s">
        <v>41</v>
      </c>
      <c r="K1136" s="32" t="s">
        <v>381</v>
      </c>
      <c r="L1136" s="32" t="s">
        <v>302</v>
      </c>
      <c r="M1136" s="32" t="s">
        <v>69</v>
      </c>
      <c r="N1136" s="32" t="s">
        <v>425</v>
      </c>
      <c r="O1136" s="32" t="s">
        <v>71</v>
      </c>
      <c r="P1136" s="32">
        <v>796</v>
      </c>
      <c r="Q1136" s="32" t="s">
        <v>47</v>
      </c>
      <c r="R1136" s="34">
        <v>28</v>
      </c>
      <c r="S1136" s="34">
        <v>5140</v>
      </c>
      <c r="T1136" s="35">
        <v>0</v>
      </c>
      <c r="U1136" s="36">
        <f t="shared" si="113"/>
        <v>0</v>
      </c>
      <c r="V1136" s="37" t="s">
        <v>48</v>
      </c>
      <c r="W1136" s="32">
        <v>2016</v>
      </c>
      <c r="X1136" s="38">
        <v>11</v>
      </c>
    </row>
    <row r="1137" spans="1:24" ht="50.1" customHeight="1">
      <c r="A1137" s="41" t="s">
        <v>2689</v>
      </c>
      <c r="B1137" s="30" t="s">
        <v>35</v>
      </c>
      <c r="C1137" s="42" t="s">
        <v>2685</v>
      </c>
      <c r="D1137" s="42" t="s">
        <v>2686</v>
      </c>
      <c r="E1137" s="42" t="s">
        <v>2687</v>
      </c>
      <c r="F1137" s="42" t="s">
        <v>2688</v>
      </c>
      <c r="G1137" s="32" t="s">
        <v>40</v>
      </c>
      <c r="H1137" s="30">
        <v>0</v>
      </c>
      <c r="I1137" s="67">
        <v>590000000</v>
      </c>
      <c r="J1137" s="32" t="s">
        <v>41</v>
      </c>
      <c r="K1137" s="32" t="s">
        <v>383</v>
      </c>
      <c r="L1137" s="32" t="s">
        <v>302</v>
      </c>
      <c r="M1137" s="32" t="s">
        <v>69</v>
      </c>
      <c r="N1137" s="32" t="s">
        <v>425</v>
      </c>
      <c r="O1137" s="32" t="s">
        <v>115</v>
      </c>
      <c r="P1137" s="32">
        <v>796</v>
      </c>
      <c r="Q1137" s="32" t="s">
        <v>47</v>
      </c>
      <c r="R1137" s="62">
        <v>28</v>
      </c>
      <c r="S1137" s="53">
        <v>5140</v>
      </c>
      <c r="T1137" s="44">
        <f>R1137*S1137</f>
        <v>143920</v>
      </c>
      <c r="U1137" s="44">
        <f t="shared" si="113"/>
        <v>161190.40000000002</v>
      </c>
      <c r="V1137" s="65"/>
      <c r="W1137" s="32">
        <v>2016</v>
      </c>
      <c r="X1137" s="87"/>
    </row>
    <row r="1138" spans="1:24" ht="50.1" customHeight="1">
      <c r="A1138" s="29" t="s">
        <v>2690</v>
      </c>
      <c r="B1138" s="30" t="s">
        <v>35</v>
      </c>
      <c r="C1138" s="31" t="s">
        <v>2685</v>
      </c>
      <c r="D1138" s="31" t="s">
        <v>2686</v>
      </c>
      <c r="E1138" s="31" t="s">
        <v>2687</v>
      </c>
      <c r="F1138" s="31" t="s">
        <v>2691</v>
      </c>
      <c r="G1138" s="32" t="s">
        <v>40</v>
      </c>
      <c r="H1138" s="33">
        <v>0</v>
      </c>
      <c r="I1138" s="67">
        <v>590000000</v>
      </c>
      <c r="J1138" s="32" t="s">
        <v>41</v>
      </c>
      <c r="K1138" s="32" t="s">
        <v>381</v>
      </c>
      <c r="L1138" s="32" t="s">
        <v>302</v>
      </c>
      <c r="M1138" s="32" t="s">
        <v>69</v>
      </c>
      <c r="N1138" s="32" t="s">
        <v>425</v>
      </c>
      <c r="O1138" s="32" t="s">
        <v>71</v>
      </c>
      <c r="P1138" s="32">
        <v>796</v>
      </c>
      <c r="Q1138" s="32" t="s">
        <v>47</v>
      </c>
      <c r="R1138" s="34">
        <v>10</v>
      </c>
      <c r="S1138" s="34">
        <v>5140</v>
      </c>
      <c r="T1138" s="35">
        <v>0</v>
      </c>
      <c r="U1138" s="36">
        <f t="shared" si="113"/>
        <v>0</v>
      </c>
      <c r="V1138" s="37" t="s">
        <v>48</v>
      </c>
      <c r="W1138" s="32">
        <v>2016</v>
      </c>
      <c r="X1138" s="38">
        <v>11</v>
      </c>
    </row>
    <row r="1139" spans="1:24" ht="50.1" customHeight="1">
      <c r="A1139" s="41" t="s">
        <v>2692</v>
      </c>
      <c r="B1139" s="30" t="s">
        <v>35</v>
      </c>
      <c r="C1139" s="42" t="s">
        <v>2685</v>
      </c>
      <c r="D1139" s="42" t="s">
        <v>2686</v>
      </c>
      <c r="E1139" s="42" t="s">
        <v>2687</v>
      </c>
      <c r="F1139" s="42" t="s">
        <v>2691</v>
      </c>
      <c r="G1139" s="32" t="s">
        <v>40</v>
      </c>
      <c r="H1139" s="30">
        <v>0</v>
      </c>
      <c r="I1139" s="67">
        <v>590000000</v>
      </c>
      <c r="J1139" s="32" t="s">
        <v>41</v>
      </c>
      <c r="K1139" s="32" t="s">
        <v>383</v>
      </c>
      <c r="L1139" s="32" t="s">
        <v>302</v>
      </c>
      <c r="M1139" s="32" t="s">
        <v>69</v>
      </c>
      <c r="N1139" s="32" t="s">
        <v>425</v>
      </c>
      <c r="O1139" s="32" t="s">
        <v>115</v>
      </c>
      <c r="P1139" s="32">
        <v>796</v>
      </c>
      <c r="Q1139" s="32" t="s">
        <v>47</v>
      </c>
      <c r="R1139" s="62">
        <v>10</v>
      </c>
      <c r="S1139" s="53">
        <v>5140</v>
      </c>
      <c r="T1139" s="44">
        <f>R1139*S1139</f>
        <v>51400</v>
      </c>
      <c r="U1139" s="44">
        <f t="shared" si="113"/>
        <v>57568.000000000007</v>
      </c>
      <c r="V1139" s="65"/>
      <c r="W1139" s="32">
        <v>2016</v>
      </c>
      <c r="X1139" s="87"/>
    </row>
    <row r="1140" spans="1:24" ht="50.1" customHeight="1">
      <c r="A1140" s="29" t="s">
        <v>2693</v>
      </c>
      <c r="B1140" s="30" t="s">
        <v>35</v>
      </c>
      <c r="C1140" s="31" t="s">
        <v>2685</v>
      </c>
      <c r="D1140" s="31" t="s">
        <v>2686</v>
      </c>
      <c r="E1140" s="31" t="s">
        <v>2687</v>
      </c>
      <c r="F1140" s="31" t="s">
        <v>2694</v>
      </c>
      <c r="G1140" s="32" t="s">
        <v>40</v>
      </c>
      <c r="H1140" s="33">
        <v>0</v>
      </c>
      <c r="I1140" s="67">
        <v>590000000</v>
      </c>
      <c r="J1140" s="32" t="s">
        <v>41</v>
      </c>
      <c r="K1140" s="32" t="s">
        <v>381</v>
      </c>
      <c r="L1140" s="32" t="s">
        <v>302</v>
      </c>
      <c r="M1140" s="32" t="s">
        <v>69</v>
      </c>
      <c r="N1140" s="32" t="s">
        <v>425</v>
      </c>
      <c r="O1140" s="32" t="s">
        <v>71</v>
      </c>
      <c r="P1140" s="32">
        <v>796</v>
      </c>
      <c r="Q1140" s="32" t="s">
        <v>47</v>
      </c>
      <c r="R1140" s="34">
        <v>3</v>
      </c>
      <c r="S1140" s="34">
        <v>5140</v>
      </c>
      <c r="T1140" s="35">
        <v>0</v>
      </c>
      <c r="U1140" s="36">
        <f t="shared" si="113"/>
        <v>0</v>
      </c>
      <c r="V1140" s="37" t="s">
        <v>48</v>
      </c>
      <c r="W1140" s="32">
        <v>2016</v>
      </c>
      <c r="X1140" s="38">
        <v>11</v>
      </c>
    </row>
    <row r="1141" spans="1:24" ht="50.1" customHeight="1">
      <c r="A1141" s="41" t="s">
        <v>2695</v>
      </c>
      <c r="B1141" s="30" t="s">
        <v>35</v>
      </c>
      <c r="C1141" s="42" t="s">
        <v>2685</v>
      </c>
      <c r="D1141" s="42" t="s">
        <v>2686</v>
      </c>
      <c r="E1141" s="42" t="s">
        <v>2687</v>
      </c>
      <c r="F1141" s="42" t="s">
        <v>2694</v>
      </c>
      <c r="G1141" s="32" t="s">
        <v>40</v>
      </c>
      <c r="H1141" s="30">
        <v>0</v>
      </c>
      <c r="I1141" s="67">
        <v>590000000</v>
      </c>
      <c r="J1141" s="32" t="s">
        <v>41</v>
      </c>
      <c r="K1141" s="32" t="s">
        <v>383</v>
      </c>
      <c r="L1141" s="32" t="s">
        <v>302</v>
      </c>
      <c r="M1141" s="32" t="s">
        <v>69</v>
      </c>
      <c r="N1141" s="32" t="s">
        <v>425</v>
      </c>
      <c r="O1141" s="32" t="s">
        <v>115</v>
      </c>
      <c r="P1141" s="32">
        <v>796</v>
      </c>
      <c r="Q1141" s="32" t="s">
        <v>47</v>
      </c>
      <c r="R1141" s="62">
        <v>3</v>
      </c>
      <c r="S1141" s="53">
        <v>5140</v>
      </c>
      <c r="T1141" s="44">
        <f>R1141*S1141</f>
        <v>15420</v>
      </c>
      <c r="U1141" s="44">
        <f t="shared" si="113"/>
        <v>17270.400000000001</v>
      </c>
      <c r="V1141" s="65"/>
      <c r="W1141" s="32">
        <v>2016</v>
      </c>
      <c r="X1141" s="87"/>
    </row>
    <row r="1142" spans="1:24" ht="50.1" customHeight="1">
      <c r="A1142" s="29" t="s">
        <v>2696</v>
      </c>
      <c r="B1142" s="30" t="s">
        <v>35</v>
      </c>
      <c r="C1142" s="31" t="s">
        <v>2697</v>
      </c>
      <c r="D1142" s="31" t="s">
        <v>2698</v>
      </c>
      <c r="E1142" s="31" t="s">
        <v>2699</v>
      </c>
      <c r="F1142" s="31" t="s">
        <v>2700</v>
      </c>
      <c r="G1142" s="32" t="s">
        <v>40</v>
      </c>
      <c r="H1142" s="33">
        <v>0</v>
      </c>
      <c r="I1142" s="67">
        <v>590000000</v>
      </c>
      <c r="J1142" s="32" t="s">
        <v>41</v>
      </c>
      <c r="K1142" s="32" t="s">
        <v>42</v>
      </c>
      <c r="L1142" s="32" t="s">
        <v>43</v>
      </c>
      <c r="M1142" s="32" t="s">
        <v>44</v>
      </c>
      <c r="N1142" s="32" t="s">
        <v>45</v>
      </c>
      <c r="O1142" s="32" t="s">
        <v>111</v>
      </c>
      <c r="P1142" s="32">
        <v>796</v>
      </c>
      <c r="Q1142" s="32" t="s">
        <v>47</v>
      </c>
      <c r="R1142" s="34">
        <v>170</v>
      </c>
      <c r="S1142" s="34">
        <v>70</v>
      </c>
      <c r="T1142" s="35">
        <v>0</v>
      </c>
      <c r="U1142" s="36">
        <f t="shared" si="113"/>
        <v>0</v>
      </c>
      <c r="V1142" s="37" t="s">
        <v>48</v>
      </c>
      <c r="W1142" s="32">
        <v>2016</v>
      </c>
      <c r="X1142" s="38">
        <v>11</v>
      </c>
    </row>
    <row r="1143" spans="1:24" ht="50.1" customHeight="1">
      <c r="A1143" s="41" t="s">
        <v>2701</v>
      </c>
      <c r="B1143" s="30" t="s">
        <v>35</v>
      </c>
      <c r="C1143" s="42" t="s">
        <v>2697</v>
      </c>
      <c r="D1143" s="42" t="s">
        <v>2698</v>
      </c>
      <c r="E1143" s="42" t="s">
        <v>2699</v>
      </c>
      <c r="F1143" s="42" t="s">
        <v>2700</v>
      </c>
      <c r="G1143" s="30" t="s">
        <v>40</v>
      </c>
      <c r="H1143" s="30">
        <v>0</v>
      </c>
      <c r="I1143" s="67">
        <v>590000000</v>
      </c>
      <c r="J1143" s="32" t="s">
        <v>41</v>
      </c>
      <c r="K1143" s="30" t="s">
        <v>174</v>
      </c>
      <c r="L1143" s="32" t="s">
        <v>43</v>
      </c>
      <c r="M1143" s="30" t="s">
        <v>44</v>
      </c>
      <c r="N1143" s="30" t="s">
        <v>45</v>
      </c>
      <c r="O1143" s="32" t="s">
        <v>115</v>
      </c>
      <c r="P1143" s="32">
        <v>796</v>
      </c>
      <c r="Q1143" s="30" t="s">
        <v>47</v>
      </c>
      <c r="R1143" s="43">
        <v>170</v>
      </c>
      <c r="S1143" s="43">
        <v>70</v>
      </c>
      <c r="T1143" s="44">
        <f>R1143*S1143</f>
        <v>11900</v>
      </c>
      <c r="U1143" s="44">
        <f t="shared" si="113"/>
        <v>13328.000000000002</v>
      </c>
      <c r="V1143" s="64"/>
      <c r="W1143" s="32">
        <v>2016</v>
      </c>
      <c r="X1143" s="30"/>
    </row>
    <row r="1144" spans="1:24" ht="50.1" customHeight="1">
      <c r="A1144" s="29" t="s">
        <v>2702</v>
      </c>
      <c r="B1144" s="30" t="s">
        <v>35</v>
      </c>
      <c r="C1144" s="31" t="s">
        <v>2697</v>
      </c>
      <c r="D1144" s="31" t="s">
        <v>2698</v>
      </c>
      <c r="E1144" s="31" t="s">
        <v>2699</v>
      </c>
      <c r="F1144" s="31" t="s">
        <v>2703</v>
      </c>
      <c r="G1144" s="32" t="s">
        <v>40</v>
      </c>
      <c r="H1144" s="33">
        <v>0</v>
      </c>
      <c r="I1144" s="67">
        <v>590000000</v>
      </c>
      <c r="J1144" s="32" t="s">
        <v>41</v>
      </c>
      <c r="K1144" s="32" t="s">
        <v>42</v>
      </c>
      <c r="L1144" s="32" t="s">
        <v>43</v>
      </c>
      <c r="M1144" s="32" t="s">
        <v>44</v>
      </c>
      <c r="N1144" s="32" t="s">
        <v>45</v>
      </c>
      <c r="O1144" s="32" t="s">
        <v>111</v>
      </c>
      <c r="P1144" s="32">
        <v>796</v>
      </c>
      <c r="Q1144" s="32" t="s">
        <v>47</v>
      </c>
      <c r="R1144" s="34">
        <v>300</v>
      </c>
      <c r="S1144" s="34">
        <v>75</v>
      </c>
      <c r="T1144" s="35">
        <f>R1144*S1144</f>
        <v>22500</v>
      </c>
      <c r="U1144" s="36">
        <f t="shared" si="113"/>
        <v>25200.000000000004</v>
      </c>
      <c r="V1144" s="37" t="s">
        <v>48</v>
      </c>
      <c r="W1144" s="32">
        <v>2016</v>
      </c>
      <c r="X1144" s="38" t="s">
        <v>48</v>
      </c>
    </row>
    <row r="1145" spans="1:24" ht="50.1" customHeight="1">
      <c r="A1145" s="29" t="s">
        <v>2704</v>
      </c>
      <c r="B1145" s="30" t="s">
        <v>35</v>
      </c>
      <c r="C1145" s="31" t="s">
        <v>2697</v>
      </c>
      <c r="D1145" s="31" t="s">
        <v>2698</v>
      </c>
      <c r="E1145" s="31" t="s">
        <v>2699</v>
      </c>
      <c r="F1145" s="31" t="s">
        <v>2705</v>
      </c>
      <c r="G1145" s="32" t="s">
        <v>40</v>
      </c>
      <c r="H1145" s="33">
        <v>0</v>
      </c>
      <c r="I1145" s="67">
        <v>590000000</v>
      </c>
      <c r="J1145" s="32" t="s">
        <v>41</v>
      </c>
      <c r="K1145" s="32" t="s">
        <v>42</v>
      </c>
      <c r="L1145" s="32" t="s">
        <v>43</v>
      </c>
      <c r="M1145" s="32" t="s">
        <v>44</v>
      </c>
      <c r="N1145" s="32" t="s">
        <v>45</v>
      </c>
      <c r="O1145" s="32" t="s">
        <v>111</v>
      </c>
      <c r="P1145" s="32">
        <v>796</v>
      </c>
      <c r="Q1145" s="32" t="s">
        <v>47</v>
      </c>
      <c r="R1145" s="34">
        <v>300</v>
      </c>
      <c r="S1145" s="34">
        <v>75</v>
      </c>
      <c r="T1145" s="35">
        <f>R1145*S1145</f>
        <v>22500</v>
      </c>
      <c r="U1145" s="36">
        <f t="shared" si="113"/>
        <v>25200.000000000004</v>
      </c>
      <c r="V1145" s="37" t="s">
        <v>48</v>
      </c>
      <c r="W1145" s="32">
        <v>2016</v>
      </c>
      <c r="X1145" s="38" t="s">
        <v>48</v>
      </c>
    </row>
    <row r="1146" spans="1:24" ht="50.1" customHeight="1">
      <c r="A1146" s="29" t="s">
        <v>2706</v>
      </c>
      <c r="B1146" s="30" t="s">
        <v>35</v>
      </c>
      <c r="C1146" s="31" t="s">
        <v>2707</v>
      </c>
      <c r="D1146" s="31" t="s">
        <v>2698</v>
      </c>
      <c r="E1146" s="31" t="s">
        <v>2708</v>
      </c>
      <c r="F1146" s="31" t="s">
        <v>2709</v>
      </c>
      <c r="G1146" s="32" t="s">
        <v>40</v>
      </c>
      <c r="H1146" s="33">
        <v>0</v>
      </c>
      <c r="I1146" s="67">
        <v>590000000</v>
      </c>
      <c r="J1146" s="32" t="s">
        <v>41</v>
      </c>
      <c r="K1146" s="32" t="s">
        <v>42</v>
      </c>
      <c r="L1146" s="32" t="s">
        <v>43</v>
      </c>
      <c r="M1146" s="32" t="s">
        <v>44</v>
      </c>
      <c r="N1146" s="32" t="s">
        <v>45</v>
      </c>
      <c r="O1146" s="32" t="s">
        <v>111</v>
      </c>
      <c r="P1146" s="32">
        <v>796</v>
      </c>
      <c r="Q1146" s="32" t="s">
        <v>47</v>
      </c>
      <c r="R1146" s="34">
        <v>300</v>
      </c>
      <c r="S1146" s="34">
        <v>80</v>
      </c>
      <c r="T1146" s="35">
        <v>0</v>
      </c>
      <c r="U1146" s="36">
        <f t="shared" si="113"/>
        <v>0</v>
      </c>
      <c r="V1146" s="37" t="s">
        <v>48</v>
      </c>
      <c r="W1146" s="32">
        <v>2016</v>
      </c>
      <c r="X1146" s="38">
        <v>11</v>
      </c>
    </row>
    <row r="1147" spans="1:24" ht="50.1" customHeight="1">
      <c r="A1147" s="41" t="s">
        <v>2710</v>
      </c>
      <c r="B1147" s="30" t="s">
        <v>35</v>
      </c>
      <c r="C1147" s="42" t="s">
        <v>2707</v>
      </c>
      <c r="D1147" s="42" t="s">
        <v>2698</v>
      </c>
      <c r="E1147" s="42" t="s">
        <v>2708</v>
      </c>
      <c r="F1147" s="42" t="s">
        <v>2709</v>
      </c>
      <c r="G1147" s="30" t="s">
        <v>40</v>
      </c>
      <c r="H1147" s="30">
        <v>0</v>
      </c>
      <c r="I1147" s="67">
        <v>590000000</v>
      </c>
      <c r="J1147" s="32" t="s">
        <v>41</v>
      </c>
      <c r="K1147" s="30" t="s">
        <v>174</v>
      </c>
      <c r="L1147" s="32" t="s">
        <v>43</v>
      </c>
      <c r="M1147" s="30" t="s">
        <v>44</v>
      </c>
      <c r="N1147" s="30" t="s">
        <v>45</v>
      </c>
      <c r="O1147" s="32" t="s">
        <v>115</v>
      </c>
      <c r="P1147" s="32">
        <v>796</v>
      </c>
      <c r="Q1147" s="30" t="s">
        <v>47</v>
      </c>
      <c r="R1147" s="43">
        <v>300</v>
      </c>
      <c r="S1147" s="43">
        <v>80</v>
      </c>
      <c r="T1147" s="44">
        <f>R1147*S1147</f>
        <v>24000</v>
      </c>
      <c r="U1147" s="44">
        <f t="shared" si="113"/>
        <v>26880.000000000004</v>
      </c>
      <c r="V1147" s="64"/>
      <c r="W1147" s="32">
        <v>2016</v>
      </c>
      <c r="X1147" s="30"/>
    </row>
    <row r="1148" spans="1:24" s="40" customFormat="1" ht="50.1" customHeight="1">
      <c r="A1148" s="29" t="s">
        <v>2711</v>
      </c>
      <c r="B1148" s="30" t="s">
        <v>35</v>
      </c>
      <c r="C1148" s="31" t="s">
        <v>2712</v>
      </c>
      <c r="D1148" s="31" t="s">
        <v>2698</v>
      </c>
      <c r="E1148" s="31" t="s">
        <v>2713</v>
      </c>
      <c r="F1148" s="31" t="s">
        <v>2714</v>
      </c>
      <c r="G1148" s="32" t="s">
        <v>40</v>
      </c>
      <c r="H1148" s="33">
        <v>0</v>
      </c>
      <c r="I1148" s="67">
        <v>590000000</v>
      </c>
      <c r="J1148" s="32" t="s">
        <v>41</v>
      </c>
      <c r="K1148" s="32" t="s">
        <v>42</v>
      </c>
      <c r="L1148" s="32" t="s">
        <v>43</v>
      </c>
      <c r="M1148" s="32" t="s">
        <v>44</v>
      </c>
      <c r="N1148" s="32" t="s">
        <v>45</v>
      </c>
      <c r="O1148" s="32" t="s">
        <v>111</v>
      </c>
      <c r="P1148" s="32">
        <v>796</v>
      </c>
      <c r="Q1148" s="32" t="s">
        <v>47</v>
      </c>
      <c r="R1148" s="170">
        <v>150</v>
      </c>
      <c r="S1148" s="170">
        <v>80</v>
      </c>
      <c r="T1148" s="35">
        <v>0</v>
      </c>
      <c r="U1148" s="36">
        <f t="shared" si="113"/>
        <v>0</v>
      </c>
      <c r="V1148" s="37" t="s">
        <v>48</v>
      </c>
      <c r="W1148" s="87">
        <v>2016</v>
      </c>
      <c r="X1148" s="38">
        <v>11</v>
      </c>
    </row>
    <row r="1149" spans="1:24" s="40" customFormat="1" ht="50.1" customHeight="1">
      <c r="A1149" s="70" t="s">
        <v>2715</v>
      </c>
      <c r="B1149" s="30" t="s">
        <v>35</v>
      </c>
      <c r="C1149" s="42" t="s">
        <v>2712</v>
      </c>
      <c r="D1149" s="42" t="s">
        <v>2698</v>
      </c>
      <c r="E1149" s="42" t="s">
        <v>2713</v>
      </c>
      <c r="F1149" s="42" t="s">
        <v>2714</v>
      </c>
      <c r="G1149" s="30" t="s">
        <v>40</v>
      </c>
      <c r="H1149" s="30">
        <v>0</v>
      </c>
      <c r="I1149" s="67">
        <v>590000000</v>
      </c>
      <c r="J1149" s="32" t="s">
        <v>41</v>
      </c>
      <c r="K1149" s="30" t="s">
        <v>174</v>
      </c>
      <c r="L1149" s="32" t="s">
        <v>43</v>
      </c>
      <c r="M1149" s="30" t="s">
        <v>44</v>
      </c>
      <c r="N1149" s="30" t="s">
        <v>45</v>
      </c>
      <c r="O1149" s="32" t="s">
        <v>115</v>
      </c>
      <c r="P1149" s="32">
        <v>796</v>
      </c>
      <c r="Q1149" s="30" t="s">
        <v>47</v>
      </c>
      <c r="R1149" s="43">
        <v>150</v>
      </c>
      <c r="S1149" s="43">
        <v>80</v>
      </c>
      <c r="T1149" s="44">
        <v>0</v>
      </c>
      <c r="U1149" s="44">
        <f t="shared" si="113"/>
        <v>0</v>
      </c>
      <c r="V1149" s="64"/>
      <c r="W1149" s="32">
        <v>2016</v>
      </c>
      <c r="X1149" s="30" t="s">
        <v>2716</v>
      </c>
    </row>
    <row r="1150" spans="1:24" s="40" customFormat="1" ht="50.1" customHeight="1">
      <c r="A1150" s="70" t="s">
        <v>2717</v>
      </c>
      <c r="B1150" s="30" t="s">
        <v>35</v>
      </c>
      <c r="C1150" s="42" t="s">
        <v>2712</v>
      </c>
      <c r="D1150" s="42" t="s">
        <v>2698</v>
      </c>
      <c r="E1150" s="42" t="s">
        <v>2713</v>
      </c>
      <c r="F1150" s="42" t="s">
        <v>2718</v>
      </c>
      <c r="G1150" s="30" t="s">
        <v>103</v>
      </c>
      <c r="H1150" s="30">
        <v>0</v>
      </c>
      <c r="I1150" s="67">
        <v>590000000</v>
      </c>
      <c r="J1150" s="32" t="s">
        <v>41</v>
      </c>
      <c r="K1150" s="30" t="s">
        <v>2656</v>
      </c>
      <c r="L1150" s="32" t="s">
        <v>43</v>
      </c>
      <c r="M1150" s="30" t="s">
        <v>84</v>
      </c>
      <c r="N1150" s="30" t="s">
        <v>45</v>
      </c>
      <c r="O1150" s="32" t="s">
        <v>483</v>
      </c>
      <c r="P1150" s="32">
        <v>796</v>
      </c>
      <c r="Q1150" s="30" t="s">
        <v>47</v>
      </c>
      <c r="R1150" s="43">
        <v>24</v>
      </c>
      <c r="S1150" s="43">
        <v>500</v>
      </c>
      <c r="T1150" s="44">
        <f>R1150*S1150</f>
        <v>12000</v>
      </c>
      <c r="U1150" s="44">
        <f t="shared" si="113"/>
        <v>13440.000000000002</v>
      </c>
      <c r="V1150" s="64"/>
      <c r="W1150" s="32">
        <v>2016</v>
      </c>
      <c r="X1150" s="30"/>
    </row>
    <row r="1151" spans="1:24" ht="50.1" customHeight="1">
      <c r="A1151" s="29" t="s">
        <v>2719</v>
      </c>
      <c r="B1151" s="30" t="s">
        <v>35</v>
      </c>
      <c r="C1151" s="31" t="s">
        <v>2697</v>
      </c>
      <c r="D1151" s="31" t="s">
        <v>2698</v>
      </c>
      <c r="E1151" s="31" t="s">
        <v>2699</v>
      </c>
      <c r="F1151" s="31" t="s">
        <v>2720</v>
      </c>
      <c r="G1151" s="32" t="s">
        <v>40</v>
      </c>
      <c r="H1151" s="33">
        <v>0</v>
      </c>
      <c r="I1151" s="67">
        <v>590000000</v>
      </c>
      <c r="J1151" s="32" t="s">
        <v>41</v>
      </c>
      <c r="K1151" s="32" t="s">
        <v>42</v>
      </c>
      <c r="L1151" s="32" t="s">
        <v>43</v>
      </c>
      <c r="M1151" s="32" t="s">
        <v>44</v>
      </c>
      <c r="N1151" s="32" t="s">
        <v>45</v>
      </c>
      <c r="O1151" s="32" t="s">
        <v>111</v>
      </c>
      <c r="P1151" s="32">
        <v>796</v>
      </c>
      <c r="Q1151" s="32" t="s">
        <v>47</v>
      </c>
      <c r="R1151" s="34">
        <v>150</v>
      </c>
      <c r="S1151" s="34">
        <v>80</v>
      </c>
      <c r="T1151" s="35">
        <v>0</v>
      </c>
      <c r="U1151" s="36">
        <f t="shared" si="113"/>
        <v>0</v>
      </c>
      <c r="V1151" s="37" t="s">
        <v>48</v>
      </c>
      <c r="W1151" s="32">
        <v>2016</v>
      </c>
      <c r="X1151" s="38">
        <v>11</v>
      </c>
    </row>
    <row r="1152" spans="1:24" ht="50.1" customHeight="1">
      <c r="A1152" s="41" t="s">
        <v>2721</v>
      </c>
      <c r="B1152" s="30" t="s">
        <v>35</v>
      </c>
      <c r="C1152" s="42" t="s">
        <v>2697</v>
      </c>
      <c r="D1152" s="42" t="s">
        <v>2698</v>
      </c>
      <c r="E1152" s="42" t="s">
        <v>2699</v>
      </c>
      <c r="F1152" s="42" t="s">
        <v>2720</v>
      </c>
      <c r="G1152" s="30" t="s">
        <v>40</v>
      </c>
      <c r="H1152" s="30">
        <v>0</v>
      </c>
      <c r="I1152" s="67">
        <v>590000000</v>
      </c>
      <c r="J1152" s="32" t="s">
        <v>41</v>
      </c>
      <c r="K1152" s="30" t="s">
        <v>174</v>
      </c>
      <c r="L1152" s="32" t="s">
        <v>43</v>
      </c>
      <c r="M1152" s="30" t="s">
        <v>44</v>
      </c>
      <c r="N1152" s="30" t="s">
        <v>45</v>
      </c>
      <c r="O1152" s="32" t="s">
        <v>115</v>
      </c>
      <c r="P1152" s="32">
        <v>796</v>
      </c>
      <c r="Q1152" s="30" t="s">
        <v>47</v>
      </c>
      <c r="R1152" s="43">
        <v>150</v>
      </c>
      <c r="S1152" s="43">
        <v>80</v>
      </c>
      <c r="T1152" s="44">
        <f>R1152*S1152</f>
        <v>12000</v>
      </c>
      <c r="U1152" s="44">
        <f t="shared" si="113"/>
        <v>13440.000000000002</v>
      </c>
      <c r="V1152" s="64"/>
      <c r="W1152" s="32">
        <v>2016</v>
      </c>
      <c r="X1152" s="30"/>
    </row>
    <row r="1153" spans="1:24" ht="50.1" customHeight="1">
      <c r="A1153" s="29" t="s">
        <v>2722</v>
      </c>
      <c r="B1153" s="30" t="s">
        <v>35</v>
      </c>
      <c r="C1153" s="31" t="s">
        <v>2723</v>
      </c>
      <c r="D1153" s="31" t="s">
        <v>2724</v>
      </c>
      <c r="E1153" s="31" t="s">
        <v>2725</v>
      </c>
      <c r="F1153" s="31" t="s">
        <v>2726</v>
      </c>
      <c r="G1153" s="32" t="s">
        <v>40</v>
      </c>
      <c r="H1153" s="33">
        <v>0</v>
      </c>
      <c r="I1153" s="67">
        <v>590000000</v>
      </c>
      <c r="J1153" s="32" t="s">
        <v>41</v>
      </c>
      <c r="K1153" s="32" t="s">
        <v>275</v>
      </c>
      <c r="L1153" s="32" t="s">
        <v>43</v>
      </c>
      <c r="M1153" s="32" t="s">
        <v>44</v>
      </c>
      <c r="N1153" s="32" t="s">
        <v>296</v>
      </c>
      <c r="O1153" s="32" t="s">
        <v>111</v>
      </c>
      <c r="P1153" s="32">
        <v>796</v>
      </c>
      <c r="Q1153" s="32" t="s">
        <v>47</v>
      </c>
      <c r="R1153" s="34">
        <v>30</v>
      </c>
      <c r="S1153" s="34">
        <v>3000</v>
      </c>
      <c r="T1153" s="35">
        <v>0</v>
      </c>
      <c r="U1153" s="36">
        <v>0</v>
      </c>
      <c r="V1153" s="37" t="s">
        <v>48</v>
      </c>
      <c r="W1153" s="32">
        <v>2016</v>
      </c>
      <c r="X1153" s="38" t="s">
        <v>59</v>
      </c>
    </row>
    <row r="1154" spans="1:24" ht="50.1" customHeight="1">
      <c r="A1154" s="29" t="s">
        <v>2727</v>
      </c>
      <c r="B1154" s="30" t="s">
        <v>35</v>
      </c>
      <c r="C1154" s="31" t="s">
        <v>2723</v>
      </c>
      <c r="D1154" s="31" t="s">
        <v>2724</v>
      </c>
      <c r="E1154" s="31" t="s">
        <v>2725</v>
      </c>
      <c r="F1154" s="31" t="s">
        <v>2728</v>
      </c>
      <c r="G1154" s="32" t="s">
        <v>40</v>
      </c>
      <c r="H1154" s="33">
        <v>0</v>
      </c>
      <c r="I1154" s="67">
        <v>590000000</v>
      </c>
      <c r="J1154" s="32" t="s">
        <v>41</v>
      </c>
      <c r="K1154" s="32" t="s">
        <v>61</v>
      </c>
      <c r="L1154" s="32" t="s">
        <v>43</v>
      </c>
      <c r="M1154" s="32" t="s">
        <v>44</v>
      </c>
      <c r="N1154" s="32" t="s">
        <v>45</v>
      </c>
      <c r="O1154" s="32" t="s">
        <v>62</v>
      </c>
      <c r="P1154" s="32">
        <v>796</v>
      </c>
      <c r="Q1154" s="32" t="s">
        <v>47</v>
      </c>
      <c r="R1154" s="34">
        <v>4</v>
      </c>
      <c r="S1154" s="34">
        <v>3000</v>
      </c>
      <c r="T1154" s="35">
        <f>R1154*S1154</f>
        <v>12000</v>
      </c>
      <c r="U1154" s="36">
        <f>T1154*1.12</f>
        <v>13440.000000000002</v>
      </c>
      <c r="V1154" s="37" t="s">
        <v>48</v>
      </c>
      <c r="W1154" s="32">
        <v>2016</v>
      </c>
      <c r="X1154" s="38" t="s">
        <v>48</v>
      </c>
    </row>
    <row r="1155" spans="1:24" ht="50.1" customHeight="1">
      <c r="A1155" s="29" t="s">
        <v>2729</v>
      </c>
      <c r="B1155" s="30" t="s">
        <v>35</v>
      </c>
      <c r="C1155" s="31" t="s">
        <v>2730</v>
      </c>
      <c r="D1155" s="31" t="s">
        <v>2731</v>
      </c>
      <c r="E1155" s="31" t="s">
        <v>2732</v>
      </c>
      <c r="F1155" s="31" t="s">
        <v>2733</v>
      </c>
      <c r="G1155" s="32" t="s">
        <v>40</v>
      </c>
      <c r="H1155" s="33">
        <v>0</v>
      </c>
      <c r="I1155" s="67">
        <v>590000000</v>
      </c>
      <c r="J1155" s="32" t="s">
        <v>41</v>
      </c>
      <c r="K1155" s="32" t="s">
        <v>68</v>
      </c>
      <c r="L1155" s="32" t="s">
        <v>302</v>
      </c>
      <c r="M1155" s="32" t="s">
        <v>69</v>
      </c>
      <c r="N1155" s="32" t="s">
        <v>303</v>
      </c>
      <c r="O1155" s="32" t="s">
        <v>71</v>
      </c>
      <c r="P1155" s="32">
        <v>796</v>
      </c>
      <c r="Q1155" s="32" t="s">
        <v>47</v>
      </c>
      <c r="R1155" s="34">
        <v>3</v>
      </c>
      <c r="S1155" s="34">
        <v>500</v>
      </c>
      <c r="T1155" s="35">
        <v>0</v>
      </c>
      <c r="U1155" s="36">
        <f>T1155*1.12</f>
        <v>0</v>
      </c>
      <c r="V1155" s="37" t="s">
        <v>48</v>
      </c>
      <c r="W1155" s="32">
        <v>2016</v>
      </c>
      <c r="X1155" s="38">
        <v>11</v>
      </c>
    </row>
    <row r="1156" spans="1:24" ht="50.1" customHeight="1">
      <c r="A1156" s="41" t="s">
        <v>2734</v>
      </c>
      <c r="B1156" s="30" t="s">
        <v>35</v>
      </c>
      <c r="C1156" s="42" t="s">
        <v>2730</v>
      </c>
      <c r="D1156" s="42" t="s">
        <v>2731</v>
      </c>
      <c r="E1156" s="42" t="s">
        <v>2732</v>
      </c>
      <c r="F1156" s="42" t="s">
        <v>2733</v>
      </c>
      <c r="G1156" s="32" t="s">
        <v>40</v>
      </c>
      <c r="H1156" s="30">
        <v>0</v>
      </c>
      <c r="I1156" s="67">
        <v>590000000</v>
      </c>
      <c r="J1156" s="32" t="s">
        <v>41</v>
      </c>
      <c r="K1156" s="32" t="s">
        <v>182</v>
      </c>
      <c r="L1156" s="32" t="s">
        <v>302</v>
      </c>
      <c r="M1156" s="32" t="s">
        <v>69</v>
      </c>
      <c r="N1156" s="32" t="s">
        <v>303</v>
      </c>
      <c r="O1156" s="32" t="s">
        <v>115</v>
      </c>
      <c r="P1156" s="32">
        <v>796</v>
      </c>
      <c r="Q1156" s="32" t="s">
        <v>47</v>
      </c>
      <c r="R1156" s="62">
        <v>3</v>
      </c>
      <c r="S1156" s="53">
        <v>500</v>
      </c>
      <c r="T1156" s="44">
        <f>R1156*S1156</f>
        <v>1500</v>
      </c>
      <c r="U1156" s="44">
        <f>T1156*1.12</f>
        <v>1680.0000000000002</v>
      </c>
      <c r="V1156" s="65"/>
      <c r="W1156" s="32">
        <v>2016</v>
      </c>
      <c r="X1156" s="87"/>
    </row>
    <row r="1157" spans="1:24" ht="50.1" customHeight="1">
      <c r="A1157" s="29" t="s">
        <v>2735</v>
      </c>
      <c r="B1157" s="30" t="s">
        <v>35</v>
      </c>
      <c r="C1157" s="31" t="s">
        <v>2730</v>
      </c>
      <c r="D1157" s="31" t="s">
        <v>2731</v>
      </c>
      <c r="E1157" s="31" t="s">
        <v>2732</v>
      </c>
      <c r="F1157" s="31" t="s">
        <v>2736</v>
      </c>
      <c r="G1157" s="32" t="s">
        <v>40</v>
      </c>
      <c r="H1157" s="33">
        <v>0</v>
      </c>
      <c r="I1157" s="67">
        <v>590000000</v>
      </c>
      <c r="J1157" s="32" t="s">
        <v>41</v>
      </c>
      <c r="K1157" s="32" t="s">
        <v>68</v>
      </c>
      <c r="L1157" s="32" t="s">
        <v>302</v>
      </c>
      <c r="M1157" s="32" t="s">
        <v>69</v>
      </c>
      <c r="N1157" s="32" t="s">
        <v>303</v>
      </c>
      <c r="O1157" s="32" t="s">
        <v>71</v>
      </c>
      <c r="P1157" s="32">
        <v>796</v>
      </c>
      <c r="Q1157" s="32" t="s">
        <v>47</v>
      </c>
      <c r="R1157" s="34">
        <v>14</v>
      </c>
      <c r="S1157" s="34">
        <v>500</v>
      </c>
      <c r="T1157" s="35">
        <v>0</v>
      </c>
      <c r="U1157" s="36">
        <f t="shared" ref="U1157:U1163" si="117">T1157*1.12</f>
        <v>0</v>
      </c>
      <c r="V1157" s="37" t="s">
        <v>48</v>
      </c>
      <c r="W1157" s="32">
        <v>2016</v>
      </c>
      <c r="X1157" s="38">
        <v>11</v>
      </c>
    </row>
    <row r="1158" spans="1:24" ht="50.1" customHeight="1">
      <c r="A1158" s="41" t="s">
        <v>2737</v>
      </c>
      <c r="B1158" s="30" t="s">
        <v>35</v>
      </c>
      <c r="C1158" s="42" t="s">
        <v>2730</v>
      </c>
      <c r="D1158" s="42" t="s">
        <v>2731</v>
      </c>
      <c r="E1158" s="42" t="s">
        <v>2732</v>
      </c>
      <c r="F1158" s="42" t="s">
        <v>2736</v>
      </c>
      <c r="G1158" s="32" t="s">
        <v>40</v>
      </c>
      <c r="H1158" s="30">
        <v>0</v>
      </c>
      <c r="I1158" s="67">
        <v>590000000</v>
      </c>
      <c r="J1158" s="32" t="s">
        <v>41</v>
      </c>
      <c r="K1158" s="32" t="s">
        <v>182</v>
      </c>
      <c r="L1158" s="32" t="s">
        <v>302</v>
      </c>
      <c r="M1158" s="32" t="s">
        <v>69</v>
      </c>
      <c r="N1158" s="32" t="s">
        <v>303</v>
      </c>
      <c r="O1158" s="32" t="s">
        <v>115</v>
      </c>
      <c r="P1158" s="32">
        <v>796</v>
      </c>
      <c r="Q1158" s="32" t="s">
        <v>47</v>
      </c>
      <c r="R1158" s="62">
        <v>14</v>
      </c>
      <c r="S1158" s="53">
        <v>500</v>
      </c>
      <c r="T1158" s="44">
        <f>R1158*S1158</f>
        <v>7000</v>
      </c>
      <c r="U1158" s="44">
        <f>T1158*1.12</f>
        <v>7840.0000000000009</v>
      </c>
      <c r="V1158" s="65"/>
      <c r="W1158" s="32">
        <v>2016</v>
      </c>
      <c r="X1158" s="87"/>
    </row>
    <row r="1159" spans="1:24" ht="50.1" customHeight="1">
      <c r="A1159" s="29" t="s">
        <v>2738</v>
      </c>
      <c r="B1159" s="30" t="s">
        <v>35</v>
      </c>
      <c r="C1159" s="31" t="s">
        <v>2730</v>
      </c>
      <c r="D1159" s="31" t="s">
        <v>2731</v>
      </c>
      <c r="E1159" s="31" t="s">
        <v>2732</v>
      </c>
      <c r="F1159" s="31" t="s">
        <v>2739</v>
      </c>
      <c r="G1159" s="32" t="s">
        <v>40</v>
      </c>
      <c r="H1159" s="33">
        <v>0</v>
      </c>
      <c r="I1159" s="67">
        <v>590000000</v>
      </c>
      <c r="J1159" s="32" t="s">
        <v>41</v>
      </c>
      <c r="K1159" s="32" t="s">
        <v>68</v>
      </c>
      <c r="L1159" s="32" t="s">
        <v>302</v>
      </c>
      <c r="M1159" s="32" t="s">
        <v>69</v>
      </c>
      <c r="N1159" s="32" t="s">
        <v>303</v>
      </c>
      <c r="O1159" s="32" t="s">
        <v>71</v>
      </c>
      <c r="P1159" s="32">
        <v>796</v>
      </c>
      <c r="Q1159" s="32" t="s">
        <v>47</v>
      </c>
      <c r="R1159" s="34">
        <v>14</v>
      </c>
      <c r="S1159" s="34">
        <v>500</v>
      </c>
      <c r="T1159" s="35">
        <v>0</v>
      </c>
      <c r="U1159" s="36">
        <f t="shared" si="117"/>
        <v>0</v>
      </c>
      <c r="V1159" s="37" t="s">
        <v>48</v>
      </c>
      <c r="W1159" s="32">
        <v>2016</v>
      </c>
      <c r="X1159" s="38">
        <v>11</v>
      </c>
    </row>
    <row r="1160" spans="1:24" ht="50.1" customHeight="1">
      <c r="A1160" s="41" t="s">
        <v>2740</v>
      </c>
      <c r="B1160" s="30" t="s">
        <v>35</v>
      </c>
      <c r="C1160" s="42" t="s">
        <v>2730</v>
      </c>
      <c r="D1160" s="42" t="s">
        <v>2731</v>
      </c>
      <c r="E1160" s="42" t="s">
        <v>2732</v>
      </c>
      <c r="F1160" s="42" t="s">
        <v>2739</v>
      </c>
      <c r="G1160" s="32" t="s">
        <v>40</v>
      </c>
      <c r="H1160" s="30">
        <v>0</v>
      </c>
      <c r="I1160" s="67">
        <v>590000000</v>
      </c>
      <c r="J1160" s="32" t="s">
        <v>41</v>
      </c>
      <c r="K1160" s="32" t="s">
        <v>182</v>
      </c>
      <c r="L1160" s="32" t="s">
        <v>302</v>
      </c>
      <c r="M1160" s="32" t="s">
        <v>69</v>
      </c>
      <c r="N1160" s="32" t="s">
        <v>303</v>
      </c>
      <c r="O1160" s="32" t="s">
        <v>115</v>
      </c>
      <c r="P1160" s="32">
        <v>796</v>
      </c>
      <c r="Q1160" s="32" t="s">
        <v>47</v>
      </c>
      <c r="R1160" s="62">
        <v>14</v>
      </c>
      <c r="S1160" s="53">
        <v>500</v>
      </c>
      <c r="T1160" s="44">
        <f>R1160*S1160</f>
        <v>7000</v>
      </c>
      <c r="U1160" s="44">
        <f>T1160*1.12</f>
        <v>7840.0000000000009</v>
      </c>
      <c r="V1160" s="65"/>
      <c r="W1160" s="32">
        <v>2016</v>
      </c>
      <c r="X1160" s="87"/>
    </row>
    <row r="1161" spans="1:24" ht="50.1" customHeight="1">
      <c r="A1161" s="29" t="s">
        <v>2741</v>
      </c>
      <c r="B1161" s="30" t="s">
        <v>35</v>
      </c>
      <c r="C1161" s="31" t="s">
        <v>2730</v>
      </c>
      <c r="D1161" s="31" t="s">
        <v>2731</v>
      </c>
      <c r="E1161" s="31" t="s">
        <v>2732</v>
      </c>
      <c r="F1161" s="31" t="s">
        <v>2742</v>
      </c>
      <c r="G1161" s="32" t="s">
        <v>40</v>
      </c>
      <c r="H1161" s="33">
        <v>0</v>
      </c>
      <c r="I1161" s="67">
        <v>590000000</v>
      </c>
      <c r="J1161" s="32" t="s">
        <v>41</v>
      </c>
      <c r="K1161" s="32" t="s">
        <v>68</v>
      </c>
      <c r="L1161" s="32" t="s">
        <v>302</v>
      </c>
      <c r="M1161" s="32" t="s">
        <v>69</v>
      </c>
      <c r="N1161" s="32" t="s">
        <v>303</v>
      </c>
      <c r="O1161" s="32" t="s">
        <v>71</v>
      </c>
      <c r="P1161" s="32">
        <v>796</v>
      </c>
      <c r="Q1161" s="32" t="s">
        <v>47</v>
      </c>
      <c r="R1161" s="34">
        <v>19</v>
      </c>
      <c r="S1161" s="34">
        <v>500</v>
      </c>
      <c r="T1161" s="35">
        <v>0</v>
      </c>
      <c r="U1161" s="36">
        <f t="shared" si="117"/>
        <v>0</v>
      </c>
      <c r="V1161" s="37" t="s">
        <v>48</v>
      </c>
      <c r="W1161" s="32">
        <v>2016</v>
      </c>
      <c r="X1161" s="38">
        <v>11</v>
      </c>
    </row>
    <row r="1162" spans="1:24" ht="50.1" customHeight="1">
      <c r="A1162" s="41" t="s">
        <v>2743</v>
      </c>
      <c r="B1162" s="30" t="s">
        <v>35</v>
      </c>
      <c r="C1162" s="42" t="s">
        <v>2730</v>
      </c>
      <c r="D1162" s="42" t="s">
        <v>2731</v>
      </c>
      <c r="E1162" s="42" t="s">
        <v>2732</v>
      </c>
      <c r="F1162" s="42" t="s">
        <v>2742</v>
      </c>
      <c r="G1162" s="32" t="s">
        <v>40</v>
      </c>
      <c r="H1162" s="30">
        <v>0</v>
      </c>
      <c r="I1162" s="67">
        <v>590000000</v>
      </c>
      <c r="J1162" s="32" t="s">
        <v>41</v>
      </c>
      <c r="K1162" s="32" t="s">
        <v>182</v>
      </c>
      <c r="L1162" s="32" t="s">
        <v>302</v>
      </c>
      <c r="M1162" s="32" t="s">
        <v>69</v>
      </c>
      <c r="N1162" s="32" t="s">
        <v>303</v>
      </c>
      <c r="O1162" s="32" t="s">
        <v>115</v>
      </c>
      <c r="P1162" s="32">
        <v>796</v>
      </c>
      <c r="Q1162" s="32" t="s">
        <v>47</v>
      </c>
      <c r="R1162" s="62">
        <v>19</v>
      </c>
      <c r="S1162" s="53">
        <v>500</v>
      </c>
      <c r="T1162" s="44">
        <f>R1162*S1162</f>
        <v>9500</v>
      </c>
      <c r="U1162" s="44">
        <f>T1162*1.12</f>
        <v>10640.000000000002</v>
      </c>
      <c r="V1162" s="65"/>
      <c r="W1162" s="32">
        <v>2016</v>
      </c>
      <c r="X1162" s="87"/>
    </row>
    <row r="1163" spans="1:24" ht="50.1" customHeight="1">
      <c r="A1163" s="29" t="s">
        <v>2744</v>
      </c>
      <c r="B1163" s="30" t="s">
        <v>35</v>
      </c>
      <c r="C1163" s="31" t="s">
        <v>2745</v>
      </c>
      <c r="D1163" s="31" t="s">
        <v>2746</v>
      </c>
      <c r="E1163" s="31" t="s">
        <v>2747</v>
      </c>
      <c r="F1163" s="31" t="s">
        <v>2748</v>
      </c>
      <c r="G1163" s="32" t="s">
        <v>40</v>
      </c>
      <c r="H1163" s="33">
        <v>0</v>
      </c>
      <c r="I1163" s="67">
        <v>590000000</v>
      </c>
      <c r="J1163" s="32" t="s">
        <v>41</v>
      </c>
      <c r="K1163" s="32" t="s">
        <v>68</v>
      </c>
      <c r="L1163" s="32" t="s">
        <v>302</v>
      </c>
      <c r="M1163" s="32" t="s">
        <v>69</v>
      </c>
      <c r="N1163" s="32" t="s">
        <v>303</v>
      </c>
      <c r="O1163" s="32" t="s">
        <v>71</v>
      </c>
      <c r="P1163" s="32">
        <v>796</v>
      </c>
      <c r="Q1163" s="32" t="s">
        <v>47</v>
      </c>
      <c r="R1163" s="34">
        <v>7</v>
      </c>
      <c r="S1163" s="34">
        <v>35310</v>
      </c>
      <c r="T1163" s="35">
        <v>0</v>
      </c>
      <c r="U1163" s="36">
        <f t="shared" si="117"/>
        <v>0</v>
      </c>
      <c r="V1163" s="37" t="s">
        <v>48</v>
      </c>
      <c r="W1163" s="32">
        <v>2016</v>
      </c>
      <c r="X1163" s="38">
        <v>11</v>
      </c>
    </row>
    <row r="1164" spans="1:24" ht="50.1" customHeight="1">
      <c r="A1164" s="41" t="s">
        <v>2749</v>
      </c>
      <c r="B1164" s="30" t="s">
        <v>35</v>
      </c>
      <c r="C1164" s="42" t="s">
        <v>2745</v>
      </c>
      <c r="D1164" s="42" t="s">
        <v>2746</v>
      </c>
      <c r="E1164" s="42" t="s">
        <v>2747</v>
      </c>
      <c r="F1164" s="42" t="s">
        <v>2748</v>
      </c>
      <c r="G1164" s="32" t="s">
        <v>40</v>
      </c>
      <c r="H1164" s="30">
        <v>0</v>
      </c>
      <c r="I1164" s="67">
        <v>590000000</v>
      </c>
      <c r="J1164" s="32" t="s">
        <v>41</v>
      </c>
      <c r="K1164" s="32" t="s">
        <v>182</v>
      </c>
      <c r="L1164" s="32" t="s">
        <v>302</v>
      </c>
      <c r="M1164" s="32" t="s">
        <v>69</v>
      </c>
      <c r="N1164" s="32" t="s">
        <v>303</v>
      </c>
      <c r="O1164" s="32" t="s">
        <v>115</v>
      </c>
      <c r="P1164" s="32">
        <v>796</v>
      </c>
      <c r="Q1164" s="32" t="s">
        <v>47</v>
      </c>
      <c r="R1164" s="62">
        <v>7</v>
      </c>
      <c r="S1164" s="53">
        <v>35310</v>
      </c>
      <c r="T1164" s="44">
        <f>R1164*S1164</f>
        <v>247170</v>
      </c>
      <c r="U1164" s="44">
        <f>T1164*1.12</f>
        <v>276830.40000000002</v>
      </c>
      <c r="V1164" s="65"/>
      <c r="W1164" s="32">
        <v>2016</v>
      </c>
      <c r="X1164" s="87"/>
    </row>
    <row r="1165" spans="1:24" ht="50.1" customHeight="1">
      <c r="A1165" s="29" t="s">
        <v>2750</v>
      </c>
      <c r="B1165" s="30" t="s">
        <v>35</v>
      </c>
      <c r="C1165" s="31" t="s">
        <v>2751</v>
      </c>
      <c r="D1165" s="31" t="s">
        <v>2752</v>
      </c>
      <c r="E1165" s="31" t="s">
        <v>2753</v>
      </c>
      <c r="F1165" s="31" t="s">
        <v>2752</v>
      </c>
      <c r="G1165" s="32" t="s">
        <v>40</v>
      </c>
      <c r="H1165" s="33">
        <v>0</v>
      </c>
      <c r="I1165" s="67">
        <v>590000000</v>
      </c>
      <c r="J1165" s="32" t="s">
        <v>41</v>
      </c>
      <c r="K1165" s="32" t="s">
        <v>54</v>
      </c>
      <c r="L1165" s="32" t="s">
        <v>43</v>
      </c>
      <c r="M1165" s="32" t="s">
        <v>69</v>
      </c>
      <c r="N1165" s="32" t="s">
        <v>284</v>
      </c>
      <c r="O1165" s="32" t="s">
        <v>71</v>
      </c>
      <c r="P1165" s="32">
        <v>796</v>
      </c>
      <c r="Q1165" s="32" t="s">
        <v>47</v>
      </c>
      <c r="R1165" s="34">
        <v>30</v>
      </c>
      <c r="S1165" s="34">
        <v>43</v>
      </c>
      <c r="T1165" s="35">
        <v>0</v>
      </c>
      <c r="U1165" s="36">
        <v>0</v>
      </c>
      <c r="V1165" s="37" t="s">
        <v>48</v>
      </c>
      <c r="W1165" s="32">
        <v>2016</v>
      </c>
      <c r="X1165" s="38" t="s">
        <v>12651</v>
      </c>
    </row>
    <row r="1166" spans="1:24" ht="50.1" customHeight="1">
      <c r="A1166" s="29" t="s">
        <v>2754</v>
      </c>
      <c r="B1166" s="30" t="s">
        <v>35</v>
      </c>
      <c r="C1166" s="31" t="s">
        <v>2751</v>
      </c>
      <c r="D1166" s="31" t="s">
        <v>2752</v>
      </c>
      <c r="E1166" s="31" t="s">
        <v>2753</v>
      </c>
      <c r="F1166" s="31" t="s">
        <v>2752</v>
      </c>
      <c r="G1166" s="32" t="s">
        <v>40</v>
      </c>
      <c r="H1166" s="33">
        <v>0</v>
      </c>
      <c r="I1166" s="67">
        <v>590000000</v>
      </c>
      <c r="J1166" s="32" t="s">
        <v>41</v>
      </c>
      <c r="K1166" s="32" t="s">
        <v>1422</v>
      </c>
      <c r="L1166" s="32" t="s">
        <v>43</v>
      </c>
      <c r="M1166" s="32" t="s">
        <v>69</v>
      </c>
      <c r="N1166" s="32" t="s">
        <v>284</v>
      </c>
      <c r="O1166" s="32" t="s">
        <v>77</v>
      </c>
      <c r="P1166" s="32">
        <v>796</v>
      </c>
      <c r="Q1166" s="32" t="s">
        <v>47</v>
      </c>
      <c r="R1166" s="34">
        <v>30</v>
      </c>
      <c r="S1166" s="34">
        <v>50</v>
      </c>
      <c r="T1166" s="35">
        <f>R1166*S1166</f>
        <v>1500</v>
      </c>
      <c r="U1166" s="36">
        <f t="shared" ref="U1166:U1186" si="118">T1166*1.12</f>
        <v>1680.0000000000002</v>
      </c>
      <c r="V1166" s="37" t="s">
        <v>48</v>
      </c>
      <c r="W1166" s="32">
        <v>2016</v>
      </c>
      <c r="X1166" s="38" t="s">
        <v>48</v>
      </c>
    </row>
    <row r="1167" spans="1:24" ht="50.1" customHeight="1">
      <c r="A1167" s="29" t="s">
        <v>2755</v>
      </c>
      <c r="B1167" s="30" t="s">
        <v>35</v>
      </c>
      <c r="C1167" s="31" t="s">
        <v>2756</v>
      </c>
      <c r="D1167" s="31" t="s">
        <v>2757</v>
      </c>
      <c r="E1167" s="31" t="s">
        <v>2758</v>
      </c>
      <c r="F1167" s="31" t="s">
        <v>2759</v>
      </c>
      <c r="G1167" s="32" t="s">
        <v>40</v>
      </c>
      <c r="H1167" s="33">
        <v>0</v>
      </c>
      <c r="I1167" s="67">
        <v>590000000</v>
      </c>
      <c r="J1167" s="32" t="s">
        <v>41</v>
      </c>
      <c r="K1167" s="32" t="s">
        <v>54</v>
      </c>
      <c r="L1167" s="32" t="s">
        <v>43</v>
      </c>
      <c r="M1167" s="32" t="s">
        <v>69</v>
      </c>
      <c r="N1167" s="32" t="s">
        <v>70</v>
      </c>
      <c r="O1167" s="32" t="s">
        <v>71</v>
      </c>
      <c r="P1167" s="32">
        <v>796</v>
      </c>
      <c r="Q1167" s="32" t="s">
        <v>47</v>
      </c>
      <c r="R1167" s="34">
        <v>40</v>
      </c>
      <c r="S1167" s="34">
        <v>600</v>
      </c>
      <c r="T1167" s="35">
        <v>0</v>
      </c>
      <c r="U1167" s="36">
        <f t="shared" si="118"/>
        <v>0</v>
      </c>
      <c r="V1167" s="37" t="s">
        <v>48</v>
      </c>
      <c r="W1167" s="32">
        <v>2016</v>
      </c>
      <c r="X1167" s="38">
        <v>11</v>
      </c>
    </row>
    <row r="1168" spans="1:24" ht="50.1" customHeight="1">
      <c r="A1168" s="41" t="s">
        <v>2760</v>
      </c>
      <c r="B1168" s="30" t="s">
        <v>35</v>
      </c>
      <c r="C1168" s="42" t="s">
        <v>2756</v>
      </c>
      <c r="D1168" s="42" t="s">
        <v>2757</v>
      </c>
      <c r="E1168" s="42" t="s">
        <v>2758</v>
      </c>
      <c r="F1168" s="31" t="s">
        <v>2761</v>
      </c>
      <c r="G1168" s="32" t="s">
        <v>40</v>
      </c>
      <c r="H1168" s="30">
        <v>0</v>
      </c>
      <c r="I1168" s="67">
        <v>590000000</v>
      </c>
      <c r="J1168" s="32" t="s">
        <v>41</v>
      </c>
      <c r="K1168" s="32" t="s">
        <v>524</v>
      </c>
      <c r="L1168" s="32" t="s">
        <v>43</v>
      </c>
      <c r="M1168" s="68" t="s">
        <v>69</v>
      </c>
      <c r="N1168" s="32" t="s">
        <v>70</v>
      </c>
      <c r="O1168" s="32" t="s">
        <v>115</v>
      </c>
      <c r="P1168" s="32">
        <v>796</v>
      </c>
      <c r="Q1168" s="32" t="s">
        <v>47</v>
      </c>
      <c r="R1168" s="58">
        <v>40</v>
      </c>
      <c r="S1168" s="58">
        <v>600</v>
      </c>
      <c r="T1168" s="44">
        <f>R1168*S1168</f>
        <v>24000</v>
      </c>
      <c r="U1168" s="44">
        <f t="shared" si="118"/>
        <v>26880.000000000004</v>
      </c>
      <c r="V1168" s="32"/>
      <c r="W1168" s="32">
        <v>2016</v>
      </c>
      <c r="X1168" s="30"/>
    </row>
    <row r="1169" spans="1:58" ht="50.1" customHeight="1">
      <c r="A1169" s="29" t="s">
        <v>2762</v>
      </c>
      <c r="B1169" s="30" t="s">
        <v>35</v>
      </c>
      <c r="C1169" s="31" t="s">
        <v>2763</v>
      </c>
      <c r="D1169" s="31" t="s">
        <v>2757</v>
      </c>
      <c r="E1169" s="31" t="s">
        <v>2764</v>
      </c>
      <c r="F1169" s="31" t="s">
        <v>2765</v>
      </c>
      <c r="G1169" s="32" t="s">
        <v>40</v>
      </c>
      <c r="H1169" s="33">
        <v>0</v>
      </c>
      <c r="I1169" s="67">
        <v>590000000</v>
      </c>
      <c r="J1169" s="32" t="s">
        <v>41</v>
      </c>
      <c r="K1169" s="32" t="s">
        <v>42</v>
      </c>
      <c r="L1169" s="32" t="s">
        <v>43</v>
      </c>
      <c r="M1169" s="32" t="s">
        <v>44</v>
      </c>
      <c r="N1169" s="32" t="s">
        <v>45</v>
      </c>
      <c r="O1169" s="32" t="s">
        <v>111</v>
      </c>
      <c r="P1169" s="32" t="s">
        <v>346</v>
      </c>
      <c r="Q1169" s="32" t="s">
        <v>347</v>
      </c>
      <c r="R1169" s="34">
        <v>1350</v>
      </c>
      <c r="S1169" s="34">
        <v>180</v>
      </c>
      <c r="T1169" s="35">
        <f>R1169*S1169</f>
        <v>243000</v>
      </c>
      <c r="U1169" s="36">
        <f t="shared" si="118"/>
        <v>272160</v>
      </c>
      <c r="V1169" s="37" t="s">
        <v>48</v>
      </c>
      <c r="W1169" s="32">
        <v>2016</v>
      </c>
      <c r="X1169" s="38" t="s">
        <v>48</v>
      </c>
    </row>
    <row r="1170" spans="1:58" ht="50.1" customHeight="1">
      <c r="A1170" s="29" t="s">
        <v>2766</v>
      </c>
      <c r="B1170" s="30" t="s">
        <v>35</v>
      </c>
      <c r="C1170" s="31" t="s">
        <v>2767</v>
      </c>
      <c r="D1170" s="31" t="s">
        <v>2757</v>
      </c>
      <c r="E1170" s="31" t="s">
        <v>2768</v>
      </c>
      <c r="F1170" s="31" t="s">
        <v>2769</v>
      </c>
      <c r="G1170" s="32" t="s">
        <v>103</v>
      </c>
      <c r="H1170" s="33">
        <v>10</v>
      </c>
      <c r="I1170" s="67">
        <v>590000000</v>
      </c>
      <c r="J1170" s="32" t="s">
        <v>41</v>
      </c>
      <c r="K1170" s="32" t="s">
        <v>200</v>
      </c>
      <c r="L1170" s="32" t="s">
        <v>43</v>
      </c>
      <c r="M1170" s="32" t="s">
        <v>84</v>
      </c>
      <c r="N1170" s="32" t="s">
        <v>201</v>
      </c>
      <c r="O1170" s="32" t="s">
        <v>202</v>
      </c>
      <c r="P1170" s="32">
        <v>796</v>
      </c>
      <c r="Q1170" s="32" t="s">
        <v>47</v>
      </c>
      <c r="R1170" s="34">
        <v>50</v>
      </c>
      <c r="S1170" s="34">
        <v>197.6</v>
      </c>
      <c r="T1170" s="35">
        <v>0</v>
      </c>
      <c r="U1170" s="36">
        <f t="shared" si="118"/>
        <v>0</v>
      </c>
      <c r="V1170" s="37"/>
      <c r="W1170" s="32">
        <v>2016</v>
      </c>
      <c r="X1170" s="38">
        <v>11</v>
      </c>
    </row>
    <row r="1171" spans="1:58" s="40" customFormat="1" ht="50.1" customHeight="1">
      <c r="A1171" s="70" t="s">
        <v>2770</v>
      </c>
      <c r="B1171" s="30" t="s">
        <v>35</v>
      </c>
      <c r="C1171" s="42" t="s">
        <v>2767</v>
      </c>
      <c r="D1171" s="42" t="s">
        <v>2757</v>
      </c>
      <c r="E1171" s="42" t="s">
        <v>2768</v>
      </c>
      <c r="F1171" s="42" t="s">
        <v>2769</v>
      </c>
      <c r="G1171" s="30" t="s">
        <v>103</v>
      </c>
      <c r="H1171" s="30">
        <v>10</v>
      </c>
      <c r="I1171" s="67">
        <v>590000000</v>
      </c>
      <c r="J1171" s="32" t="s">
        <v>41</v>
      </c>
      <c r="K1171" s="30" t="s">
        <v>204</v>
      </c>
      <c r="L1171" s="32" t="s">
        <v>43</v>
      </c>
      <c r="M1171" s="30" t="s">
        <v>84</v>
      </c>
      <c r="N1171" s="30" t="s">
        <v>45</v>
      </c>
      <c r="O1171" s="54" t="s">
        <v>166</v>
      </c>
      <c r="P1171" s="32">
        <v>796</v>
      </c>
      <c r="Q1171" s="30" t="s">
        <v>47</v>
      </c>
      <c r="R1171" s="43">
        <v>50</v>
      </c>
      <c r="S1171" s="43">
        <v>197.6</v>
      </c>
      <c r="T1171" s="44">
        <v>0</v>
      </c>
      <c r="U1171" s="44">
        <f>T1171*1.12</f>
        <v>0</v>
      </c>
      <c r="V1171" s="64"/>
      <c r="W1171" s="32">
        <v>2016</v>
      </c>
      <c r="X1171" s="327" t="s">
        <v>1840</v>
      </c>
    </row>
    <row r="1172" spans="1:58" s="40" customFormat="1" ht="50.1" customHeight="1">
      <c r="A1172" s="70" t="s">
        <v>2771</v>
      </c>
      <c r="B1172" s="30" t="s">
        <v>35</v>
      </c>
      <c r="C1172" s="42" t="s">
        <v>2767</v>
      </c>
      <c r="D1172" s="42" t="s">
        <v>2757</v>
      </c>
      <c r="E1172" s="42" t="s">
        <v>2768</v>
      </c>
      <c r="F1172" s="42" t="s">
        <v>2772</v>
      </c>
      <c r="G1172" s="30" t="s">
        <v>40</v>
      </c>
      <c r="H1172" s="30">
        <v>0</v>
      </c>
      <c r="I1172" s="67">
        <v>590000000</v>
      </c>
      <c r="J1172" s="32" t="s">
        <v>41</v>
      </c>
      <c r="K1172" s="30" t="s">
        <v>835</v>
      </c>
      <c r="L1172" s="32" t="s">
        <v>41</v>
      </c>
      <c r="M1172" s="30" t="s">
        <v>44</v>
      </c>
      <c r="N1172" s="30" t="s">
        <v>1843</v>
      </c>
      <c r="O1172" s="32" t="s">
        <v>1844</v>
      </c>
      <c r="P1172" s="32">
        <v>796</v>
      </c>
      <c r="Q1172" s="30" t="s">
        <v>47</v>
      </c>
      <c r="R1172" s="170">
        <v>1</v>
      </c>
      <c r="S1172" s="170">
        <v>298.57142857142856</v>
      </c>
      <c r="T1172" s="44">
        <f>R1172*S1172</f>
        <v>298.57142857142856</v>
      </c>
      <c r="U1172" s="44">
        <f>T1172*1.12</f>
        <v>334.40000000000003</v>
      </c>
      <c r="V1172" s="116"/>
      <c r="W1172" s="32">
        <v>2016</v>
      </c>
      <c r="X1172" s="327"/>
    </row>
    <row r="1173" spans="1:58" ht="50.1" customHeight="1">
      <c r="A1173" s="29" t="s">
        <v>2773</v>
      </c>
      <c r="B1173" s="30" t="s">
        <v>35</v>
      </c>
      <c r="C1173" s="31" t="s">
        <v>2774</v>
      </c>
      <c r="D1173" s="31" t="s">
        <v>2757</v>
      </c>
      <c r="E1173" s="31" t="s">
        <v>2775</v>
      </c>
      <c r="F1173" s="31" t="s">
        <v>2776</v>
      </c>
      <c r="G1173" s="32" t="s">
        <v>40</v>
      </c>
      <c r="H1173" s="33">
        <v>0</v>
      </c>
      <c r="I1173" s="67">
        <v>590000000</v>
      </c>
      <c r="J1173" s="32" t="s">
        <v>41</v>
      </c>
      <c r="K1173" s="32" t="s">
        <v>2777</v>
      </c>
      <c r="L1173" s="32" t="s">
        <v>41</v>
      </c>
      <c r="M1173" s="32" t="s">
        <v>44</v>
      </c>
      <c r="N1173" s="32" t="s">
        <v>55</v>
      </c>
      <c r="O1173" s="32" t="s">
        <v>56</v>
      </c>
      <c r="P1173" s="32" t="s">
        <v>994</v>
      </c>
      <c r="Q1173" s="32" t="s">
        <v>1222</v>
      </c>
      <c r="R1173" s="34">
        <v>50</v>
      </c>
      <c r="S1173" s="34">
        <v>4620</v>
      </c>
      <c r="T1173" s="35">
        <v>0</v>
      </c>
      <c r="U1173" s="36">
        <f t="shared" ref="U1173:U1183" si="119">T1173*1.12</f>
        <v>0</v>
      </c>
      <c r="V1173" s="37"/>
      <c r="W1173" s="32">
        <v>2016</v>
      </c>
      <c r="X1173" s="38">
        <v>11</v>
      </c>
    </row>
    <row r="1174" spans="1:58" s="40" customFormat="1" ht="50.1" customHeight="1">
      <c r="A1174" s="70" t="s">
        <v>2778</v>
      </c>
      <c r="B1174" s="30" t="s">
        <v>35</v>
      </c>
      <c r="C1174" s="42" t="s">
        <v>2774</v>
      </c>
      <c r="D1174" s="73" t="s">
        <v>2757</v>
      </c>
      <c r="E1174" s="42" t="s">
        <v>2775</v>
      </c>
      <c r="F1174" s="42" t="s">
        <v>2776</v>
      </c>
      <c r="G1174" s="30" t="s">
        <v>40</v>
      </c>
      <c r="H1174" s="30">
        <v>0</v>
      </c>
      <c r="I1174" s="67">
        <v>590000000</v>
      </c>
      <c r="J1174" s="32" t="s">
        <v>41</v>
      </c>
      <c r="K1174" s="48" t="s">
        <v>2779</v>
      </c>
      <c r="L1174" s="32" t="s">
        <v>41</v>
      </c>
      <c r="M1174" s="98" t="s">
        <v>44</v>
      </c>
      <c r="N1174" s="30" t="s">
        <v>55</v>
      </c>
      <c r="O1174" s="30" t="s">
        <v>483</v>
      </c>
      <c r="P1174" s="98" t="s">
        <v>994</v>
      </c>
      <c r="Q1174" s="32" t="s">
        <v>1222</v>
      </c>
      <c r="R1174" s="58">
        <v>50</v>
      </c>
      <c r="S1174" s="58">
        <v>4620</v>
      </c>
      <c r="T1174" s="58">
        <v>0</v>
      </c>
      <c r="U1174" s="58">
        <f>T1174*1.12</f>
        <v>0</v>
      </c>
      <c r="V1174" s="98"/>
      <c r="W1174" s="32">
        <v>2016</v>
      </c>
      <c r="X1174" s="30" t="s">
        <v>7037</v>
      </c>
      <c r="Y1174" s="364"/>
      <c r="Z1174" s="364"/>
      <c r="AA1174" s="364"/>
      <c r="AB1174" s="364"/>
      <c r="AC1174" s="364"/>
      <c r="AD1174" s="364"/>
      <c r="AE1174" s="364"/>
      <c r="AF1174" s="364"/>
      <c r="AG1174" s="364"/>
      <c r="AH1174" s="39"/>
      <c r="AI1174" s="39"/>
      <c r="AJ1174" s="39"/>
      <c r="AK1174" s="39"/>
      <c r="AL1174" s="39"/>
      <c r="AM1174" s="39"/>
      <c r="AN1174" s="39"/>
      <c r="AO1174" s="39"/>
      <c r="AP1174" s="39"/>
      <c r="AQ1174" s="39"/>
      <c r="AR1174" s="39"/>
      <c r="AS1174" s="39"/>
      <c r="AT1174" s="39"/>
      <c r="AU1174" s="39"/>
      <c r="AV1174" s="39"/>
      <c r="AW1174" s="39"/>
      <c r="AX1174" s="39"/>
      <c r="AY1174" s="39"/>
      <c r="AZ1174" s="39"/>
      <c r="BA1174" s="39"/>
      <c r="BB1174" s="39"/>
      <c r="BC1174" s="39"/>
      <c r="BD1174" s="39"/>
      <c r="BE1174" s="39"/>
      <c r="BF1174" s="39"/>
    </row>
    <row r="1175" spans="1:58" s="40" customFormat="1" ht="50.1" customHeight="1">
      <c r="A1175" s="30" t="s">
        <v>14006</v>
      </c>
      <c r="B1175" s="30" t="s">
        <v>35</v>
      </c>
      <c r="C1175" s="42" t="s">
        <v>2774</v>
      </c>
      <c r="D1175" s="73" t="s">
        <v>2757</v>
      </c>
      <c r="E1175" s="42" t="s">
        <v>2775</v>
      </c>
      <c r="F1175" s="42" t="s">
        <v>14007</v>
      </c>
      <c r="G1175" s="30" t="s">
        <v>40</v>
      </c>
      <c r="H1175" s="30">
        <v>0</v>
      </c>
      <c r="I1175" s="67">
        <v>590000000</v>
      </c>
      <c r="J1175" s="32" t="s">
        <v>41</v>
      </c>
      <c r="K1175" s="48" t="s">
        <v>13233</v>
      </c>
      <c r="L1175" s="32" t="s">
        <v>41</v>
      </c>
      <c r="M1175" s="98" t="s">
        <v>44</v>
      </c>
      <c r="N1175" s="30" t="s">
        <v>55</v>
      </c>
      <c r="O1175" s="30" t="s">
        <v>483</v>
      </c>
      <c r="P1175" s="98" t="s">
        <v>994</v>
      </c>
      <c r="Q1175" s="32" t="s">
        <v>1222</v>
      </c>
      <c r="R1175" s="58">
        <v>155</v>
      </c>
      <c r="S1175" s="58">
        <v>9385</v>
      </c>
      <c r="T1175" s="58">
        <f>R1175*S1175</f>
        <v>1454675</v>
      </c>
      <c r="U1175" s="58">
        <f>T1175*1.12</f>
        <v>1629236.0000000002</v>
      </c>
      <c r="V1175" s="98"/>
      <c r="W1175" s="32">
        <v>2016</v>
      </c>
      <c r="X1175" s="30"/>
      <c r="Y1175" s="364"/>
      <c r="Z1175" s="364"/>
      <c r="AA1175" s="364"/>
      <c r="AB1175" s="364"/>
      <c r="AC1175" s="364"/>
      <c r="AD1175" s="364"/>
      <c r="AE1175" s="364"/>
      <c r="AF1175" s="364"/>
      <c r="AG1175" s="364"/>
      <c r="AH1175" s="39"/>
      <c r="AI1175" s="39"/>
      <c r="AJ1175" s="39"/>
      <c r="AK1175" s="39"/>
      <c r="AL1175" s="39"/>
      <c r="AM1175" s="39"/>
      <c r="AN1175" s="39"/>
      <c r="AO1175" s="39"/>
      <c r="AP1175" s="39"/>
      <c r="AQ1175" s="39"/>
      <c r="AR1175" s="39"/>
      <c r="AS1175" s="39"/>
      <c r="AT1175" s="39"/>
      <c r="AU1175" s="39"/>
      <c r="AV1175" s="39"/>
      <c r="AW1175" s="39"/>
      <c r="AX1175" s="39"/>
      <c r="AY1175" s="39"/>
      <c r="AZ1175" s="39"/>
      <c r="BA1175" s="39"/>
      <c r="BB1175" s="39"/>
      <c r="BC1175" s="39"/>
      <c r="BD1175" s="39"/>
      <c r="BE1175" s="39"/>
      <c r="BF1175" s="39"/>
    </row>
    <row r="1176" spans="1:58" ht="50.1" customHeight="1">
      <c r="A1176" s="29" t="s">
        <v>2781</v>
      </c>
      <c r="B1176" s="30" t="s">
        <v>35</v>
      </c>
      <c r="C1176" s="31" t="s">
        <v>2782</v>
      </c>
      <c r="D1176" s="31" t="s">
        <v>2783</v>
      </c>
      <c r="E1176" s="31" t="s">
        <v>2784</v>
      </c>
      <c r="F1176" s="31" t="s">
        <v>2783</v>
      </c>
      <c r="G1176" s="32" t="s">
        <v>40</v>
      </c>
      <c r="H1176" s="33">
        <v>0</v>
      </c>
      <c r="I1176" s="67">
        <v>590000000</v>
      </c>
      <c r="J1176" s="32" t="s">
        <v>41</v>
      </c>
      <c r="K1176" s="32" t="s">
        <v>42</v>
      </c>
      <c r="L1176" s="32" t="s">
        <v>43</v>
      </c>
      <c r="M1176" s="32" t="s">
        <v>44</v>
      </c>
      <c r="N1176" s="32" t="s">
        <v>45</v>
      </c>
      <c r="O1176" s="32" t="s">
        <v>111</v>
      </c>
      <c r="P1176" s="32">
        <v>796</v>
      </c>
      <c r="Q1176" s="32" t="s">
        <v>47</v>
      </c>
      <c r="R1176" s="34">
        <v>60</v>
      </c>
      <c r="S1176" s="34">
        <v>450</v>
      </c>
      <c r="T1176" s="35">
        <v>0</v>
      </c>
      <c r="U1176" s="36">
        <f t="shared" si="119"/>
        <v>0</v>
      </c>
      <c r="V1176" s="37"/>
      <c r="W1176" s="32">
        <v>2016</v>
      </c>
      <c r="X1176" s="38">
        <v>11</v>
      </c>
    </row>
    <row r="1177" spans="1:58" ht="50.1" customHeight="1">
      <c r="A1177" s="41" t="s">
        <v>2785</v>
      </c>
      <c r="B1177" s="30" t="s">
        <v>35</v>
      </c>
      <c r="C1177" s="42" t="s">
        <v>2782</v>
      </c>
      <c r="D1177" s="42" t="s">
        <v>2783</v>
      </c>
      <c r="E1177" s="42" t="s">
        <v>2784</v>
      </c>
      <c r="F1177" s="42" t="s">
        <v>2783</v>
      </c>
      <c r="G1177" s="30" t="s">
        <v>40</v>
      </c>
      <c r="H1177" s="30">
        <v>0</v>
      </c>
      <c r="I1177" s="67">
        <v>590000000</v>
      </c>
      <c r="J1177" s="32" t="s">
        <v>41</v>
      </c>
      <c r="K1177" s="30" t="s">
        <v>174</v>
      </c>
      <c r="L1177" s="32" t="s">
        <v>43</v>
      </c>
      <c r="M1177" s="30" t="s">
        <v>44</v>
      </c>
      <c r="N1177" s="30" t="s">
        <v>45</v>
      </c>
      <c r="O1177" s="32" t="s">
        <v>115</v>
      </c>
      <c r="P1177" s="32">
        <v>796</v>
      </c>
      <c r="Q1177" s="30" t="s">
        <v>47</v>
      </c>
      <c r="R1177" s="43">
        <v>60</v>
      </c>
      <c r="S1177" s="43">
        <v>450</v>
      </c>
      <c r="T1177" s="44">
        <f>R1177*S1177</f>
        <v>27000</v>
      </c>
      <c r="U1177" s="44">
        <f>T1177*1.12</f>
        <v>30240.000000000004</v>
      </c>
      <c r="V1177" s="64"/>
      <c r="W1177" s="32">
        <v>2016</v>
      </c>
      <c r="X1177" s="30"/>
    </row>
    <row r="1178" spans="1:58" ht="50.1" customHeight="1">
      <c r="A1178" s="29" t="s">
        <v>2786</v>
      </c>
      <c r="B1178" s="30" t="s">
        <v>35</v>
      </c>
      <c r="C1178" s="31" t="s">
        <v>2787</v>
      </c>
      <c r="D1178" s="31" t="s">
        <v>2783</v>
      </c>
      <c r="E1178" s="31" t="s">
        <v>2788</v>
      </c>
      <c r="F1178" s="31" t="s">
        <v>2783</v>
      </c>
      <c r="G1178" s="32" t="s">
        <v>40</v>
      </c>
      <c r="H1178" s="33">
        <v>0</v>
      </c>
      <c r="I1178" s="67">
        <v>590000000</v>
      </c>
      <c r="J1178" s="32" t="s">
        <v>41</v>
      </c>
      <c r="K1178" s="32" t="s">
        <v>2789</v>
      </c>
      <c r="L1178" s="32" t="s">
        <v>41</v>
      </c>
      <c r="M1178" s="32" t="s">
        <v>84</v>
      </c>
      <c r="N1178" s="32" t="s">
        <v>55</v>
      </c>
      <c r="O1178" s="32" t="s">
        <v>56</v>
      </c>
      <c r="P1178" s="32" t="s">
        <v>133</v>
      </c>
      <c r="Q1178" s="32" t="s">
        <v>134</v>
      </c>
      <c r="R1178" s="34">
        <v>100</v>
      </c>
      <c r="S1178" s="34">
        <v>5357</v>
      </c>
      <c r="T1178" s="35">
        <v>0</v>
      </c>
      <c r="U1178" s="36">
        <f t="shared" si="119"/>
        <v>0</v>
      </c>
      <c r="V1178" s="37"/>
      <c r="W1178" s="32">
        <v>2016</v>
      </c>
      <c r="X1178" s="38">
        <v>11</v>
      </c>
    </row>
    <row r="1179" spans="1:58" s="40" customFormat="1" ht="50.1" customHeight="1">
      <c r="A1179" s="70" t="s">
        <v>2790</v>
      </c>
      <c r="B1179" s="30" t="s">
        <v>35</v>
      </c>
      <c r="C1179" s="42" t="s">
        <v>2787</v>
      </c>
      <c r="D1179" s="42" t="s">
        <v>2783</v>
      </c>
      <c r="E1179" s="42" t="s">
        <v>2788</v>
      </c>
      <c r="F1179" s="42" t="s">
        <v>2783</v>
      </c>
      <c r="G1179" s="30" t="s">
        <v>40</v>
      </c>
      <c r="H1179" s="30">
        <v>0</v>
      </c>
      <c r="I1179" s="67">
        <v>590000000</v>
      </c>
      <c r="J1179" s="32" t="s">
        <v>41</v>
      </c>
      <c r="K1179" s="48" t="s">
        <v>2791</v>
      </c>
      <c r="L1179" s="32" t="s">
        <v>41</v>
      </c>
      <c r="M1179" s="30" t="s">
        <v>84</v>
      </c>
      <c r="N1179" s="30" t="s">
        <v>55</v>
      </c>
      <c r="O1179" s="30" t="s">
        <v>483</v>
      </c>
      <c r="P1179" s="30">
        <v>166</v>
      </c>
      <c r="Q1179" s="30" t="s">
        <v>137</v>
      </c>
      <c r="R1179" s="58">
        <v>100</v>
      </c>
      <c r="S1179" s="104">
        <v>5357</v>
      </c>
      <c r="T1179" s="58">
        <v>0</v>
      </c>
      <c r="U1179" s="58">
        <f>T1179*1.12</f>
        <v>0</v>
      </c>
      <c r="V1179" s="314"/>
      <c r="W1179" s="32">
        <v>2016</v>
      </c>
      <c r="X1179" s="30" t="s">
        <v>13355</v>
      </c>
      <c r="Y1179" s="364"/>
      <c r="Z1179" s="364"/>
      <c r="AA1179" s="364"/>
      <c r="AB1179" s="364"/>
      <c r="AC1179" s="364"/>
      <c r="AD1179" s="364"/>
      <c r="AE1179" s="364"/>
      <c r="AF1179" s="364"/>
      <c r="AG1179" s="364"/>
      <c r="AH1179" s="39"/>
      <c r="AI1179" s="39"/>
      <c r="AJ1179" s="39"/>
      <c r="AK1179" s="39"/>
      <c r="AL1179" s="39"/>
      <c r="AM1179" s="39"/>
      <c r="AN1179" s="39"/>
      <c r="AO1179" s="39"/>
      <c r="AP1179" s="39"/>
      <c r="AQ1179" s="39"/>
      <c r="AR1179" s="39"/>
      <c r="AS1179" s="39"/>
      <c r="AT1179" s="39"/>
      <c r="AU1179" s="39"/>
      <c r="AV1179" s="39"/>
      <c r="AW1179" s="39"/>
      <c r="AX1179" s="39"/>
      <c r="AY1179" s="39"/>
      <c r="AZ1179" s="39"/>
      <c r="BA1179" s="39"/>
      <c r="BB1179" s="39"/>
      <c r="BC1179" s="39"/>
      <c r="BD1179" s="39"/>
      <c r="BE1179" s="39"/>
      <c r="BF1179" s="39"/>
    </row>
    <row r="1180" spans="1:58" s="40" customFormat="1" ht="50.1" customHeight="1">
      <c r="A1180" s="70" t="s">
        <v>13356</v>
      </c>
      <c r="B1180" s="30" t="s">
        <v>35</v>
      </c>
      <c r="C1180" s="42" t="s">
        <v>2787</v>
      </c>
      <c r="D1180" s="42" t="s">
        <v>2783</v>
      </c>
      <c r="E1180" s="42" t="s">
        <v>2788</v>
      </c>
      <c r="F1180" s="42" t="s">
        <v>2783</v>
      </c>
      <c r="G1180" s="30" t="s">
        <v>40</v>
      </c>
      <c r="H1180" s="30">
        <v>0</v>
      </c>
      <c r="I1180" s="67">
        <v>590000000</v>
      </c>
      <c r="J1180" s="32" t="s">
        <v>41</v>
      </c>
      <c r="K1180" s="48" t="s">
        <v>13233</v>
      </c>
      <c r="L1180" s="32" t="s">
        <v>41</v>
      </c>
      <c r="M1180" s="32" t="s">
        <v>69</v>
      </c>
      <c r="N1180" s="30" t="s">
        <v>55</v>
      </c>
      <c r="O1180" s="30" t="s">
        <v>62</v>
      </c>
      <c r="P1180" s="30">
        <v>166</v>
      </c>
      <c r="Q1180" s="30" t="s">
        <v>134</v>
      </c>
      <c r="R1180" s="58">
        <v>15</v>
      </c>
      <c r="S1180" s="104">
        <v>9610</v>
      </c>
      <c r="T1180" s="58">
        <f>R1180*S1180</f>
        <v>144150</v>
      </c>
      <c r="U1180" s="58">
        <f>T1180*1.12</f>
        <v>161448.00000000003</v>
      </c>
      <c r="V1180" s="64"/>
      <c r="W1180" s="32">
        <v>2016</v>
      </c>
      <c r="X1180" s="30"/>
      <c r="Y1180" s="364"/>
      <c r="Z1180" s="364"/>
      <c r="AA1180" s="364"/>
      <c r="AB1180" s="364"/>
      <c r="AC1180" s="364"/>
      <c r="AD1180" s="364"/>
      <c r="AE1180" s="364"/>
      <c r="AF1180" s="364"/>
      <c r="AG1180" s="364"/>
      <c r="AH1180" s="39"/>
      <c r="AI1180" s="39"/>
      <c r="AJ1180" s="39"/>
      <c r="AK1180" s="39"/>
      <c r="AL1180" s="39"/>
      <c r="AM1180" s="39"/>
      <c r="AN1180" s="39"/>
      <c r="AO1180" s="39"/>
      <c r="AP1180" s="39"/>
      <c r="AQ1180" s="39"/>
      <c r="AR1180" s="39"/>
      <c r="AS1180" s="39"/>
      <c r="AT1180" s="39"/>
      <c r="AU1180" s="39"/>
      <c r="AV1180" s="39"/>
      <c r="AW1180" s="39"/>
      <c r="AX1180" s="39"/>
      <c r="AY1180" s="39"/>
      <c r="AZ1180" s="39"/>
      <c r="BA1180" s="39"/>
      <c r="BB1180" s="39"/>
      <c r="BC1180" s="39"/>
      <c r="BD1180" s="39"/>
      <c r="BE1180" s="39"/>
      <c r="BF1180" s="39"/>
    </row>
    <row r="1181" spans="1:58" ht="50.1" customHeight="1">
      <c r="A1181" s="29" t="s">
        <v>2792</v>
      </c>
      <c r="B1181" s="30" t="s">
        <v>35</v>
      </c>
      <c r="C1181" s="31" t="s">
        <v>2793</v>
      </c>
      <c r="D1181" s="31" t="s">
        <v>2794</v>
      </c>
      <c r="E1181" s="31" t="s">
        <v>2795</v>
      </c>
      <c r="F1181" s="31" t="s">
        <v>2796</v>
      </c>
      <c r="G1181" s="32" t="s">
        <v>40</v>
      </c>
      <c r="H1181" s="33">
        <v>0</v>
      </c>
      <c r="I1181" s="67">
        <v>590000000</v>
      </c>
      <c r="J1181" s="32" t="s">
        <v>41</v>
      </c>
      <c r="K1181" s="32" t="s">
        <v>2797</v>
      </c>
      <c r="L1181" s="32" t="s">
        <v>41</v>
      </c>
      <c r="M1181" s="32" t="s">
        <v>84</v>
      </c>
      <c r="N1181" s="32" t="s">
        <v>55</v>
      </c>
      <c r="O1181" s="32" t="s">
        <v>146</v>
      </c>
      <c r="P1181" s="32">
        <v>796</v>
      </c>
      <c r="Q1181" s="32" t="s">
        <v>47</v>
      </c>
      <c r="R1181" s="34">
        <v>20</v>
      </c>
      <c r="S1181" s="34">
        <v>25000</v>
      </c>
      <c r="T1181" s="35">
        <v>0</v>
      </c>
      <c r="U1181" s="36">
        <f t="shared" si="119"/>
        <v>0</v>
      </c>
      <c r="V1181" s="37"/>
      <c r="W1181" s="32">
        <v>2016</v>
      </c>
      <c r="X1181" s="38">
        <v>11</v>
      </c>
    </row>
    <row r="1182" spans="1:58" ht="50.1" customHeight="1">
      <c r="A1182" s="41" t="s">
        <v>2798</v>
      </c>
      <c r="B1182" s="30" t="s">
        <v>35</v>
      </c>
      <c r="C1182" s="126" t="s">
        <v>2793</v>
      </c>
      <c r="D1182" s="126" t="s">
        <v>2794</v>
      </c>
      <c r="E1182" s="126" t="s">
        <v>2795</v>
      </c>
      <c r="F1182" s="126" t="s">
        <v>2799</v>
      </c>
      <c r="G1182" s="127" t="s">
        <v>40</v>
      </c>
      <c r="H1182" s="30">
        <v>0</v>
      </c>
      <c r="I1182" s="67">
        <v>590000000</v>
      </c>
      <c r="J1182" s="32" t="s">
        <v>41</v>
      </c>
      <c r="K1182" s="48" t="s">
        <v>2800</v>
      </c>
      <c r="L1182" s="32" t="s">
        <v>41</v>
      </c>
      <c r="M1182" s="30" t="s">
        <v>84</v>
      </c>
      <c r="N1182" s="30" t="s">
        <v>55</v>
      </c>
      <c r="O1182" s="32" t="s">
        <v>115</v>
      </c>
      <c r="P1182" s="32">
        <v>796</v>
      </c>
      <c r="Q1182" s="98" t="s">
        <v>484</v>
      </c>
      <c r="R1182" s="49">
        <v>20</v>
      </c>
      <c r="S1182" s="50">
        <v>25000</v>
      </c>
      <c r="T1182" s="44">
        <f>R1182*S1182</f>
        <v>500000</v>
      </c>
      <c r="U1182" s="44">
        <f>T1182*1.12</f>
        <v>560000</v>
      </c>
      <c r="V1182" s="101"/>
      <c r="W1182" s="32">
        <v>2016</v>
      </c>
      <c r="X1182" s="30"/>
    </row>
    <row r="1183" spans="1:58" ht="50.1" customHeight="1">
      <c r="A1183" s="29" t="s">
        <v>2801</v>
      </c>
      <c r="B1183" s="30" t="s">
        <v>35</v>
      </c>
      <c r="C1183" s="31" t="s">
        <v>2802</v>
      </c>
      <c r="D1183" s="31" t="s">
        <v>2803</v>
      </c>
      <c r="E1183" s="31" t="s">
        <v>2804</v>
      </c>
      <c r="F1183" s="31" t="s">
        <v>2805</v>
      </c>
      <c r="G1183" s="32" t="s">
        <v>103</v>
      </c>
      <c r="H1183" s="33">
        <v>10</v>
      </c>
      <c r="I1183" s="67">
        <v>590000000</v>
      </c>
      <c r="J1183" s="32" t="s">
        <v>41</v>
      </c>
      <c r="K1183" s="32" t="s">
        <v>200</v>
      </c>
      <c r="L1183" s="32" t="s">
        <v>43</v>
      </c>
      <c r="M1183" s="32" t="s">
        <v>84</v>
      </c>
      <c r="N1183" s="32" t="s">
        <v>201</v>
      </c>
      <c r="O1183" s="32" t="s">
        <v>202</v>
      </c>
      <c r="P1183" s="32" t="s">
        <v>2806</v>
      </c>
      <c r="Q1183" s="32" t="s">
        <v>2807</v>
      </c>
      <c r="R1183" s="34">
        <v>170</v>
      </c>
      <c r="S1183" s="34">
        <v>1231.0999999999999</v>
      </c>
      <c r="T1183" s="35">
        <v>0</v>
      </c>
      <c r="U1183" s="36">
        <f t="shared" si="119"/>
        <v>0</v>
      </c>
      <c r="V1183" s="37"/>
      <c r="W1183" s="32">
        <v>2016</v>
      </c>
      <c r="X1183" s="38">
        <v>11</v>
      </c>
    </row>
    <row r="1184" spans="1:58" ht="50.1" customHeight="1">
      <c r="A1184" s="41" t="s">
        <v>2808</v>
      </c>
      <c r="B1184" s="30" t="s">
        <v>35</v>
      </c>
      <c r="C1184" s="42" t="s">
        <v>2802</v>
      </c>
      <c r="D1184" s="42" t="s">
        <v>2803</v>
      </c>
      <c r="E1184" s="42" t="s">
        <v>2804</v>
      </c>
      <c r="F1184" s="42" t="s">
        <v>2805</v>
      </c>
      <c r="G1184" s="30" t="s">
        <v>103</v>
      </c>
      <c r="H1184" s="30">
        <v>10</v>
      </c>
      <c r="I1184" s="67">
        <v>590000000</v>
      </c>
      <c r="J1184" s="32" t="s">
        <v>41</v>
      </c>
      <c r="K1184" s="30" t="s">
        <v>204</v>
      </c>
      <c r="L1184" s="32" t="s">
        <v>43</v>
      </c>
      <c r="M1184" s="30" t="s">
        <v>84</v>
      </c>
      <c r="N1184" s="30" t="s">
        <v>45</v>
      </c>
      <c r="O1184" s="54" t="s">
        <v>166</v>
      </c>
      <c r="P1184" s="32" t="s">
        <v>2806</v>
      </c>
      <c r="Q1184" s="30" t="s">
        <v>2807</v>
      </c>
      <c r="R1184" s="43">
        <v>170</v>
      </c>
      <c r="S1184" s="43">
        <v>1231.1000000000001</v>
      </c>
      <c r="T1184" s="44">
        <f>R1184*S1184</f>
        <v>209287.00000000003</v>
      </c>
      <c r="U1184" s="44">
        <f t="shared" si="118"/>
        <v>234401.44000000006</v>
      </c>
      <c r="V1184" s="64"/>
      <c r="W1184" s="32">
        <v>2016</v>
      </c>
      <c r="X1184" s="30"/>
    </row>
    <row r="1185" spans="1:66" ht="50.1" customHeight="1">
      <c r="A1185" s="29" t="s">
        <v>2809</v>
      </c>
      <c r="B1185" s="30" t="s">
        <v>35</v>
      </c>
      <c r="C1185" s="31" t="s">
        <v>2810</v>
      </c>
      <c r="D1185" s="31" t="s">
        <v>2811</v>
      </c>
      <c r="E1185" s="31" t="s">
        <v>2812</v>
      </c>
      <c r="F1185" s="31" t="s">
        <v>2813</v>
      </c>
      <c r="G1185" s="32" t="s">
        <v>40</v>
      </c>
      <c r="H1185" s="33">
        <v>0</v>
      </c>
      <c r="I1185" s="67">
        <v>590000000</v>
      </c>
      <c r="J1185" s="32" t="s">
        <v>41</v>
      </c>
      <c r="K1185" s="32" t="s">
        <v>153</v>
      </c>
      <c r="L1185" s="32" t="s">
        <v>43</v>
      </c>
      <c r="M1185" s="32" t="s">
        <v>84</v>
      </c>
      <c r="N1185" s="32" t="s">
        <v>154</v>
      </c>
      <c r="O1185" s="32" t="s">
        <v>155</v>
      </c>
      <c r="P1185" s="32" t="s">
        <v>133</v>
      </c>
      <c r="Q1185" s="32" t="s">
        <v>134</v>
      </c>
      <c r="R1185" s="34">
        <v>20000</v>
      </c>
      <c r="S1185" s="34">
        <v>167</v>
      </c>
      <c r="T1185" s="35">
        <f>R1185*S1185</f>
        <v>3340000</v>
      </c>
      <c r="U1185" s="36">
        <f t="shared" si="118"/>
        <v>3740800.0000000005</v>
      </c>
      <c r="V1185" s="37" t="s">
        <v>48</v>
      </c>
      <c r="W1185" s="32">
        <v>2016</v>
      </c>
      <c r="X1185" s="38" t="s">
        <v>48</v>
      </c>
    </row>
    <row r="1186" spans="1:66" ht="50.1" customHeight="1">
      <c r="A1186" s="29" t="s">
        <v>2814</v>
      </c>
      <c r="B1186" s="30" t="s">
        <v>35</v>
      </c>
      <c r="C1186" s="31" t="s">
        <v>2815</v>
      </c>
      <c r="D1186" s="31" t="s">
        <v>2811</v>
      </c>
      <c r="E1186" s="31" t="s">
        <v>2816</v>
      </c>
      <c r="F1186" s="31" t="s">
        <v>2817</v>
      </c>
      <c r="G1186" s="32" t="s">
        <v>40</v>
      </c>
      <c r="H1186" s="33">
        <v>0</v>
      </c>
      <c r="I1186" s="67">
        <v>590000000</v>
      </c>
      <c r="J1186" s="32" t="s">
        <v>41</v>
      </c>
      <c r="K1186" s="32" t="s">
        <v>153</v>
      </c>
      <c r="L1186" s="32" t="s">
        <v>43</v>
      </c>
      <c r="M1186" s="32" t="s">
        <v>84</v>
      </c>
      <c r="N1186" s="32" t="s">
        <v>154</v>
      </c>
      <c r="O1186" s="32" t="s">
        <v>155</v>
      </c>
      <c r="P1186" s="32" t="s">
        <v>133</v>
      </c>
      <c r="Q1186" s="32" t="s">
        <v>134</v>
      </c>
      <c r="R1186" s="34">
        <v>10000</v>
      </c>
      <c r="S1186" s="34">
        <v>152.1</v>
      </c>
      <c r="T1186" s="35">
        <v>0</v>
      </c>
      <c r="U1186" s="36">
        <f t="shared" si="118"/>
        <v>0</v>
      </c>
      <c r="V1186" s="37" t="s">
        <v>48</v>
      </c>
      <c r="W1186" s="32">
        <v>2016</v>
      </c>
      <c r="X1186" s="38">
        <v>11</v>
      </c>
    </row>
    <row r="1187" spans="1:66" s="40" customFormat="1" ht="50.1" customHeight="1">
      <c r="A1187" s="70" t="s">
        <v>2818</v>
      </c>
      <c r="B1187" s="30" t="s">
        <v>35</v>
      </c>
      <c r="C1187" s="220" t="s">
        <v>2815</v>
      </c>
      <c r="D1187" s="42" t="s">
        <v>2811</v>
      </c>
      <c r="E1187" s="220" t="s">
        <v>2816</v>
      </c>
      <c r="F1187" s="220" t="s">
        <v>2817</v>
      </c>
      <c r="G1187" s="32" t="s">
        <v>40</v>
      </c>
      <c r="H1187" s="30">
        <v>0</v>
      </c>
      <c r="I1187" s="32">
        <v>590000000</v>
      </c>
      <c r="J1187" s="32" t="s">
        <v>41</v>
      </c>
      <c r="K1187" s="32" t="s">
        <v>165</v>
      </c>
      <c r="L1187" s="32" t="s">
        <v>43</v>
      </c>
      <c r="M1187" s="32" t="s">
        <v>84</v>
      </c>
      <c r="N1187" s="54" t="s">
        <v>154</v>
      </c>
      <c r="O1187" s="54" t="s">
        <v>166</v>
      </c>
      <c r="P1187" s="32">
        <v>166</v>
      </c>
      <c r="Q1187" s="30" t="s">
        <v>134</v>
      </c>
      <c r="R1187" s="58">
        <v>10000</v>
      </c>
      <c r="S1187" s="58">
        <v>152.1</v>
      </c>
      <c r="T1187" s="119">
        <v>0</v>
      </c>
      <c r="U1187" s="58">
        <f>T1187*1.12</f>
        <v>0</v>
      </c>
      <c r="V1187" s="32"/>
      <c r="W1187" s="32">
        <v>2016</v>
      </c>
      <c r="X1187" s="32" t="s">
        <v>6977</v>
      </c>
    </row>
    <row r="1188" spans="1:66" s="40" customFormat="1" ht="50.1" customHeight="1">
      <c r="A1188" s="70" t="s">
        <v>12675</v>
      </c>
      <c r="B1188" s="30" t="s">
        <v>35</v>
      </c>
      <c r="C1188" s="220" t="s">
        <v>2815</v>
      </c>
      <c r="D1188" s="42" t="s">
        <v>2811</v>
      </c>
      <c r="E1188" s="220" t="s">
        <v>2816</v>
      </c>
      <c r="F1188" s="220" t="s">
        <v>12676</v>
      </c>
      <c r="G1188" s="32" t="s">
        <v>40</v>
      </c>
      <c r="H1188" s="30">
        <v>0</v>
      </c>
      <c r="I1188" s="32">
        <v>590000000</v>
      </c>
      <c r="J1188" s="32" t="s">
        <v>41</v>
      </c>
      <c r="K1188" s="32" t="s">
        <v>12669</v>
      </c>
      <c r="L1188" s="32" t="s">
        <v>43</v>
      </c>
      <c r="M1188" s="32" t="s">
        <v>84</v>
      </c>
      <c r="N1188" s="54" t="s">
        <v>154</v>
      </c>
      <c r="O1188" s="54" t="s">
        <v>166</v>
      </c>
      <c r="P1188" s="32">
        <v>166</v>
      </c>
      <c r="Q1188" s="30" t="s">
        <v>134</v>
      </c>
      <c r="R1188" s="58">
        <v>10000</v>
      </c>
      <c r="S1188" s="58">
        <v>215</v>
      </c>
      <c r="T1188" s="119">
        <f>R1188*S1188</f>
        <v>2150000</v>
      </c>
      <c r="U1188" s="58">
        <f>T1188*1.12</f>
        <v>2408000</v>
      </c>
      <c r="V1188" s="221"/>
      <c r="W1188" s="32">
        <v>2016</v>
      </c>
      <c r="X1188" s="32"/>
    </row>
    <row r="1189" spans="1:66" ht="50.1" customHeight="1">
      <c r="A1189" s="29" t="s">
        <v>2819</v>
      </c>
      <c r="B1189" s="30" t="s">
        <v>35</v>
      </c>
      <c r="C1189" s="31" t="s">
        <v>2820</v>
      </c>
      <c r="D1189" s="31" t="s">
        <v>2811</v>
      </c>
      <c r="E1189" s="31" t="s">
        <v>2821</v>
      </c>
      <c r="F1189" s="31" t="s">
        <v>2817</v>
      </c>
      <c r="G1189" s="32" t="s">
        <v>40</v>
      </c>
      <c r="H1189" s="33">
        <v>0</v>
      </c>
      <c r="I1189" s="67">
        <v>590000000</v>
      </c>
      <c r="J1189" s="32" t="s">
        <v>41</v>
      </c>
      <c r="K1189" s="32" t="s">
        <v>153</v>
      </c>
      <c r="L1189" s="32" t="s">
        <v>43</v>
      </c>
      <c r="M1189" s="32" t="s">
        <v>84</v>
      </c>
      <c r="N1189" s="32" t="s">
        <v>154</v>
      </c>
      <c r="O1189" s="32" t="s">
        <v>155</v>
      </c>
      <c r="P1189" s="32" t="s">
        <v>162</v>
      </c>
      <c r="Q1189" s="32" t="s">
        <v>163</v>
      </c>
      <c r="R1189" s="34">
        <v>10</v>
      </c>
      <c r="S1189" s="34">
        <v>152100</v>
      </c>
      <c r="T1189" s="35">
        <v>0</v>
      </c>
      <c r="U1189" s="36">
        <v>0</v>
      </c>
      <c r="V1189" s="37" t="s">
        <v>48</v>
      </c>
      <c r="W1189" s="32">
        <v>2016</v>
      </c>
      <c r="X1189" s="38" t="s">
        <v>156</v>
      </c>
    </row>
    <row r="1190" spans="1:66" ht="50.1" customHeight="1">
      <c r="A1190" s="29" t="s">
        <v>2822</v>
      </c>
      <c r="B1190" s="30" t="s">
        <v>35</v>
      </c>
      <c r="C1190" s="31" t="s">
        <v>2820</v>
      </c>
      <c r="D1190" s="31" t="s">
        <v>2811</v>
      </c>
      <c r="E1190" s="31" t="s">
        <v>2821</v>
      </c>
      <c r="F1190" s="31" t="s">
        <v>2817</v>
      </c>
      <c r="G1190" s="32" t="s">
        <v>40</v>
      </c>
      <c r="H1190" s="33">
        <v>0</v>
      </c>
      <c r="I1190" s="67">
        <v>590000000</v>
      </c>
      <c r="J1190" s="32" t="s">
        <v>41</v>
      </c>
      <c r="K1190" s="32" t="s">
        <v>153</v>
      </c>
      <c r="L1190" s="32" t="s">
        <v>43</v>
      </c>
      <c r="M1190" s="32" t="s">
        <v>84</v>
      </c>
      <c r="N1190" s="32" t="s">
        <v>154</v>
      </c>
      <c r="O1190" s="32" t="s">
        <v>155</v>
      </c>
      <c r="P1190" s="32" t="s">
        <v>162</v>
      </c>
      <c r="Q1190" s="32" t="s">
        <v>163</v>
      </c>
      <c r="R1190" s="34">
        <v>10</v>
      </c>
      <c r="S1190" s="34">
        <v>156000</v>
      </c>
      <c r="T1190" s="35">
        <f>R1190*S1190</f>
        <v>1560000</v>
      </c>
      <c r="U1190" s="36">
        <f>T1190*1.12</f>
        <v>1747200.0000000002</v>
      </c>
      <c r="V1190" s="37" t="s">
        <v>48</v>
      </c>
      <c r="W1190" s="32">
        <v>2016</v>
      </c>
      <c r="X1190" s="38" t="s">
        <v>48</v>
      </c>
    </row>
    <row r="1191" spans="1:66" ht="50.1" customHeight="1">
      <c r="A1191" s="29" t="s">
        <v>2823</v>
      </c>
      <c r="B1191" s="30" t="s">
        <v>35</v>
      </c>
      <c r="C1191" s="31" t="s">
        <v>2824</v>
      </c>
      <c r="D1191" s="31" t="s">
        <v>2811</v>
      </c>
      <c r="E1191" s="31" t="s">
        <v>2825</v>
      </c>
      <c r="F1191" s="31" t="s">
        <v>2826</v>
      </c>
      <c r="G1191" s="32" t="s">
        <v>40</v>
      </c>
      <c r="H1191" s="33">
        <v>0</v>
      </c>
      <c r="I1191" s="67">
        <v>590000000</v>
      </c>
      <c r="J1191" s="32" t="s">
        <v>41</v>
      </c>
      <c r="K1191" s="32" t="s">
        <v>153</v>
      </c>
      <c r="L1191" s="32" t="s">
        <v>43</v>
      </c>
      <c r="M1191" s="32" t="s">
        <v>84</v>
      </c>
      <c r="N1191" s="32" t="s">
        <v>154</v>
      </c>
      <c r="O1191" s="32" t="s">
        <v>155</v>
      </c>
      <c r="P1191" s="32" t="s">
        <v>133</v>
      </c>
      <c r="Q1191" s="32" t="s">
        <v>134</v>
      </c>
      <c r="R1191" s="34">
        <v>20000</v>
      </c>
      <c r="S1191" s="34">
        <v>129</v>
      </c>
      <c r="T1191" s="35">
        <v>0</v>
      </c>
      <c r="U1191" s="36">
        <f>T1191*1.12</f>
        <v>0</v>
      </c>
      <c r="V1191" s="37" t="s">
        <v>48</v>
      </c>
      <c r="W1191" s="32">
        <v>2016</v>
      </c>
      <c r="X1191" s="38">
        <v>11</v>
      </c>
    </row>
    <row r="1192" spans="1:66" s="40" customFormat="1" ht="50.1" customHeight="1">
      <c r="A1192" s="70" t="s">
        <v>2827</v>
      </c>
      <c r="B1192" s="30" t="s">
        <v>35</v>
      </c>
      <c r="C1192" s="220" t="s">
        <v>2824</v>
      </c>
      <c r="D1192" s="42" t="s">
        <v>2811</v>
      </c>
      <c r="E1192" s="220" t="s">
        <v>2825</v>
      </c>
      <c r="F1192" s="220" t="s">
        <v>2826</v>
      </c>
      <c r="G1192" s="32" t="s">
        <v>40</v>
      </c>
      <c r="H1192" s="30">
        <v>0</v>
      </c>
      <c r="I1192" s="32">
        <v>590000000</v>
      </c>
      <c r="J1192" s="32" t="s">
        <v>41</v>
      </c>
      <c r="K1192" s="32" t="s">
        <v>165</v>
      </c>
      <c r="L1192" s="32" t="s">
        <v>43</v>
      </c>
      <c r="M1192" s="32" t="s">
        <v>84</v>
      </c>
      <c r="N1192" s="54" t="s">
        <v>154</v>
      </c>
      <c r="O1192" s="54" t="s">
        <v>166</v>
      </c>
      <c r="P1192" s="32">
        <v>166</v>
      </c>
      <c r="Q1192" s="30" t="s">
        <v>134</v>
      </c>
      <c r="R1192" s="58">
        <v>20000</v>
      </c>
      <c r="S1192" s="58">
        <v>129</v>
      </c>
      <c r="T1192" s="119">
        <v>0</v>
      </c>
      <c r="U1192" s="58">
        <f t="shared" ref="U1192" si="120">T1192*1.12</f>
        <v>0</v>
      </c>
      <c r="V1192" s="32"/>
      <c r="W1192" s="32">
        <v>2016</v>
      </c>
      <c r="X1192" s="32">
        <v>11.19</v>
      </c>
    </row>
    <row r="1193" spans="1:66" s="40" customFormat="1" ht="50.1" customHeight="1">
      <c r="A1193" s="70" t="s">
        <v>12678</v>
      </c>
      <c r="B1193" s="30" t="s">
        <v>35</v>
      </c>
      <c r="C1193" s="220" t="s">
        <v>2824</v>
      </c>
      <c r="D1193" s="42" t="s">
        <v>2811</v>
      </c>
      <c r="E1193" s="220" t="s">
        <v>2825</v>
      </c>
      <c r="F1193" s="220" t="s">
        <v>2826</v>
      </c>
      <c r="G1193" s="32" t="s">
        <v>40</v>
      </c>
      <c r="H1193" s="30">
        <v>0</v>
      </c>
      <c r="I1193" s="32">
        <v>590000000</v>
      </c>
      <c r="J1193" s="32" t="s">
        <v>41</v>
      </c>
      <c r="K1193" s="32" t="s">
        <v>12669</v>
      </c>
      <c r="L1193" s="32" t="s">
        <v>43</v>
      </c>
      <c r="M1193" s="32" t="s">
        <v>84</v>
      </c>
      <c r="N1193" s="54" t="s">
        <v>154</v>
      </c>
      <c r="O1193" s="54" t="s">
        <v>166</v>
      </c>
      <c r="P1193" s="32">
        <v>166</v>
      </c>
      <c r="Q1193" s="30" t="s">
        <v>134</v>
      </c>
      <c r="R1193" s="58">
        <v>20000</v>
      </c>
      <c r="S1193" s="58">
        <v>196.43</v>
      </c>
      <c r="T1193" s="119">
        <f>R1193*S1193</f>
        <v>3928600</v>
      </c>
      <c r="U1193" s="58">
        <f>T1193*1.12</f>
        <v>4400032</v>
      </c>
      <c r="V1193" s="221"/>
      <c r="W1193" s="32">
        <v>2016</v>
      </c>
      <c r="X1193" s="32"/>
    </row>
    <row r="1194" spans="1:66" ht="50.1" customHeight="1">
      <c r="A1194" s="29" t="s">
        <v>2828</v>
      </c>
      <c r="B1194" s="30" t="s">
        <v>35</v>
      </c>
      <c r="C1194" s="31" t="s">
        <v>2829</v>
      </c>
      <c r="D1194" s="31" t="s">
        <v>2811</v>
      </c>
      <c r="E1194" s="31" t="s">
        <v>2830</v>
      </c>
      <c r="F1194" s="31" t="s">
        <v>2817</v>
      </c>
      <c r="G1194" s="32" t="s">
        <v>40</v>
      </c>
      <c r="H1194" s="33">
        <v>0</v>
      </c>
      <c r="I1194" s="67">
        <v>590000000</v>
      </c>
      <c r="J1194" s="32" t="s">
        <v>41</v>
      </c>
      <c r="K1194" s="32" t="s">
        <v>153</v>
      </c>
      <c r="L1194" s="32" t="s">
        <v>43</v>
      </c>
      <c r="M1194" s="32" t="s">
        <v>84</v>
      </c>
      <c r="N1194" s="32" t="s">
        <v>154</v>
      </c>
      <c r="O1194" s="32" t="s">
        <v>155</v>
      </c>
      <c r="P1194" s="32" t="s">
        <v>162</v>
      </c>
      <c r="Q1194" s="32" t="s">
        <v>163</v>
      </c>
      <c r="R1194" s="34">
        <v>10</v>
      </c>
      <c r="S1194" s="34">
        <v>152100</v>
      </c>
      <c r="T1194" s="35">
        <f>R1194*S1194</f>
        <v>1521000</v>
      </c>
      <c r="U1194" s="36">
        <f>T1194*1.12</f>
        <v>1703520.0000000002</v>
      </c>
      <c r="V1194" s="37" t="s">
        <v>48</v>
      </c>
      <c r="W1194" s="32">
        <v>2016</v>
      </c>
      <c r="X1194" s="38" t="s">
        <v>48</v>
      </c>
    </row>
    <row r="1195" spans="1:66" ht="50.1" customHeight="1">
      <c r="A1195" s="29" t="s">
        <v>2831</v>
      </c>
      <c r="B1195" s="30" t="s">
        <v>35</v>
      </c>
      <c r="C1195" s="31" t="s">
        <v>2832</v>
      </c>
      <c r="D1195" s="31" t="s">
        <v>2811</v>
      </c>
      <c r="E1195" s="31" t="s">
        <v>2833</v>
      </c>
      <c r="F1195" s="31" t="s">
        <v>2817</v>
      </c>
      <c r="G1195" s="32" t="s">
        <v>40</v>
      </c>
      <c r="H1195" s="33">
        <v>0</v>
      </c>
      <c r="I1195" s="67">
        <v>590000000</v>
      </c>
      <c r="J1195" s="32" t="s">
        <v>41</v>
      </c>
      <c r="K1195" s="32" t="s">
        <v>153</v>
      </c>
      <c r="L1195" s="32" t="s">
        <v>43</v>
      </c>
      <c r="M1195" s="32" t="s">
        <v>84</v>
      </c>
      <c r="N1195" s="32" t="s">
        <v>154</v>
      </c>
      <c r="O1195" s="32" t="s">
        <v>155</v>
      </c>
      <c r="P1195" s="32" t="s">
        <v>162</v>
      </c>
      <c r="Q1195" s="32" t="s">
        <v>163</v>
      </c>
      <c r="R1195" s="34">
        <v>10</v>
      </c>
      <c r="S1195" s="34">
        <v>152100</v>
      </c>
      <c r="T1195" s="35">
        <v>0</v>
      </c>
      <c r="U1195" s="36">
        <v>0</v>
      </c>
      <c r="V1195" s="37" t="s">
        <v>48</v>
      </c>
      <c r="W1195" s="32">
        <v>2016</v>
      </c>
      <c r="X1195" s="33" t="s">
        <v>2834</v>
      </c>
    </row>
    <row r="1196" spans="1:66" ht="50.1" customHeight="1">
      <c r="A1196" s="29" t="s">
        <v>2835</v>
      </c>
      <c r="B1196" s="30" t="s">
        <v>35</v>
      </c>
      <c r="C1196" s="31" t="s">
        <v>2832</v>
      </c>
      <c r="D1196" s="31" t="s">
        <v>2811</v>
      </c>
      <c r="E1196" s="31" t="s">
        <v>2833</v>
      </c>
      <c r="F1196" s="31" t="s">
        <v>2817</v>
      </c>
      <c r="G1196" s="32" t="s">
        <v>40</v>
      </c>
      <c r="H1196" s="33">
        <v>0</v>
      </c>
      <c r="I1196" s="67">
        <v>590000000</v>
      </c>
      <c r="J1196" s="32" t="s">
        <v>41</v>
      </c>
      <c r="K1196" s="32" t="s">
        <v>1157</v>
      </c>
      <c r="L1196" s="32" t="s">
        <v>43</v>
      </c>
      <c r="M1196" s="32" t="s">
        <v>84</v>
      </c>
      <c r="N1196" s="32" t="s">
        <v>2369</v>
      </c>
      <c r="O1196" s="32" t="s">
        <v>640</v>
      </c>
      <c r="P1196" s="32" t="s">
        <v>162</v>
      </c>
      <c r="Q1196" s="32" t="s">
        <v>163</v>
      </c>
      <c r="R1196" s="34">
        <v>36.700000000000003</v>
      </c>
      <c r="S1196" s="34">
        <v>158000</v>
      </c>
      <c r="T1196" s="35">
        <f t="shared" ref="T1196:T1202" si="121">R1196*S1196</f>
        <v>5798600</v>
      </c>
      <c r="U1196" s="36">
        <f t="shared" ref="U1196:U1202" si="122">T1196*1.12</f>
        <v>6494432.0000000009</v>
      </c>
      <c r="V1196" s="37" t="s">
        <v>48</v>
      </c>
      <c r="W1196" s="32">
        <v>2016</v>
      </c>
      <c r="X1196" s="38" t="s">
        <v>48</v>
      </c>
    </row>
    <row r="1197" spans="1:66" ht="50.1" customHeight="1">
      <c r="A1197" s="29" t="s">
        <v>2836</v>
      </c>
      <c r="B1197" s="30" t="s">
        <v>35</v>
      </c>
      <c r="C1197" s="31" t="s">
        <v>2837</v>
      </c>
      <c r="D1197" s="31" t="s">
        <v>2811</v>
      </c>
      <c r="E1197" s="31" t="s">
        <v>2825</v>
      </c>
      <c r="F1197" s="31" t="s">
        <v>2817</v>
      </c>
      <c r="G1197" s="32" t="s">
        <v>40</v>
      </c>
      <c r="H1197" s="33">
        <v>0</v>
      </c>
      <c r="I1197" s="67">
        <v>590000000</v>
      </c>
      <c r="J1197" s="32" t="s">
        <v>41</v>
      </c>
      <c r="K1197" s="32" t="s">
        <v>153</v>
      </c>
      <c r="L1197" s="32" t="s">
        <v>43</v>
      </c>
      <c r="M1197" s="32" t="s">
        <v>84</v>
      </c>
      <c r="N1197" s="32" t="s">
        <v>154</v>
      </c>
      <c r="O1197" s="32" t="s">
        <v>155</v>
      </c>
      <c r="P1197" s="32" t="s">
        <v>162</v>
      </c>
      <c r="Q1197" s="32" t="s">
        <v>163</v>
      </c>
      <c r="R1197" s="34">
        <v>10</v>
      </c>
      <c r="S1197" s="34">
        <v>152100</v>
      </c>
      <c r="T1197" s="35">
        <f t="shared" si="121"/>
        <v>1521000</v>
      </c>
      <c r="U1197" s="36">
        <f t="shared" si="122"/>
        <v>1703520.0000000002</v>
      </c>
      <c r="V1197" s="37" t="s">
        <v>48</v>
      </c>
      <c r="W1197" s="32">
        <v>2016</v>
      </c>
      <c r="X1197" s="38" t="s">
        <v>48</v>
      </c>
    </row>
    <row r="1198" spans="1:66" ht="50.1" customHeight="1">
      <c r="A1198" s="29" t="s">
        <v>2838</v>
      </c>
      <c r="B1198" s="30" t="s">
        <v>35</v>
      </c>
      <c r="C1198" s="31" t="s">
        <v>2839</v>
      </c>
      <c r="D1198" s="31" t="s">
        <v>2811</v>
      </c>
      <c r="E1198" s="31" t="s">
        <v>2840</v>
      </c>
      <c r="F1198" s="31" t="s">
        <v>48</v>
      </c>
      <c r="G1198" s="32" t="s">
        <v>40</v>
      </c>
      <c r="H1198" s="33">
        <v>0</v>
      </c>
      <c r="I1198" s="67">
        <v>590000000</v>
      </c>
      <c r="J1198" s="32" t="s">
        <v>41</v>
      </c>
      <c r="K1198" s="32" t="s">
        <v>153</v>
      </c>
      <c r="L1198" s="32" t="s">
        <v>43</v>
      </c>
      <c r="M1198" s="32" t="s">
        <v>84</v>
      </c>
      <c r="N1198" s="32" t="s">
        <v>154</v>
      </c>
      <c r="O1198" s="32" t="s">
        <v>155</v>
      </c>
      <c r="P1198" s="32" t="s">
        <v>162</v>
      </c>
      <c r="Q1198" s="32" t="s">
        <v>163</v>
      </c>
      <c r="R1198" s="34">
        <v>10</v>
      </c>
      <c r="S1198" s="34">
        <v>129000</v>
      </c>
      <c r="T1198" s="35">
        <v>0</v>
      </c>
      <c r="U1198" s="36">
        <f t="shared" si="122"/>
        <v>0</v>
      </c>
      <c r="V1198" s="37" t="s">
        <v>48</v>
      </c>
      <c r="W1198" s="32">
        <v>2016</v>
      </c>
      <c r="X1198" s="38">
        <v>11</v>
      </c>
    </row>
    <row r="1199" spans="1:66" s="40" customFormat="1" ht="50.1" customHeight="1">
      <c r="A1199" s="70" t="s">
        <v>2841</v>
      </c>
      <c r="B1199" s="30" t="s">
        <v>35</v>
      </c>
      <c r="C1199" s="42" t="s">
        <v>2839</v>
      </c>
      <c r="D1199" s="42" t="s">
        <v>2811</v>
      </c>
      <c r="E1199" s="42" t="s">
        <v>2840</v>
      </c>
      <c r="F1199" s="220"/>
      <c r="G1199" s="32" t="s">
        <v>40</v>
      </c>
      <c r="H1199" s="30">
        <v>0</v>
      </c>
      <c r="I1199" s="67">
        <v>590000000</v>
      </c>
      <c r="J1199" s="32" t="s">
        <v>41</v>
      </c>
      <c r="K1199" s="32" t="s">
        <v>165</v>
      </c>
      <c r="L1199" s="32" t="s">
        <v>43</v>
      </c>
      <c r="M1199" s="32" t="s">
        <v>84</v>
      </c>
      <c r="N1199" s="54" t="s">
        <v>154</v>
      </c>
      <c r="O1199" s="54" t="s">
        <v>166</v>
      </c>
      <c r="P1199" s="32">
        <v>168</v>
      </c>
      <c r="Q1199" s="30" t="s">
        <v>163</v>
      </c>
      <c r="R1199" s="58">
        <v>10</v>
      </c>
      <c r="S1199" s="58">
        <v>129000</v>
      </c>
      <c r="T1199" s="58">
        <v>0</v>
      </c>
      <c r="U1199" s="58">
        <f>T1199*1.12</f>
        <v>0</v>
      </c>
      <c r="V1199" s="32"/>
      <c r="W1199" s="32">
        <v>2016</v>
      </c>
      <c r="X1199" s="32" t="s">
        <v>14414</v>
      </c>
      <c r="Y1199" s="409"/>
      <c r="Z1199" s="363"/>
      <c r="AA1199" s="407"/>
      <c r="AB1199" s="363"/>
      <c r="AC1199" s="364"/>
      <c r="AD1199" s="364"/>
      <c r="AE1199" s="364"/>
      <c r="AF1199" s="364"/>
      <c r="AG1199" s="364"/>
      <c r="AH1199" s="364"/>
      <c r="AI1199" s="364"/>
      <c r="AJ1199" s="364"/>
      <c r="AK1199" s="364"/>
      <c r="AL1199" s="364"/>
      <c r="AM1199" s="364"/>
      <c r="AN1199" s="364"/>
      <c r="AO1199" s="364"/>
      <c r="AP1199" s="39"/>
      <c r="AQ1199" s="39"/>
      <c r="AR1199" s="39"/>
      <c r="AS1199" s="39"/>
      <c r="AT1199" s="39"/>
      <c r="AU1199" s="39"/>
      <c r="AV1199" s="39"/>
      <c r="AW1199" s="39"/>
      <c r="AX1199" s="39"/>
      <c r="AY1199" s="39"/>
      <c r="AZ1199" s="39"/>
      <c r="BA1199" s="39"/>
      <c r="BB1199" s="39"/>
      <c r="BC1199" s="39"/>
      <c r="BD1199" s="39"/>
      <c r="BE1199" s="39"/>
      <c r="BF1199" s="39"/>
      <c r="BG1199" s="39"/>
      <c r="BH1199" s="39"/>
      <c r="BI1199" s="39"/>
      <c r="BJ1199" s="39"/>
      <c r="BK1199" s="39"/>
      <c r="BL1199" s="39"/>
      <c r="BM1199" s="39"/>
      <c r="BN1199" s="39"/>
    </row>
    <row r="1200" spans="1:66" s="40" customFormat="1" ht="50.1" customHeight="1">
      <c r="A1200" s="70" t="s">
        <v>14427</v>
      </c>
      <c r="B1200" s="30" t="s">
        <v>35</v>
      </c>
      <c r="C1200" s="42" t="s">
        <v>4487</v>
      </c>
      <c r="D1200" s="42" t="s">
        <v>4488</v>
      </c>
      <c r="E1200" s="245" t="s">
        <v>4489</v>
      </c>
      <c r="F1200" s="220" t="s">
        <v>14428</v>
      </c>
      <c r="G1200" s="219" t="s">
        <v>40</v>
      </c>
      <c r="H1200" s="30">
        <v>0</v>
      </c>
      <c r="I1200" s="67">
        <v>590000000</v>
      </c>
      <c r="J1200" s="32" t="s">
        <v>41</v>
      </c>
      <c r="K1200" s="32" t="s">
        <v>14136</v>
      </c>
      <c r="L1200" s="32" t="s">
        <v>13075</v>
      </c>
      <c r="M1200" s="32" t="s">
        <v>512</v>
      </c>
      <c r="N1200" s="30" t="s">
        <v>366</v>
      </c>
      <c r="O1200" s="32" t="s">
        <v>115</v>
      </c>
      <c r="P1200" s="32">
        <v>796</v>
      </c>
      <c r="Q1200" s="162" t="s">
        <v>47</v>
      </c>
      <c r="R1200" s="102">
        <v>4</v>
      </c>
      <c r="S1200" s="443">
        <f>280000*5.5</f>
        <v>1540000</v>
      </c>
      <c r="T1200" s="102">
        <f t="shared" ref="T1200" si="123">S1200*R1200</f>
        <v>6160000</v>
      </c>
      <c r="U1200" s="58">
        <f>T1200*1.12</f>
        <v>6899200.0000000009</v>
      </c>
      <c r="V1200" s="123"/>
      <c r="W1200" s="32">
        <v>2016</v>
      </c>
      <c r="X1200" s="314" t="s">
        <v>13857</v>
      </c>
      <c r="Y1200" s="409"/>
      <c r="Z1200" s="363"/>
      <c r="AA1200" s="407"/>
      <c r="AB1200" s="363"/>
      <c r="AC1200" s="364"/>
      <c r="AD1200" s="364"/>
      <c r="AE1200" s="364"/>
      <c r="AF1200" s="364"/>
      <c r="AG1200" s="364"/>
      <c r="AH1200" s="364"/>
      <c r="AI1200" s="364"/>
      <c r="AJ1200" s="364"/>
      <c r="AK1200" s="364"/>
      <c r="AL1200" s="364"/>
      <c r="AM1200" s="364"/>
      <c r="AN1200" s="364"/>
      <c r="AO1200" s="364"/>
      <c r="AP1200" s="39"/>
      <c r="AQ1200" s="39"/>
      <c r="AR1200" s="39"/>
      <c r="AS1200" s="39"/>
      <c r="AT1200" s="39"/>
      <c r="AU1200" s="39"/>
      <c r="AV1200" s="39"/>
      <c r="AW1200" s="39"/>
      <c r="AX1200" s="39"/>
      <c r="AY1200" s="39"/>
      <c r="AZ1200" s="39"/>
      <c r="BA1200" s="39"/>
      <c r="BB1200" s="39"/>
      <c r="BC1200" s="39"/>
      <c r="BD1200" s="39"/>
      <c r="BE1200" s="39"/>
      <c r="BF1200" s="39"/>
      <c r="BG1200" s="39"/>
      <c r="BH1200" s="39"/>
      <c r="BI1200" s="39"/>
      <c r="BJ1200" s="39"/>
      <c r="BK1200" s="39"/>
      <c r="BL1200" s="39"/>
      <c r="BM1200" s="39"/>
      <c r="BN1200" s="39"/>
    </row>
    <row r="1201" spans="1:58" ht="50.1" customHeight="1">
      <c r="A1201" s="29" t="s">
        <v>2842</v>
      </c>
      <c r="B1201" s="30" t="s">
        <v>35</v>
      </c>
      <c r="C1201" s="31" t="s">
        <v>2843</v>
      </c>
      <c r="D1201" s="31" t="s">
        <v>2811</v>
      </c>
      <c r="E1201" s="31" t="s">
        <v>2844</v>
      </c>
      <c r="F1201" s="31" t="s">
        <v>48</v>
      </c>
      <c r="G1201" s="32" t="s">
        <v>40</v>
      </c>
      <c r="H1201" s="33">
        <v>0</v>
      </c>
      <c r="I1201" s="67">
        <v>590000000</v>
      </c>
      <c r="J1201" s="32" t="s">
        <v>41</v>
      </c>
      <c r="K1201" s="32" t="s">
        <v>153</v>
      </c>
      <c r="L1201" s="32" t="s">
        <v>43</v>
      </c>
      <c r="M1201" s="32" t="s">
        <v>84</v>
      </c>
      <c r="N1201" s="32" t="s">
        <v>154</v>
      </c>
      <c r="O1201" s="32" t="s">
        <v>155</v>
      </c>
      <c r="P1201" s="32" t="s">
        <v>162</v>
      </c>
      <c r="Q1201" s="32" t="s">
        <v>163</v>
      </c>
      <c r="R1201" s="34">
        <v>10</v>
      </c>
      <c r="S1201" s="34">
        <v>129000</v>
      </c>
      <c r="T1201" s="35">
        <f t="shared" si="121"/>
        <v>1290000</v>
      </c>
      <c r="U1201" s="36">
        <f t="shared" si="122"/>
        <v>1444800.0000000002</v>
      </c>
      <c r="V1201" s="37" t="s">
        <v>48</v>
      </c>
      <c r="W1201" s="32">
        <v>2016</v>
      </c>
      <c r="X1201" s="38" t="s">
        <v>48</v>
      </c>
    </row>
    <row r="1202" spans="1:58" ht="50.1" customHeight="1">
      <c r="A1202" s="29" t="s">
        <v>2845</v>
      </c>
      <c r="B1202" s="30" t="s">
        <v>35</v>
      </c>
      <c r="C1202" s="31" t="s">
        <v>2846</v>
      </c>
      <c r="D1202" s="31" t="s">
        <v>2811</v>
      </c>
      <c r="E1202" s="31" t="s">
        <v>2847</v>
      </c>
      <c r="F1202" s="31" t="s">
        <v>48</v>
      </c>
      <c r="G1202" s="32" t="s">
        <v>40</v>
      </c>
      <c r="H1202" s="33">
        <v>0</v>
      </c>
      <c r="I1202" s="67">
        <v>590000000</v>
      </c>
      <c r="J1202" s="32" t="s">
        <v>41</v>
      </c>
      <c r="K1202" s="32" t="s">
        <v>153</v>
      </c>
      <c r="L1202" s="32" t="s">
        <v>43</v>
      </c>
      <c r="M1202" s="32" t="s">
        <v>84</v>
      </c>
      <c r="N1202" s="32" t="s">
        <v>154</v>
      </c>
      <c r="O1202" s="32" t="s">
        <v>155</v>
      </c>
      <c r="P1202" s="32" t="s">
        <v>162</v>
      </c>
      <c r="Q1202" s="32" t="s">
        <v>163</v>
      </c>
      <c r="R1202" s="34">
        <v>10</v>
      </c>
      <c r="S1202" s="34">
        <v>129000</v>
      </c>
      <c r="T1202" s="35">
        <f t="shared" si="121"/>
        <v>1290000</v>
      </c>
      <c r="U1202" s="36">
        <f t="shared" si="122"/>
        <v>1444800.0000000002</v>
      </c>
      <c r="V1202" s="37" t="s">
        <v>48</v>
      </c>
      <c r="W1202" s="32">
        <v>2016</v>
      </c>
      <c r="X1202" s="38" t="s">
        <v>48</v>
      </c>
    </row>
    <row r="1203" spans="1:58" ht="50.1" customHeight="1">
      <c r="A1203" s="29" t="s">
        <v>2848</v>
      </c>
      <c r="B1203" s="30" t="s">
        <v>35</v>
      </c>
      <c r="C1203" s="31" t="s">
        <v>2849</v>
      </c>
      <c r="D1203" s="31" t="s">
        <v>2811</v>
      </c>
      <c r="E1203" s="31" t="s">
        <v>2850</v>
      </c>
      <c r="F1203" s="31" t="s">
        <v>48</v>
      </c>
      <c r="G1203" s="32" t="s">
        <v>40</v>
      </c>
      <c r="H1203" s="33">
        <v>0</v>
      </c>
      <c r="I1203" s="67">
        <v>590000000</v>
      </c>
      <c r="J1203" s="32" t="s">
        <v>41</v>
      </c>
      <c r="K1203" s="32" t="s">
        <v>153</v>
      </c>
      <c r="L1203" s="32" t="s">
        <v>43</v>
      </c>
      <c r="M1203" s="32" t="s">
        <v>84</v>
      </c>
      <c r="N1203" s="32" t="s">
        <v>154</v>
      </c>
      <c r="O1203" s="32" t="s">
        <v>155</v>
      </c>
      <c r="P1203" s="32" t="s">
        <v>162</v>
      </c>
      <c r="Q1203" s="32" t="s">
        <v>163</v>
      </c>
      <c r="R1203" s="34">
        <v>10</v>
      </c>
      <c r="S1203" s="34">
        <v>167000</v>
      </c>
      <c r="T1203" s="35">
        <v>0</v>
      </c>
      <c r="U1203" s="36">
        <v>0</v>
      </c>
      <c r="V1203" s="37" t="s">
        <v>48</v>
      </c>
      <c r="W1203" s="32">
        <v>2016</v>
      </c>
      <c r="X1203" s="38" t="s">
        <v>12653</v>
      </c>
    </row>
    <row r="1204" spans="1:58" ht="50.1" customHeight="1">
      <c r="A1204" s="29" t="s">
        <v>2851</v>
      </c>
      <c r="B1204" s="30" t="s">
        <v>35</v>
      </c>
      <c r="C1204" s="31" t="s">
        <v>2849</v>
      </c>
      <c r="D1204" s="31" t="s">
        <v>2811</v>
      </c>
      <c r="E1204" s="31" t="s">
        <v>2850</v>
      </c>
      <c r="F1204" s="31" t="s">
        <v>48</v>
      </c>
      <c r="G1204" s="32" t="s">
        <v>40</v>
      </c>
      <c r="H1204" s="33">
        <v>0</v>
      </c>
      <c r="I1204" s="67">
        <v>590000000</v>
      </c>
      <c r="J1204" s="32" t="s">
        <v>41</v>
      </c>
      <c r="K1204" s="32" t="s">
        <v>957</v>
      </c>
      <c r="L1204" s="32" t="s">
        <v>43</v>
      </c>
      <c r="M1204" s="32" t="s">
        <v>84</v>
      </c>
      <c r="N1204" s="32" t="s">
        <v>154</v>
      </c>
      <c r="O1204" s="32" t="s">
        <v>2295</v>
      </c>
      <c r="P1204" s="32" t="s">
        <v>162</v>
      </c>
      <c r="Q1204" s="32" t="s">
        <v>163</v>
      </c>
      <c r="R1204" s="34">
        <v>10.798</v>
      </c>
      <c r="S1204" s="34">
        <v>210000</v>
      </c>
      <c r="T1204" s="35">
        <f>R1204*S1204</f>
        <v>2267580</v>
      </c>
      <c r="U1204" s="36">
        <f t="shared" ref="U1204:U1209" si="124">T1204*1.12</f>
        <v>2539689.6</v>
      </c>
      <c r="V1204" s="37" t="s">
        <v>48</v>
      </c>
      <c r="W1204" s="32">
        <v>2016</v>
      </c>
      <c r="X1204" s="38" t="s">
        <v>48</v>
      </c>
    </row>
    <row r="1205" spans="1:58" ht="50.1" customHeight="1">
      <c r="A1205" s="29" t="s">
        <v>2852</v>
      </c>
      <c r="B1205" s="30" t="s">
        <v>35</v>
      </c>
      <c r="C1205" s="31" t="s">
        <v>2853</v>
      </c>
      <c r="D1205" s="31" t="s">
        <v>2811</v>
      </c>
      <c r="E1205" s="31" t="s">
        <v>2854</v>
      </c>
      <c r="F1205" s="31" t="s">
        <v>48</v>
      </c>
      <c r="G1205" s="32" t="s">
        <v>40</v>
      </c>
      <c r="H1205" s="33">
        <v>0</v>
      </c>
      <c r="I1205" s="67">
        <v>590000000</v>
      </c>
      <c r="J1205" s="32" t="s">
        <v>41</v>
      </c>
      <c r="K1205" s="32" t="s">
        <v>153</v>
      </c>
      <c r="L1205" s="32" t="s">
        <v>43</v>
      </c>
      <c r="M1205" s="32" t="s">
        <v>84</v>
      </c>
      <c r="N1205" s="32" t="s">
        <v>154</v>
      </c>
      <c r="O1205" s="32" t="s">
        <v>155</v>
      </c>
      <c r="P1205" s="32" t="s">
        <v>162</v>
      </c>
      <c r="Q1205" s="32" t="s">
        <v>163</v>
      </c>
      <c r="R1205" s="34">
        <v>10</v>
      </c>
      <c r="S1205" s="34">
        <v>167000</v>
      </c>
      <c r="T1205" s="35">
        <f>R1205*S1205</f>
        <v>1670000</v>
      </c>
      <c r="U1205" s="36">
        <f t="shared" si="124"/>
        <v>1870400.0000000002</v>
      </c>
      <c r="V1205" s="37" t="s">
        <v>48</v>
      </c>
      <c r="W1205" s="32">
        <v>2016</v>
      </c>
      <c r="X1205" s="38" t="s">
        <v>48</v>
      </c>
    </row>
    <row r="1206" spans="1:58" ht="50.1" customHeight="1">
      <c r="A1206" s="29" t="s">
        <v>2855</v>
      </c>
      <c r="B1206" s="30" t="s">
        <v>35</v>
      </c>
      <c r="C1206" s="31" t="s">
        <v>2856</v>
      </c>
      <c r="D1206" s="31" t="s">
        <v>2811</v>
      </c>
      <c r="E1206" s="31" t="s">
        <v>2857</v>
      </c>
      <c r="F1206" s="31" t="s">
        <v>48</v>
      </c>
      <c r="G1206" s="32" t="s">
        <v>40</v>
      </c>
      <c r="H1206" s="33">
        <v>0</v>
      </c>
      <c r="I1206" s="67">
        <v>590000000</v>
      </c>
      <c r="J1206" s="32" t="s">
        <v>41</v>
      </c>
      <c r="K1206" s="32" t="s">
        <v>153</v>
      </c>
      <c r="L1206" s="32" t="s">
        <v>43</v>
      </c>
      <c r="M1206" s="32" t="s">
        <v>84</v>
      </c>
      <c r="N1206" s="32" t="s">
        <v>154</v>
      </c>
      <c r="O1206" s="32" t="s">
        <v>155</v>
      </c>
      <c r="P1206" s="32" t="s">
        <v>162</v>
      </c>
      <c r="Q1206" s="32" t="s">
        <v>163</v>
      </c>
      <c r="R1206" s="34">
        <v>10</v>
      </c>
      <c r="S1206" s="34">
        <v>147100</v>
      </c>
      <c r="T1206" s="35">
        <v>0</v>
      </c>
      <c r="U1206" s="36">
        <f t="shared" si="124"/>
        <v>0</v>
      </c>
      <c r="V1206" s="37" t="s">
        <v>48</v>
      </c>
      <c r="W1206" s="32">
        <v>2016</v>
      </c>
      <c r="X1206" s="38">
        <v>11</v>
      </c>
    </row>
    <row r="1207" spans="1:58" s="40" customFormat="1" ht="50.1" customHeight="1">
      <c r="A1207" s="70" t="s">
        <v>2858</v>
      </c>
      <c r="B1207" s="30" t="s">
        <v>35</v>
      </c>
      <c r="C1207" s="42" t="s">
        <v>2856</v>
      </c>
      <c r="D1207" s="42" t="s">
        <v>2811</v>
      </c>
      <c r="E1207" s="42" t="s">
        <v>2857</v>
      </c>
      <c r="F1207" s="42"/>
      <c r="G1207" s="32" t="s">
        <v>40</v>
      </c>
      <c r="H1207" s="30">
        <v>0</v>
      </c>
      <c r="I1207" s="67">
        <v>590000000</v>
      </c>
      <c r="J1207" s="32" t="s">
        <v>41</v>
      </c>
      <c r="K1207" s="32" t="s">
        <v>165</v>
      </c>
      <c r="L1207" s="32" t="s">
        <v>43</v>
      </c>
      <c r="M1207" s="32" t="s">
        <v>84</v>
      </c>
      <c r="N1207" s="54" t="s">
        <v>154</v>
      </c>
      <c r="O1207" s="54" t="s">
        <v>166</v>
      </c>
      <c r="P1207" s="32">
        <v>168</v>
      </c>
      <c r="Q1207" s="30" t="s">
        <v>163</v>
      </c>
      <c r="R1207" s="373">
        <v>10</v>
      </c>
      <c r="S1207" s="58">
        <v>147100</v>
      </c>
      <c r="T1207" s="58">
        <v>0</v>
      </c>
      <c r="U1207" s="58">
        <f t="shared" si="124"/>
        <v>0</v>
      </c>
      <c r="V1207" s="32"/>
      <c r="W1207" s="32">
        <v>2016</v>
      </c>
      <c r="X1207" s="32">
        <v>11.19</v>
      </c>
      <c r="Y1207" s="364"/>
      <c r="Z1207" s="364"/>
      <c r="AA1207" s="364"/>
      <c r="AB1207" s="364"/>
      <c r="AC1207" s="364"/>
      <c r="AD1207" s="364"/>
      <c r="AE1207" s="364"/>
      <c r="AF1207" s="364"/>
      <c r="AG1207" s="364"/>
      <c r="AH1207" s="39"/>
      <c r="AI1207" s="39"/>
      <c r="AJ1207" s="39"/>
      <c r="AK1207" s="39"/>
      <c r="AL1207" s="39"/>
      <c r="AM1207" s="39"/>
      <c r="AN1207" s="39"/>
      <c r="AO1207" s="39"/>
      <c r="AP1207" s="39"/>
      <c r="AQ1207" s="39"/>
      <c r="AR1207" s="39"/>
      <c r="AS1207" s="39"/>
      <c r="AT1207" s="39"/>
      <c r="AU1207" s="39"/>
      <c r="AV1207" s="39"/>
      <c r="AW1207" s="39"/>
      <c r="AX1207" s="39"/>
      <c r="AY1207" s="39"/>
      <c r="AZ1207" s="39"/>
      <c r="BA1207" s="39"/>
      <c r="BB1207" s="39"/>
      <c r="BC1207" s="39"/>
      <c r="BD1207" s="39"/>
      <c r="BE1207" s="39"/>
      <c r="BF1207" s="39"/>
    </row>
    <row r="1208" spans="1:58" s="40" customFormat="1" ht="50.1" customHeight="1">
      <c r="A1208" s="70" t="s">
        <v>13805</v>
      </c>
      <c r="B1208" s="30" t="s">
        <v>35</v>
      </c>
      <c r="C1208" s="42" t="s">
        <v>2856</v>
      </c>
      <c r="D1208" s="42" t="s">
        <v>2811</v>
      </c>
      <c r="E1208" s="42" t="s">
        <v>2857</v>
      </c>
      <c r="F1208" s="42"/>
      <c r="G1208" s="32" t="s">
        <v>40</v>
      </c>
      <c r="H1208" s="30">
        <v>0</v>
      </c>
      <c r="I1208" s="67">
        <v>590000000</v>
      </c>
      <c r="J1208" s="32" t="s">
        <v>41</v>
      </c>
      <c r="K1208" s="32" t="s">
        <v>13201</v>
      </c>
      <c r="L1208" s="32" t="s">
        <v>43</v>
      </c>
      <c r="M1208" s="32" t="s">
        <v>84</v>
      </c>
      <c r="N1208" s="54" t="s">
        <v>154</v>
      </c>
      <c r="O1208" s="54" t="s">
        <v>166</v>
      </c>
      <c r="P1208" s="32">
        <v>168</v>
      </c>
      <c r="Q1208" s="30" t="s">
        <v>163</v>
      </c>
      <c r="R1208" s="373">
        <v>10</v>
      </c>
      <c r="S1208" s="58">
        <v>195100</v>
      </c>
      <c r="T1208" s="58">
        <f t="shared" ref="T1208" si="125">R1208*S1208</f>
        <v>1951000</v>
      </c>
      <c r="U1208" s="58">
        <f t="shared" si="124"/>
        <v>2185120</v>
      </c>
      <c r="V1208" s="32"/>
      <c r="W1208" s="32">
        <v>2016</v>
      </c>
      <c r="X1208" s="32"/>
      <c r="Y1208" s="364"/>
      <c r="Z1208" s="364"/>
      <c r="AA1208" s="364"/>
      <c r="AB1208" s="364"/>
      <c r="AC1208" s="364"/>
      <c r="AD1208" s="364"/>
      <c r="AE1208" s="364"/>
      <c r="AF1208" s="364"/>
      <c r="AG1208" s="364"/>
      <c r="AH1208" s="39"/>
      <c r="AI1208" s="39"/>
      <c r="AJ1208" s="39"/>
      <c r="AK1208" s="39"/>
      <c r="AL1208" s="39"/>
      <c r="AM1208" s="39"/>
      <c r="AN1208" s="39"/>
      <c r="AO1208" s="39"/>
      <c r="AP1208" s="39"/>
      <c r="AQ1208" s="39"/>
      <c r="AR1208" s="39"/>
      <c r="AS1208" s="39"/>
      <c r="AT1208" s="39"/>
      <c r="AU1208" s="39"/>
      <c r="AV1208" s="39"/>
      <c r="AW1208" s="39"/>
      <c r="AX1208" s="39"/>
      <c r="AY1208" s="39"/>
      <c r="AZ1208" s="39"/>
      <c r="BA1208" s="39"/>
      <c r="BB1208" s="39"/>
      <c r="BC1208" s="39"/>
      <c r="BD1208" s="39"/>
      <c r="BE1208" s="39"/>
      <c r="BF1208" s="39"/>
    </row>
    <row r="1209" spans="1:58" ht="50.1" customHeight="1">
      <c r="A1209" s="29" t="s">
        <v>2859</v>
      </c>
      <c r="B1209" s="30" t="s">
        <v>35</v>
      </c>
      <c r="C1209" s="31" t="s">
        <v>2860</v>
      </c>
      <c r="D1209" s="31" t="s">
        <v>2811</v>
      </c>
      <c r="E1209" s="31" t="s">
        <v>2861</v>
      </c>
      <c r="F1209" s="31" t="s">
        <v>48</v>
      </c>
      <c r="G1209" s="32" t="s">
        <v>40</v>
      </c>
      <c r="H1209" s="33">
        <v>0</v>
      </c>
      <c r="I1209" s="67">
        <v>590000000</v>
      </c>
      <c r="J1209" s="32" t="s">
        <v>41</v>
      </c>
      <c r="K1209" s="32" t="s">
        <v>153</v>
      </c>
      <c r="L1209" s="32" t="s">
        <v>43</v>
      </c>
      <c r="M1209" s="32" t="s">
        <v>84</v>
      </c>
      <c r="N1209" s="32" t="s">
        <v>154</v>
      </c>
      <c r="O1209" s="32" t="s">
        <v>155</v>
      </c>
      <c r="P1209" s="32" t="s">
        <v>162</v>
      </c>
      <c r="Q1209" s="32" t="s">
        <v>163</v>
      </c>
      <c r="R1209" s="34">
        <v>10</v>
      </c>
      <c r="S1209" s="34">
        <v>147100</v>
      </c>
      <c r="T1209" s="35">
        <f>R1209*S1209</f>
        <v>1471000</v>
      </c>
      <c r="U1209" s="36">
        <f t="shared" si="124"/>
        <v>1647520.0000000002</v>
      </c>
      <c r="V1209" s="37" t="s">
        <v>48</v>
      </c>
      <c r="W1209" s="32">
        <v>2016</v>
      </c>
      <c r="X1209" s="38" t="s">
        <v>48</v>
      </c>
    </row>
    <row r="1210" spans="1:58" ht="50.1" customHeight="1">
      <c r="A1210" s="29" t="s">
        <v>2862</v>
      </c>
      <c r="B1210" s="30" t="s">
        <v>35</v>
      </c>
      <c r="C1210" s="31" t="s">
        <v>2863</v>
      </c>
      <c r="D1210" s="31" t="s">
        <v>2811</v>
      </c>
      <c r="E1210" s="31" t="s">
        <v>2864</v>
      </c>
      <c r="F1210" s="31" t="s">
        <v>48</v>
      </c>
      <c r="G1210" s="32" t="s">
        <v>40</v>
      </c>
      <c r="H1210" s="33">
        <v>0</v>
      </c>
      <c r="I1210" s="67">
        <v>590000000</v>
      </c>
      <c r="J1210" s="32" t="s">
        <v>41</v>
      </c>
      <c r="K1210" s="32" t="s">
        <v>153</v>
      </c>
      <c r="L1210" s="32" t="s">
        <v>43</v>
      </c>
      <c r="M1210" s="32" t="s">
        <v>84</v>
      </c>
      <c r="N1210" s="32" t="s">
        <v>154</v>
      </c>
      <c r="O1210" s="32" t="s">
        <v>155</v>
      </c>
      <c r="P1210" s="32" t="s">
        <v>162</v>
      </c>
      <c r="Q1210" s="32" t="s">
        <v>163</v>
      </c>
      <c r="R1210" s="34">
        <v>10</v>
      </c>
      <c r="S1210" s="34">
        <v>147100</v>
      </c>
      <c r="T1210" s="35">
        <v>0</v>
      </c>
      <c r="U1210" s="36">
        <v>0</v>
      </c>
      <c r="V1210" s="37" t="s">
        <v>48</v>
      </c>
      <c r="W1210" s="32">
        <v>2016</v>
      </c>
      <c r="X1210" s="38" t="s">
        <v>156</v>
      </c>
    </row>
    <row r="1211" spans="1:58" ht="50.1" customHeight="1">
      <c r="A1211" s="29" t="s">
        <v>2865</v>
      </c>
      <c r="B1211" s="30" t="s">
        <v>35</v>
      </c>
      <c r="C1211" s="31" t="s">
        <v>2863</v>
      </c>
      <c r="D1211" s="31" t="s">
        <v>2811</v>
      </c>
      <c r="E1211" s="31" t="s">
        <v>2864</v>
      </c>
      <c r="F1211" s="31" t="s">
        <v>48</v>
      </c>
      <c r="G1211" s="32" t="s">
        <v>40</v>
      </c>
      <c r="H1211" s="33">
        <v>0</v>
      </c>
      <c r="I1211" s="67">
        <v>590000000</v>
      </c>
      <c r="J1211" s="32" t="s">
        <v>41</v>
      </c>
      <c r="K1211" s="32" t="s">
        <v>153</v>
      </c>
      <c r="L1211" s="32" t="s">
        <v>43</v>
      </c>
      <c r="M1211" s="32" t="s">
        <v>84</v>
      </c>
      <c r="N1211" s="32" t="s">
        <v>154</v>
      </c>
      <c r="O1211" s="32" t="s">
        <v>155</v>
      </c>
      <c r="P1211" s="32" t="s">
        <v>162</v>
      </c>
      <c r="Q1211" s="32" t="s">
        <v>163</v>
      </c>
      <c r="R1211" s="34">
        <v>10</v>
      </c>
      <c r="S1211" s="34">
        <v>250000</v>
      </c>
      <c r="T1211" s="35">
        <f>R1211*S1211</f>
        <v>2500000</v>
      </c>
      <c r="U1211" s="36">
        <f t="shared" ref="U1211:U1218" si="126">T1211*1.12</f>
        <v>2800000.0000000005</v>
      </c>
      <c r="V1211" s="37" t="s">
        <v>48</v>
      </c>
      <c r="W1211" s="32">
        <v>2016</v>
      </c>
      <c r="X1211" s="38" t="s">
        <v>48</v>
      </c>
    </row>
    <row r="1212" spans="1:58" ht="50.1" customHeight="1">
      <c r="A1212" s="29" t="s">
        <v>2866</v>
      </c>
      <c r="B1212" s="30" t="s">
        <v>35</v>
      </c>
      <c r="C1212" s="31" t="s">
        <v>2867</v>
      </c>
      <c r="D1212" s="31" t="s">
        <v>2811</v>
      </c>
      <c r="E1212" s="31" t="s">
        <v>2868</v>
      </c>
      <c r="F1212" s="31" t="s">
        <v>48</v>
      </c>
      <c r="G1212" s="32" t="s">
        <v>40</v>
      </c>
      <c r="H1212" s="33">
        <v>0</v>
      </c>
      <c r="I1212" s="67">
        <v>590000000</v>
      </c>
      <c r="J1212" s="32" t="s">
        <v>41</v>
      </c>
      <c r="K1212" s="32" t="s">
        <v>153</v>
      </c>
      <c r="L1212" s="32" t="s">
        <v>43</v>
      </c>
      <c r="M1212" s="32" t="s">
        <v>84</v>
      </c>
      <c r="N1212" s="32" t="s">
        <v>154</v>
      </c>
      <c r="O1212" s="32" t="s">
        <v>155</v>
      </c>
      <c r="P1212" s="32" t="s">
        <v>162</v>
      </c>
      <c r="Q1212" s="32" t="s">
        <v>163</v>
      </c>
      <c r="R1212" s="34">
        <v>5</v>
      </c>
      <c r="S1212" s="34">
        <v>1070000</v>
      </c>
      <c r="T1212" s="35">
        <v>0</v>
      </c>
      <c r="U1212" s="36">
        <f t="shared" si="126"/>
        <v>0</v>
      </c>
      <c r="V1212" s="37" t="s">
        <v>48</v>
      </c>
      <c r="W1212" s="32">
        <v>2016</v>
      </c>
      <c r="X1212" s="38">
        <v>11</v>
      </c>
    </row>
    <row r="1213" spans="1:58" ht="50.1" customHeight="1">
      <c r="A1213" s="70" t="s">
        <v>2869</v>
      </c>
      <c r="B1213" s="30" t="s">
        <v>35</v>
      </c>
      <c r="C1213" s="42" t="s">
        <v>2867</v>
      </c>
      <c r="D1213" s="42" t="s">
        <v>2811</v>
      </c>
      <c r="E1213" s="42" t="s">
        <v>2868</v>
      </c>
      <c r="F1213" s="42"/>
      <c r="G1213" s="32" t="s">
        <v>40</v>
      </c>
      <c r="H1213" s="30">
        <v>0</v>
      </c>
      <c r="I1213" s="67">
        <v>590000000</v>
      </c>
      <c r="J1213" s="32" t="s">
        <v>41</v>
      </c>
      <c r="K1213" s="32" t="s">
        <v>165</v>
      </c>
      <c r="L1213" s="32" t="s">
        <v>43</v>
      </c>
      <c r="M1213" s="32" t="s">
        <v>84</v>
      </c>
      <c r="N1213" s="54" t="s">
        <v>154</v>
      </c>
      <c r="O1213" s="54" t="s">
        <v>166</v>
      </c>
      <c r="P1213" s="32">
        <v>168</v>
      </c>
      <c r="Q1213" s="30" t="s">
        <v>163</v>
      </c>
      <c r="R1213" s="58">
        <v>5</v>
      </c>
      <c r="S1213" s="58">
        <v>1070000</v>
      </c>
      <c r="T1213" s="58">
        <v>0</v>
      </c>
      <c r="U1213" s="58">
        <f>T1213*1.12</f>
        <v>0</v>
      </c>
      <c r="V1213" s="32"/>
      <c r="W1213" s="32">
        <v>2016</v>
      </c>
      <c r="X1213" s="32" t="s">
        <v>13403</v>
      </c>
    </row>
    <row r="1214" spans="1:58" ht="50.1" customHeight="1">
      <c r="A1214" s="70" t="s">
        <v>13404</v>
      </c>
      <c r="B1214" s="30" t="s">
        <v>35</v>
      </c>
      <c r="C1214" s="220" t="s">
        <v>13405</v>
      </c>
      <c r="D1214" s="42" t="s">
        <v>2811</v>
      </c>
      <c r="E1214" s="220" t="s">
        <v>13406</v>
      </c>
      <c r="F1214" s="42"/>
      <c r="G1214" s="32" t="s">
        <v>40</v>
      </c>
      <c r="H1214" s="30">
        <v>0</v>
      </c>
      <c r="I1214" s="67">
        <v>590000000</v>
      </c>
      <c r="J1214" s="32" t="s">
        <v>41</v>
      </c>
      <c r="K1214" s="32" t="s">
        <v>13233</v>
      </c>
      <c r="L1214" s="32" t="s">
        <v>43</v>
      </c>
      <c r="M1214" s="32" t="s">
        <v>84</v>
      </c>
      <c r="N1214" s="54" t="s">
        <v>154</v>
      </c>
      <c r="O1214" s="54" t="s">
        <v>166</v>
      </c>
      <c r="P1214" s="32">
        <v>168</v>
      </c>
      <c r="Q1214" s="30" t="s">
        <v>163</v>
      </c>
      <c r="R1214" s="58">
        <v>5.3</v>
      </c>
      <c r="S1214" s="58">
        <v>1276800</v>
      </c>
      <c r="T1214" s="58">
        <f>R1214*S1214</f>
        <v>6767040</v>
      </c>
      <c r="U1214" s="58">
        <f>T1214*1.12</f>
        <v>7579084.8000000007</v>
      </c>
      <c r="V1214" s="32"/>
      <c r="W1214" s="32">
        <v>2016</v>
      </c>
      <c r="X1214" s="157"/>
    </row>
    <row r="1215" spans="1:58" ht="50.1" customHeight="1">
      <c r="A1215" s="29" t="s">
        <v>2870</v>
      </c>
      <c r="B1215" s="30" t="s">
        <v>35</v>
      </c>
      <c r="C1215" s="31" t="s">
        <v>2871</v>
      </c>
      <c r="D1215" s="31" t="s">
        <v>2811</v>
      </c>
      <c r="E1215" s="31" t="s">
        <v>2872</v>
      </c>
      <c r="F1215" s="31" t="s">
        <v>48</v>
      </c>
      <c r="G1215" s="32" t="s">
        <v>40</v>
      </c>
      <c r="H1215" s="33">
        <v>0</v>
      </c>
      <c r="I1215" s="67">
        <v>590000000</v>
      </c>
      <c r="J1215" s="32" t="s">
        <v>41</v>
      </c>
      <c r="K1215" s="32" t="s">
        <v>153</v>
      </c>
      <c r="L1215" s="32" t="s">
        <v>43</v>
      </c>
      <c r="M1215" s="32" t="s">
        <v>84</v>
      </c>
      <c r="N1215" s="32" t="s">
        <v>154</v>
      </c>
      <c r="O1215" s="32" t="s">
        <v>155</v>
      </c>
      <c r="P1215" s="32" t="s">
        <v>162</v>
      </c>
      <c r="Q1215" s="32" t="s">
        <v>163</v>
      </c>
      <c r="R1215" s="34">
        <v>5</v>
      </c>
      <c r="S1215" s="34">
        <v>1070000</v>
      </c>
      <c r="T1215" s="35">
        <v>0</v>
      </c>
      <c r="U1215" s="36">
        <f>T1215*1.12</f>
        <v>0</v>
      </c>
      <c r="V1215" s="37" t="s">
        <v>48</v>
      </c>
      <c r="W1215" s="32">
        <v>2016</v>
      </c>
      <c r="X1215" s="38">
        <v>11</v>
      </c>
    </row>
    <row r="1216" spans="1:58" ht="50.1" customHeight="1">
      <c r="A1216" s="41" t="s">
        <v>2873</v>
      </c>
      <c r="B1216" s="30" t="s">
        <v>35</v>
      </c>
      <c r="C1216" s="42" t="s">
        <v>2871</v>
      </c>
      <c r="D1216" s="42" t="s">
        <v>2811</v>
      </c>
      <c r="E1216" s="42" t="s">
        <v>2872</v>
      </c>
      <c r="F1216" s="42"/>
      <c r="G1216" s="32" t="s">
        <v>40</v>
      </c>
      <c r="H1216" s="30">
        <v>0</v>
      </c>
      <c r="I1216" s="67">
        <v>590000000</v>
      </c>
      <c r="J1216" s="32" t="s">
        <v>41</v>
      </c>
      <c r="K1216" s="32" t="s">
        <v>165</v>
      </c>
      <c r="L1216" s="32" t="s">
        <v>43</v>
      </c>
      <c r="M1216" s="32" t="s">
        <v>84</v>
      </c>
      <c r="N1216" s="54" t="s">
        <v>154</v>
      </c>
      <c r="O1216" s="54" t="s">
        <v>166</v>
      </c>
      <c r="P1216" s="30" t="s">
        <v>162</v>
      </c>
      <c r="Q1216" s="30" t="s">
        <v>163</v>
      </c>
      <c r="R1216" s="55">
        <v>5</v>
      </c>
      <c r="S1216" s="55">
        <v>1070000</v>
      </c>
      <c r="T1216" s="44">
        <f>R1216*S1216</f>
        <v>5350000</v>
      </c>
      <c r="U1216" s="44">
        <f>T1216*1.12</f>
        <v>5992000.0000000009</v>
      </c>
      <c r="V1216" s="32"/>
      <c r="W1216" s="32">
        <v>2016</v>
      </c>
      <c r="X1216" s="32"/>
    </row>
    <row r="1217" spans="1:24" ht="50.1" customHeight="1">
      <c r="A1217" s="29" t="s">
        <v>2874</v>
      </c>
      <c r="B1217" s="30" t="s">
        <v>35</v>
      </c>
      <c r="C1217" s="31" t="s">
        <v>2875</v>
      </c>
      <c r="D1217" s="31" t="s">
        <v>2811</v>
      </c>
      <c r="E1217" s="31" t="s">
        <v>2876</v>
      </c>
      <c r="F1217" s="31" t="s">
        <v>48</v>
      </c>
      <c r="G1217" s="32" t="s">
        <v>40</v>
      </c>
      <c r="H1217" s="33">
        <v>0</v>
      </c>
      <c r="I1217" s="67">
        <v>590000000</v>
      </c>
      <c r="J1217" s="32" t="s">
        <v>41</v>
      </c>
      <c r="K1217" s="32" t="s">
        <v>153</v>
      </c>
      <c r="L1217" s="32" t="s">
        <v>43</v>
      </c>
      <c r="M1217" s="32" t="s">
        <v>84</v>
      </c>
      <c r="N1217" s="32" t="s">
        <v>154</v>
      </c>
      <c r="O1217" s="32" t="s">
        <v>155</v>
      </c>
      <c r="P1217" s="32" t="s">
        <v>162</v>
      </c>
      <c r="Q1217" s="32" t="s">
        <v>163</v>
      </c>
      <c r="R1217" s="34">
        <v>5</v>
      </c>
      <c r="S1217" s="34">
        <v>1070000</v>
      </c>
      <c r="T1217" s="35">
        <v>0</v>
      </c>
      <c r="U1217" s="36">
        <f>T1217*1.12</f>
        <v>0</v>
      </c>
      <c r="V1217" s="37" t="s">
        <v>48</v>
      </c>
      <c r="W1217" s="32">
        <v>2016</v>
      </c>
      <c r="X1217" s="38">
        <v>11</v>
      </c>
    </row>
    <row r="1218" spans="1:24" ht="50.1" customHeight="1">
      <c r="A1218" s="41" t="s">
        <v>2877</v>
      </c>
      <c r="B1218" s="30" t="s">
        <v>35</v>
      </c>
      <c r="C1218" s="42" t="s">
        <v>2875</v>
      </c>
      <c r="D1218" s="42" t="s">
        <v>2811</v>
      </c>
      <c r="E1218" s="42" t="s">
        <v>2876</v>
      </c>
      <c r="F1218" s="42"/>
      <c r="G1218" s="32" t="s">
        <v>40</v>
      </c>
      <c r="H1218" s="30">
        <v>0</v>
      </c>
      <c r="I1218" s="67">
        <v>590000000</v>
      </c>
      <c r="J1218" s="32" t="s">
        <v>41</v>
      </c>
      <c r="K1218" s="32" t="s">
        <v>165</v>
      </c>
      <c r="L1218" s="32" t="s">
        <v>43</v>
      </c>
      <c r="M1218" s="32" t="s">
        <v>84</v>
      </c>
      <c r="N1218" s="54" t="s">
        <v>154</v>
      </c>
      <c r="O1218" s="54" t="s">
        <v>166</v>
      </c>
      <c r="P1218" s="30" t="s">
        <v>162</v>
      </c>
      <c r="Q1218" s="30" t="s">
        <v>163</v>
      </c>
      <c r="R1218" s="55">
        <v>5</v>
      </c>
      <c r="S1218" s="55">
        <v>1070000</v>
      </c>
      <c r="T1218" s="44">
        <f>R1218*S1218</f>
        <v>5350000</v>
      </c>
      <c r="U1218" s="44">
        <f t="shared" si="126"/>
        <v>5992000.0000000009</v>
      </c>
      <c r="V1218" s="32"/>
      <c r="W1218" s="32">
        <v>2016</v>
      </c>
      <c r="X1218" s="32"/>
    </row>
    <row r="1219" spans="1:24" ht="50.1" customHeight="1">
      <c r="A1219" s="29" t="s">
        <v>2878</v>
      </c>
      <c r="B1219" s="30" t="s">
        <v>35</v>
      </c>
      <c r="C1219" s="31" t="s">
        <v>2879</v>
      </c>
      <c r="D1219" s="31" t="s">
        <v>2811</v>
      </c>
      <c r="E1219" s="31" t="s">
        <v>2880</v>
      </c>
      <c r="F1219" s="31" t="s">
        <v>48</v>
      </c>
      <c r="G1219" s="32" t="s">
        <v>40</v>
      </c>
      <c r="H1219" s="33">
        <v>0</v>
      </c>
      <c r="I1219" s="67">
        <v>590000000</v>
      </c>
      <c r="J1219" s="32" t="s">
        <v>41</v>
      </c>
      <c r="K1219" s="32" t="s">
        <v>153</v>
      </c>
      <c r="L1219" s="32" t="s">
        <v>43</v>
      </c>
      <c r="M1219" s="32" t="s">
        <v>84</v>
      </c>
      <c r="N1219" s="32" t="s">
        <v>154</v>
      </c>
      <c r="O1219" s="32" t="s">
        <v>155</v>
      </c>
      <c r="P1219" s="32" t="s">
        <v>162</v>
      </c>
      <c r="Q1219" s="32" t="s">
        <v>163</v>
      </c>
      <c r="R1219" s="34">
        <v>5</v>
      </c>
      <c r="S1219" s="34">
        <v>1070000</v>
      </c>
      <c r="T1219" s="35">
        <v>0</v>
      </c>
      <c r="U1219" s="36">
        <v>0</v>
      </c>
      <c r="V1219" s="37" t="s">
        <v>48</v>
      </c>
      <c r="W1219" s="32">
        <v>2016</v>
      </c>
      <c r="X1219" s="33" t="s">
        <v>2834</v>
      </c>
    </row>
    <row r="1220" spans="1:24" ht="50.1" customHeight="1">
      <c r="A1220" s="29" t="s">
        <v>2881</v>
      </c>
      <c r="B1220" s="30" t="s">
        <v>35</v>
      </c>
      <c r="C1220" s="31" t="s">
        <v>2879</v>
      </c>
      <c r="D1220" s="31" t="s">
        <v>2811</v>
      </c>
      <c r="E1220" s="31" t="s">
        <v>2880</v>
      </c>
      <c r="F1220" s="31" t="s">
        <v>48</v>
      </c>
      <c r="G1220" s="32" t="s">
        <v>40</v>
      </c>
      <c r="H1220" s="33">
        <v>0</v>
      </c>
      <c r="I1220" s="67">
        <v>590000000</v>
      </c>
      <c r="J1220" s="32" t="s">
        <v>41</v>
      </c>
      <c r="K1220" s="32" t="s">
        <v>2101</v>
      </c>
      <c r="L1220" s="32" t="s">
        <v>43</v>
      </c>
      <c r="M1220" s="32" t="s">
        <v>84</v>
      </c>
      <c r="N1220" s="32" t="s">
        <v>2369</v>
      </c>
      <c r="O1220" s="32" t="s">
        <v>640</v>
      </c>
      <c r="P1220" s="32" t="s">
        <v>162</v>
      </c>
      <c r="Q1220" s="32" t="s">
        <v>163</v>
      </c>
      <c r="R1220" s="34">
        <v>6.4</v>
      </c>
      <c r="S1220" s="34">
        <v>1390000</v>
      </c>
      <c r="T1220" s="35">
        <f>R1220*S1220</f>
        <v>8896000</v>
      </c>
      <c r="U1220" s="36">
        <f t="shared" ref="U1220:U1221" si="127">T1220*1.12</f>
        <v>9963520.0000000019</v>
      </c>
      <c r="V1220" s="37" t="s">
        <v>48</v>
      </c>
      <c r="W1220" s="32">
        <v>2016</v>
      </c>
      <c r="X1220" s="38" t="s">
        <v>48</v>
      </c>
    </row>
    <row r="1221" spans="1:24" ht="50.1" customHeight="1">
      <c r="A1221" s="29" t="s">
        <v>2882</v>
      </c>
      <c r="B1221" s="30" t="s">
        <v>35</v>
      </c>
      <c r="C1221" s="31" t="s">
        <v>2883</v>
      </c>
      <c r="D1221" s="31" t="s">
        <v>2811</v>
      </c>
      <c r="E1221" s="31" t="s">
        <v>2884</v>
      </c>
      <c r="F1221" s="31" t="s">
        <v>48</v>
      </c>
      <c r="G1221" s="32" t="s">
        <v>40</v>
      </c>
      <c r="H1221" s="33">
        <v>0</v>
      </c>
      <c r="I1221" s="67">
        <v>590000000</v>
      </c>
      <c r="J1221" s="32" t="s">
        <v>41</v>
      </c>
      <c r="K1221" s="32" t="s">
        <v>153</v>
      </c>
      <c r="L1221" s="32" t="s">
        <v>43</v>
      </c>
      <c r="M1221" s="32" t="s">
        <v>84</v>
      </c>
      <c r="N1221" s="32" t="s">
        <v>154</v>
      </c>
      <c r="O1221" s="32" t="s">
        <v>155</v>
      </c>
      <c r="P1221" s="32" t="s">
        <v>162</v>
      </c>
      <c r="Q1221" s="32" t="s">
        <v>163</v>
      </c>
      <c r="R1221" s="34">
        <v>5</v>
      </c>
      <c r="S1221" s="34">
        <v>1223000</v>
      </c>
      <c r="T1221" s="35">
        <v>0</v>
      </c>
      <c r="U1221" s="36">
        <f t="shared" si="127"/>
        <v>0</v>
      </c>
      <c r="V1221" s="37" t="s">
        <v>48</v>
      </c>
      <c r="W1221" s="32">
        <v>2016</v>
      </c>
      <c r="X1221" s="38">
        <v>11</v>
      </c>
    </row>
    <row r="1222" spans="1:24" ht="50.1" customHeight="1">
      <c r="A1222" s="70" t="s">
        <v>2885</v>
      </c>
      <c r="B1222" s="30" t="s">
        <v>35</v>
      </c>
      <c r="C1222" s="42" t="s">
        <v>2883</v>
      </c>
      <c r="D1222" s="42" t="s">
        <v>2811</v>
      </c>
      <c r="E1222" s="42" t="s">
        <v>2884</v>
      </c>
      <c r="F1222" s="42"/>
      <c r="G1222" s="32" t="s">
        <v>40</v>
      </c>
      <c r="H1222" s="30">
        <v>0</v>
      </c>
      <c r="I1222" s="67">
        <v>590000000</v>
      </c>
      <c r="J1222" s="32" t="s">
        <v>41</v>
      </c>
      <c r="K1222" s="32" t="s">
        <v>165</v>
      </c>
      <c r="L1222" s="32" t="s">
        <v>43</v>
      </c>
      <c r="M1222" s="32" t="s">
        <v>84</v>
      </c>
      <c r="N1222" s="54" t="s">
        <v>154</v>
      </c>
      <c r="O1222" s="54" t="s">
        <v>166</v>
      </c>
      <c r="P1222" s="32">
        <v>168</v>
      </c>
      <c r="Q1222" s="30" t="s">
        <v>163</v>
      </c>
      <c r="R1222" s="58">
        <v>5</v>
      </c>
      <c r="S1222" s="58">
        <v>1223000</v>
      </c>
      <c r="T1222" s="58">
        <v>0</v>
      </c>
      <c r="U1222" s="58">
        <f t="shared" ref="U1222:U1228" si="128">T1222*1.12</f>
        <v>0</v>
      </c>
      <c r="V1222" s="32"/>
      <c r="W1222" s="32">
        <v>2016</v>
      </c>
      <c r="X1222" s="32" t="s">
        <v>12653</v>
      </c>
    </row>
    <row r="1223" spans="1:24" ht="50.1" customHeight="1">
      <c r="A1223" s="70" t="s">
        <v>13407</v>
      </c>
      <c r="B1223" s="30" t="s">
        <v>35</v>
      </c>
      <c r="C1223" s="220" t="s">
        <v>2883</v>
      </c>
      <c r="D1223" s="42" t="s">
        <v>2811</v>
      </c>
      <c r="E1223" s="220" t="s">
        <v>2884</v>
      </c>
      <c r="F1223" s="220"/>
      <c r="G1223" s="32" t="s">
        <v>40</v>
      </c>
      <c r="H1223" s="30">
        <v>0</v>
      </c>
      <c r="I1223" s="32">
        <v>590000000</v>
      </c>
      <c r="J1223" s="32" t="s">
        <v>41</v>
      </c>
      <c r="K1223" s="32" t="s">
        <v>13233</v>
      </c>
      <c r="L1223" s="32" t="s">
        <v>43</v>
      </c>
      <c r="M1223" s="32" t="s">
        <v>84</v>
      </c>
      <c r="N1223" s="54" t="s">
        <v>154</v>
      </c>
      <c r="O1223" s="54" t="s">
        <v>166</v>
      </c>
      <c r="P1223" s="32">
        <v>168</v>
      </c>
      <c r="Q1223" s="30" t="s">
        <v>163</v>
      </c>
      <c r="R1223" s="58">
        <v>20.5</v>
      </c>
      <c r="S1223" s="58">
        <v>1276800</v>
      </c>
      <c r="T1223" s="119">
        <f>R1223*S1223</f>
        <v>26174400</v>
      </c>
      <c r="U1223" s="58">
        <f t="shared" si="128"/>
        <v>29315328.000000004</v>
      </c>
      <c r="V1223" s="32"/>
      <c r="W1223" s="32">
        <v>2016</v>
      </c>
      <c r="X1223" s="157"/>
    </row>
    <row r="1224" spans="1:24" ht="50.1" customHeight="1">
      <c r="A1224" s="29" t="s">
        <v>2886</v>
      </c>
      <c r="B1224" s="30" t="s">
        <v>35</v>
      </c>
      <c r="C1224" s="31" t="s">
        <v>2820</v>
      </c>
      <c r="D1224" s="31" t="s">
        <v>2811</v>
      </c>
      <c r="E1224" s="31" t="s">
        <v>2821</v>
      </c>
      <c r="F1224" s="31" t="s">
        <v>48</v>
      </c>
      <c r="G1224" s="32" t="s">
        <v>40</v>
      </c>
      <c r="H1224" s="33">
        <v>0</v>
      </c>
      <c r="I1224" s="67">
        <v>590000000</v>
      </c>
      <c r="J1224" s="32" t="s">
        <v>41</v>
      </c>
      <c r="K1224" s="32" t="s">
        <v>153</v>
      </c>
      <c r="L1224" s="32" t="s">
        <v>43</v>
      </c>
      <c r="M1224" s="32" t="s">
        <v>84</v>
      </c>
      <c r="N1224" s="32" t="s">
        <v>154</v>
      </c>
      <c r="O1224" s="32" t="s">
        <v>155</v>
      </c>
      <c r="P1224" s="32" t="s">
        <v>162</v>
      </c>
      <c r="Q1224" s="32" t="s">
        <v>163</v>
      </c>
      <c r="R1224" s="34">
        <v>5</v>
      </c>
      <c r="S1224" s="34">
        <v>1223000</v>
      </c>
      <c r="T1224" s="35">
        <v>0</v>
      </c>
      <c r="U1224" s="36">
        <f t="shared" si="128"/>
        <v>0</v>
      </c>
      <c r="V1224" s="37" t="s">
        <v>48</v>
      </c>
      <c r="W1224" s="32">
        <v>2016</v>
      </c>
      <c r="X1224" s="38">
        <v>11</v>
      </c>
    </row>
    <row r="1225" spans="1:24" ht="50.1" customHeight="1">
      <c r="A1225" s="41" t="s">
        <v>2887</v>
      </c>
      <c r="B1225" s="30" t="s">
        <v>35</v>
      </c>
      <c r="C1225" s="42" t="s">
        <v>2820</v>
      </c>
      <c r="D1225" s="42" t="s">
        <v>2811</v>
      </c>
      <c r="E1225" s="42" t="s">
        <v>2821</v>
      </c>
      <c r="F1225" s="42"/>
      <c r="G1225" s="32" t="s">
        <v>40</v>
      </c>
      <c r="H1225" s="30">
        <v>0</v>
      </c>
      <c r="I1225" s="67">
        <v>590000000</v>
      </c>
      <c r="J1225" s="32" t="s">
        <v>41</v>
      </c>
      <c r="K1225" s="32" t="s">
        <v>165</v>
      </c>
      <c r="L1225" s="32" t="s">
        <v>43</v>
      </c>
      <c r="M1225" s="32" t="s">
        <v>84</v>
      </c>
      <c r="N1225" s="54" t="s">
        <v>154</v>
      </c>
      <c r="O1225" s="54" t="s">
        <v>166</v>
      </c>
      <c r="P1225" s="30" t="s">
        <v>162</v>
      </c>
      <c r="Q1225" s="30" t="s">
        <v>163</v>
      </c>
      <c r="R1225" s="55">
        <v>5</v>
      </c>
      <c r="S1225" s="55">
        <v>1223000</v>
      </c>
      <c r="T1225" s="44">
        <f>R1225*S1225</f>
        <v>6115000</v>
      </c>
      <c r="U1225" s="44">
        <f t="shared" si="128"/>
        <v>6848800.0000000009</v>
      </c>
      <c r="V1225" s="32"/>
      <c r="W1225" s="32">
        <v>2016</v>
      </c>
      <c r="X1225" s="32"/>
    </row>
    <row r="1226" spans="1:24" ht="50.1" customHeight="1">
      <c r="A1226" s="29" t="s">
        <v>2888</v>
      </c>
      <c r="B1226" s="30" t="s">
        <v>35</v>
      </c>
      <c r="C1226" s="31" t="s">
        <v>2889</v>
      </c>
      <c r="D1226" s="31" t="s">
        <v>2811</v>
      </c>
      <c r="E1226" s="31" t="s">
        <v>2890</v>
      </c>
      <c r="F1226" s="31" t="s">
        <v>48</v>
      </c>
      <c r="G1226" s="32" t="s">
        <v>40</v>
      </c>
      <c r="H1226" s="33">
        <v>0</v>
      </c>
      <c r="I1226" s="67">
        <v>590000000</v>
      </c>
      <c r="J1226" s="32" t="s">
        <v>41</v>
      </c>
      <c r="K1226" s="32" t="s">
        <v>153</v>
      </c>
      <c r="L1226" s="32" t="s">
        <v>43</v>
      </c>
      <c r="M1226" s="32" t="s">
        <v>84</v>
      </c>
      <c r="N1226" s="32" t="s">
        <v>154</v>
      </c>
      <c r="O1226" s="32" t="s">
        <v>155</v>
      </c>
      <c r="P1226" s="32" t="s">
        <v>162</v>
      </c>
      <c r="Q1226" s="32" t="s">
        <v>163</v>
      </c>
      <c r="R1226" s="34">
        <v>5</v>
      </c>
      <c r="S1226" s="34">
        <v>1223000</v>
      </c>
      <c r="T1226" s="35">
        <v>0</v>
      </c>
      <c r="U1226" s="36">
        <f t="shared" si="128"/>
        <v>0</v>
      </c>
      <c r="V1226" s="37" t="s">
        <v>48</v>
      </c>
      <c r="W1226" s="32">
        <v>2016</v>
      </c>
      <c r="X1226" s="38">
        <v>11</v>
      </c>
    </row>
    <row r="1227" spans="1:24" ht="50.1" customHeight="1">
      <c r="A1227" s="70" t="s">
        <v>2891</v>
      </c>
      <c r="B1227" s="30" t="s">
        <v>35</v>
      </c>
      <c r="C1227" s="42" t="s">
        <v>2889</v>
      </c>
      <c r="D1227" s="42" t="s">
        <v>2811</v>
      </c>
      <c r="E1227" s="42" t="s">
        <v>2890</v>
      </c>
      <c r="F1227" s="42"/>
      <c r="G1227" s="32" t="s">
        <v>40</v>
      </c>
      <c r="H1227" s="30">
        <v>0</v>
      </c>
      <c r="I1227" s="67">
        <v>590000000</v>
      </c>
      <c r="J1227" s="32" t="s">
        <v>41</v>
      </c>
      <c r="K1227" s="32" t="s">
        <v>165</v>
      </c>
      <c r="L1227" s="32" t="s">
        <v>43</v>
      </c>
      <c r="M1227" s="32" t="s">
        <v>84</v>
      </c>
      <c r="N1227" s="54" t="s">
        <v>154</v>
      </c>
      <c r="O1227" s="54" t="s">
        <v>166</v>
      </c>
      <c r="P1227" s="32">
        <v>168</v>
      </c>
      <c r="Q1227" s="30" t="s">
        <v>163</v>
      </c>
      <c r="R1227" s="58">
        <v>5</v>
      </c>
      <c r="S1227" s="58">
        <v>1223000</v>
      </c>
      <c r="T1227" s="58">
        <v>0</v>
      </c>
      <c r="U1227" s="58">
        <f t="shared" si="128"/>
        <v>0</v>
      </c>
      <c r="V1227" s="32"/>
      <c r="W1227" s="32">
        <v>2016</v>
      </c>
      <c r="X1227" s="32">
        <v>11.19</v>
      </c>
    </row>
    <row r="1228" spans="1:24" ht="50.1" customHeight="1">
      <c r="A1228" s="70" t="s">
        <v>13408</v>
      </c>
      <c r="B1228" s="30" t="s">
        <v>35</v>
      </c>
      <c r="C1228" s="220" t="s">
        <v>2889</v>
      </c>
      <c r="D1228" s="42" t="s">
        <v>2811</v>
      </c>
      <c r="E1228" s="220" t="s">
        <v>2890</v>
      </c>
      <c r="F1228" s="220"/>
      <c r="G1228" s="32" t="s">
        <v>40</v>
      </c>
      <c r="H1228" s="30">
        <v>0</v>
      </c>
      <c r="I1228" s="32">
        <v>590000000</v>
      </c>
      <c r="J1228" s="32" t="s">
        <v>41</v>
      </c>
      <c r="K1228" s="32" t="s">
        <v>13201</v>
      </c>
      <c r="L1228" s="32" t="s">
        <v>43</v>
      </c>
      <c r="M1228" s="32" t="s">
        <v>84</v>
      </c>
      <c r="N1228" s="54" t="s">
        <v>154</v>
      </c>
      <c r="O1228" s="54" t="s">
        <v>166</v>
      </c>
      <c r="P1228" s="32">
        <v>168</v>
      </c>
      <c r="Q1228" s="30" t="s">
        <v>163</v>
      </c>
      <c r="R1228" s="58">
        <v>5</v>
      </c>
      <c r="S1228" s="58">
        <v>1276800</v>
      </c>
      <c r="T1228" s="119">
        <f>R1228*S1228</f>
        <v>6384000</v>
      </c>
      <c r="U1228" s="58">
        <f t="shared" si="128"/>
        <v>7150080.0000000009</v>
      </c>
      <c r="V1228" s="32"/>
      <c r="W1228" s="32">
        <v>2016</v>
      </c>
      <c r="X1228" s="32"/>
    </row>
    <row r="1229" spans="1:24" ht="50.1" customHeight="1">
      <c r="A1229" s="29" t="s">
        <v>2892</v>
      </c>
      <c r="B1229" s="30" t="s">
        <v>35</v>
      </c>
      <c r="C1229" s="31" t="s">
        <v>2893</v>
      </c>
      <c r="D1229" s="31" t="s">
        <v>2811</v>
      </c>
      <c r="E1229" s="31" t="s">
        <v>2894</v>
      </c>
      <c r="F1229" s="31" t="s">
        <v>48</v>
      </c>
      <c r="G1229" s="32" t="s">
        <v>40</v>
      </c>
      <c r="H1229" s="33">
        <v>0</v>
      </c>
      <c r="I1229" s="67">
        <v>590000000</v>
      </c>
      <c r="J1229" s="32" t="s">
        <v>41</v>
      </c>
      <c r="K1229" s="32" t="s">
        <v>153</v>
      </c>
      <c r="L1229" s="32" t="s">
        <v>43</v>
      </c>
      <c r="M1229" s="32" t="s">
        <v>84</v>
      </c>
      <c r="N1229" s="32" t="s">
        <v>154</v>
      </c>
      <c r="O1229" s="32" t="s">
        <v>155</v>
      </c>
      <c r="P1229" s="32" t="s">
        <v>162</v>
      </c>
      <c r="Q1229" s="32" t="s">
        <v>163</v>
      </c>
      <c r="R1229" s="34">
        <v>5</v>
      </c>
      <c r="S1229" s="34">
        <v>1223000</v>
      </c>
      <c r="T1229" s="35">
        <v>0</v>
      </c>
      <c r="U1229" s="36">
        <v>0</v>
      </c>
      <c r="V1229" s="37" t="s">
        <v>48</v>
      </c>
      <c r="W1229" s="32">
        <v>2016</v>
      </c>
      <c r="X1229" s="33" t="s">
        <v>2834</v>
      </c>
    </row>
    <row r="1230" spans="1:24" ht="50.1" customHeight="1">
      <c r="A1230" s="29" t="s">
        <v>2895</v>
      </c>
      <c r="B1230" s="30" t="s">
        <v>35</v>
      </c>
      <c r="C1230" s="31" t="s">
        <v>2893</v>
      </c>
      <c r="D1230" s="31" t="s">
        <v>2811</v>
      </c>
      <c r="E1230" s="31" t="s">
        <v>2894</v>
      </c>
      <c r="F1230" s="31" t="s">
        <v>48</v>
      </c>
      <c r="G1230" s="32" t="s">
        <v>40</v>
      </c>
      <c r="H1230" s="33">
        <v>0</v>
      </c>
      <c r="I1230" s="67">
        <v>590000000</v>
      </c>
      <c r="J1230" s="32" t="s">
        <v>41</v>
      </c>
      <c r="K1230" s="32" t="s">
        <v>2101</v>
      </c>
      <c r="L1230" s="32" t="s">
        <v>43</v>
      </c>
      <c r="M1230" s="32" t="s">
        <v>84</v>
      </c>
      <c r="N1230" s="32" t="s">
        <v>2369</v>
      </c>
      <c r="O1230" s="32" t="s">
        <v>640</v>
      </c>
      <c r="P1230" s="32" t="s">
        <v>162</v>
      </c>
      <c r="Q1230" s="32" t="s">
        <v>163</v>
      </c>
      <c r="R1230" s="34">
        <v>16.510000000000002</v>
      </c>
      <c r="S1230" s="34">
        <v>1595000</v>
      </c>
      <c r="T1230" s="35">
        <f>R1230*S1230</f>
        <v>26333450.000000004</v>
      </c>
      <c r="U1230" s="36">
        <f>T1230*1.12</f>
        <v>29493464.000000007</v>
      </c>
      <c r="V1230" s="37" t="s">
        <v>48</v>
      </c>
      <c r="W1230" s="32">
        <v>2016</v>
      </c>
      <c r="X1230" s="38" t="s">
        <v>48</v>
      </c>
    </row>
    <row r="1231" spans="1:24" ht="50.1" customHeight="1">
      <c r="A1231" s="29" t="s">
        <v>2896</v>
      </c>
      <c r="B1231" s="30" t="s">
        <v>35</v>
      </c>
      <c r="C1231" s="31" t="s">
        <v>2897</v>
      </c>
      <c r="D1231" s="31" t="s">
        <v>2811</v>
      </c>
      <c r="E1231" s="31" t="s">
        <v>2898</v>
      </c>
      <c r="F1231" s="31" t="s">
        <v>48</v>
      </c>
      <c r="G1231" s="32" t="s">
        <v>40</v>
      </c>
      <c r="H1231" s="33">
        <v>0</v>
      </c>
      <c r="I1231" s="67">
        <v>590000000</v>
      </c>
      <c r="J1231" s="32" t="s">
        <v>41</v>
      </c>
      <c r="K1231" s="32" t="s">
        <v>153</v>
      </c>
      <c r="L1231" s="32" t="s">
        <v>43</v>
      </c>
      <c r="M1231" s="32" t="s">
        <v>84</v>
      </c>
      <c r="N1231" s="32" t="s">
        <v>154</v>
      </c>
      <c r="O1231" s="32" t="s">
        <v>155</v>
      </c>
      <c r="P1231" s="32" t="s">
        <v>162</v>
      </c>
      <c r="Q1231" s="32" t="s">
        <v>163</v>
      </c>
      <c r="R1231" s="34">
        <v>5</v>
      </c>
      <c r="S1231" s="34">
        <v>1223000</v>
      </c>
      <c r="T1231" s="35">
        <v>0</v>
      </c>
      <c r="U1231" s="36">
        <v>0</v>
      </c>
      <c r="V1231" s="37" t="s">
        <v>48</v>
      </c>
      <c r="W1231" s="32">
        <v>2016</v>
      </c>
      <c r="X1231" s="38" t="s">
        <v>156</v>
      </c>
    </row>
    <row r="1232" spans="1:24" ht="50.1" customHeight="1">
      <c r="A1232" s="29" t="s">
        <v>2899</v>
      </c>
      <c r="B1232" s="30" t="s">
        <v>35</v>
      </c>
      <c r="C1232" s="31" t="s">
        <v>2897</v>
      </c>
      <c r="D1232" s="31" t="s">
        <v>2811</v>
      </c>
      <c r="E1232" s="31" t="s">
        <v>2898</v>
      </c>
      <c r="F1232" s="31" t="s">
        <v>48</v>
      </c>
      <c r="G1232" s="32" t="s">
        <v>40</v>
      </c>
      <c r="H1232" s="33">
        <v>0</v>
      </c>
      <c r="I1232" s="67">
        <v>590000000</v>
      </c>
      <c r="J1232" s="32" t="s">
        <v>41</v>
      </c>
      <c r="K1232" s="32" t="s">
        <v>153</v>
      </c>
      <c r="L1232" s="32" t="s">
        <v>43</v>
      </c>
      <c r="M1232" s="32" t="s">
        <v>84</v>
      </c>
      <c r="N1232" s="32" t="s">
        <v>154</v>
      </c>
      <c r="O1232" s="32" t="s">
        <v>155</v>
      </c>
      <c r="P1232" s="32" t="s">
        <v>162</v>
      </c>
      <c r="Q1232" s="32" t="s">
        <v>163</v>
      </c>
      <c r="R1232" s="34">
        <v>5</v>
      </c>
      <c r="S1232" s="34">
        <v>1500000</v>
      </c>
      <c r="T1232" s="35">
        <f>R1232*S1232</f>
        <v>7500000</v>
      </c>
      <c r="U1232" s="36">
        <f>T1232*1.12</f>
        <v>8400000</v>
      </c>
      <c r="V1232" s="37" t="s">
        <v>48</v>
      </c>
      <c r="W1232" s="32">
        <v>2016</v>
      </c>
      <c r="X1232" s="38" t="s">
        <v>48</v>
      </c>
    </row>
    <row r="1233" spans="1:61" ht="50.1" customHeight="1">
      <c r="A1233" s="29" t="s">
        <v>2900</v>
      </c>
      <c r="B1233" s="30" t="s">
        <v>35</v>
      </c>
      <c r="C1233" s="31" t="s">
        <v>2901</v>
      </c>
      <c r="D1233" s="31" t="s">
        <v>2811</v>
      </c>
      <c r="E1233" s="31" t="s">
        <v>2902</v>
      </c>
      <c r="F1233" s="31" t="s">
        <v>48</v>
      </c>
      <c r="G1233" s="32" t="s">
        <v>40</v>
      </c>
      <c r="H1233" s="33">
        <v>0</v>
      </c>
      <c r="I1233" s="67">
        <v>590000000</v>
      </c>
      <c r="J1233" s="32" t="s">
        <v>41</v>
      </c>
      <c r="K1233" s="32" t="s">
        <v>153</v>
      </c>
      <c r="L1233" s="32" t="s">
        <v>43</v>
      </c>
      <c r="M1233" s="32" t="s">
        <v>84</v>
      </c>
      <c r="N1233" s="32" t="s">
        <v>154</v>
      </c>
      <c r="O1233" s="32" t="s">
        <v>155</v>
      </c>
      <c r="P1233" s="32" t="s">
        <v>162</v>
      </c>
      <c r="Q1233" s="32" t="s">
        <v>163</v>
      </c>
      <c r="R1233" s="34">
        <v>2</v>
      </c>
      <c r="S1233" s="34">
        <v>2260000</v>
      </c>
      <c r="T1233" s="35">
        <v>0</v>
      </c>
      <c r="U1233" s="36">
        <f>T1233*1.12</f>
        <v>0</v>
      </c>
      <c r="V1233" s="37" t="s">
        <v>48</v>
      </c>
      <c r="W1233" s="32">
        <v>2016</v>
      </c>
      <c r="X1233" s="38">
        <v>11</v>
      </c>
    </row>
    <row r="1234" spans="1:61" ht="50.1" customHeight="1">
      <c r="A1234" s="41" t="s">
        <v>2903</v>
      </c>
      <c r="B1234" s="30" t="s">
        <v>35</v>
      </c>
      <c r="C1234" s="42" t="s">
        <v>2901</v>
      </c>
      <c r="D1234" s="42" t="s">
        <v>2811</v>
      </c>
      <c r="E1234" s="42" t="s">
        <v>2902</v>
      </c>
      <c r="F1234" s="42"/>
      <c r="G1234" s="32" t="s">
        <v>40</v>
      </c>
      <c r="H1234" s="30">
        <v>0</v>
      </c>
      <c r="I1234" s="67">
        <v>590000000</v>
      </c>
      <c r="J1234" s="32" t="s">
        <v>41</v>
      </c>
      <c r="K1234" s="32" t="s">
        <v>165</v>
      </c>
      <c r="L1234" s="32" t="s">
        <v>43</v>
      </c>
      <c r="M1234" s="32" t="s">
        <v>84</v>
      </c>
      <c r="N1234" s="54" t="s">
        <v>154</v>
      </c>
      <c r="O1234" s="54" t="s">
        <v>166</v>
      </c>
      <c r="P1234" s="30" t="s">
        <v>162</v>
      </c>
      <c r="Q1234" s="30" t="s">
        <v>163</v>
      </c>
      <c r="R1234" s="55">
        <v>2</v>
      </c>
      <c r="S1234" s="55">
        <v>2260000</v>
      </c>
      <c r="T1234" s="44">
        <f>R1234*S1234</f>
        <v>4520000</v>
      </c>
      <c r="U1234" s="44">
        <f>T1234*1.12</f>
        <v>5062400.0000000009</v>
      </c>
      <c r="V1234" s="32"/>
      <c r="W1234" s="32">
        <v>2016</v>
      </c>
      <c r="X1234" s="32"/>
    </row>
    <row r="1235" spans="1:61" ht="50.1" customHeight="1">
      <c r="A1235" s="29" t="s">
        <v>2904</v>
      </c>
      <c r="B1235" s="30" t="s">
        <v>35</v>
      </c>
      <c r="C1235" s="31" t="s">
        <v>2905</v>
      </c>
      <c r="D1235" s="31" t="s">
        <v>2811</v>
      </c>
      <c r="E1235" s="31" t="s">
        <v>2906</v>
      </c>
      <c r="F1235" s="31" t="s">
        <v>48</v>
      </c>
      <c r="G1235" s="32" t="s">
        <v>40</v>
      </c>
      <c r="H1235" s="33">
        <v>0</v>
      </c>
      <c r="I1235" s="67">
        <v>590000000</v>
      </c>
      <c r="J1235" s="32" t="s">
        <v>41</v>
      </c>
      <c r="K1235" s="32" t="s">
        <v>153</v>
      </c>
      <c r="L1235" s="32" t="s">
        <v>43</v>
      </c>
      <c r="M1235" s="32" t="s">
        <v>84</v>
      </c>
      <c r="N1235" s="32" t="s">
        <v>154</v>
      </c>
      <c r="O1235" s="32" t="s">
        <v>155</v>
      </c>
      <c r="P1235" s="32" t="s">
        <v>162</v>
      </c>
      <c r="Q1235" s="32" t="s">
        <v>163</v>
      </c>
      <c r="R1235" s="34">
        <v>20</v>
      </c>
      <c r="S1235" s="34">
        <v>129000</v>
      </c>
      <c r="T1235" s="35">
        <v>0</v>
      </c>
      <c r="U1235" s="36">
        <v>0</v>
      </c>
      <c r="V1235" s="37" t="s">
        <v>48</v>
      </c>
      <c r="W1235" s="32">
        <v>2016</v>
      </c>
      <c r="X1235" s="38" t="s">
        <v>12651</v>
      </c>
    </row>
    <row r="1236" spans="1:61" ht="50.1" customHeight="1">
      <c r="A1236" s="29" t="s">
        <v>2907</v>
      </c>
      <c r="B1236" s="30" t="s">
        <v>35</v>
      </c>
      <c r="C1236" s="31" t="s">
        <v>2905</v>
      </c>
      <c r="D1236" s="31" t="s">
        <v>2811</v>
      </c>
      <c r="E1236" s="31" t="s">
        <v>2906</v>
      </c>
      <c r="F1236" s="31" t="s">
        <v>48</v>
      </c>
      <c r="G1236" s="32" t="s">
        <v>40</v>
      </c>
      <c r="H1236" s="33">
        <v>0</v>
      </c>
      <c r="I1236" s="67">
        <v>590000000</v>
      </c>
      <c r="J1236" s="32" t="s">
        <v>41</v>
      </c>
      <c r="K1236" s="32" t="s">
        <v>1422</v>
      </c>
      <c r="L1236" s="32" t="s">
        <v>43</v>
      </c>
      <c r="M1236" s="32" t="s">
        <v>84</v>
      </c>
      <c r="N1236" s="32" t="s">
        <v>154</v>
      </c>
      <c r="O1236" s="32" t="s">
        <v>2295</v>
      </c>
      <c r="P1236" s="32" t="s">
        <v>162</v>
      </c>
      <c r="Q1236" s="32" t="s">
        <v>163</v>
      </c>
      <c r="R1236" s="34">
        <v>20</v>
      </c>
      <c r="S1236" s="34">
        <v>203000</v>
      </c>
      <c r="T1236" s="35">
        <f>R1236*S1236</f>
        <v>4060000</v>
      </c>
      <c r="U1236" s="36">
        <f>T1236*1.12</f>
        <v>4547200</v>
      </c>
      <c r="V1236" s="37" t="s">
        <v>48</v>
      </c>
      <c r="W1236" s="32">
        <v>2016</v>
      </c>
      <c r="X1236" s="38" t="s">
        <v>48</v>
      </c>
    </row>
    <row r="1237" spans="1:61" ht="50.1" customHeight="1">
      <c r="A1237" s="29" t="s">
        <v>2908</v>
      </c>
      <c r="B1237" s="30" t="s">
        <v>35</v>
      </c>
      <c r="C1237" s="31" t="s">
        <v>2909</v>
      </c>
      <c r="D1237" s="31" t="s">
        <v>2811</v>
      </c>
      <c r="E1237" s="31" t="s">
        <v>2910</v>
      </c>
      <c r="F1237" s="31" t="s">
        <v>48</v>
      </c>
      <c r="G1237" s="32" t="s">
        <v>40</v>
      </c>
      <c r="H1237" s="33">
        <v>0</v>
      </c>
      <c r="I1237" s="67">
        <v>590000000</v>
      </c>
      <c r="J1237" s="32" t="s">
        <v>41</v>
      </c>
      <c r="K1237" s="32" t="s">
        <v>153</v>
      </c>
      <c r="L1237" s="32" t="s">
        <v>43</v>
      </c>
      <c r="M1237" s="32" t="s">
        <v>84</v>
      </c>
      <c r="N1237" s="32" t="s">
        <v>154</v>
      </c>
      <c r="O1237" s="32" t="s">
        <v>155</v>
      </c>
      <c r="P1237" s="32" t="s">
        <v>162</v>
      </c>
      <c r="Q1237" s="32" t="s">
        <v>163</v>
      </c>
      <c r="R1237" s="34">
        <v>20</v>
      </c>
      <c r="S1237" s="34">
        <v>129000</v>
      </c>
      <c r="T1237" s="35">
        <f>R1237*S1237</f>
        <v>2580000</v>
      </c>
      <c r="U1237" s="36">
        <f>T1237*1.12</f>
        <v>2889600.0000000005</v>
      </c>
      <c r="V1237" s="37" t="s">
        <v>48</v>
      </c>
      <c r="W1237" s="32">
        <v>2016</v>
      </c>
      <c r="X1237" s="38" t="s">
        <v>48</v>
      </c>
    </row>
    <row r="1238" spans="1:61" ht="50.1" customHeight="1">
      <c r="A1238" s="29" t="s">
        <v>2911</v>
      </c>
      <c r="B1238" s="30" t="s">
        <v>35</v>
      </c>
      <c r="C1238" s="31" t="s">
        <v>2912</v>
      </c>
      <c r="D1238" s="31" t="s">
        <v>2811</v>
      </c>
      <c r="E1238" s="31" t="s">
        <v>2913</v>
      </c>
      <c r="F1238" s="31" t="s">
        <v>48</v>
      </c>
      <c r="G1238" s="32" t="s">
        <v>40</v>
      </c>
      <c r="H1238" s="33">
        <v>0</v>
      </c>
      <c r="I1238" s="67">
        <v>590000000</v>
      </c>
      <c r="J1238" s="32" t="s">
        <v>41</v>
      </c>
      <c r="K1238" s="32" t="s">
        <v>153</v>
      </c>
      <c r="L1238" s="32" t="s">
        <v>43</v>
      </c>
      <c r="M1238" s="32" t="s">
        <v>84</v>
      </c>
      <c r="N1238" s="32" t="s">
        <v>154</v>
      </c>
      <c r="O1238" s="32" t="s">
        <v>155</v>
      </c>
      <c r="P1238" s="32" t="s">
        <v>162</v>
      </c>
      <c r="Q1238" s="32" t="s">
        <v>163</v>
      </c>
      <c r="R1238" s="34">
        <v>20</v>
      </c>
      <c r="S1238" s="34">
        <v>129000</v>
      </c>
      <c r="T1238" s="35">
        <v>0</v>
      </c>
      <c r="U1238" s="36">
        <v>0</v>
      </c>
      <c r="V1238" s="37" t="s">
        <v>48</v>
      </c>
      <c r="W1238" s="32">
        <v>2016</v>
      </c>
      <c r="X1238" s="38" t="s">
        <v>12651</v>
      </c>
    </row>
    <row r="1239" spans="1:61" ht="50.1" customHeight="1">
      <c r="A1239" s="29" t="s">
        <v>2914</v>
      </c>
      <c r="B1239" s="30" t="s">
        <v>35</v>
      </c>
      <c r="C1239" s="31" t="s">
        <v>2912</v>
      </c>
      <c r="D1239" s="31" t="s">
        <v>2811</v>
      </c>
      <c r="E1239" s="31" t="s">
        <v>2913</v>
      </c>
      <c r="F1239" s="31" t="s">
        <v>48</v>
      </c>
      <c r="G1239" s="32" t="s">
        <v>40</v>
      </c>
      <c r="H1239" s="33">
        <v>0</v>
      </c>
      <c r="I1239" s="67">
        <v>590000000</v>
      </c>
      <c r="J1239" s="32" t="s">
        <v>41</v>
      </c>
      <c r="K1239" s="32" t="s">
        <v>1422</v>
      </c>
      <c r="L1239" s="32" t="s">
        <v>43</v>
      </c>
      <c r="M1239" s="32" t="s">
        <v>84</v>
      </c>
      <c r="N1239" s="32" t="s">
        <v>154</v>
      </c>
      <c r="O1239" s="32" t="s">
        <v>2295</v>
      </c>
      <c r="P1239" s="32" t="s">
        <v>162</v>
      </c>
      <c r="Q1239" s="32" t="s">
        <v>163</v>
      </c>
      <c r="R1239" s="34">
        <v>20</v>
      </c>
      <c r="S1239" s="34">
        <v>169000</v>
      </c>
      <c r="T1239" s="35">
        <f>R1239*S1239</f>
        <v>3380000</v>
      </c>
      <c r="U1239" s="36">
        <f t="shared" ref="U1239:U1249" si="129">T1239*1.12</f>
        <v>3785600.0000000005</v>
      </c>
      <c r="V1239" s="37" t="s">
        <v>48</v>
      </c>
      <c r="W1239" s="32">
        <v>2016</v>
      </c>
      <c r="X1239" s="38" t="s">
        <v>48</v>
      </c>
    </row>
    <row r="1240" spans="1:61" ht="50.1" customHeight="1">
      <c r="A1240" s="29" t="s">
        <v>2915</v>
      </c>
      <c r="B1240" s="30" t="s">
        <v>35</v>
      </c>
      <c r="C1240" s="31" t="s">
        <v>2916</v>
      </c>
      <c r="D1240" s="31" t="s">
        <v>2811</v>
      </c>
      <c r="E1240" s="31" t="s">
        <v>2917</v>
      </c>
      <c r="F1240" s="31" t="s">
        <v>48</v>
      </c>
      <c r="G1240" s="32" t="s">
        <v>40</v>
      </c>
      <c r="H1240" s="33">
        <v>0</v>
      </c>
      <c r="I1240" s="67">
        <v>590000000</v>
      </c>
      <c r="J1240" s="32" t="s">
        <v>41</v>
      </c>
      <c r="K1240" s="32" t="s">
        <v>153</v>
      </c>
      <c r="L1240" s="32" t="s">
        <v>43</v>
      </c>
      <c r="M1240" s="32" t="s">
        <v>84</v>
      </c>
      <c r="N1240" s="32" t="s">
        <v>154</v>
      </c>
      <c r="O1240" s="32" t="s">
        <v>155</v>
      </c>
      <c r="P1240" s="32" t="s">
        <v>162</v>
      </c>
      <c r="Q1240" s="32" t="s">
        <v>163</v>
      </c>
      <c r="R1240" s="34">
        <v>5</v>
      </c>
      <c r="S1240" s="34">
        <v>129000</v>
      </c>
      <c r="T1240" s="35">
        <v>0</v>
      </c>
      <c r="U1240" s="36">
        <f t="shared" si="129"/>
        <v>0</v>
      </c>
      <c r="V1240" s="37" t="s">
        <v>48</v>
      </c>
      <c r="W1240" s="32">
        <v>2016</v>
      </c>
      <c r="X1240" s="38">
        <v>11</v>
      </c>
    </row>
    <row r="1241" spans="1:61" s="40" customFormat="1" ht="50.1" customHeight="1">
      <c r="A1241" s="70" t="s">
        <v>2918</v>
      </c>
      <c r="B1241" s="30" t="s">
        <v>35</v>
      </c>
      <c r="C1241" s="42" t="s">
        <v>2916</v>
      </c>
      <c r="D1241" s="42" t="s">
        <v>2811</v>
      </c>
      <c r="E1241" s="42" t="s">
        <v>2917</v>
      </c>
      <c r="F1241" s="42"/>
      <c r="G1241" s="32" t="s">
        <v>40</v>
      </c>
      <c r="H1241" s="30">
        <v>0</v>
      </c>
      <c r="I1241" s="67">
        <v>590000000</v>
      </c>
      <c r="J1241" s="32" t="s">
        <v>41</v>
      </c>
      <c r="K1241" s="32" t="s">
        <v>165</v>
      </c>
      <c r="L1241" s="32" t="s">
        <v>43</v>
      </c>
      <c r="M1241" s="32" t="s">
        <v>84</v>
      </c>
      <c r="N1241" s="54" t="s">
        <v>154</v>
      </c>
      <c r="O1241" s="54" t="s">
        <v>166</v>
      </c>
      <c r="P1241" s="32">
        <v>168</v>
      </c>
      <c r="Q1241" s="30" t="s">
        <v>163</v>
      </c>
      <c r="R1241" s="373">
        <v>5</v>
      </c>
      <c r="S1241" s="58">
        <v>129000</v>
      </c>
      <c r="T1241" s="58">
        <v>0</v>
      </c>
      <c r="U1241" s="58">
        <f>T1241*1.12</f>
        <v>0</v>
      </c>
      <c r="V1241" s="32"/>
      <c r="W1241" s="32">
        <v>2016</v>
      </c>
      <c r="X1241" s="32" t="s">
        <v>14176</v>
      </c>
      <c r="Y1241" s="364"/>
      <c r="Z1241" s="364"/>
      <c r="AA1241" s="364"/>
      <c r="AB1241" s="364"/>
      <c r="AC1241" s="364"/>
      <c r="AD1241" s="364"/>
      <c r="AE1241" s="364"/>
      <c r="AF1241" s="364"/>
      <c r="AG1241" s="364"/>
      <c r="AH1241" s="364"/>
      <c r="AI1241" s="364"/>
      <c r="AJ1241" s="364"/>
      <c r="AK1241" s="39"/>
      <c r="AL1241" s="39"/>
      <c r="AM1241" s="39"/>
      <c r="AN1241" s="39"/>
      <c r="AO1241" s="39"/>
      <c r="AP1241" s="39"/>
      <c r="AQ1241" s="39"/>
      <c r="AR1241" s="39"/>
      <c r="AS1241" s="39"/>
      <c r="AT1241" s="39"/>
      <c r="AU1241" s="39"/>
      <c r="AV1241" s="39"/>
      <c r="AW1241" s="39"/>
      <c r="AX1241" s="39"/>
      <c r="AY1241" s="39"/>
      <c r="AZ1241" s="39"/>
      <c r="BA1241" s="39"/>
      <c r="BB1241" s="39"/>
      <c r="BC1241" s="39"/>
      <c r="BD1241" s="39"/>
      <c r="BE1241" s="39"/>
      <c r="BF1241" s="39"/>
      <c r="BG1241" s="39"/>
      <c r="BH1241" s="39"/>
      <c r="BI1241" s="39"/>
    </row>
    <row r="1242" spans="1:61" s="40" customFormat="1" ht="50.1" customHeight="1">
      <c r="A1242" s="70" t="s">
        <v>14177</v>
      </c>
      <c r="B1242" s="30" t="s">
        <v>35</v>
      </c>
      <c r="C1242" s="42" t="s">
        <v>4548</v>
      </c>
      <c r="D1242" s="42" t="s">
        <v>4549</v>
      </c>
      <c r="E1242" s="42" t="s">
        <v>4550</v>
      </c>
      <c r="F1242" s="42" t="s">
        <v>4551</v>
      </c>
      <c r="G1242" s="32" t="s">
        <v>40</v>
      </c>
      <c r="H1242" s="30">
        <v>0</v>
      </c>
      <c r="I1242" s="32">
        <v>590000000</v>
      </c>
      <c r="J1242" s="32" t="s">
        <v>41</v>
      </c>
      <c r="K1242" s="32" t="s">
        <v>13233</v>
      </c>
      <c r="L1242" s="32" t="s">
        <v>43</v>
      </c>
      <c r="M1242" s="32" t="s">
        <v>84</v>
      </c>
      <c r="N1242" s="54" t="s">
        <v>154</v>
      </c>
      <c r="O1242" s="54" t="s">
        <v>166</v>
      </c>
      <c r="P1242" s="32">
        <v>168</v>
      </c>
      <c r="Q1242" s="30" t="s">
        <v>163</v>
      </c>
      <c r="R1242" s="373">
        <v>3.6</v>
      </c>
      <c r="S1242" s="58">
        <v>260000</v>
      </c>
      <c r="T1242" s="119">
        <f>R1242*S1242</f>
        <v>936000</v>
      </c>
      <c r="U1242" s="58">
        <f>T1242*1.12</f>
        <v>1048320.0000000001</v>
      </c>
      <c r="V1242" s="32"/>
      <c r="W1242" s="32">
        <v>2016</v>
      </c>
      <c r="X1242" s="32"/>
      <c r="Y1242" s="364"/>
      <c r="Z1242" s="364"/>
      <c r="AA1242" s="364"/>
      <c r="AB1242" s="364"/>
      <c r="AC1242" s="364"/>
      <c r="AD1242" s="364"/>
      <c r="AE1242" s="364"/>
      <c r="AF1242" s="364"/>
      <c r="AG1242" s="364"/>
      <c r="AH1242" s="364"/>
      <c r="AI1242" s="364"/>
      <c r="AJ1242" s="364"/>
      <c r="AK1242" s="39"/>
      <c r="AL1242" s="39"/>
      <c r="AM1242" s="39"/>
      <c r="AN1242" s="39"/>
      <c r="AO1242" s="39"/>
      <c r="AP1242" s="39"/>
      <c r="AQ1242" s="39"/>
      <c r="AR1242" s="39"/>
      <c r="AS1242" s="39"/>
      <c r="AT1242" s="39"/>
      <c r="AU1242" s="39"/>
      <c r="AV1242" s="39"/>
      <c r="AW1242" s="39"/>
      <c r="AX1242" s="39"/>
      <c r="AY1242" s="39"/>
      <c r="AZ1242" s="39"/>
      <c r="BA1242" s="39"/>
      <c r="BB1242" s="39"/>
      <c r="BC1242" s="39"/>
      <c r="BD1242" s="39"/>
      <c r="BE1242" s="39"/>
      <c r="BF1242" s="39"/>
      <c r="BG1242" s="39"/>
      <c r="BH1242" s="39"/>
      <c r="BI1242" s="39"/>
    </row>
    <row r="1243" spans="1:61" ht="50.1" customHeight="1">
      <c r="A1243" s="29" t="s">
        <v>2919</v>
      </c>
      <c r="B1243" s="30" t="s">
        <v>35</v>
      </c>
      <c r="C1243" s="31" t="s">
        <v>2920</v>
      </c>
      <c r="D1243" s="31" t="s">
        <v>2811</v>
      </c>
      <c r="E1243" s="31" t="s">
        <v>2921</v>
      </c>
      <c r="F1243" s="31" t="s">
        <v>48</v>
      </c>
      <c r="G1243" s="32" t="s">
        <v>40</v>
      </c>
      <c r="H1243" s="33">
        <v>0</v>
      </c>
      <c r="I1243" s="67">
        <v>590000000</v>
      </c>
      <c r="J1243" s="32" t="s">
        <v>41</v>
      </c>
      <c r="K1243" s="32" t="s">
        <v>153</v>
      </c>
      <c r="L1243" s="32" t="s">
        <v>43</v>
      </c>
      <c r="M1243" s="32" t="s">
        <v>84</v>
      </c>
      <c r="N1243" s="32" t="s">
        <v>154</v>
      </c>
      <c r="O1243" s="32" t="s">
        <v>155</v>
      </c>
      <c r="P1243" s="32" t="s">
        <v>162</v>
      </c>
      <c r="Q1243" s="32" t="s">
        <v>163</v>
      </c>
      <c r="R1243" s="34">
        <v>5</v>
      </c>
      <c r="S1243" s="34">
        <v>129000</v>
      </c>
      <c r="T1243" s="35">
        <v>0</v>
      </c>
      <c r="U1243" s="36">
        <f t="shared" si="129"/>
        <v>0</v>
      </c>
      <c r="V1243" s="37" t="s">
        <v>48</v>
      </c>
      <c r="W1243" s="32">
        <v>2016</v>
      </c>
      <c r="X1243" s="38">
        <v>11</v>
      </c>
    </row>
    <row r="1244" spans="1:61" s="40" customFormat="1" ht="50.1" customHeight="1">
      <c r="A1244" s="70" t="s">
        <v>2922</v>
      </c>
      <c r="B1244" s="30" t="s">
        <v>35</v>
      </c>
      <c r="C1244" s="42" t="s">
        <v>2920</v>
      </c>
      <c r="D1244" s="42" t="s">
        <v>2811</v>
      </c>
      <c r="E1244" s="42" t="s">
        <v>2921</v>
      </c>
      <c r="F1244" s="42"/>
      <c r="G1244" s="32" t="s">
        <v>40</v>
      </c>
      <c r="H1244" s="30">
        <v>0</v>
      </c>
      <c r="I1244" s="67">
        <v>590000000</v>
      </c>
      <c r="J1244" s="32" t="s">
        <v>41</v>
      </c>
      <c r="K1244" s="32" t="s">
        <v>165</v>
      </c>
      <c r="L1244" s="32" t="s">
        <v>43</v>
      </c>
      <c r="M1244" s="32" t="s">
        <v>84</v>
      </c>
      <c r="N1244" s="54" t="s">
        <v>154</v>
      </c>
      <c r="O1244" s="54" t="s">
        <v>166</v>
      </c>
      <c r="P1244" s="32">
        <v>168</v>
      </c>
      <c r="Q1244" s="30" t="s">
        <v>163</v>
      </c>
      <c r="R1244" s="373">
        <v>5</v>
      </c>
      <c r="S1244" s="58">
        <v>129000</v>
      </c>
      <c r="T1244" s="58">
        <v>0</v>
      </c>
      <c r="U1244" s="58">
        <f t="shared" ref="U1244:U1245" si="130">T1244*1.12</f>
        <v>0</v>
      </c>
      <c r="V1244" s="32"/>
      <c r="W1244" s="32">
        <v>2016</v>
      </c>
      <c r="X1244" s="32" t="s">
        <v>14163</v>
      </c>
      <c r="Y1244" s="364"/>
      <c r="Z1244" s="364"/>
      <c r="AA1244" s="364"/>
      <c r="AB1244" s="364"/>
      <c r="AC1244" s="364"/>
      <c r="AD1244" s="364"/>
      <c r="AE1244" s="364"/>
      <c r="AF1244" s="364"/>
      <c r="AG1244" s="364"/>
      <c r="AH1244" s="364"/>
      <c r="AI1244" s="364"/>
      <c r="AJ1244" s="364"/>
      <c r="AK1244" s="39"/>
      <c r="AL1244" s="39"/>
      <c r="AM1244" s="39"/>
      <c r="AN1244" s="39"/>
      <c r="AO1244" s="39"/>
      <c r="AP1244" s="39"/>
      <c r="AQ1244" s="39"/>
      <c r="AR1244" s="39"/>
      <c r="AS1244" s="39"/>
      <c r="AT1244" s="39"/>
      <c r="AU1244" s="39"/>
      <c r="AV1244" s="39"/>
      <c r="AW1244" s="39"/>
      <c r="AX1244" s="39"/>
      <c r="AY1244" s="39"/>
      <c r="AZ1244" s="39"/>
      <c r="BA1244" s="39"/>
      <c r="BB1244" s="39"/>
      <c r="BC1244" s="39"/>
      <c r="BD1244" s="39"/>
      <c r="BE1244" s="39"/>
      <c r="BF1244" s="39"/>
      <c r="BG1244" s="39"/>
      <c r="BH1244" s="39"/>
      <c r="BI1244" s="39"/>
    </row>
    <row r="1245" spans="1:61" s="40" customFormat="1" ht="50.1" customHeight="1">
      <c r="A1245" s="70" t="s">
        <v>14178</v>
      </c>
      <c r="B1245" s="30" t="s">
        <v>35</v>
      </c>
      <c r="C1245" s="220" t="s">
        <v>2909</v>
      </c>
      <c r="D1245" s="42" t="s">
        <v>2811</v>
      </c>
      <c r="E1245" s="220" t="s">
        <v>2910</v>
      </c>
      <c r="F1245" s="220" t="s">
        <v>14179</v>
      </c>
      <c r="G1245" s="32" t="s">
        <v>40</v>
      </c>
      <c r="H1245" s="30">
        <v>0</v>
      </c>
      <c r="I1245" s="32">
        <v>590000000</v>
      </c>
      <c r="J1245" s="32" t="s">
        <v>41</v>
      </c>
      <c r="K1245" s="32" t="s">
        <v>13233</v>
      </c>
      <c r="L1245" s="32" t="s">
        <v>43</v>
      </c>
      <c r="M1245" s="32" t="s">
        <v>84</v>
      </c>
      <c r="N1245" s="54" t="s">
        <v>154</v>
      </c>
      <c r="O1245" s="54" t="s">
        <v>166</v>
      </c>
      <c r="P1245" s="32">
        <v>168</v>
      </c>
      <c r="Q1245" s="30" t="s">
        <v>163</v>
      </c>
      <c r="R1245" s="373">
        <v>0.184</v>
      </c>
      <c r="S1245" s="58">
        <v>215000</v>
      </c>
      <c r="T1245" s="119">
        <f>R1245*S1245</f>
        <v>39560</v>
      </c>
      <c r="U1245" s="58">
        <f t="shared" si="130"/>
        <v>44307.200000000004</v>
      </c>
      <c r="V1245" s="32"/>
      <c r="W1245" s="32">
        <v>2016</v>
      </c>
      <c r="X1245" s="32"/>
      <c r="Y1245" s="364"/>
      <c r="Z1245" s="364"/>
      <c r="AA1245" s="364"/>
      <c r="AB1245" s="364"/>
      <c r="AC1245" s="364"/>
      <c r="AD1245" s="364"/>
      <c r="AE1245" s="364"/>
      <c r="AF1245" s="364"/>
      <c r="AG1245" s="364"/>
      <c r="AH1245" s="364"/>
      <c r="AI1245" s="364"/>
      <c r="AJ1245" s="364"/>
      <c r="AK1245" s="39"/>
      <c r="AL1245" s="39"/>
      <c r="AM1245" s="39"/>
      <c r="AN1245" s="39"/>
      <c r="AO1245" s="39"/>
      <c r="AP1245" s="39"/>
      <c r="AQ1245" s="39"/>
      <c r="AR1245" s="39"/>
      <c r="AS1245" s="39"/>
      <c r="AT1245" s="39"/>
      <c r="AU1245" s="39"/>
      <c r="AV1245" s="39"/>
      <c r="AW1245" s="39"/>
      <c r="AX1245" s="39"/>
      <c r="AY1245" s="39"/>
      <c r="AZ1245" s="39"/>
      <c r="BA1245" s="39"/>
      <c r="BB1245" s="39"/>
      <c r="BC1245" s="39"/>
      <c r="BD1245" s="39"/>
      <c r="BE1245" s="39"/>
      <c r="BF1245" s="39"/>
      <c r="BG1245" s="39"/>
      <c r="BH1245" s="39"/>
      <c r="BI1245" s="39"/>
    </row>
    <row r="1246" spans="1:61" ht="50.1" customHeight="1">
      <c r="A1246" s="29" t="s">
        <v>2923</v>
      </c>
      <c r="B1246" s="30" t="s">
        <v>35</v>
      </c>
      <c r="C1246" s="31" t="s">
        <v>2924</v>
      </c>
      <c r="D1246" s="31" t="s">
        <v>2811</v>
      </c>
      <c r="E1246" s="31" t="s">
        <v>2925</v>
      </c>
      <c r="F1246" s="31" t="s">
        <v>48</v>
      </c>
      <c r="G1246" s="32" t="s">
        <v>40</v>
      </c>
      <c r="H1246" s="33">
        <v>0</v>
      </c>
      <c r="I1246" s="67">
        <v>590000000</v>
      </c>
      <c r="J1246" s="32" t="s">
        <v>41</v>
      </c>
      <c r="K1246" s="32" t="s">
        <v>153</v>
      </c>
      <c r="L1246" s="32" t="s">
        <v>43</v>
      </c>
      <c r="M1246" s="32" t="s">
        <v>84</v>
      </c>
      <c r="N1246" s="32" t="s">
        <v>154</v>
      </c>
      <c r="O1246" s="32" t="s">
        <v>155</v>
      </c>
      <c r="P1246" s="32" t="s">
        <v>162</v>
      </c>
      <c r="Q1246" s="32" t="s">
        <v>163</v>
      </c>
      <c r="R1246" s="34">
        <v>5</v>
      </c>
      <c r="S1246" s="34">
        <v>129000</v>
      </c>
      <c r="T1246" s="35">
        <v>0</v>
      </c>
      <c r="U1246" s="36">
        <f t="shared" si="129"/>
        <v>0</v>
      </c>
      <c r="V1246" s="37" t="s">
        <v>48</v>
      </c>
      <c r="W1246" s="32">
        <v>2016</v>
      </c>
      <c r="X1246" s="38">
        <v>11</v>
      </c>
    </row>
    <row r="1247" spans="1:61" s="40" customFormat="1" ht="50.1" customHeight="1">
      <c r="A1247" s="70" t="s">
        <v>2926</v>
      </c>
      <c r="B1247" s="30" t="s">
        <v>35</v>
      </c>
      <c r="C1247" s="42" t="s">
        <v>2924</v>
      </c>
      <c r="D1247" s="42" t="s">
        <v>2811</v>
      </c>
      <c r="E1247" s="42" t="s">
        <v>2925</v>
      </c>
      <c r="F1247" s="42"/>
      <c r="G1247" s="32" t="s">
        <v>40</v>
      </c>
      <c r="H1247" s="30">
        <v>0</v>
      </c>
      <c r="I1247" s="67">
        <v>590000000</v>
      </c>
      <c r="J1247" s="32" t="s">
        <v>41</v>
      </c>
      <c r="K1247" s="32" t="s">
        <v>165</v>
      </c>
      <c r="L1247" s="32" t="s">
        <v>43</v>
      </c>
      <c r="M1247" s="32" t="s">
        <v>84</v>
      </c>
      <c r="N1247" s="54" t="s">
        <v>154</v>
      </c>
      <c r="O1247" s="54" t="s">
        <v>166</v>
      </c>
      <c r="P1247" s="32">
        <v>168</v>
      </c>
      <c r="Q1247" s="30" t="s">
        <v>163</v>
      </c>
      <c r="R1247" s="373">
        <v>5</v>
      </c>
      <c r="S1247" s="58">
        <v>129000</v>
      </c>
      <c r="T1247" s="58">
        <v>0</v>
      </c>
      <c r="U1247" s="58">
        <f>T1247*1.12</f>
        <v>0</v>
      </c>
      <c r="V1247" s="32"/>
      <c r="W1247" s="32">
        <v>2016</v>
      </c>
      <c r="X1247" s="32">
        <v>11.19</v>
      </c>
      <c r="Y1247" s="364"/>
      <c r="Z1247" s="364"/>
      <c r="AA1247" s="364"/>
      <c r="AB1247" s="364"/>
      <c r="AC1247" s="364"/>
      <c r="AD1247" s="364"/>
      <c r="AE1247" s="364"/>
      <c r="AF1247" s="364"/>
      <c r="AG1247" s="364"/>
      <c r="AH1247" s="39"/>
      <c r="AI1247" s="39"/>
      <c r="AJ1247" s="39"/>
      <c r="AK1247" s="39"/>
      <c r="AL1247" s="39"/>
      <c r="AM1247" s="39"/>
      <c r="AN1247" s="39"/>
      <c r="AO1247" s="39"/>
      <c r="AP1247" s="39"/>
      <c r="AQ1247" s="39"/>
      <c r="AR1247" s="39"/>
      <c r="AS1247" s="39"/>
      <c r="AT1247" s="39"/>
      <c r="AU1247" s="39"/>
      <c r="AV1247" s="39"/>
      <c r="AW1247" s="39"/>
      <c r="AX1247" s="39"/>
      <c r="AY1247" s="39"/>
      <c r="AZ1247" s="39"/>
      <c r="BA1247" s="39"/>
      <c r="BB1247" s="39"/>
      <c r="BC1247" s="39"/>
      <c r="BD1247" s="39"/>
      <c r="BE1247" s="39"/>
      <c r="BF1247" s="39"/>
    </row>
    <row r="1248" spans="1:61" s="40" customFormat="1" ht="50.1" customHeight="1">
      <c r="A1248" s="70" t="s">
        <v>13806</v>
      </c>
      <c r="B1248" s="30" t="s">
        <v>35</v>
      </c>
      <c r="C1248" s="42" t="s">
        <v>2924</v>
      </c>
      <c r="D1248" s="42" t="s">
        <v>2811</v>
      </c>
      <c r="E1248" s="42" t="s">
        <v>2925</v>
      </c>
      <c r="F1248" s="42"/>
      <c r="G1248" s="32" t="s">
        <v>40</v>
      </c>
      <c r="H1248" s="30">
        <v>0</v>
      </c>
      <c r="I1248" s="67">
        <v>590000000</v>
      </c>
      <c r="J1248" s="32" t="s">
        <v>41</v>
      </c>
      <c r="K1248" s="32" t="s">
        <v>13201</v>
      </c>
      <c r="L1248" s="32" t="s">
        <v>43</v>
      </c>
      <c r="M1248" s="32" t="s">
        <v>84</v>
      </c>
      <c r="N1248" s="54" t="s">
        <v>154</v>
      </c>
      <c r="O1248" s="54" t="s">
        <v>166</v>
      </c>
      <c r="P1248" s="32">
        <v>168</v>
      </c>
      <c r="Q1248" s="30" t="s">
        <v>163</v>
      </c>
      <c r="R1248" s="373">
        <v>5</v>
      </c>
      <c r="S1248" s="58">
        <v>213000</v>
      </c>
      <c r="T1248" s="58">
        <f t="shared" ref="T1248" si="131">R1248*S1248</f>
        <v>1065000</v>
      </c>
      <c r="U1248" s="58">
        <f>T1248*1.12</f>
        <v>1192800</v>
      </c>
      <c r="V1248" s="32"/>
      <c r="W1248" s="32">
        <v>2016</v>
      </c>
      <c r="X1248" s="32"/>
      <c r="Y1248" s="364"/>
      <c r="Z1248" s="364"/>
      <c r="AA1248" s="364"/>
      <c r="AB1248" s="364"/>
      <c r="AC1248" s="364"/>
      <c r="AD1248" s="364"/>
      <c r="AE1248" s="364"/>
      <c r="AF1248" s="364"/>
      <c r="AG1248" s="364"/>
      <c r="AH1248" s="39"/>
      <c r="AI1248" s="39"/>
      <c r="AJ1248" s="39"/>
      <c r="AK1248" s="39"/>
      <c r="AL1248" s="39"/>
      <c r="AM1248" s="39"/>
      <c r="AN1248" s="39"/>
      <c r="AO1248" s="39"/>
      <c r="AP1248" s="39"/>
      <c r="AQ1248" s="39"/>
      <c r="AR1248" s="39"/>
      <c r="AS1248" s="39"/>
      <c r="AT1248" s="39"/>
      <c r="AU1248" s="39"/>
      <c r="AV1248" s="39"/>
      <c r="AW1248" s="39"/>
      <c r="AX1248" s="39"/>
      <c r="AY1248" s="39"/>
      <c r="AZ1248" s="39"/>
      <c r="BA1248" s="39"/>
      <c r="BB1248" s="39"/>
      <c r="BC1248" s="39"/>
      <c r="BD1248" s="39"/>
      <c r="BE1248" s="39"/>
      <c r="BF1248" s="39"/>
    </row>
    <row r="1249" spans="1:61" ht="50.1" customHeight="1">
      <c r="A1249" s="29" t="s">
        <v>2927</v>
      </c>
      <c r="B1249" s="30" t="s">
        <v>35</v>
      </c>
      <c r="C1249" s="31" t="s">
        <v>2928</v>
      </c>
      <c r="D1249" s="31" t="s">
        <v>2811</v>
      </c>
      <c r="E1249" s="31" t="s">
        <v>2929</v>
      </c>
      <c r="F1249" s="31" t="s">
        <v>48</v>
      </c>
      <c r="G1249" s="32" t="s">
        <v>40</v>
      </c>
      <c r="H1249" s="33">
        <v>0</v>
      </c>
      <c r="I1249" s="67">
        <v>590000000</v>
      </c>
      <c r="J1249" s="32" t="s">
        <v>41</v>
      </c>
      <c r="K1249" s="32" t="s">
        <v>153</v>
      </c>
      <c r="L1249" s="32" t="s">
        <v>43</v>
      </c>
      <c r="M1249" s="32" t="s">
        <v>84</v>
      </c>
      <c r="N1249" s="32" t="s">
        <v>154</v>
      </c>
      <c r="O1249" s="32" t="s">
        <v>155</v>
      </c>
      <c r="P1249" s="32" t="s">
        <v>162</v>
      </c>
      <c r="Q1249" s="32" t="s">
        <v>163</v>
      </c>
      <c r="R1249" s="34">
        <v>5</v>
      </c>
      <c r="S1249" s="34">
        <v>129000</v>
      </c>
      <c r="T1249" s="35">
        <v>0</v>
      </c>
      <c r="U1249" s="36">
        <f t="shared" si="129"/>
        <v>0</v>
      </c>
      <c r="V1249" s="37" t="s">
        <v>48</v>
      </c>
      <c r="W1249" s="32">
        <v>2016</v>
      </c>
      <c r="X1249" s="38">
        <v>11</v>
      </c>
    </row>
    <row r="1250" spans="1:61" s="40" customFormat="1" ht="50.1" customHeight="1">
      <c r="A1250" s="70" t="s">
        <v>2930</v>
      </c>
      <c r="B1250" s="30" t="s">
        <v>35</v>
      </c>
      <c r="C1250" s="42" t="s">
        <v>2928</v>
      </c>
      <c r="D1250" s="42" t="s">
        <v>2811</v>
      </c>
      <c r="E1250" s="42" t="s">
        <v>2929</v>
      </c>
      <c r="F1250" s="42"/>
      <c r="G1250" s="32" t="s">
        <v>40</v>
      </c>
      <c r="H1250" s="30">
        <v>0</v>
      </c>
      <c r="I1250" s="67">
        <v>590000000</v>
      </c>
      <c r="J1250" s="32" t="s">
        <v>41</v>
      </c>
      <c r="K1250" s="32" t="s">
        <v>165</v>
      </c>
      <c r="L1250" s="32" t="s">
        <v>43</v>
      </c>
      <c r="M1250" s="32" t="s">
        <v>84</v>
      </c>
      <c r="N1250" s="54" t="s">
        <v>154</v>
      </c>
      <c r="O1250" s="54" t="s">
        <v>166</v>
      </c>
      <c r="P1250" s="32">
        <v>168</v>
      </c>
      <c r="Q1250" s="30" t="s">
        <v>163</v>
      </c>
      <c r="R1250" s="373">
        <v>5</v>
      </c>
      <c r="S1250" s="58">
        <v>129000</v>
      </c>
      <c r="T1250" s="58">
        <v>0</v>
      </c>
      <c r="U1250" s="58">
        <f>T1250*1.12</f>
        <v>0</v>
      </c>
      <c r="V1250" s="32"/>
      <c r="W1250" s="32">
        <v>2016</v>
      </c>
      <c r="X1250" s="32">
        <v>11.19</v>
      </c>
      <c r="Y1250" s="364"/>
      <c r="Z1250" s="364"/>
      <c r="AA1250" s="364"/>
      <c r="AB1250" s="364"/>
      <c r="AC1250" s="364"/>
      <c r="AD1250" s="364"/>
      <c r="AE1250" s="364"/>
      <c r="AF1250" s="364"/>
      <c r="AG1250" s="364"/>
      <c r="AH1250" s="39"/>
      <c r="AI1250" s="39"/>
      <c r="AJ1250" s="39"/>
      <c r="AK1250" s="39"/>
      <c r="AL1250" s="39"/>
      <c r="AM1250" s="39"/>
      <c r="AN1250" s="39"/>
      <c r="AO1250" s="39"/>
      <c r="AP1250" s="39"/>
      <c r="AQ1250" s="39"/>
      <c r="AR1250" s="39"/>
      <c r="AS1250" s="39"/>
      <c r="AT1250" s="39"/>
      <c r="AU1250" s="39"/>
      <c r="AV1250" s="39"/>
      <c r="AW1250" s="39"/>
      <c r="AX1250" s="39"/>
      <c r="AY1250" s="39"/>
      <c r="AZ1250" s="39"/>
      <c r="BA1250" s="39"/>
      <c r="BB1250" s="39"/>
      <c r="BC1250" s="39"/>
      <c r="BD1250" s="39"/>
      <c r="BE1250" s="39"/>
      <c r="BF1250" s="39"/>
    </row>
    <row r="1251" spans="1:61" s="40" customFormat="1" ht="50.1" customHeight="1">
      <c r="A1251" s="70" t="s">
        <v>13807</v>
      </c>
      <c r="B1251" s="30" t="s">
        <v>35</v>
      </c>
      <c r="C1251" s="42" t="s">
        <v>2928</v>
      </c>
      <c r="D1251" s="42" t="s">
        <v>2811</v>
      </c>
      <c r="E1251" s="42" t="s">
        <v>2929</v>
      </c>
      <c r="F1251" s="42"/>
      <c r="G1251" s="32" t="s">
        <v>40</v>
      </c>
      <c r="H1251" s="30">
        <v>0</v>
      </c>
      <c r="I1251" s="67">
        <v>590000000</v>
      </c>
      <c r="J1251" s="32" t="s">
        <v>41</v>
      </c>
      <c r="K1251" s="32" t="s">
        <v>13201</v>
      </c>
      <c r="L1251" s="32" t="s">
        <v>43</v>
      </c>
      <c r="M1251" s="32" t="s">
        <v>84</v>
      </c>
      <c r="N1251" s="54" t="s">
        <v>154</v>
      </c>
      <c r="O1251" s="54" t="s">
        <v>166</v>
      </c>
      <c r="P1251" s="32">
        <v>168</v>
      </c>
      <c r="Q1251" s="30" t="s">
        <v>163</v>
      </c>
      <c r="R1251" s="373">
        <v>5</v>
      </c>
      <c r="S1251" s="58">
        <v>195089.29</v>
      </c>
      <c r="T1251" s="58">
        <f>R1251*S1251</f>
        <v>975446.45000000007</v>
      </c>
      <c r="U1251" s="58">
        <f>T1251*1.12</f>
        <v>1092500.0240000002</v>
      </c>
      <c r="V1251" s="32"/>
      <c r="W1251" s="32">
        <v>2016</v>
      </c>
      <c r="X1251" s="32"/>
      <c r="Y1251" s="364"/>
      <c r="Z1251" s="364"/>
      <c r="AA1251" s="364"/>
      <c r="AB1251" s="364"/>
      <c r="AC1251" s="364"/>
      <c r="AD1251" s="364"/>
      <c r="AE1251" s="364"/>
      <c r="AF1251" s="364"/>
      <c r="AG1251" s="364"/>
      <c r="AH1251" s="39"/>
      <c r="AI1251" s="39"/>
      <c r="AJ1251" s="39"/>
      <c r="AK1251" s="39"/>
      <c r="AL1251" s="39"/>
      <c r="AM1251" s="39"/>
      <c r="AN1251" s="39"/>
      <c r="AO1251" s="39"/>
      <c r="AP1251" s="39"/>
      <c r="AQ1251" s="39"/>
      <c r="AR1251" s="39"/>
      <c r="AS1251" s="39"/>
      <c r="AT1251" s="39"/>
      <c r="AU1251" s="39"/>
      <c r="AV1251" s="39"/>
      <c r="AW1251" s="39"/>
      <c r="AX1251" s="39"/>
      <c r="AY1251" s="39"/>
      <c r="AZ1251" s="39"/>
      <c r="BA1251" s="39"/>
      <c r="BB1251" s="39"/>
      <c r="BC1251" s="39"/>
      <c r="BD1251" s="39"/>
      <c r="BE1251" s="39"/>
      <c r="BF1251" s="39"/>
    </row>
    <row r="1252" spans="1:61" ht="50.1" customHeight="1">
      <c r="A1252" s="29" t="s">
        <v>2931</v>
      </c>
      <c r="B1252" s="30" t="s">
        <v>35</v>
      </c>
      <c r="C1252" s="31" t="s">
        <v>2932</v>
      </c>
      <c r="D1252" s="31" t="s">
        <v>2811</v>
      </c>
      <c r="E1252" s="31" t="s">
        <v>2933</v>
      </c>
      <c r="F1252" s="31" t="s">
        <v>48</v>
      </c>
      <c r="G1252" s="32" t="s">
        <v>40</v>
      </c>
      <c r="H1252" s="33">
        <v>0</v>
      </c>
      <c r="I1252" s="67">
        <v>590000000</v>
      </c>
      <c r="J1252" s="32" t="s">
        <v>41</v>
      </c>
      <c r="K1252" s="32" t="s">
        <v>153</v>
      </c>
      <c r="L1252" s="32" t="s">
        <v>43</v>
      </c>
      <c r="M1252" s="32" t="s">
        <v>84</v>
      </c>
      <c r="N1252" s="32" t="s">
        <v>154</v>
      </c>
      <c r="O1252" s="32" t="s">
        <v>155</v>
      </c>
      <c r="P1252" s="32" t="s">
        <v>162</v>
      </c>
      <c r="Q1252" s="32" t="s">
        <v>163</v>
      </c>
      <c r="R1252" s="34">
        <v>10</v>
      </c>
      <c r="S1252" s="34">
        <v>129000</v>
      </c>
      <c r="T1252" s="35">
        <v>0</v>
      </c>
      <c r="U1252" s="36">
        <v>0</v>
      </c>
      <c r="V1252" s="37" t="s">
        <v>48</v>
      </c>
      <c r="W1252" s="32">
        <v>2016</v>
      </c>
      <c r="X1252" s="38" t="s">
        <v>156</v>
      </c>
    </row>
    <row r="1253" spans="1:61" ht="50.1" customHeight="1">
      <c r="A1253" s="29" t="s">
        <v>2934</v>
      </c>
      <c r="B1253" s="30" t="s">
        <v>35</v>
      </c>
      <c r="C1253" s="31" t="s">
        <v>2932</v>
      </c>
      <c r="D1253" s="31" t="s">
        <v>2811</v>
      </c>
      <c r="E1253" s="31" t="s">
        <v>2933</v>
      </c>
      <c r="F1253" s="31" t="s">
        <v>48</v>
      </c>
      <c r="G1253" s="32" t="s">
        <v>40</v>
      </c>
      <c r="H1253" s="33">
        <v>0</v>
      </c>
      <c r="I1253" s="67">
        <v>590000000</v>
      </c>
      <c r="J1253" s="32" t="s">
        <v>41</v>
      </c>
      <c r="K1253" s="32" t="s">
        <v>153</v>
      </c>
      <c r="L1253" s="32" t="s">
        <v>43</v>
      </c>
      <c r="M1253" s="32" t="s">
        <v>84</v>
      </c>
      <c r="N1253" s="32" t="s">
        <v>154</v>
      </c>
      <c r="O1253" s="32" t="s">
        <v>155</v>
      </c>
      <c r="P1253" s="32" t="s">
        <v>162</v>
      </c>
      <c r="Q1253" s="32" t="s">
        <v>163</v>
      </c>
      <c r="R1253" s="34">
        <v>10</v>
      </c>
      <c r="S1253" s="34">
        <v>156000</v>
      </c>
      <c r="T1253" s="35">
        <f>R1253*S1253</f>
        <v>1560000</v>
      </c>
      <c r="U1253" s="36">
        <f t="shared" ref="U1253:U1267" si="132">T1253*1.12</f>
        <v>1747200.0000000002</v>
      </c>
      <c r="V1253" s="37" t="s">
        <v>48</v>
      </c>
      <c r="W1253" s="32">
        <v>2016</v>
      </c>
      <c r="X1253" s="38" t="s">
        <v>48</v>
      </c>
    </row>
    <row r="1254" spans="1:61" s="40" customFormat="1" ht="50.1" customHeight="1">
      <c r="A1254" s="29" t="s">
        <v>2935</v>
      </c>
      <c r="B1254" s="30" t="s">
        <v>35</v>
      </c>
      <c r="C1254" s="31" t="s">
        <v>2936</v>
      </c>
      <c r="D1254" s="31" t="s">
        <v>2811</v>
      </c>
      <c r="E1254" s="31" t="s">
        <v>2937</v>
      </c>
      <c r="F1254" s="31" t="s">
        <v>48</v>
      </c>
      <c r="G1254" s="32" t="s">
        <v>40</v>
      </c>
      <c r="H1254" s="33">
        <v>0</v>
      </c>
      <c r="I1254" s="67">
        <v>590000000</v>
      </c>
      <c r="J1254" s="32" t="s">
        <v>41</v>
      </c>
      <c r="K1254" s="32" t="s">
        <v>153</v>
      </c>
      <c r="L1254" s="32" t="s">
        <v>43</v>
      </c>
      <c r="M1254" s="32" t="s">
        <v>84</v>
      </c>
      <c r="N1254" s="32" t="s">
        <v>154</v>
      </c>
      <c r="O1254" s="32" t="s">
        <v>155</v>
      </c>
      <c r="P1254" s="32">
        <v>168</v>
      </c>
      <c r="Q1254" s="32" t="s">
        <v>163</v>
      </c>
      <c r="R1254" s="372">
        <v>10</v>
      </c>
      <c r="S1254" s="102">
        <v>129000</v>
      </c>
      <c r="T1254" s="102">
        <v>0</v>
      </c>
      <c r="U1254" s="316">
        <f t="shared" ref="U1254" si="133">T1254*1.12</f>
        <v>0</v>
      </c>
      <c r="V1254" s="37" t="s">
        <v>48</v>
      </c>
      <c r="W1254" s="32">
        <v>2016</v>
      </c>
      <c r="X1254" s="38">
        <v>11</v>
      </c>
      <c r="Y1254" s="364"/>
      <c r="Z1254" s="364"/>
      <c r="AA1254" s="364"/>
      <c r="AB1254" s="364"/>
      <c r="AC1254" s="364"/>
      <c r="AD1254" s="364"/>
      <c r="AE1254" s="364"/>
      <c r="AF1254" s="364"/>
      <c r="AG1254" s="364"/>
      <c r="AH1254" s="39"/>
      <c r="AI1254" s="39"/>
      <c r="AJ1254" s="39"/>
      <c r="AK1254" s="39"/>
      <c r="AL1254" s="39"/>
      <c r="AM1254" s="39"/>
      <c r="AN1254" s="39"/>
      <c r="AO1254" s="39"/>
      <c r="AP1254" s="39"/>
      <c r="AQ1254" s="39"/>
      <c r="AR1254" s="39"/>
      <c r="AS1254" s="39"/>
      <c r="AT1254" s="39"/>
      <c r="AU1254" s="39"/>
      <c r="AV1254" s="39"/>
      <c r="AW1254" s="39"/>
      <c r="AX1254" s="39"/>
      <c r="AY1254" s="39"/>
      <c r="AZ1254" s="39"/>
      <c r="BA1254" s="39"/>
      <c r="BB1254" s="39"/>
      <c r="BC1254" s="39"/>
      <c r="BD1254" s="39"/>
      <c r="BE1254" s="39"/>
      <c r="BF1254" s="39"/>
    </row>
    <row r="1255" spans="1:61" s="40" customFormat="1" ht="50.1" customHeight="1">
      <c r="A1255" s="70" t="s">
        <v>2938</v>
      </c>
      <c r="B1255" s="30" t="s">
        <v>35</v>
      </c>
      <c r="C1255" s="42" t="s">
        <v>2936</v>
      </c>
      <c r="D1255" s="42" t="s">
        <v>2811</v>
      </c>
      <c r="E1255" s="42" t="s">
        <v>2937</v>
      </c>
      <c r="F1255" s="42"/>
      <c r="G1255" s="32" t="s">
        <v>40</v>
      </c>
      <c r="H1255" s="30">
        <v>0</v>
      </c>
      <c r="I1255" s="67">
        <v>590000000</v>
      </c>
      <c r="J1255" s="32" t="s">
        <v>41</v>
      </c>
      <c r="K1255" s="32" t="s">
        <v>165</v>
      </c>
      <c r="L1255" s="32" t="s">
        <v>43</v>
      </c>
      <c r="M1255" s="32" t="s">
        <v>84</v>
      </c>
      <c r="N1255" s="54" t="s">
        <v>154</v>
      </c>
      <c r="O1255" s="54" t="s">
        <v>166</v>
      </c>
      <c r="P1255" s="32">
        <v>168</v>
      </c>
      <c r="Q1255" s="30" t="s">
        <v>163</v>
      </c>
      <c r="R1255" s="373">
        <v>10</v>
      </c>
      <c r="S1255" s="58">
        <v>129000</v>
      </c>
      <c r="T1255" s="58">
        <v>0</v>
      </c>
      <c r="U1255" s="58">
        <f>T1255*1.12</f>
        <v>0</v>
      </c>
      <c r="V1255" s="32"/>
      <c r="W1255" s="32">
        <v>2016</v>
      </c>
      <c r="X1255" s="32" t="s">
        <v>7037</v>
      </c>
      <c r="Y1255" s="364"/>
      <c r="Z1255" s="364"/>
      <c r="AA1255" s="364"/>
      <c r="AB1255" s="364"/>
      <c r="AC1255" s="364"/>
      <c r="AD1255" s="364"/>
      <c r="AE1255" s="364"/>
      <c r="AF1255" s="364"/>
      <c r="AG1255" s="364"/>
      <c r="AH1255" s="39"/>
      <c r="AI1255" s="39"/>
      <c r="AJ1255" s="39"/>
      <c r="AK1255" s="39"/>
      <c r="AL1255" s="39"/>
      <c r="AM1255" s="39"/>
      <c r="AN1255" s="39"/>
      <c r="AO1255" s="39"/>
      <c r="AP1255" s="39"/>
      <c r="AQ1255" s="39"/>
      <c r="AR1255" s="39"/>
      <c r="AS1255" s="39"/>
      <c r="AT1255" s="39"/>
      <c r="AU1255" s="39"/>
      <c r="AV1255" s="39"/>
      <c r="AW1255" s="39"/>
      <c r="AX1255" s="39"/>
      <c r="AY1255" s="39"/>
      <c r="AZ1255" s="39"/>
      <c r="BA1255" s="39"/>
      <c r="BB1255" s="39"/>
      <c r="BC1255" s="39"/>
      <c r="BD1255" s="39"/>
      <c r="BE1255" s="39"/>
      <c r="BF1255" s="39"/>
    </row>
    <row r="1256" spans="1:61" s="40" customFormat="1" ht="50.1" customHeight="1">
      <c r="A1256" s="70" t="s">
        <v>13099</v>
      </c>
      <c r="B1256" s="30" t="s">
        <v>35</v>
      </c>
      <c r="C1256" s="42" t="s">
        <v>2936</v>
      </c>
      <c r="D1256" s="42" t="s">
        <v>2811</v>
      </c>
      <c r="E1256" s="42" t="s">
        <v>2937</v>
      </c>
      <c r="F1256" s="42" t="s">
        <v>13100</v>
      </c>
      <c r="G1256" s="32" t="s">
        <v>40</v>
      </c>
      <c r="H1256" s="30">
        <v>0</v>
      </c>
      <c r="I1256" s="67">
        <v>590000000</v>
      </c>
      <c r="J1256" s="32" t="s">
        <v>41</v>
      </c>
      <c r="K1256" s="32" t="s">
        <v>12277</v>
      </c>
      <c r="L1256" s="32" t="s">
        <v>43</v>
      </c>
      <c r="M1256" s="32" t="s">
        <v>84</v>
      </c>
      <c r="N1256" s="54" t="s">
        <v>154</v>
      </c>
      <c r="O1256" s="54" t="s">
        <v>166</v>
      </c>
      <c r="P1256" s="32">
        <v>168</v>
      </c>
      <c r="Q1256" s="30" t="s">
        <v>163</v>
      </c>
      <c r="R1256" s="373">
        <v>14.662000000000001</v>
      </c>
      <c r="S1256" s="58">
        <v>267000</v>
      </c>
      <c r="T1256" s="58">
        <f>R1256*S1256</f>
        <v>3914754</v>
      </c>
      <c r="U1256" s="58">
        <f>T1256*1.12</f>
        <v>4384524.4800000004</v>
      </c>
      <c r="V1256" s="32"/>
      <c r="W1256" s="32">
        <v>2016</v>
      </c>
      <c r="X1256" s="32"/>
      <c r="Y1256" s="364"/>
      <c r="Z1256" s="364"/>
      <c r="AA1256" s="364"/>
      <c r="AB1256" s="364"/>
      <c r="AC1256" s="364"/>
      <c r="AD1256" s="364"/>
      <c r="AE1256" s="364"/>
      <c r="AF1256" s="364"/>
      <c r="AG1256" s="364"/>
      <c r="AH1256" s="39"/>
      <c r="AI1256" s="39"/>
      <c r="AJ1256" s="39"/>
      <c r="AK1256" s="39"/>
      <c r="AL1256" s="39"/>
      <c r="AM1256" s="39"/>
      <c r="AN1256" s="39"/>
      <c r="AO1256" s="39"/>
      <c r="AP1256" s="39"/>
      <c r="AQ1256" s="39"/>
      <c r="AR1256" s="39"/>
      <c r="AS1256" s="39"/>
      <c r="AT1256" s="39"/>
      <c r="AU1256" s="39"/>
      <c r="AV1256" s="39"/>
      <c r="AW1256" s="39"/>
      <c r="AX1256" s="39"/>
      <c r="AY1256" s="39"/>
      <c r="AZ1256" s="39"/>
      <c r="BA1256" s="39"/>
      <c r="BB1256" s="39"/>
      <c r="BC1256" s="39"/>
      <c r="BD1256" s="39"/>
      <c r="BE1256" s="39"/>
      <c r="BF1256" s="39"/>
    </row>
    <row r="1257" spans="1:61" ht="50.1" customHeight="1">
      <c r="A1257" s="29" t="s">
        <v>2939</v>
      </c>
      <c r="B1257" s="30" t="s">
        <v>35</v>
      </c>
      <c r="C1257" s="31" t="s">
        <v>2940</v>
      </c>
      <c r="D1257" s="31" t="s">
        <v>2811</v>
      </c>
      <c r="E1257" s="31" t="s">
        <v>2941</v>
      </c>
      <c r="F1257" s="31" t="s">
        <v>48</v>
      </c>
      <c r="G1257" s="32" t="s">
        <v>40</v>
      </c>
      <c r="H1257" s="33">
        <v>0</v>
      </c>
      <c r="I1257" s="67">
        <v>590000000</v>
      </c>
      <c r="J1257" s="32" t="s">
        <v>41</v>
      </c>
      <c r="K1257" s="32" t="s">
        <v>153</v>
      </c>
      <c r="L1257" s="32" t="s">
        <v>43</v>
      </c>
      <c r="M1257" s="32" t="s">
        <v>84</v>
      </c>
      <c r="N1257" s="32" t="s">
        <v>154</v>
      </c>
      <c r="O1257" s="32" t="s">
        <v>155</v>
      </c>
      <c r="P1257" s="32" t="s">
        <v>162</v>
      </c>
      <c r="Q1257" s="32" t="s">
        <v>163</v>
      </c>
      <c r="R1257" s="34">
        <v>0.5</v>
      </c>
      <c r="S1257" s="34">
        <v>211000</v>
      </c>
      <c r="T1257" s="35">
        <v>0</v>
      </c>
      <c r="U1257" s="36">
        <f t="shared" si="132"/>
        <v>0</v>
      </c>
      <c r="V1257" s="37" t="s">
        <v>48</v>
      </c>
      <c r="W1257" s="32">
        <v>2016</v>
      </c>
      <c r="X1257" s="38">
        <v>11</v>
      </c>
    </row>
    <row r="1258" spans="1:61" s="40" customFormat="1" ht="50.1" customHeight="1">
      <c r="A1258" s="70" t="s">
        <v>2942</v>
      </c>
      <c r="B1258" s="30" t="s">
        <v>35</v>
      </c>
      <c r="C1258" s="42" t="s">
        <v>2940</v>
      </c>
      <c r="D1258" s="42" t="s">
        <v>2811</v>
      </c>
      <c r="E1258" s="42" t="s">
        <v>2941</v>
      </c>
      <c r="F1258" s="42"/>
      <c r="G1258" s="32" t="s">
        <v>40</v>
      </c>
      <c r="H1258" s="30">
        <v>0</v>
      </c>
      <c r="I1258" s="67">
        <v>590000000</v>
      </c>
      <c r="J1258" s="32" t="s">
        <v>41</v>
      </c>
      <c r="K1258" s="32" t="s">
        <v>165</v>
      </c>
      <c r="L1258" s="32" t="s">
        <v>43</v>
      </c>
      <c r="M1258" s="32" t="s">
        <v>84</v>
      </c>
      <c r="N1258" s="54" t="s">
        <v>154</v>
      </c>
      <c r="O1258" s="54" t="s">
        <v>166</v>
      </c>
      <c r="P1258" s="32">
        <v>168</v>
      </c>
      <c r="Q1258" s="30" t="s">
        <v>163</v>
      </c>
      <c r="R1258" s="373">
        <v>0.5</v>
      </c>
      <c r="S1258" s="58">
        <v>211000</v>
      </c>
      <c r="T1258" s="58">
        <v>0</v>
      </c>
      <c r="U1258" s="58">
        <f>T1258*1.12</f>
        <v>0</v>
      </c>
      <c r="V1258" s="32"/>
      <c r="W1258" s="32">
        <v>2016</v>
      </c>
      <c r="X1258" s="32" t="s">
        <v>13403</v>
      </c>
      <c r="Y1258" s="364"/>
      <c r="Z1258" s="364"/>
      <c r="AA1258" s="364"/>
      <c r="AB1258" s="364"/>
      <c r="AC1258" s="364"/>
      <c r="AD1258" s="364"/>
      <c r="AE1258" s="364"/>
      <c r="AF1258" s="364"/>
      <c r="AG1258" s="364"/>
      <c r="AH1258" s="364"/>
      <c r="AI1258" s="364"/>
      <c r="AJ1258" s="364"/>
      <c r="AK1258" s="39"/>
      <c r="AL1258" s="39"/>
      <c r="AM1258" s="39"/>
      <c r="AN1258" s="39"/>
      <c r="AO1258" s="39"/>
      <c r="AP1258" s="39"/>
      <c r="AQ1258" s="39"/>
      <c r="AR1258" s="39"/>
      <c r="AS1258" s="39"/>
      <c r="AT1258" s="39"/>
      <c r="AU1258" s="39"/>
      <c r="AV1258" s="39"/>
      <c r="AW1258" s="39"/>
      <c r="AX1258" s="39"/>
      <c r="AY1258" s="39"/>
      <c r="AZ1258" s="39"/>
      <c r="BA1258" s="39"/>
      <c r="BB1258" s="39"/>
      <c r="BC1258" s="39"/>
      <c r="BD1258" s="39"/>
      <c r="BE1258" s="39"/>
      <c r="BF1258" s="39"/>
      <c r="BG1258" s="39"/>
      <c r="BH1258" s="39"/>
      <c r="BI1258" s="39"/>
    </row>
    <row r="1259" spans="1:61" s="40" customFormat="1" ht="50.1" customHeight="1">
      <c r="A1259" s="70" t="s">
        <v>14180</v>
      </c>
      <c r="B1259" s="30" t="s">
        <v>35</v>
      </c>
      <c r="C1259" s="31" t="s">
        <v>2948</v>
      </c>
      <c r="D1259" s="31" t="s">
        <v>2811</v>
      </c>
      <c r="E1259" s="31" t="s">
        <v>2949</v>
      </c>
      <c r="F1259" s="220"/>
      <c r="G1259" s="32" t="s">
        <v>40</v>
      </c>
      <c r="H1259" s="30">
        <v>0</v>
      </c>
      <c r="I1259" s="32">
        <v>590000000</v>
      </c>
      <c r="J1259" s="32" t="s">
        <v>41</v>
      </c>
      <c r="K1259" s="32" t="s">
        <v>13233</v>
      </c>
      <c r="L1259" s="32" t="s">
        <v>43</v>
      </c>
      <c r="M1259" s="32" t="s">
        <v>84</v>
      </c>
      <c r="N1259" s="54" t="s">
        <v>154</v>
      </c>
      <c r="O1259" s="54" t="s">
        <v>166</v>
      </c>
      <c r="P1259" s="32">
        <v>168</v>
      </c>
      <c r="Q1259" s="30" t="s">
        <v>163</v>
      </c>
      <c r="R1259" s="373">
        <v>1.1439999999999999</v>
      </c>
      <c r="S1259" s="58">
        <v>215000</v>
      </c>
      <c r="T1259" s="119">
        <f>R1259*S1259</f>
        <v>245959.99999999997</v>
      </c>
      <c r="U1259" s="58">
        <f t="shared" ref="U1259" si="134">T1259*1.12</f>
        <v>275475.20000000001</v>
      </c>
      <c r="V1259" s="32"/>
      <c r="W1259" s="32">
        <v>2016</v>
      </c>
      <c r="X1259" s="32"/>
      <c r="Y1259" s="364"/>
      <c r="Z1259" s="364"/>
      <c r="AA1259" s="364"/>
      <c r="AB1259" s="364"/>
      <c r="AC1259" s="364"/>
      <c r="AD1259" s="364"/>
      <c r="AE1259" s="364"/>
      <c r="AF1259" s="364"/>
      <c r="AG1259" s="364"/>
      <c r="AH1259" s="364"/>
      <c r="AI1259" s="364"/>
      <c r="AJ1259" s="364"/>
      <c r="AK1259" s="39"/>
      <c r="AL1259" s="39"/>
      <c r="AM1259" s="39"/>
      <c r="AN1259" s="39"/>
      <c r="AO1259" s="39"/>
      <c r="AP1259" s="39"/>
      <c r="AQ1259" s="39"/>
      <c r="AR1259" s="39"/>
      <c r="AS1259" s="39"/>
      <c r="AT1259" s="39"/>
      <c r="AU1259" s="39"/>
      <c r="AV1259" s="39"/>
      <c r="AW1259" s="39"/>
      <c r="AX1259" s="39"/>
      <c r="AY1259" s="39"/>
      <c r="AZ1259" s="39"/>
      <c r="BA1259" s="39"/>
      <c r="BB1259" s="39"/>
      <c r="BC1259" s="39"/>
      <c r="BD1259" s="39"/>
      <c r="BE1259" s="39"/>
      <c r="BF1259" s="39"/>
      <c r="BG1259" s="39"/>
      <c r="BH1259" s="39"/>
      <c r="BI1259" s="39"/>
    </row>
    <row r="1260" spans="1:61" ht="50.1" customHeight="1">
      <c r="A1260" s="29" t="s">
        <v>2943</v>
      </c>
      <c r="B1260" s="30" t="s">
        <v>35</v>
      </c>
      <c r="C1260" s="31" t="s">
        <v>2944</v>
      </c>
      <c r="D1260" s="31" t="s">
        <v>2811</v>
      </c>
      <c r="E1260" s="31" t="s">
        <v>2945</v>
      </c>
      <c r="F1260" s="31" t="s">
        <v>48</v>
      </c>
      <c r="G1260" s="32" t="s">
        <v>40</v>
      </c>
      <c r="H1260" s="33">
        <v>0</v>
      </c>
      <c r="I1260" s="67">
        <v>590000000</v>
      </c>
      <c r="J1260" s="32" t="s">
        <v>41</v>
      </c>
      <c r="K1260" s="32" t="s">
        <v>153</v>
      </c>
      <c r="L1260" s="32" t="s">
        <v>43</v>
      </c>
      <c r="M1260" s="32" t="s">
        <v>84</v>
      </c>
      <c r="N1260" s="32" t="s">
        <v>154</v>
      </c>
      <c r="O1260" s="32" t="s">
        <v>155</v>
      </c>
      <c r="P1260" s="32" t="s">
        <v>162</v>
      </c>
      <c r="Q1260" s="32" t="s">
        <v>163</v>
      </c>
      <c r="R1260" s="34">
        <v>0.5</v>
      </c>
      <c r="S1260" s="34">
        <v>211000</v>
      </c>
      <c r="T1260" s="35">
        <v>0</v>
      </c>
      <c r="U1260" s="36">
        <f t="shared" si="132"/>
        <v>0</v>
      </c>
      <c r="V1260" s="37" t="s">
        <v>48</v>
      </c>
      <c r="W1260" s="32">
        <v>2016</v>
      </c>
      <c r="X1260" s="38">
        <v>11</v>
      </c>
    </row>
    <row r="1261" spans="1:61" s="40" customFormat="1" ht="50.1" customHeight="1">
      <c r="A1261" s="70" t="s">
        <v>2946</v>
      </c>
      <c r="B1261" s="30" t="s">
        <v>35</v>
      </c>
      <c r="C1261" s="42" t="s">
        <v>2944</v>
      </c>
      <c r="D1261" s="42" t="s">
        <v>2811</v>
      </c>
      <c r="E1261" s="42" t="s">
        <v>2945</v>
      </c>
      <c r="F1261" s="42"/>
      <c r="G1261" s="32" t="s">
        <v>40</v>
      </c>
      <c r="H1261" s="30">
        <v>0</v>
      </c>
      <c r="I1261" s="67">
        <v>590000000</v>
      </c>
      <c r="J1261" s="32" t="s">
        <v>41</v>
      </c>
      <c r="K1261" s="32" t="s">
        <v>165</v>
      </c>
      <c r="L1261" s="32" t="s">
        <v>43</v>
      </c>
      <c r="M1261" s="32" t="s">
        <v>84</v>
      </c>
      <c r="N1261" s="54" t="s">
        <v>154</v>
      </c>
      <c r="O1261" s="54" t="s">
        <v>166</v>
      </c>
      <c r="P1261" s="32">
        <v>168</v>
      </c>
      <c r="Q1261" s="30" t="s">
        <v>163</v>
      </c>
      <c r="R1261" s="373">
        <v>0.5</v>
      </c>
      <c r="S1261" s="58">
        <v>211000</v>
      </c>
      <c r="T1261" s="58">
        <v>0</v>
      </c>
      <c r="U1261" s="58">
        <f>T1261*1.12</f>
        <v>0</v>
      </c>
      <c r="V1261" s="32"/>
      <c r="W1261" s="32">
        <v>2016</v>
      </c>
      <c r="X1261" s="32" t="s">
        <v>13403</v>
      </c>
      <c r="Y1261" s="364"/>
      <c r="Z1261" s="364"/>
      <c r="AA1261" s="364"/>
      <c r="AB1261" s="364"/>
      <c r="AC1261" s="364"/>
      <c r="AD1261" s="364"/>
      <c r="AE1261" s="364"/>
      <c r="AF1261" s="364"/>
      <c r="AG1261" s="364"/>
      <c r="AH1261" s="364"/>
      <c r="AI1261" s="364"/>
      <c r="AJ1261" s="364"/>
      <c r="AK1261" s="39"/>
      <c r="AL1261" s="39"/>
      <c r="AM1261" s="39"/>
      <c r="AN1261" s="39"/>
      <c r="AO1261" s="39"/>
      <c r="AP1261" s="39"/>
      <c r="AQ1261" s="39"/>
      <c r="AR1261" s="39"/>
      <c r="AS1261" s="39"/>
      <c r="AT1261" s="39"/>
      <c r="AU1261" s="39"/>
      <c r="AV1261" s="39"/>
      <c r="AW1261" s="39"/>
      <c r="AX1261" s="39"/>
      <c r="AY1261" s="39"/>
      <c r="AZ1261" s="39"/>
      <c r="BA1261" s="39"/>
      <c r="BB1261" s="39"/>
      <c r="BC1261" s="39"/>
      <c r="BD1261" s="39"/>
      <c r="BE1261" s="39"/>
      <c r="BF1261" s="39"/>
      <c r="BG1261" s="39"/>
      <c r="BH1261" s="39"/>
      <c r="BI1261" s="39"/>
    </row>
    <row r="1262" spans="1:61" s="40" customFormat="1" ht="50.1" customHeight="1">
      <c r="A1262" s="70" t="s">
        <v>14181</v>
      </c>
      <c r="B1262" s="30" t="s">
        <v>35</v>
      </c>
      <c r="C1262" s="220" t="s">
        <v>2909</v>
      </c>
      <c r="D1262" s="42" t="s">
        <v>2811</v>
      </c>
      <c r="E1262" s="220" t="s">
        <v>2910</v>
      </c>
      <c r="F1262" s="220"/>
      <c r="G1262" s="32" t="s">
        <v>40</v>
      </c>
      <c r="H1262" s="30">
        <v>0</v>
      </c>
      <c r="I1262" s="32">
        <v>590000000</v>
      </c>
      <c r="J1262" s="32" t="s">
        <v>41</v>
      </c>
      <c r="K1262" s="32" t="s">
        <v>13233</v>
      </c>
      <c r="L1262" s="32" t="s">
        <v>43</v>
      </c>
      <c r="M1262" s="32" t="s">
        <v>84</v>
      </c>
      <c r="N1262" s="54" t="s">
        <v>154</v>
      </c>
      <c r="O1262" s="54" t="s">
        <v>166</v>
      </c>
      <c r="P1262" s="32">
        <v>168</v>
      </c>
      <c r="Q1262" s="30" t="s">
        <v>163</v>
      </c>
      <c r="R1262" s="373">
        <v>0.83599999999999997</v>
      </c>
      <c r="S1262" s="58">
        <v>200000</v>
      </c>
      <c r="T1262" s="119">
        <f>R1262*S1262</f>
        <v>167200</v>
      </c>
      <c r="U1262" s="58">
        <f t="shared" ref="U1262" si="135">T1262*1.12</f>
        <v>187264.00000000003</v>
      </c>
      <c r="V1262" s="32"/>
      <c r="W1262" s="32">
        <v>2016</v>
      </c>
      <c r="X1262" s="32"/>
      <c r="Y1262" s="364"/>
      <c r="Z1262" s="364"/>
      <c r="AA1262" s="364"/>
      <c r="AB1262" s="364"/>
      <c r="AC1262" s="364"/>
      <c r="AD1262" s="364"/>
      <c r="AE1262" s="364"/>
      <c r="AF1262" s="364"/>
      <c r="AG1262" s="364"/>
      <c r="AH1262" s="364"/>
      <c r="AI1262" s="364"/>
      <c r="AJ1262" s="364"/>
      <c r="AK1262" s="39"/>
      <c r="AL1262" s="39"/>
      <c r="AM1262" s="39"/>
      <c r="AN1262" s="39"/>
      <c r="AO1262" s="39"/>
      <c r="AP1262" s="39"/>
      <c r="AQ1262" s="39"/>
      <c r="AR1262" s="39"/>
      <c r="AS1262" s="39"/>
      <c r="AT1262" s="39"/>
      <c r="AU1262" s="39"/>
      <c r="AV1262" s="39"/>
      <c r="AW1262" s="39"/>
      <c r="AX1262" s="39"/>
      <c r="AY1262" s="39"/>
      <c r="AZ1262" s="39"/>
      <c r="BA1262" s="39"/>
      <c r="BB1262" s="39"/>
      <c r="BC1262" s="39"/>
      <c r="BD1262" s="39"/>
      <c r="BE1262" s="39"/>
      <c r="BF1262" s="39"/>
      <c r="BG1262" s="39"/>
      <c r="BH1262" s="39"/>
      <c r="BI1262" s="39"/>
    </row>
    <row r="1263" spans="1:61" ht="50.1" customHeight="1">
      <c r="A1263" s="29" t="s">
        <v>2947</v>
      </c>
      <c r="B1263" s="30" t="s">
        <v>35</v>
      </c>
      <c r="C1263" s="31" t="s">
        <v>2948</v>
      </c>
      <c r="D1263" s="31" t="s">
        <v>2811</v>
      </c>
      <c r="E1263" s="31" t="s">
        <v>2949</v>
      </c>
      <c r="F1263" s="31" t="s">
        <v>48</v>
      </c>
      <c r="G1263" s="32" t="s">
        <v>40</v>
      </c>
      <c r="H1263" s="33">
        <v>0</v>
      </c>
      <c r="I1263" s="67">
        <v>590000000</v>
      </c>
      <c r="J1263" s="32" t="s">
        <v>41</v>
      </c>
      <c r="K1263" s="32" t="s">
        <v>153</v>
      </c>
      <c r="L1263" s="32" t="s">
        <v>43</v>
      </c>
      <c r="M1263" s="32" t="s">
        <v>84</v>
      </c>
      <c r="N1263" s="32" t="s">
        <v>154</v>
      </c>
      <c r="O1263" s="32" t="s">
        <v>155</v>
      </c>
      <c r="P1263" s="32" t="s">
        <v>162</v>
      </c>
      <c r="Q1263" s="32" t="s">
        <v>163</v>
      </c>
      <c r="R1263" s="34">
        <v>5</v>
      </c>
      <c r="S1263" s="34">
        <v>147000</v>
      </c>
      <c r="T1263" s="35">
        <v>0</v>
      </c>
      <c r="U1263" s="36">
        <f t="shared" si="132"/>
        <v>0</v>
      </c>
      <c r="V1263" s="37" t="s">
        <v>48</v>
      </c>
      <c r="W1263" s="32">
        <v>2016</v>
      </c>
      <c r="X1263" s="38">
        <v>11</v>
      </c>
    </row>
    <row r="1264" spans="1:61" s="40" customFormat="1" ht="50.1" customHeight="1">
      <c r="A1264" s="70" t="s">
        <v>2950</v>
      </c>
      <c r="B1264" s="30" t="s">
        <v>35</v>
      </c>
      <c r="C1264" s="220" t="s">
        <v>2948</v>
      </c>
      <c r="D1264" s="42" t="s">
        <v>2811</v>
      </c>
      <c r="E1264" s="220" t="s">
        <v>2949</v>
      </c>
      <c r="F1264" s="220"/>
      <c r="G1264" s="32" t="s">
        <v>40</v>
      </c>
      <c r="H1264" s="30">
        <v>0</v>
      </c>
      <c r="I1264" s="32">
        <v>590000000</v>
      </c>
      <c r="J1264" s="32" t="s">
        <v>41</v>
      </c>
      <c r="K1264" s="32" t="s">
        <v>165</v>
      </c>
      <c r="L1264" s="32" t="s">
        <v>43</v>
      </c>
      <c r="M1264" s="32" t="s">
        <v>84</v>
      </c>
      <c r="N1264" s="54" t="s">
        <v>154</v>
      </c>
      <c r="O1264" s="54" t="s">
        <v>166</v>
      </c>
      <c r="P1264" s="32">
        <v>168</v>
      </c>
      <c r="Q1264" s="30" t="s">
        <v>163</v>
      </c>
      <c r="R1264" s="58">
        <v>5</v>
      </c>
      <c r="S1264" s="58">
        <v>147000</v>
      </c>
      <c r="T1264" s="119">
        <v>0</v>
      </c>
      <c r="U1264" s="58">
        <f>T1264*1.12</f>
        <v>0</v>
      </c>
      <c r="V1264" s="32"/>
      <c r="W1264" s="32">
        <v>2016</v>
      </c>
      <c r="X1264" s="32">
        <v>11.19</v>
      </c>
    </row>
    <row r="1265" spans="1:61" s="40" customFormat="1" ht="50.1" customHeight="1">
      <c r="A1265" s="70" t="s">
        <v>12677</v>
      </c>
      <c r="B1265" s="30" t="s">
        <v>35</v>
      </c>
      <c r="C1265" s="220" t="s">
        <v>2948</v>
      </c>
      <c r="D1265" s="42" t="s">
        <v>2811</v>
      </c>
      <c r="E1265" s="220" t="s">
        <v>2949</v>
      </c>
      <c r="F1265" s="220"/>
      <c r="G1265" s="32" t="s">
        <v>40</v>
      </c>
      <c r="H1265" s="30">
        <v>0</v>
      </c>
      <c r="I1265" s="32">
        <v>590000000</v>
      </c>
      <c r="J1265" s="32" t="s">
        <v>41</v>
      </c>
      <c r="K1265" s="32" t="s">
        <v>12669</v>
      </c>
      <c r="L1265" s="32" t="s">
        <v>43</v>
      </c>
      <c r="M1265" s="32" t="s">
        <v>84</v>
      </c>
      <c r="N1265" s="54" t="s">
        <v>154</v>
      </c>
      <c r="O1265" s="54" t="s">
        <v>166</v>
      </c>
      <c r="P1265" s="32">
        <v>168</v>
      </c>
      <c r="Q1265" s="30" t="s">
        <v>163</v>
      </c>
      <c r="R1265" s="58">
        <v>5</v>
      </c>
      <c r="S1265" s="58">
        <v>220000</v>
      </c>
      <c r="T1265" s="119">
        <f t="shared" ref="T1265" si="136">R1265*S1265</f>
        <v>1100000</v>
      </c>
      <c r="U1265" s="58">
        <f>T1265*1.12</f>
        <v>1232000.0000000002</v>
      </c>
      <c r="V1265" s="221"/>
      <c r="W1265" s="32">
        <v>2016</v>
      </c>
      <c r="X1265" s="32"/>
    </row>
    <row r="1266" spans="1:61" ht="50.1" customHeight="1">
      <c r="A1266" s="29" t="s">
        <v>2951</v>
      </c>
      <c r="B1266" s="30" t="s">
        <v>35</v>
      </c>
      <c r="C1266" s="31" t="s">
        <v>2952</v>
      </c>
      <c r="D1266" s="31" t="s">
        <v>2811</v>
      </c>
      <c r="E1266" s="31" t="s">
        <v>2953</v>
      </c>
      <c r="F1266" s="31" t="s">
        <v>48</v>
      </c>
      <c r="G1266" s="32" t="s">
        <v>40</v>
      </c>
      <c r="H1266" s="33">
        <v>0</v>
      </c>
      <c r="I1266" s="67">
        <v>590000000</v>
      </c>
      <c r="J1266" s="32" t="s">
        <v>41</v>
      </c>
      <c r="K1266" s="32" t="s">
        <v>153</v>
      </c>
      <c r="L1266" s="32" t="s">
        <v>43</v>
      </c>
      <c r="M1266" s="32" t="s">
        <v>84</v>
      </c>
      <c r="N1266" s="32" t="s">
        <v>154</v>
      </c>
      <c r="O1266" s="32" t="s">
        <v>155</v>
      </c>
      <c r="P1266" s="32" t="s">
        <v>162</v>
      </c>
      <c r="Q1266" s="32" t="s">
        <v>163</v>
      </c>
      <c r="R1266" s="34">
        <v>5</v>
      </c>
      <c r="S1266" s="34">
        <v>147000</v>
      </c>
      <c r="T1266" s="35">
        <v>0</v>
      </c>
      <c r="U1266" s="36">
        <f t="shared" si="132"/>
        <v>0</v>
      </c>
      <c r="V1266" s="37" t="s">
        <v>48</v>
      </c>
      <c r="W1266" s="32">
        <v>2016</v>
      </c>
      <c r="X1266" s="38">
        <v>11</v>
      </c>
    </row>
    <row r="1267" spans="1:61" ht="50.1" customHeight="1">
      <c r="A1267" s="41" t="s">
        <v>2954</v>
      </c>
      <c r="B1267" s="30" t="s">
        <v>35</v>
      </c>
      <c r="C1267" s="128" t="s">
        <v>2952</v>
      </c>
      <c r="D1267" s="128" t="s">
        <v>2811</v>
      </c>
      <c r="E1267" s="128" t="s">
        <v>2953</v>
      </c>
      <c r="F1267" s="31"/>
      <c r="G1267" s="32" t="s">
        <v>40</v>
      </c>
      <c r="H1267" s="30">
        <v>0</v>
      </c>
      <c r="I1267" s="67">
        <v>590000000</v>
      </c>
      <c r="J1267" s="32" t="s">
        <v>41</v>
      </c>
      <c r="K1267" s="32" t="s">
        <v>165</v>
      </c>
      <c r="L1267" s="32" t="s">
        <v>43</v>
      </c>
      <c r="M1267" s="32" t="s">
        <v>84</v>
      </c>
      <c r="N1267" s="54" t="s">
        <v>154</v>
      </c>
      <c r="O1267" s="54" t="s">
        <v>166</v>
      </c>
      <c r="P1267" s="98" t="s">
        <v>162</v>
      </c>
      <c r="Q1267" s="98" t="s">
        <v>163</v>
      </c>
      <c r="R1267" s="55">
        <v>5</v>
      </c>
      <c r="S1267" s="55">
        <v>147000</v>
      </c>
      <c r="T1267" s="44">
        <f>R1267*S1267</f>
        <v>735000</v>
      </c>
      <c r="U1267" s="44">
        <f t="shared" si="132"/>
        <v>823200.00000000012</v>
      </c>
      <c r="V1267" s="32"/>
      <c r="W1267" s="32">
        <v>2016</v>
      </c>
      <c r="X1267" s="32"/>
    </row>
    <row r="1268" spans="1:61" ht="50.1" customHeight="1">
      <c r="A1268" s="29" t="s">
        <v>2955</v>
      </c>
      <c r="B1268" s="30" t="s">
        <v>35</v>
      </c>
      <c r="C1268" s="31" t="s">
        <v>2956</v>
      </c>
      <c r="D1268" s="31" t="s">
        <v>2811</v>
      </c>
      <c r="E1268" s="31" t="s">
        <v>2957</v>
      </c>
      <c r="F1268" s="31" t="s">
        <v>48</v>
      </c>
      <c r="G1268" s="32" t="s">
        <v>40</v>
      </c>
      <c r="H1268" s="33">
        <v>0</v>
      </c>
      <c r="I1268" s="67">
        <v>590000000</v>
      </c>
      <c r="J1268" s="32" t="s">
        <v>41</v>
      </c>
      <c r="K1268" s="32" t="s">
        <v>153</v>
      </c>
      <c r="L1268" s="32" t="s">
        <v>43</v>
      </c>
      <c r="M1268" s="32" t="s">
        <v>84</v>
      </c>
      <c r="N1268" s="32" t="s">
        <v>154</v>
      </c>
      <c r="O1268" s="32" t="s">
        <v>155</v>
      </c>
      <c r="P1268" s="32" t="s">
        <v>133</v>
      </c>
      <c r="Q1268" s="32" t="s">
        <v>134</v>
      </c>
      <c r="R1268" s="34">
        <v>500</v>
      </c>
      <c r="S1268" s="34">
        <v>1364</v>
      </c>
      <c r="T1268" s="35">
        <v>0</v>
      </c>
      <c r="U1268" s="36">
        <v>0</v>
      </c>
      <c r="V1268" s="37" t="s">
        <v>48</v>
      </c>
      <c r="W1268" s="32">
        <v>2016</v>
      </c>
      <c r="X1268" s="38" t="s">
        <v>12651</v>
      </c>
    </row>
    <row r="1269" spans="1:61" ht="50.1" customHeight="1">
      <c r="A1269" s="29" t="s">
        <v>2958</v>
      </c>
      <c r="B1269" s="30" t="s">
        <v>35</v>
      </c>
      <c r="C1269" s="31" t="s">
        <v>2956</v>
      </c>
      <c r="D1269" s="31" t="s">
        <v>2811</v>
      </c>
      <c r="E1269" s="31" t="s">
        <v>2957</v>
      </c>
      <c r="F1269" s="31" t="s">
        <v>48</v>
      </c>
      <c r="G1269" s="32" t="s">
        <v>40</v>
      </c>
      <c r="H1269" s="33">
        <v>0</v>
      </c>
      <c r="I1269" s="67">
        <v>590000000</v>
      </c>
      <c r="J1269" s="32" t="s">
        <v>41</v>
      </c>
      <c r="K1269" s="32" t="s">
        <v>153</v>
      </c>
      <c r="L1269" s="32" t="s">
        <v>43</v>
      </c>
      <c r="M1269" s="32" t="s">
        <v>84</v>
      </c>
      <c r="N1269" s="32" t="s">
        <v>154</v>
      </c>
      <c r="O1269" s="32" t="s">
        <v>155</v>
      </c>
      <c r="P1269" s="32" t="s">
        <v>133</v>
      </c>
      <c r="Q1269" s="32" t="s">
        <v>134</v>
      </c>
      <c r="R1269" s="34">
        <v>500</v>
      </c>
      <c r="S1269" s="34">
        <v>1900</v>
      </c>
      <c r="T1269" s="35">
        <f>R1269*S1269</f>
        <v>950000</v>
      </c>
      <c r="U1269" s="36">
        <f>T1269*1.12</f>
        <v>1064000</v>
      </c>
      <c r="V1269" s="37" t="s">
        <v>48</v>
      </c>
      <c r="W1269" s="32">
        <v>2016</v>
      </c>
      <c r="X1269" s="38" t="s">
        <v>48</v>
      </c>
    </row>
    <row r="1270" spans="1:61" ht="50.1" customHeight="1">
      <c r="A1270" s="29" t="s">
        <v>2959</v>
      </c>
      <c r="B1270" s="30" t="s">
        <v>35</v>
      </c>
      <c r="C1270" s="31" t="s">
        <v>2960</v>
      </c>
      <c r="D1270" s="31" t="s">
        <v>2811</v>
      </c>
      <c r="E1270" s="31" t="s">
        <v>2961</v>
      </c>
      <c r="F1270" s="31" t="s">
        <v>48</v>
      </c>
      <c r="G1270" s="32" t="s">
        <v>40</v>
      </c>
      <c r="H1270" s="33">
        <v>0</v>
      </c>
      <c r="I1270" s="67">
        <v>590000000</v>
      </c>
      <c r="J1270" s="32" t="s">
        <v>41</v>
      </c>
      <c r="K1270" s="32" t="s">
        <v>153</v>
      </c>
      <c r="L1270" s="32" t="s">
        <v>43</v>
      </c>
      <c r="M1270" s="32" t="s">
        <v>84</v>
      </c>
      <c r="N1270" s="32" t="s">
        <v>154</v>
      </c>
      <c r="O1270" s="32" t="s">
        <v>155</v>
      </c>
      <c r="P1270" s="32" t="s">
        <v>133</v>
      </c>
      <c r="Q1270" s="32" t="s">
        <v>134</v>
      </c>
      <c r="R1270" s="34">
        <v>500</v>
      </c>
      <c r="S1270" s="34">
        <v>1364</v>
      </c>
      <c r="T1270" s="35">
        <v>0</v>
      </c>
      <c r="U1270" s="36">
        <f>T1270*1.12</f>
        <v>0</v>
      </c>
      <c r="V1270" s="37" t="s">
        <v>48</v>
      </c>
      <c r="W1270" s="32">
        <v>2016</v>
      </c>
      <c r="X1270" s="38">
        <v>11</v>
      </c>
    </row>
    <row r="1271" spans="1:61" s="40" customFormat="1" ht="50.1" customHeight="1">
      <c r="A1271" s="70" t="s">
        <v>2962</v>
      </c>
      <c r="B1271" s="30" t="s">
        <v>35</v>
      </c>
      <c r="C1271" s="128" t="s">
        <v>2960</v>
      </c>
      <c r="D1271" s="128" t="s">
        <v>2811</v>
      </c>
      <c r="E1271" s="128" t="s">
        <v>2961</v>
      </c>
      <c r="F1271" s="42"/>
      <c r="G1271" s="32" t="s">
        <v>40</v>
      </c>
      <c r="H1271" s="30">
        <v>0</v>
      </c>
      <c r="I1271" s="67">
        <v>590000000</v>
      </c>
      <c r="J1271" s="32" t="s">
        <v>41</v>
      </c>
      <c r="K1271" s="32" t="s">
        <v>165</v>
      </c>
      <c r="L1271" s="32" t="s">
        <v>43</v>
      </c>
      <c r="M1271" s="32" t="s">
        <v>84</v>
      </c>
      <c r="N1271" s="54" t="s">
        <v>154</v>
      </c>
      <c r="O1271" s="54" t="s">
        <v>166</v>
      </c>
      <c r="P1271" s="32">
        <v>166</v>
      </c>
      <c r="Q1271" s="93" t="s">
        <v>134</v>
      </c>
      <c r="R1271" s="373">
        <v>500</v>
      </c>
      <c r="S1271" s="58">
        <v>1364</v>
      </c>
      <c r="T1271" s="58">
        <v>0</v>
      </c>
      <c r="U1271" s="58">
        <f>T1271*1.12</f>
        <v>0</v>
      </c>
      <c r="V1271" s="32"/>
      <c r="W1271" s="32">
        <v>2016</v>
      </c>
      <c r="X1271" s="32" t="s">
        <v>14163</v>
      </c>
      <c r="Y1271" s="364"/>
      <c r="Z1271" s="364"/>
      <c r="AA1271" s="364"/>
      <c r="AB1271" s="364"/>
      <c r="AC1271" s="364"/>
      <c r="AD1271" s="364"/>
      <c r="AE1271" s="364"/>
      <c r="AF1271" s="364"/>
      <c r="AG1271" s="364"/>
      <c r="AH1271" s="364"/>
      <c r="AI1271" s="364"/>
      <c r="AJ1271" s="364"/>
      <c r="AK1271" s="39"/>
      <c r="AL1271" s="39"/>
      <c r="AM1271" s="39"/>
      <c r="AN1271" s="39"/>
      <c r="AO1271" s="39"/>
      <c r="AP1271" s="39"/>
      <c r="AQ1271" s="39"/>
      <c r="AR1271" s="39"/>
      <c r="AS1271" s="39"/>
      <c r="AT1271" s="39"/>
      <c r="AU1271" s="39"/>
      <c r="AV1271" s="39"/>
      <c r="AW1271" s="39"/>
      <c r="AX1271" s="39"/>
      <c r="AY1271" s="39"/>
      <c r="AZ1271" s="39"/>
      <c r="BA1271" s="39"/>
      <c r="BB1271" s="39"/>
      <c r="BC1271" s="39"/>
      <c r="BD1271" s="39"/>
      <c r="BE1271" s="39"/>
      <c r="BF1271" s="39"/>
      <c r="BG1271" s="39"/>
      <c r="BH1271" s="39"/>
      <c r="BI1271" s="39"/>
    </row>
    <row r="1272" spans="1:61" s="40" customFormat="1" ht="50.1" customHeight="1">
      <c r="A1272" s="70" t="s">
        <v>14182</v>
      </c>
      <c r="B1272" s="30" t="s">
        <v>35</v>
      </c>
      <c r="C1272" s="42" t="s">
        <v>2912</v>
      </c>
      <c r="D1272" s="42" t="s">
        <v>2811</v>
      </c>
      <c r="E1272" s="42" t="s">
        <v>2913</v>
      </c>
      <c r="F1272" s="220" t="s">
        <v>14183</v>
      </c>
      <c r="G1272" s="32" t="s">
        <v>40</v>
      </c>
      <c r="H1272" s="30">
        <v>0</v>
      </c>
      <c r="I1272" s="32">
        <v>590000000</v>
      </c>
      <c r="J1272" s="32" t="s">
        <v>41</v>
      </c>
      <c r="K1272" s="32" t="s">
        <v>13233</v>
      </c>
      <c r="L1272" s="32" t="s">
        <v>43</v>
      </c>
      <c r="M1272" s="32" t="s">
        <v>84</v>
      </c>
      <c r="N1272" s="54" t="s">
        <v>154</v>
      </c>
      <c r="O1272" s="54" t="s">
        <v>166</v>
      </c>
      <c r="P1272" s="32">
        <v>168</v>
      </c>
      <c r="Q1272" s="30" t="s">
        <v>163</v>
      </c>
      <c r="R1272" s="373">
        <v>2.258</v>
      </c>
      <c r="S1272" s="58">
        <v>320000</v>
      </c>
      <c r="T1272" s="119">
        <f>R1272*S1272</f>
        <v>722560</v>
      </c>
      <c r="U1272" s="58">
        <f>T1272*1.12</f>
        <v>809267.20000000007</v>
      </c>
      <c r="V1272" s="32"/>
      <c r="W1272" s="32">
        <v>2016</v>
      </c>
      <c r="X1272" s="32"/>
      <c r="Y1272" s="364"/>
      <c r="Z1272" s="364"/>
      <c r="AA1272" s="364"/>
      <c r="AB1272" s="364"/>
      <c r="AC1272" s="364"/>
      <c r="AD1272" s="364"/>
      <c r="AE1272" s="364"/>
      <c r="AF1272" s="364"/>
      <c r="AG1272" s="364"/>
      <c r="AH1272" s="364"/>
      <c r="AI1272" s="364"/>
      <c r="AJ1272" s="364"/>
      <c r="AK1272" s="39"/>
      <c r="AL1272" s="39"/>
      <c r="AM1272" s="39"/>
      <c r="AN1272" s="39"/>
      <c r="AO1272" s="39"/>
      <c r="AP1272" s="39"/>
      <c r="AQ1272" s="39"/>
      <c r="AR1272" s="39"/>
      <c r="AS1272" s="39"/>
      <c r="AT1272" s="39"/>
      <c r="AU1272" s="39"/>
      <c r="AV1272" s="39"/>
      <c r="AW1272" s="39"/>
      <c r="AX1272" s="39"/>
      <c r="AY1272" s="39"/>
      <c r="AZ1272" s="39"/>
      <c r="BA1272" s="39"/>
      <c r="BB1272" s="39"/>
      <c r="BC1272" s="39"/>
      <c r="BD1272" s="39"/>
      <c r="BE1272" s="39"/>
      <c r="BF1272" s="39"/>
      <c r="BG1272" s="39"/>
      <c r="BH1272" s="39"/>
      <c r="BI1272" s="39"/>
    </row>
    <row r="1273" spans="1:61" ht="50.1" customHeight="1">
      <c r="A1273" s="29" t="s">
        <v>2963</v>
      </c>
      <c r="B1273" s="30" t="s">
        <v>35</v>
      </c>
      <c r="C1273" s="31" t="s">
        <v>2964</v>
      </c>
      <c r="D1273" s="31" t="s">
        <v>2811</v>
      </c>
      <c r="E1273" s="31" t="s">
        <v>2965</v>
      </c>
      <c r="F1273" s="31" t="s">
        <v>48</v>
      </c>
      <c r="G1273" s="32" t="s">
        <v>40</v>
      </c>
      <c r="H1273" s="33">
        <v>0</v>
      </c>
      <c r="I1273" s="67">
        <v>590000000</v>
      </c>
      <c r="J1273" s="32" t="s">
        <v>41</v>
      </c>
      <c r="K1273" s="32" t="s">
        <v>153</v>
      </c>
      <c r="L1273" s="32" t="s">
        <v>43</v>
      </c>
      <c r="M1273" s="32" t="s">
        <v>84</v>
      </c>
      <c r="N1273" s="32" t="s">
        <v>154</v>
      </c>
      <c r="O1273" s="32" t="s">
        <v>155</v>
      </c>
      <c r="P1273" s="32" t="s">
        <v>133</v>
      </c>
      <c r="Q1273" s="32" t="s">
        <v>134</v>
      </c>
      <c r="R1273" s="34">
        <v>300</v>
      </c>
      <c r="S1273" s="34">
        <v>1364</v>
      </c>
      <c r="T1273" s="35">
        <v>0</v>
      </c>
      <c r="U1273" s="36">
        <v>0</v>
      </c>
      <c r="V1273" s="37" t="s">
        <v>48</v>
      </c>
      <c r="W1273" s="32">
        <v>2016</v>
      </c>
      <c r="X1273" s="38" t="s">
        <v>156</v>
      </c>
    </row>
    <row r="1274" spans="1:61" ht="50.1" customHeight="1">
      <c r="A1274" s="29" t="s">
        <v>2966</v>
      </c>
      <c r="B1274" s="30" t="s">
        <v>35</v>
      </c>
      <c r="C1274" s="31" t="s">
        <v>2964</v>
      </c>
      <c r="D1274" s="31" t="s">
        <v>2811</v>
      </c>
      <c r="E1274" s="31" t="s">
        <v>2965</v>
      </c>
      <c r="F1274" s="31" t="s">
        <v>48</v>
      </c>
      <c r="G1274" s="32" t="s">
        <v>40</v>
      </c>
      <c r="H1274" s="33">
        <v>0</v>
      </c>
      <c r="I1274" s="67">
        <v>590000000</v>
      </c>
      <c r="J1274" s="32" t="s">
        <v>41</v>
      </c>
      <c r="K1274" s="32" t="s">
        <v>153</v>
      </c>
      <c r="L1274" s="32" t="s">
        <v>43</v>
      </c>
      <c r="M1274" s="32" t="s">
        <v>84</v>
      </c>
      <c r="N1274" s="32" t="s">
        <v>154</v>
      </c>
      <c r="O1274" s="32" t="s">
        <v>155</v>
      </c>
      <c r="P1274" s="32" t="s">
        <v>133</v>
      </c>
      <c r="Q1274" s="32" t="s">
        <v>134</v>
      </c>
      <c r="R1274" s="34">
        <v>300</v>
      </c>
      <c r="S1274" s="34">
        <v>1900</v>
      </c>
      <c r="T1274" s="35">
        <f>R1274*S1274</f>
        <v>570000</v>
      </c>
      <c r="U1274" s="36">
        <f>T1274*1.12</f>
        <v>638400.00000000012</v>
      </c>
      <c r="V1274" s="37" t="s">
        <v>48</v>
      </c>
      <c r="W1274" s="32">
        <v>2016</v>
      </c>
      <c r="X1274" s="38" t="s">
        <v>48</v>
      </c>
    </row>
    <row r="1275" spans="1:61" ht="50.1" customHeight="1">
      <c r="A1275" s="29" t="s">
        <v>2967</v>
      </c>
      <c r="B1275" s="30" t="s">
        <v>35</v>
      </c>
      <c r="C1275" s="31" t="s">
        <v>2968</v>
      </c>
      <c r="D1275" s="31" t="s">
        <v>2811</v>
      </c>
      <c r="E1275" s="31" t="s">
        <v>2969</v>
      </c>
      <c r="F1275" s="31" t="s">
        <v>48</v>
      </c>
      <c r="G1275" s="32" t="s">
        <v>40</v>
      </c>
      <c r="H1275" s="33">
        <v>0</v>
      </c>
      <c r="I1275" s="67">
        <v>590000000</v>
      </c>
      <c r="J1275" s="32" t="s">
        <v>41</v>
      </c>
      <c r="K1275" s="32" t="s">
        <v>153</v>
      </c>
      <c r="L1275" s="32" t="s">
        <v>43</v>
      </c>
      <c r="M1275" s="32" t="s">
        <v>84</v>
      </c>
      <c r="N1275" s="32" t="s">
        <v>154</v>
      </c>
      <c r="O1275" s="32" t="s">
        <v>155</v>
      </c>
      <c r="P1275" s="32" t="s">
        <v>133</v>
      </c>
      <c r="Q1275" s="32" t="s">
        <v>134</v>
      </c>
      <c r="R1275" s="34">
        <v>300</v>
      </c>
      <c r="S1275" s="34">
        <v>1364</v>
      </c>
      <c r="T1275" s="35">
        <v>0</v>
      </c>
      <c r="U1275" s="36">
        <v>0</v>
      </c>
      <c r="V1275" s="37" t="s">
        <v>48</v>
      </c>
      <c r="W1275" s="32">
        <v>2016</v>
      </c>
      <c r="X1275" s="38" t="s">
        <v>156</v>
      </c>
    </row>
    <row r="1276" spans="1:61" ht="50.1" customHeight="1">
      <c r="A1276" s="29" t="s">
        <v>2970</v>
      </c>
      <c r="B1276" s="30" t="s">
        <v>35</v>
      </c>
      <c r="C1276" s="31" t="s">
        <v>2968</v>
      </c>
      <c r="D1276" s="31" t="s">
        <v>2811</v>
      </c>
      <c r="E1276" s="31" t="s">
        <v>2969</v>
      </c>
      <c r="F1276" s="31" t="s">
        <v>48</v>
      </c>
      <c r="G1276" s="32" t="s">
        <v>40</v>
      </c>
      <c r="H1276" s="33">
        <v>0</v>
      </c>
      <c r="I1276" s="67">
        <v>590000000</v>
      </c>
      <c r="J1276" s="32" t="s">
        <v>41</v>
      </c>
      <c r="K1276" s="32" t="s">
        <v>153</v>
      </c>
      <c r="L1276" s="32" t="s">
        <v>43</v>
      </c>
      <c r="M1276" s="32" t="s">
        <v>84</v>
      </c>
      <c r="N1276" s="32" t="s">
        <v>154</v>
      </c>
      <c r="O1276" s="32" t="s">
        <v>155</v>
      </c>
      <c r="P1276" s="32" t="s">
        <v>133</v>
      </c>
      <c r="Q1276" s="32" t="s">
        <v>134</v>
      </c>
      <c r="R1276" s="34">
        <v>300</v>
      </c>
      <c r="S1276" s="34">
        <v>1900</v>
      </c>
      <c r="T1276" s="35">
        <f>R1276*S1276</f>
        <v>570000</v>
      </c>
      <c r="U1276" s="36">
        <f t="shared" ref="U1276:U1346" si="137">T1276*1.12</f>
        <v>638400.00000000012</v>
      </c>
      <c r="V1276" s="37" t="s">
        <v>48</v>
      </c>
      <c r="W1276" s="32">
        <v>2016</v>
      </c>
      <c r="X1276" s="38" t="s">
        <v>48</v>
      </c>
    </row>
    <row r="1277" spans="1:61" ht="50.1" customHeight="1">
      <c r="A1277" s="29" t="s">
        <v>2971</v>
      </c>
      <c r="B1277" s="30" t="s">
        <v>35</v>
      </c>
      <c r="C1277" s="31" t="s">
        <v>2972</v>
      </c>
      <c r="D1277" s="31" t="s">
        <v>2811</v>
      </c>
      <c r="E1277" s="31" t="s">
        <v>2973</v>
      </c>
      <c r="F1277" s="31" t="s">
        <v>48</v>
      </c>
      <c r="G1277" s="32" t="s">
        <v>40</v>
      </c>
      <c r="H1277" s="33">
        <v>0</v>
      </c>
      <c r="I1277" s="67">
        <v>590000000</v>
      </c>
      <c r="J1277" s="32" t="s">
        <v>41</v>
      </c>
      <c r="K1277" s="32" t="s">
        <v>153</v>
      </c>
      <c r="L1277" s="32" t="s">
        <v>43</v>
      </c>
      <c r="M1277" s="32" t="s">
        <v>84</v>
      </c>
      <c r="N1277" s="32" t="s">
        <v>154</v>
      </c>
      <c r="O1277" s="32" t="s">
        <v>155</v>
      </c>
      <c r="P1277" s="32" t="s">
        <v>162</v>
      </c>
      <c r="Q1277" s="32" t="s">
        <v>163</v>
      </c>
      <c r="R1277" s="34">
        <v>0.1</v>
      </c>
      <c r="S1277" s="34">
        <v>2388</v>
      </c>
      <c r="T1277" s="35">
        <v>0</v>
      </c>
      <c r="U1277" s="36">
        <f t="shared" si="137"/>
        <v>0</v>
      </c>
      <c r="V1277" s="37" t="s">
        <v>48</v>
      </c>
      <c r="W1277" s="32">
        <v>2016</v>
      </c>
      <c r="X1277" s="38">
        <v>11</v>
      </c>
    </row>
    <row r="1278" spans="1:61" s="40" customFormat="1" ht="50.1" customHeight="1">
      <c r="A1278" s="70" t="s">
        <v>2974</v>
      </c>
      <c r="B1278" s="30" t="s">
        <v>35</v>
      </c>
      <c r="C1278" s="220" t="s">
        <v>2972</v>
      </c>
      <c r="D1278" s="418" t="s">
        <v>2811</v>
      </c>
      <c r="E1278" s="220" t="s">
        <v>2973</v>
      </c>
      <c r="F1278" s="221"/>
      <c r="G1278" s="32" t="s">
        <v>40</v>
      </c>
      <c r="H1278" s="30">
        <v>0</v>
      </c>
      <c r="I1278" s="67">
        <v>590000000</v>
      </c>
      <c r="J1278" s="32" t="s">
        <v>41</v>
      </c>
      <c r="K1278" s="32" t="s">
        <v>165</v>
      </c>
      <c r="L1278" s="32" t="s">
        <v>43</v>
      </c>
      <c r="M1278" s="32" t="s">
        <v>84</v>
      </c>
      <c r="N1278" s="54" t="s">
        <v>154</v>
      </c>
      <c r="O1278" s="54" t="s">
        <v>166</v>
      </c>
      <c r="P1278" s="32">
        <v>168</v>
      </c>
      <c r="Q1278" s="98" t="s">
        <v>163</v>
      </c>
      <c r="R1278" s="373">
        <v>0.1</v>
      </c>
      <c r="S1278" s="58">
        <v>2388</v>
      </c>
      <c r="T1278" s="58">
        <v>0</v>
      </c>
      <c r="U1278" s="58">
        <f>T1278*1.12</f>
        <v>0</v>
      </c>
      <c r="V1278" s="32"/>
      <c r="W1278" s="32">
        <v>2016</v>
      </c>
      <c r="X1278" s="32" t="s">
        <v>12653</v>
      </c>
      <c r="Y1278" s="364"/>
      <c r="Z1278" s="364"/>
      <c r="AA1278" s="364"/>
      <c r="AB1278" s="364"/>
      <c r="AC1278" s="364"/>
      <c r="AD1278" s="364"/>
      <c r="AE1278" s="364"/>
      <c r="AF1278" s="364"/>
      <c r="AG1278" s="364"/>
      <c r="AH1278" s="364"/>
      <c r="AI1278" s="364"/>
      <c r="AJ1278" s="364"/>
      <c r="AK1278" s="39"/>
      <c r="AL1278" s="39"/>
      <c r="AM1278" s="39"/>
      <c r="AN1278" s="39"/>
      <c r="AO1278" s="39"/>
      <c r="AP1278" s="39"/>
      <c r="AQ1278" s="39"/>
      <c r="AR1278" s="39"/>
      <c r="AS1278" s="39"/>
      <c r="AT1278" s="39"/>
      <c r="AU1278" s="39"/>
      <c r="AV1278" s="39"/>
      <c r="AW1278" s="39"/>
      <c r="AX1278" s="39"/>
      <c r="AY1278" s="39"/>
      <c r="AZ1278" s="39"/>
      <c r="BA1278" s="39"/>
      <c r="BB1278" s="39"/>
      <c r="BC1278" s="39"/>
      <c r="BD1278" s="39"/>
      <c r="BE1278" s="39"/>
      <c r="BF1278" s="39"/>
      <c r="BG1278" s="39"/>
      <c r="BH1278" s="39"/>
      <c r="BI1278" s="39"/>
    </row>
    <row r="1279" spans="1:61" s="40" customFormat="1" ht="50.1" customHeight="1">
      <c r="A1279" s="70" t="s">
        <v>14172</v>
      </c>
      <c r="B1279" s="30" t="s">
        <v>35</v>
      </c>
      <c r="C1279" s="220" t="s">
        <v>2972</v>
      </c>
      <c r="D1279" s="418" t="s">
        <v>2811</v>
      </c>
      <c r="E1279" s="220" t="s">
        <v>2973</v>
      </c>
      <c r="F1279" s="221"/>
      <c r="G1279" s="32" t="s">
        <v>40</v>
      </c>
      <c r="H1279" s="30">
        <v>0</v>
      </c>
      <c r="I1279" s="31">
        <v>590000000</v>
      </c>
      <c r="J1279" s="32" t="s">
        <v>41</v>
      </c>
      <c r="K1279" s="32" t="s">
        <v>13233</v>
      </c>
      <c r="L1279" s="32" t="s">
        <v>43</v>
      </c>
      <c r="M1279" s="32" t="s">
        <v>84</v>
      </c>
      <c r="N1279" s="54" t="s">
        <v>154</v>
      </c>
      <c r="O1279" s="54" t="s">
        <v>166</v>
      </c>
      <c r="P1279" s="32">
        <v>168</v>
      </c>
      <c r="Q1279" s="98" t="s">
        <v>163</v>
      </c>
      <c r="R1279" s="373">
        <v>4.3999999999999997E-2</v>
      </c>
      <c r="S1279" s="58">
        <v>2325000</v>
      </c>
      <c r="T1279" s="119">
        <f>R1279*S1279</f>
        <v>102300</v>
      </c>
      <c r="U1279" s="58">
        <f>T1279*1.12</f>
        <v>114576.00000000001</v>
      </c>
      <c r="V1279" s="32"/>
      <c r="W1279" s="32">
        <v>2016</v>
      </c>
      <c r="X1279" s="32"/>
      <c r="Y1279" s="364"/>
      <c r="Z1279" s="364"/>
      <c r="AA1279" s="364"/>
      <c r="AB1279" s="364"/>
      <c r="AC1279" s="364"/>
      <c r="AD1279" s="364"/>
      <c r="AE1279" s="364"/>
      <c r="AF1279" s="364"/>
      <c r="AG1279" s="364"/>
      <c r="AH1279" s="364"/>
      <c r="AI1279" s="364"/>
      <c r="AJ1279" s="364"/>
      <c r="AK1279" s="39"/>
      <c r="AL1279" s="39"/>
      <c r="AM1279" s="39"/>
      <c r="AN1279" s="39"/>
      <c r="AO1279" s="39"/>
      <c r="AP1279" s="39"/>
      <c r="AQ1279" s="39"/>
      <c r="AR1279" s="39"/>
      <c r="AS1279" s="39"/>
      <c r="AT1279" s="39"/>
      <c r="AU1279" s="39"/>
      <c r="AV1279" s="39"/>
      <c r="AW1279" s="39"/>
      <c r="AX1279" s="39"/>
      <c r="AY1279" s="39"/>
      <c r="AZ1279" s="39"/>
      <c r="BA1279" s="39"/>
      <c r="BB1279" s="39"/>
      <c r="BC1279" s="39"/>
      <c r="BD1279" s="39"/>
      <c r="BE1279" s="39"/>
      <c r="BF1279" s="39"/>
      <c r="BG1279" s="39"/>
      <c r="BH1279" s="39"/>
      <c r="BI1279" s="39"/>
    </row>
    <row r="1280" spans="1:61" ht="50.1" customHeight="1">
      <c r="A1280" s="29" t="s">
        <v>2975</v>
      </c>
      <c r="B1280" s="30" t="s">
        <v>35</v>
      </c>
      <c r="C1280" s="31" t="s">
        <v>2976</v>
      </c>
      <c r="D1280" s="31" t="s">
        <v>2811</v>
      </c>
      <c r="E1280" s="31" t="s">
        <v>2977</v>
      </c>
      <c r="F1280" s="31" t="s">
        <v>2978</v>
      </c>
      <c r="G1280" s="32" t="s">
        <v>40</v>
      </c>
      <c r="H1280" s="33">
        <v>0</v>
      </c>
      <c r="I1280" s="67">
        <v>590000000</v>
      </c>
      <c r="J1280" s="32" t="s">
        <v>41</v>
      </c>
      <c r="K1280" s="32" t="s">
        <v>2979</v>
      </c>
      <c r="L1280" s="32" t="s">
        <v>43</v>
      </c>
      <c r="M1280" s="32" t="s">
        <v>84</v>
      </c>
      <c r="N1280" s="32" t="s">
        <v>2980</v>
      </c>
      <c r="O1280" s="32" t="s">
        <v>640</v>
      </c>
      <c r="P1280" s="32" t="s">
        <v>162</v>
      </c>
      <c r="Q1280" s="32" t="s">
        <v>163</v>
      </c>
      <c r="R1280" s="34">
        <v>0.1</v>
      </c>
      <c r="S1280" s="34">
        <v>1050000</v>
      </c>
      <c r="T1280" s="35">
        <v>0</v>
      </c>
      <c r="U1280" s="36">
        <f t="shared" si="137"/>
        <v>0</v>
      </c>
      <c r="V1280" s="37" t="s">
        <v>48</v>
      </c>
      <c r="W1280" s="32">
        <v>2016</v>
      </c>
      <c r="X1280" s="38">
        <v>11</v>
      </c>
    </row>
    <row r="1281" spans="1:66" s="40" customFormat="1" ht="50.1" customHeight="1">
      <c r="A1281" s="70" t="s">
        <v>2981</v>
      </c>
      <c r="B1281" s="30" t="s">
        <v>35</v>
      </c>
      <c r="C1281" s="221" t="s">
        <v>2976</v>
      </c>
      <c r="D1281" s="420" t="s">
        <v>2811</v>
      </c>
      <c r="E1281" s="420" t="s">
        <v>2977</v>
      </c>
      <c r="F1281" s="220" t="s">
        <v>2978</v>
      </c>
      <c r="G1281" s="32" t="s">
        <v>40</v>
      </c>
      <c r="H1281" s="30">
        <v>0</v>
      </c>
      <c r="I1281" s="67">
        <v>590000000</v>
      </c>
      <c r="J1281" s="32" t="s">
        <v>41</v>
      </c>
      <c r="K1281" s="48" t="s">
        <v>2791</v>
      </c>
      <c r="L1281" s="32" t="s">
        <v>43</v>
      </c>
      <c r="M1281" s="32" t="s">
        <v>84</v>
      </c>
      <c r="N1281" s="54" t="s">
        <v>2980</v>
      </c>
      <c r="O1281" s="30" t="s">
        <v>483</v>
      </c>
      <c r="P1281" s="32">
        <v>168</v>
      </c>
      <c r="Q1281" s="98" t="s">
        <v>163</v>
      </c>
      <c r="R1281" s="373">
        <v>0.1</v>
      </c>
      <c r="S1281" s="58">
        <v>1050000</v>
      </c>
      <c r="T1281" s="58">
        <v>0</v>
      </c>
      <c r="U1281" s="58">
        <f>T1281*1.12</f>
        <v>0</v>
      </c>
      <c r="V1281" s="30"/>
      <c r="W1281" s="32">
        <v>2016</v>
      </c>
      <c r="X1281" s="30" t="s">
        <v>14173</v>
      </c>
      <c r="Y1281" s="364"/>
      <c r="Z1281" s="364"/>
      <c r="AA1281" s="364"/>
      <c r="AB1281" s="364"/>
      <c r="AC1281" s="364"/>
      <c r="AD1281" s="364"/>
      <c r="AE1281" s="364"/>
      <c r="AF1281" s="364"/>
      <c r="AG1281" s="364"/>
      <c r="AH1281" s="364"/>
      <c r="AI1281" s="364"/>
      <c r="AJ1281" s="364"/>
      <c r="AK1281" s="39"/>
      <c r="AL1281" s="39"/>
      <c r="AM1281" s="39"/>
      <c r="AN1281" s="39"/>
      <c r="AO1281" s="39"/>
      <c r="AP1281" s="39"/>
      <c r="AQ1281" s="39"/>
      <c r="AR1281" s="39"/>
      <c r="AS1281" s="39"/>
      <c r="AT1281" s="39"/>
      <c r="AU1281" s="39"/>
      <c r="AV1281" s="39"/>
      <c r="AW1281" s="39"/>
      <c r="AX1281" s="39"/>
      <c r="AY1281" s="39"/>
      <c r="AZ1281" s="39"/>
      <c r="BA1281" s="39"/>
      <c r="BB1281" s="39"/>
      <c r="BC1281" s="39"/>
      <c r="BD1281" s="39"/>
      <c r="BE1281" s="39"/>
      <c r="BF1281" s="39"/>
      <c r="BG1281" s="39"/>
      <c r="BH1281" s="39"/>
      <c r="BI1281" s="39"/>
    </row>
    <row r="1282" spans="1:66" s="40" customFormat="1" ht="50.1" customHeight="1">
      <c r="A1282" s="70" t="s">
        <v>14174</v>
      </c>
      <c r="B1282" s="30" t="s">
        <v>35</v>
      </c>
      <c r="C1282" s="220" t="s">
        <v>2810</v>
      </c>
      <c r="D1282" s="220" t="s">
        <v>2811</v>
      </c>
      <c r="E1282" s="220" t="s">
        <v>2812</v>
      </c>
      <c r="F1282" s="220" t="s">
        <v>2813</v>
      </c>
      <c r="G1282" s="32" t="s">
        <v>40</v>
      </c>
      <c r="H1282" s="30">
        <v>0</v>
      </c>
      <c r="I1282" s="421">
        <v>590000000</v>
      </c>
      <c r="J1282" s="32" t="s">
        <v>41</v>
      </c>
      <c r="K1282" s="48" t="s">
        <v>13233</v>
      </c>
      <c r="L1282" s="32" t="s">
        <v>43</v>
      </c>
      <c r="M1282" s="32" t="s">
        <v>84</v>
      </c>
      <c r="N1282" s="54" t="s">
        <v>2980</v>
      </c>
      <c r="O1282" s="30" t="s">
        <v>483</v>
      </c>
      <c r="P1282" s="32">
        <v>166</v>
      </c>
      <c r="Q1282" s="98" t="s">
        <v>134</v>
      </c>
      <c r="R1282" s="373">
        <v>4476</v>
      </c>
      <c r="S1282" s="58">
        <v>210</v>
      </c>
      <c r="T1282" s="58">
        <f>R1282*S1282</f>
        <v>939960</v>
      </c>
      <c r="U1282" s="58">
        <f>T1282*1.12</f>
        <v>1052755.2000000002</v>
      </c>
      <c r="V1282" s="30"/>
      <c r="W1282" s="32">
        <v>2016</v>
      </c>
      <c r="X1282" s="30"/>
      <c r="Y1282" s="364"/>
      <c r="Z1282" s="364"/>
      <c r="AA1282" s="364"/>
      <c r="AB1282" s="364"/>
      <c r="AC1282" s="364"/>
      <c r="AD1282" s="364"/>
      <c r="AE1282" s="364"/>
      <c r="AF1282" s="364"/>
      <c r="AG1282" s="364"/>
      <c r="AH1282" s="364"/>
      <c r="AI1282" s="364"/>
      <c r="AJ1282" s="364"/>
      <c r="AK1282" s="39"/>
      <c r="AL1282" s="39"/>
      <c r="AM1282" s="39"/>
      <c r="AN1282" s="39"/>
      <c r="AO1282" s="39"/>
      <c r="AP1282" s="39"/>
      <c r="AQ1282" s="39"/>
      <c r="AR1282" s="39"/>
      <c r="AS1282" s="39"/>
      <c r="AT1282" s="39"/>
      <c r="AU1282" s="39"/>
      <c r="AV1282" s="39"/>
      <c r="AW1282" s="39"/>
      <c r="AX1282" s="39"/>
      <c r="AY1282" s="39"/>
      <c r="AZ1282" s="39"/>
      <c r="BA1282" s="39"/>
      <c r="BB1282" s="39"/>
      <c r="BC1282" s="39"/>
      <c r="BD1282" s="39"/>
      <c r="BE1282" s="39"/>
      <c r="BF1282" s="39"/>
      <c r="BG1282" s="39"/>
      <c r="BH1282" s="39"/>
      <c r="BI1282" s="39"/>
    </row>
    <row r="1283" spans="1:66" ht="50.1" customHeight="1">
      <c r="A1283" s="29" t="s">
        <v>2982</v>
      </c>
      <c r="B1283" s="30" t="s">
        <v>35</v>
      </c>
      <c r="C1283" s="31" t="s">
        <v>2983</v>
      </c>
      <c r="D1283" s="31" t="s">
        <v>2811</v>
      </c>
      <c r="E1283" s="31" t="s">
        <v>2984</v>
      </c>
      <c r="F1283" s="31" t="s">
        <v>2985</v>
      </c>
      <c r="G1283" s="32" t="s">
        <v>40</v>
      </c>
      <c r="H1283" s="33">
        <v>0</v>
      </c>
      <c r="I1283" s="67">
        <v>590000000</v>
      </c>
      <c r="J1283" s="32" t="s">
        <v>2986</v>
      </c>
      <c r="K1283" s="32" t="s">
        <v>2987</v>
      </c>
      <c r="L1283" s="32" t="s">
        <v>41</v>
      </c>
      <c r="M1283" s="32" t="s">
        <v>69</v>
      </c>
      <c r="N1283" s="32" t="s">
        <v>2988</v>
      </c>
      <c r="O1283" s="32" t="s">
        <v>2989</v>
      </c>
      <c r="P1283" s="32">
        <v>796</v>
      </c>
      <c r="Q1283" s="32" t="s">
        <v>47</v>
      </c>
      <c r="R1283" s="34">
        <v>172</v>
      </c>
      <c r="S1283" s="34">
        <v>31000</v>
      </c>
      <c r="T1283" s="35">
        <f>R1283*S1283</f>
        <v>5332000</v>
      </c>
      <c r="U1283" s="36">
        <f t="shared" si="137"/>
        <v>5971840.0000000009</v>
      </c>
      <c r="V1283" s="37" t="s">
        <v>48</v>
      </c>
      <c r="W1283" s="32">
        <v>2016</v>
      </c>
      <c r="X1283" s="38" t="s">
        <v>48</v>
      </c>
    </row>
    <row r="1284" spans="1:66" ht="50.1" customHeight="1">
      <c r="A1284" s="29" t="s">
        <v>2990</v>
      </c>
      <c r="B1284" s="30" t="s">
        <v>35</v>
      </c>
      <c r="C1284" s="31" t="s">
        <v>2991</v>
      </c>
      <c r="D1284" s="31" t="s">
        <v>2992</v>
      </c>
      <c r="E1284" s="31" t="s">
        <v>2993</v>
      </c>
      <c r="F1284" s="31" t="s">
        <v>2994</v>
      </c>
      <c r="G1284" s="32" t="s">
        <v>103</v>
      </c>
      <c r="H1284" s="33">
        <v>10</v>
      </c>
      <c r="I1284" s="67">
        <v>590000000</v>
      </c>
      <c r="J1284" s="32" t="s">
        <v>41</v>
      </c>
      <c r="K1284" s="32" t="s">
        <v>200</v>
      </c>
      <c r="L1284" s="32" t="s">
        <v>43</v>
      </c>
      <c r="M1284" s="32" t="s">
        <v>84</v>
      </c>
      <c r="N1284" s="32" t="s">
        <v>201</v>
      </c>
      <c r="O1284" s="32" t="s">
        <v>202</v>
      </c>
      <c r="P1284" s="32" t="s">
        <v>2995</v>
      </c>
      <c r="Q1284" s="32" t="s">
        <v>2811</v>
      </c>
      <c r="R1284" s="34">
        <v>30</v>
      </c>
      <c r="S1284" s="34">
        <v>1504.1</v>
      </c>
      <c r="T1284" s="35">
        <v>0</v>
      </c>
      <c r="U1284" s="36">
        <f t="shared" si="137"/>
        <v>0</v>
      </c>
      <c r="V1284" s="37"/>
      <c r="W1284" s="32">
        <v>2016</v>
      </c>
      <c r="X1284" s="38">
        <v>11</v>
      </c>
    </row>
    <row r="1285" spans="1:66" s="40" customFormat="1" ht="50.1" customHeight="1">
      <c r="A1285" s="70" t="s">
        <v>2996</v>
      </c>
      <c r="B1285" s="30" t="s">
        <v>35</v>
      </c>
      <c r="C1285" s="42" t="s">
        <v>2991</v>
      </c>
      <c r="D1285" s="42" t="s">
        <v>2992</v>
      </c>
      <c r="E1285" s="42" t="s">
        <v>2993</v>
      </c>
      <c r="F1285" s="42" t="s">
        <v>2994</v>
      </c>
      <c r="G1285" s="30" t="s">
        <v>103</v>
      </c>
      <c r="H1285" s="30">
        <v>10</v>
      </c>
      <c r="I1285" s="67">
        <v>590000000</v>
      </c>
      <c r="J1285" s="32" t="s">
        <v>41</v>
      </c>
      <c r="K1285" s="30" t="s">
        <v>204</v>
      </c>
      <c r="L1285" s="32" t="s">
        <v>43</v>
      </c>
      <c r="M1285" s="30" t="s">
        <v>84</v>
      </c>
      <c r="N1285" s="30" t="s">
        <v>45</v>
      </c>
      <c r="O1285" s="54" t="s">
        <v>166</v>
      </c>
      <c r="P1285" s="32">
        <v>625</v>
      </c>
      <c r="Q1285" s="30" t="s">
        <v>2811</v>
      </c>
      <c r="R1285" s="43">
        <v>30</v>
      </c>
      <c r="S1285" s="43">
        <v>1504.1000000000001</v>
      </c>
      <c r="T1285" s="44">
        <v>0</v>
      </c>
      <c r="U1285" s="44">
        <f>T1285*1.12</f>
        <v>0</v>
      </c>
      <c r="V1285" s="64"/>
      <c r="W1285" s="32">
        <v>2016</v>
      </c>
      <c r="X1285" s="327" t="s">
        <v>1840</v>
      </c>
    </row>
    <row r="1286" spans="1:66" s="40" customFormat="1" ht="50.1" customHeight="1">
      <c r="A1286" s="70" t="s">
        <v>2997</v>
      </c>
      <c r="B1286" s="30" t="s">
        <v>35</v>
      </c>
      <c r="C1286" s="42" t="s">
        <v>2991</v>
      </c>
      <c r="D1286" s="42" t="s">
        <v>2992</v>
      </c>
      <c r="E1286" s="42" t="s">
        <v>2993</v>
      </c>
      <c r="F1286" s="42" t="s">
        <v>2998</v>
      </c>
      <c r="G1286" s="30" t="s">
        <v>40</v>
      </c>
      <c r="H1286" s="30">
        <v>0</v>
      </c>
      <c r="I1286" s="67">
        <v>590000000</v>
      </c>
      <c r="J1286" s="32" t="s">
        <v>41</v>
      </c>
      <c r="K1286" s="30" t="s">
        <v>835</v>
      </c>
      <c r="L1286" s="32" t="s">
        <v>41</v>
      </c>
      <c r="M1286" s="30" t="s">
        <v>44</v>
      </c>
      <c r="N1286" s="30" t="s">
        <v>1843</v>
      </c>
      <c r="O1286" s="32" t="s">
        <v>1844</v>
      </c>
      <c r="P1286" s="32">
        <v>625</v>
      </c>
      <c r="Q1286" s="30" t="s">
        <v>2811</v>
      </c>
      <c r="R1286" s="170">
        <v>6</v>
      </c>
      <c r="S1286" s="170">
        <v>1170.0562499999999</v>
      </c>
      <c r="T1286" s="44">
        <f>R1286*S1286</f>
        <v>7020.3374999999996</v>
      </c>
      <c r="U1286" s="44">
        <f>T1286*1.12</f>
        <v>7862.7780000000002</v>
      </c>
      <c r="V1286" s="116"/>
      <c r="W1286" s="32">
        <v>2016</v>
      </c>
      <c r="X1286" s="327"/>
    </row>
    <row r="1287" spans="1:66" ht="50.1" customHeight="1">
      <c r="A1287" s="29" t="s">
        <v>2999</v>
      </c>
      <c r="B1287" s="30" t="s">
        <v>35</v>
      </c>
      <c r="C1287" s="31" t="s">
        <v>2991</v>
      </c>
      <c r="D1287" s="31" t="s">
        <v>2992</v>
      </c>
      <c r="E1287" s="31" t="s">
        <v>2993</v>
      </c>
      <c r="F1287" s="31" t="s">
        <v>3000</v>
      </c>
      <c r="G1287" s="32" t="s">
        <v>103</v>
      </c>
      <c r="H1287" s="33">
        <v>10</v>
      </c>
      <c r="I1287" s="67">
        <v>590000000</v>
      </c>
      <c r="J1287" s="32" t="s">
        <v>41</v>
      </c>
      <c r="K1287" s="32" t="s">
        <v>200</v>
      </c>
      <c r="L1287" s="32" t="s">
        <v>43</v>
      </c>
      <c r="M1287" s="32" t="s">
        <v>84</v>
      </c>
      <c r="N1287" s="32" t="s">
        <v>201</v>
      </c>
      <c r="O1287" s="32" t="s">
        <v>202</v>
      </c>
      <c r="P1287" s="32" t="s">
        <v>2995</v>
      </c>
      <c r="Q1287" s="32" t="s">
        <v>2811</v>
      </c>
      <c r="R1287" s="34">
        <v>120</v>
      </c>
      <c r="S1287" s="34">
        <v>2093</v>
      </c>
      <c r="T1287" s="35">
        <v>0</v>
      </c>
      <c r="U1287" s="36">
        <f t="shared" si="137"/>
        <v>0</v>
      </c>
      <c r="V1287" s="37"/>
      <c r="W1287" s="32">
        <v>2016</v>
      </c>
      <c r="X1287" s="38">
        <v>11</v>
      </c>
    </row>
    <row r="1288" spans="1:66" ht="50.1" customHeight="1">
      <c r="A1288" s="41" t="s">
        <v>3001</v>
      </c>
      <c r="B1288" s="30" t="s">
        <v>35</v>
      </c>
      <c r="C1288" s="42" t="s">
        <v>2991</v>
      </c>
      <c r="D1288" s="42" t="s">
        <v>2992</v>
      </c>
      <c r="E1288" s="42" t="s">
        <v>2993</v>
      </c>
      <c r="F1288" s="42" t="s">
        <v>3000</v>
      </c>
      <c r="G1288" s="30" t="s">
        <v>103</v>
      </c>
      <c r="H1288" s="30">
        <v>10</v>
      </c>
      <c r="I1288" s="67">
        <v>590000000</v>
      </c>
      <c r="J1288" s="32" t="s">
        <v>41</v>
      </c>
      <c r="K1288" s="30" t="s">
        <v>204</v>
      </c>
      <c r="L1288" s="32" t="s">
        <v>43</v>
      </c>
      <c r="M1288" s="30" t="s">
        <v>84</v>
      </c>
      <c r="N1288" s="30" t="s">
        <v>45</v>
      </c>
      <c r="O1288" s="54" t="s">
        <v>166</v>
      </c>
      <c r="P1288" s="32" t="s">
        <v>2995</v>
      </c>
      <c r="Q1288" s="30" t="s">
        <v>2811</v>
      </c>
      <c r="R1288" s="43">
        <v>120</v>
      </c>
      <c r="S1288" s="43">
        <v>2093</v>
      </c>
      <c r="T1288" s="44">
        <f>R1288*S1288</f>
        <v>251160</v>
      </c>
      <c r="U1288" s="44">
        <f>T1288*1.12</f>
        <v>281299.20000000001</v>
      </c>
      <c r="V1288" s="64"/>
      <c r="W1288" s="32">
        <v>2016</v>
      </c>
      <c r="X1288" s="30"/>
    </row>
    <row r="1289" spans="1:66" ht="50.1" customHeight="1">
      <c r="A1289" s="29" t="s">
        <v>3002</v>
      </c>
      <c r="B1289" s="30" t="s">
        <v>35</v>
      </c>
      <c r="C1289" s="31" t="s">
        <v>3003</v>
      </c>
      <c r="D1289" s="31" t="s">
        <v>3004</v>
      </c>
      <c r="E1289" s="31" t="s">
        <v>3005</v>
      </c>
      <c r="F1289" s="31" t="s">
        <v>48</v>
      </c>
      <c r="G1289" s="32" t="s">
        <v>40</v>
      </c>
      <c r="H1289" s="33">
        <v>0</v>
      </c>
      <c r="I1289" s="67">
        <v>590000000</v>
      </c>
      <c r="J1289" s="32" t="s">
        <v>41</v>
      </c>
      <c r="K1289" s="32" t="s">
        <v>153</v>
      </c>
      <c r="L1289" s="32" t="s">
        <v>43</v>
      </c>
      <c r="M1289" s="32" t="s">
        <v>84</v>
      </c>
      <c r="N1289" s="32" t="s">
        <v>154</v>
      </c>
      <c r="O1289" s="32" t="s">
        <v>155</v>
      </c>
      <c r="P1289" s="32" t="s">
        <v>162</v>
      </c>
      <c r="Q1289" s="32" t="s">
        <v>163</v>
      </c>
      <c r="R1289" s="34">
        <v>5</v>
      </c>
      <c r="S1289" s="34">
        <v>165000</v>
      </c>
      <c r="T1289" s="35">
        <v>0</v>
      </c>
      <c r="U1289" s="36">
        <f t="shared" si="137"/>
        <v>0</v>
      </c>
      <c r="V1289" s="37"/>
      <c r="W1289" s="32">
        <v>2016</v>
      </c>
      <c r="X1289" s="38">
        <v>11</v>
      </c>
    </row>
    <row r="1290" spans="1:66" s="40" customFormat="1" ht="50.1" customHeight="1">
      <c r="A1290" s="70" t="s">
        <v>3006</v>
      </c>
      <c r="B1290" s="30" t="s">
        <v>35</v>
      </c>
      <c r="C1290" s="128" t="s">
        <v>3003</v>
      </c>
      <c r="D1290" s="128" t="s">
        <v>3004</v>
      </c>
      <c r="E1290" s="128" t="s">
        <v>3005</v>
      </c>
      <c r="F1290" s="221"/>
      <c r="G1290" s="32" t="s">
        <v>40</v>
      </c>
      <c r="H1290" s="30">
        <v>0</v>
      </c>
      <c r="I1290" s="67">
        <v>590000000</v>
      </c>
      <c r="J1290" s="32" t="s">
        <v>41</v>
      </c>
      <c r="K1290" s="32" t="s">
        <v>165</v>
      </c>
      <c r="L1290" s="32" t="s">
        <v>43</v>
      </c>
      <c r="M1290" s="32" t="s">
        <v>84</v>
      </c>
      <c r="N1290" s="54" t="s">
        <v>154</v>
      </c>
      <c r="O1290" s="54" t="s">
        <v>166</v>
      </c>
      <c r="P1290" s="32">
        <v>168</v>
      </c>
      <c r="Q1290" s="98" t="s">
        <v>163</v>
      </c>
      <c r="R1290" s="58">
        <v>5</v>
      </c>
      <c r="S1290" s="58">
        <v>165000</v>
      </c>
      <c r="T1290" s="58">
        <v>0</v>
      </c>
      <c r="U1290" s="58">
        <f>T1290*1.12</f>
        <v>0</v>
      </c>
      <c r="V1290" s="32"/>
      <c r="W1290" s="32">
        <v>2016</v>
      </c>
      <c r="X1290" s="32" t="s">
        <v>14414</v>
      </c>
      <c r="Y1290" s="409"/>
      <c r="Z1290" s="363"/>
      <c r="AA1290" s="407"/>
      <c r="AB1290" s="363"/>
      <c r="AC1290" s="364"/>
      <c r="AD1290" s="364"/>
      <c r="AE1290" s="364"/>
      <c r="AF1290" s="364"/>
      <c r="AG1290" s="364"/>
      <c r="AH1290" s="364"/>
      <c r="AI1290" s="364"/>
      <c r="AJ1290" s="364"/>
      <c r="AK1290" s="364"/>
      <c r="AL1290" s="364"/>
      <c r="AM1290" s="364"/>
      <c r="AN1290" s="364"/>
      <c r="AO1290" s="364"/>
      <c r="AP1290" s="39"/>
      <c r="AQ1290" s="39"/>
      <c r="AR1290" s="39"/>
      <c r="AS1290" s="39"/>
      <c r="AT1290" s="39"/>
      <c r="AU1290" s="39"/>
      <c r="AV1290" s="39"/>
      <c r="AW1290" s="39"/>
      <c r="AX1290" s="39"/>
      <c r="AY1290" s="39"/>
      <c r="AZ1290" s="39"/>
      <c r="BA1290" s="39"/>
      <c r="BB1290" s="39"/>
      <c r="BC1290" s="39"/>
      <c r="BD1290" s="39"/>
      <c r="BE1290" s="39"/>
      <c r="BF1290" s="39"/>
      <c r="BG1290" s="39"/>
      <c r="BH1290" s="39"/>
      <c r="BI1290" s="39"/>
      <c r="BJ1290" s="39"/>
      <c r="BK1290" s="39"/>
      <c r="BL1290" s="39"/>
      <c r="BM1290" s="39"/>
      <c r="BN1290" s="39"/>
    </row>
    <row r="1291" spans="1:66" s="40" customFormat="1" ht="50.1" customHeight="1">
      <c r="A1291" s="70" t="s">
        <v>14441</v>
      </c>
      <c r="B1291" s="30" t="s">
        <v>35</v>
      </c>
      <c r="C1291" s="42" t="s">
        <v>4487</v>
      </c>
      <c r="D1291" s="42" t="s">
        <v>4488</v>
      </c>
      <c r="E1291" s="245" t="s">
        <v>4489</v>
      </c>
      <c r="F1291" s="220" t="s">
        <v>14442</v>
      </c>
      <c r="G1291" s="219" t="s">
        <v>40</v>
      </c>
      <c r="H1291" s="30">
        <v>0</v>
      </c>
      <c r="I1291" s="67">
        <v>590000000</v>
      </c>
      <c r="J1291" s="32" t="s">
        <v>41</v>
      </c>
      <c r="K1291" s="32" t="s">
        <v>14136</v>
      </c>
      <c r="L1291" s="32" t="s">
        <v>13075</v>
      </c>
      <c r="M1291" s="32" t="s">
        <v>512</v>
      </c>
      <c r="N1291" s="30" t="s">
        <v>366</v>
      </c>
      <c r="O1291" s="32" t="s">
        <v>115</v>
      </c>
      <c r="P1291" s="32">
        <v>796</v>
      </c>
      <c r="Q1291" s="30" t="s">
        <v>47</v>
      </c>
      <c r="R1291" s="102">
        <v>1</v>
      </c>
      <c r="S1291" s="102">
        <v>1055000</v>
      </c>
      <c r="T1291" s="102">
        <f>S1291*R1291</f>
        <v>1055000</v>
      </c>
      <c r="U1291" s="58">
        <f>T1291*1.12</f>
        <v>1181600</v>
      </c>
      <c r="V1291" s="123"/>
      <c r="W1291" s="32">
        <v>2016</v>
      </c>
      <c r="X1291" s="314" t="s">
        <v>13857</v>
      </c>
      <c r="Y1291" s="409"/>
      <c r="Z1291" s="363"/>
      <c r="AA1291" s="407"/>
      <c r="AB1291" s="363"/>
      <c r="AC1291" s="364"/>
      <c r="AD1291" s="364"/>
      <c r="AE1291" s="364"/>
      <c r="AF1291" s="364"/>
      <c r="AG1291" s="364"/>
      <c r="AH1291" s="364"/>
      <c r="AI1291" s="364"/>
      <c r="AJ1291" s="364"/>
      <c r="AK1291" s="364"/>
      <c r="AL1291" s="364"/>
      <c r="AM1291" s="364"/>
      <c r="AN1291" s="364"/>
      <c r="AO1291" s="364"/>
      <c r="AP1291" s="39"/>
      <c r="AQ1291" s="39"/>
      <c r="AR1291" s="39"/>
      <c r="AS1291" s="39"/>
      <c r="AT1291" s="39"/>
      <c r="AU1291" s="39"/>
      <c r="AV1291" s="39"/>
      <c r="AW1291" s="39"/>
      <c r="AX1291" s="39"/>
      <c r="AY1291" s="39"/>
      <c r="AZ1291" s="39"/>
      <c r="BA1291" s="39"/>
      <c r="BB1291" s="39"/>
      <c r="BC1291" s="39"/>
      <c r="BD1291" s="39"/>
      <c r="BE1291" s="39"/>
      <c r="BF1291" s="39"/>
      <c r="BG1291" s="39"/>
      <c r="BH1291" s="39"/>
      <c r="BI1291" s="39"/>
      <c r="BJ1291" s="39"/>
      <c r="BK1291" s="39"/>
      <c r="BL1291" s="39"/>
      <c r="BM1291" s="39"/>
      <c r="BN1291" s="39"/>
    </row>
    <row r="1292" spans="1:66" ht="50.1" customHeight="1">
      <c r="A1292" s="29" t="s">
        <v>3007</v>
      </c>
      <c r="B1292" s="30" t="s">
        <v>35</v>
      </c>
      <c r="C1292" s="31" t="s">
        <v>3008</v>
      </c>
      <c r="D1292" s="31" t="s">
        <v>3009</v>
      </c>
      <c r="E1292" s="31" t="s">
        <v>3010</v>
      </c>
      <c r="F1292" s="31" t="s">
        <v>48</v>
      </c>
      <c r="G1292" s="32" t="s">
        <v>40</v>
      </c>
      <c r="H1292" s="33">
        <v>0</v>
      </c>
      <c r="I1292" s="67">
        <v>590000000</v>
      </c>
      <c r="J1292" s="32" t="s">
        <v>41</v>
      </c>
      <c r="K1292" s="32" t="s">
        <v>132</v>
      </c>
      <c r="L1292" s="32" t="s">
        <v>41</v>
      </c>
      <c r="M1292" s="32" t="s">
        <v>84</v>
      </c>
      <c r="N1292" s="32" t="s">
        <v>55</v>
      </c>
      <c r="O1292" s="32" t="s">
        <v>56</v>
      </c>
      <c r="P1292" s="32">
        <v>796</v>
      </c>
      <c r="Q1292" s="32" t="s">
        <v>47</v>
      </c>
      <c r="R1292" s="34">
        <v>3000</v>
      </c>
      <c r="S1292" s="34">
        <v>56</v>
      </c>
      <c r="T1292" s="35">
        <v>0</v>
      </c>
      <c r="U1292" s="36">
        <f t="shared" si="137"/>
        <v>0</v>
      </c>
      <c r="V1292" s="37"/>
      <c r="W1292" s="32">
        <v>2016</v>
      </c>
      <c r="X1292" s="38">
        <v>11</v>
      </c>
    </row>
    <row r="1293" spans="1:66" ht="50.1" customHeight="1">
      <c r="A1293" s="41" t="s">
        <v>3011</v>
      </c>
      <c r="B1293" s="30" t="s">
        <v>35</v>
      </c>
      <c r="C1293" s="42" t="s">
        <v>3008</v>
      </c>
      <c r="D1293" s="130" t="s">
        <v>3009</v>
      </c>
      <c r="E1293" s="42" t="s">
        <v>3010</v>
      </c>
      <c r="F1293" s="66"/>
      <c r="G1293" s="30" t="s">
        <v>40</v>
      </c>
      <c r="H1293" s="30">
        <v>0</v>
      </c>
      <c r="I1293" s="67">
        <v>590000000</v>
      </c>
      <c r="J1293" s="32" t="s">
        <v>41</v>
      </c>
      <c r="K1293" s="48" t="s">
        <v>212</v>
      </c>
      <c r="L1293" s="32" t="s">
        <v>41</v>
      </c>
      <c r="M1293" s="30" t="s">
        <v>84</v>
      </c>
      <c r="N1293" s="30" t="s">
        <v>55</v>
      </c>
      <c r="O1293" s="30" t="s">
        <v>483</v>
      </c>
      <c r="P1293" s="32">
        <v>796</v>
      </c>
      <c r="Q1293" s="30" t="s">
        <v>484</v>
      </c>
      <c r="R1293" s="49">
        <v>3000</v>
      </c>
      <c r="S1293" s="131">
        <v>56</v>
      </c>
      <c r="T1293" s="44">
        <f>R1293*S1293</f>
        <v>168000</v>
      </c>
      <c r="U1293" s="44">
        <f>T1293*1.12</f>
        <v>188160.00000000003</v>
      </c>
      <c r="V1293" s="61"/>
      <c r="W1293" s="32">
        <v>2016</v>
      </c>
      <c r="X1293" s="30"/>
    </row>
    <row r="1294" spans="1:66" ht="50.1" customHeight="1">
      <c r="A1294" s="29" t="s">
        <v>3012</v>
      </c>
      <c r="B1294" s="30" t="s">
        <v>35</v>
      </c>
      <c r="C1294" s="31" t="s">
        <v>3013</v>
      </c>
      <c r="D1294" s="31" t="s">
        <v>3014</v>
      </c>
      <c r="E1294" s="31" t="s">
        <v>3015</v>
      </c>
      <c r="F1294" s="31" t="s">
        <v>3016</v>
      </c>
      <c r="G1294" s="32" t="s">
        <v>40</v>
      </c>
      <c r="H1294" s="33">
        <v>0</v>
      </c>
      <c r="I1294" s="67">
        <v>590000000</v>
      </c>
      <c r="J1294" s="32" t="s">
        <v>41</v>
      </c>
      <c r="K1294" s="32" t="s">
        <v>42</v>
      </c>
      <c r="L1294" s="32" t="s">
        <v>43</v>
      </c>
      <c r="M1294" s="32" t="s">
        <v>44</v>
      </c>
      <c r="N1294" s="32" t="s">
        <v>172</v>
      </c>
      <c r="O1294" s="32" t="s">
        <v>46</v>
      </c>
      <c r="P1294" s="32">
        <v>796</v>
      </c>
      <c r="Q1294" s="32" t="s">
        <v>47</v>
      </c>
      <c r="R1294" s="34">
        <v>20</v>
      </c>
      <c r="S1294" s="34">
        <v>4000</v>
      </c>
      <c r="T1294" s="35">
        <v>0</v>
      </c>
      <c r="U1294" s="36">
        <f t="shared" si="137"/>
        <v>0</v>
      </c>
      <c r="V1294" s="37"/>
      <c r="W1294" s="32">
        <v>2016</v>
      </c>
      <c r="X1294" s="38">
        <v>11</v>
      </c>
    </row>
    <row r="1295" spans="1:66" ht="50.1" customHeight="1">
      <c r="A1295" s="41" t="s">
        <v>3017</v>
      </c>
      <c r="B1295" s="30" t="s">
        <v>35</v>
      </c>
      <c r="C1295" s="42" t="s">
        <v>3013</v>
      </c>
      <c r="D1295" s="42" t="s">
        <v>3014</v>
      </c>
      <c r="E1295" s="42" t="s">
        <v>3015</v>
      </c>
      <c r="F1295" s="42" t="s">
        <v>3016</v>
      </c>
      <c r="G1295" s="30" t="s">
        <v>40</v>
      </c>
      <c r="H1295" s="30">
        <v>0</v>
      </c>
      <c r="I1295" s="67">
        <v>590000000</v>
      </c>
      <c r="J1295" s="32" t="s">
        <v>41</v>
      </c>
      <c r="K1295" s="30" t="s">
        <v>174</v>
      </c>
      <c r="L1295" s="32" t="s">
        <v>43</v>
      </c>
      <c r="M1295" s="30" t="s">
        <v>44</v>
      </c>
      <c r="N1295" s="30" t="s">
        <v>172</v>
      </c>
      <c r="O1295" s="32" t="s">
        <v>175</v>
      </c>
      <c r="P1295" s="32">
        <v>796</v>
      </c>
      <c r="Q1295" s="30" t="s">
        <v>47</v>
      </c>
      <c r="R1295" s="43">
        <v>20</v>
      </c>
      <c r="S1295" s="43">
        <v>4000</v>
      </c>
      <c r="T1295" s="44">
        <f>R1295*S1295</f>
        <v>80000</v>
      </c>
      <c r="U1295" s="44">
        <f>T1295*1.12</f>
        <v>89600.000000000015</v>
      </c>
      <c r="V1295" s="64"/>
      <c r="W1295" s="32">
        <v>2016</v>
      </c>
      <c r="X1295" s="30"/>
    </row>
    <row r="1296" spans="1:66" ht="50.1" customHeight="1">
      <c r="A1296" s="29" t="s">
        <v>3018</v>
      </c>
      <c r="B1296" s="30" t="s">
        <v>35</v>
      </c>
      <c r="C1296" s="31" t="s">
        <v>3019</v>
      </c>
      <c r="D1296" s="31" t="s">
        <v>3020</v>
      </c>
      <c r="E1296" s="31" t="s">
        <v>3021</v>
      </c>
      <c r="F1296" s="31" t="s">
        <v>3022</v>
      </c>
      <c r="G1296" s="32" t="s">
        <v>103</v>
      </c>
      <c r="H1296" s="33">
        <v>0</v>
      </c>
      <c r="I1296" s="67">
        <v>590000000</v>
      </c>
      <c r="J1296" s="32" t="s">
        <v>41</v>
      </c>
      <c r="K1296" s="32" t="s">
        <v>495</v>
      </c>
      <c r="L1296" s="32" t="s">
        <v>41</v>
      </c>
      <c r="M1296" s="32" t="s">
        <v>44</v>
      </c>
      <c r="N1296" s="32" t="s">
        <v>3023</v>
      </c>
      <c r="O1296" s="32" t="s">
        <v>56</v>
      </c>
      <c r="P1296" s="32">
        <v>796</v>
      </c>
      <c r="Q1296" s="32" t="s">
        <v>47</v>
      </c>
      <c r="R1296" s="34">
        <v>100</v>
      </c>
      <c r="S1296" s="34">
        <v>116</v>
      </c>
      <c r="T1296" s="35">
        <v>0</v>
      </c>
      <c r="U1296" s="36">
        <f t="shared" si="137"/>
        <v>0</v>
      </c>
      <c r="V1296" s="37"/>
      <c r="W1296" s="32">
        <v>2016</v>
      </c>
      <c r="X1296" s="38">
        <v>11</v>
      </c>
    </row>
    <row r="1297" spans="1:58" ht="50.1" customHeight="1">
      <c r="A1297" s="41" t="s">
        <v>3024</v>
      </c>
      <c r="B1297" s="30" t="s">
        <v>35</v>
      </c>
      <c r="C1297" s="42" t="s">
        <v>3019</v>
      </c>
      <c r="D1297" s="42" t="s">
        <v>3020</v>
      </c>
      <c r="E1297" s="42" t="s">
        <v>3021</v>
      </c>
      <c r="F1297" s="42" t="s">
        <v>3022</v>
      </c>
      <c r="G1297" s="30" t="s">
        <v>103</v>
      </c>
      <c r="H1297" s="30">
        <v>0</v>
      </c>
      <c r="I1297" s="67">
        <v>590000000</v>
      </c>
      <c r="J1297" s="32" t="s">
        <v>41</v>
      </c>
      <c r="K1297" s="48" t="s">
        <v>1665</v>
      </c>
      <c r="L1297" s="32" t="s">
        <v>41</v>
      </c>
      <c r="M1297" s="30" t="s">
        <v>44</v>
      </c>
      <c r="N1297" s="30" t="s">
        <v>3023</v>
      </c>
      <c r="O1297" s="30" t="s">
        <v>483</v>
      </c>
      <c r="P1297" s="32">
        <v>796</v>
      </c>
      <c r="Q1297" s="68" t="s">
        <v>484</v>
      </c>
      <c r="R1297" s="49">
        <v>100</v>
      </c>
      <c r="S1297" s="50">
        <v>116</v>
      </c>
      <c r="T1297" s="44">
        <f>R1297*S1297</f>
        <v>11600</v>
      </c>
      <c r="U1297" s="44">
        <f>T1297*1.12</f>
        <v>12992.000000000002</v>
      </c>
      <c r="V1297" s="61"/>
      <c r="W1297" s="32">
        <v>2016</v>
      </c>
      <c r="X1297" s="30"/>
    </row>
    <row r="1298" spans="1:58" ht="50.1" customHeight="1">
      <c r="A1298" s="29" t="s">
        <v>3025</v>
      </c>
      <c r="B1298" s="30" t="s">
        <v>35</v>
      </c>
      <c r="C1298" s="31" t="s">
        <v>3026</v>
      </c>
      <c r="D1298" s="31" t="s">
        <v>3020</v>
      </c>
      <c r="E1298" s="31" t="s">
        <v>3027</v>
      </c>
      <c r="F1298" s="31" t="s">
        <v>3028</v>
      </c>
      <c r="G1298" s="32" t="s">
        <v>103</v>
      </c>
      <c r="H1298" s="33">
        <v>0</v>
      </c>
      <c r="I1298" s="67">
        <v>590000000</v>
      </c>
      <c r="J1298" s="32" t="s">
        <v>41</v>
      </c>
      <c r="K1298" s="32" t="s">
        <v>495</v>
      </c>
      <c r="L1298" s="32" t="s">
        <v>41</v>
      </c>
      <c r="M1298" s="32" t="s">
        <v>44</v>
      </c>
      <c r="N1298" s="32" t="s">
        <v>3023</v>
      </c>
      <c r="O1298" s="32" t="s">
        <v>56</v>
      </c>
      <c r="P1298" s="32">
        <v>796</v>
      </c>
      <c r="Q1298" s="32" t="s">
        <v>47</v>
      </c>
      <c r="R1298" s="34">
        <v>100</v>
      </c>
      <c r="S1298" s="34">
        <v>143</v>
      </c>
      <c r="T1298" s="35">
        <v>0</v>
      </c>
      <c r="U1298" s="36">
        <f t="shared" si="137"/>
        <v>0</v>
      </c>
      <c r="V1298" s="37"/>
      <c r="W1298" s="32">
        <v>2016</v>
      </c>
      <c r="X1298" s="38">
        <v>11</v>
      </c>
    </row>
    <row r="1299" spans="1:58" s="40" customFormat="1" ht="50.1" customHeight="1">
      <c r="A1299" s="70" t="s">
        <v>3029</v>
      </c>
      <c r="B1299" s="30" t="s">
        <v>35</v>
      </c>
      <c r="C1299" s="42" t="s">
        <v>3026</v>
      </c>
      <c r="D1299" s="42" t="s">
        <v>3020</v>
      </c>
      <c r="E1299" s="42" t="s">
        <v>3027</v>
      </c>
      <c r="F1299" s="42" t="s">
        <v>3028</v>
      </c>
      <c r="G1299" s="30" t="s">
        <v>103</v>
      </c>
      <c r="H1299" s="30">
        <v>0</v>
      </c>
      <c r="I1299" s="67">
        <v>590000000</v>
      </c>
      <c r="J1299" s="32" t="s">
        <v>41</v>
      </c>
      <c r="K1299" s="48" t="s">
        <v>1665</v>
      </c>
      <c r="L1299" s="32" t="s">
        <v>41</v>
      </c>
      <c r="M1299" s="30" t="s">
        <v>44</v>
      </c>
      <c r="N1299" s="30" t="s">
        <v>3023</v>
      </c>
      <c r="O1299" s="30" t="s">
        <v>483</v>
      </c>
      <c r="P1299" s="32">
        <v>796</v>
      </c>
      <c r="Q1299" s="68" t="s">
        <v>484</v>
      </c>
      <c r="R1299" s="58">
        <v>100</v>
      </c>
      <c r="S1299" s="104">
        <v>143</v>
      </c>
      <c r="T1299" s="58">
        <v>0</v>
      </c>
      <c r="U1299" s="58">
        <f>T1299*1.12</f>
        <v>0</v>
      </c>
      <c r="V1299" s="61"/>
      <c r="W1299" s="32">
        <v>2016</v>
      </c>
      <c r="X1299" s="30" t="s">
        <v>7684</v>
      </c>
      <c r="Y1299" s="364"/>
      <c r="Z1299" s="364"/>
      <c r="AA1299" s="364"/>
      <c r="AB1299" s="364"/>
      <c r="AC1299" s="364"/>
      <c r="AD1299" s="364"/>
      <c r="AE1299" s="364"/>
      <c r="AF1299" s="364"/>
      <c r="AG1299" s="364"/>
      <c r="AH1299" s="39"/>
      <c r="AI1299" s="39"/>
      <c r="AJ1299" s="39"/>
      <c r="AK1299" s="39"/>
      <c r="AL1299" s="39"/>
      <c r="AM1299" s="39"/>
      <c r="AN1299" s="39"/>
      <c r="AO1299" s="39"/>
      <c r="AP1299" s="39"/>
      <c r="AQ1299" s="39"/>
      <c r="AR1299" s="39"/>
      <c r="AS1299" s="39"/>
      <c r="AT1299" s="39"/>
      <c r="AU1299" s="39"/>
      <c r="AV1299" s="39"/>
      <c r="AW1299" s="39"/>
      <c r="AX1299" s="39"/>
      <c r="AY1299" s="39"/>
      <c r="AZ1299" s="39"/>
      <c r="BA1299" s="39"/>
      <c r="BB1299" s="39"/>
      <c r="BC1299" s="39"/>
      <c r="BD1299" s="39"/>
      <c r="BE1299" s="39"/>
      <c r="BF1299" s="39"/>
    </row>
    <row r="1300" spans="1:58" s="40" customFormat="1" ht="50.1" customHeight="1">
      <c r="A1300" s="70" t="s">
        <v>12959</v>
      </c>
      <c r="B1300" s="30" t="s">
        <v>35</v>
      </c>
      <c r="C1300" s="42" t="s">
        <v>3026</v>
      </c>
      <c r="D1300" s="42" t="s">
        <v>3020</v>
      </c>
      <c r="E1300" s="42" t="s">
        <v>3027</v>
      </c>
      <c r="F1300" s="42" t="s">
        <v>3028</v>
      </c>
      <c r="G1300" s="30" t="s">
        <v>40</v>
      </c>
      <c r="H1300" s="30">
        <v>0</v>
      </c>
      <c r="I1300" s="67">
        <v>590000000</v>
      </c>
      <c r="J1300" s="32" t="s">
        <v>41</v>
      </c>
      <c r="K1300" s="48" t="s">
        <v>12806</v>
      </c>
      <c r="L1300" s="32" t="s">
        <v>41</v>
      </c>
      <c r="M1300" s="30" t="s">
        <v>44</v>
      </c>
      <c r="N1300" s="30" t="s">
        <v>55</v>
      </c>
      <c r="O1300" s="30" t="s">
        <v>483</v>
      </c>
      <c r="P1300" s="32">
        <v>796</v>
      </c>
      <c r="Q1300" s="68" t="s">
        <v>47</v>
      </c>
      <c r="R1300" s="58">
        <v>100</v>
      </c>
      <c r="S1300" s="104">
        <v>223.214285714</v>
      </c>
      <c r="T1300" s="58">
        <f>R1300*S1300</f>
        <v>22321.4285714</v>
      </c>
      <c r="U1300" s="58">
        <f>T1300*1.12</f>
        <v>24999.999999968</v>
      </c>
      <c r="V1300" s="61"/>
      <c r="W1300" s="32">
        <v>2016</v>
      </c>
      <c r="X1300" s="30"/>
      <c r="Y1300" s="364"/>
      <c r="Z1300" s="364"/>
      <c r="AA1300" s="364"/>
      <c r="AB1300" s="364"/>
      <c r="AC1300" s="364"/>
      <c r="AD1300" s="364"/>
      <c r="AE1300" s="364"/>
      <c r="AF1300" s="364"/>
      <c r="AG1300" s="364"/>
      <c r="AH1300" s="39"/>
      <c r="AI1300" s="39"/>
      <c r="AJ1300" s="39"/>
      <c r="AK1300" s="39"/>
      <c r="AL1300" s="39"/>
      <c r="AM1300" s="39"/>
      <c r="AN1300" s="39"/>
      <c r="AO1300" s="39"/>
      <c r="AP1300" s="39"/>
      <c r="AQ1300" s="39"/>
      <c r="AR1300" s="39"/>
      <c r="AS1300" s="39"/>
      <c r="AT1300" s="39"/>
      <c r="AU1300" s="39"/>
      <c r="AV1300" s="39"/>
      <c r="AW1300" s="39"/>
      <c r="AX1300" s="39"/>
      <c r="AY1300" s="39"/>
      <c r="AZ1300" s="39"/>
      <c r="BA1300" s="39"/>
      <c r="BB1300" s="39"/>
      <c r="BC1300" s="39"/>
      <c r="BD1300" s="39"/>
      <c r="BE1300" s="39"/>
      <c r="BF1300" s="39"/>
    </row>
    <row r="1301" spans="1:58" ht="50.1" customHeight="1">
      <c r="A1301" s="29" t="s">
        <v>3030</v>
      </c>
      <c r="B1301" s="30" t="s">
        <v>35</v>
      </c>
      <c r="C1301" s="31" t="s">
        <v>3031</v>
      </c>
      <c r="D1301" s="31" t="s">
        <v>3020</v>
      </c>
      <c r="E1301" s="31" t="s">
        <v>3032</v>
      </c>
      <c r="F1301" s="31" t="s">
        <v>3033</v>
      </c>
      <c r="G1301" s="32" t="s">
        <v>103</v>
      </c>
      <c r="H1301" s="33">
        <v>0</v>
      </c>
      <c r="I1301" s="67">
        <v>590000000</v>
      </c>
      <c r="J1301" s="32" t="s">
        <v>41</v>
      </c>
      <c r="K1301" s="32" t="s">
        <v>495</v>
      </c>
      <c r="L1301" s="32" t="s">
        <v>41</v>
      </c>
      <c r="M1301" s="32" t="s">
        <v>44</v>
      </c>
      <c r="N1301" s="32" t="s">
        <v>3023</v>
      </c>
      <c r="O1301" s="32" t="s">
        <v>56</v>
      </c>
      <c r="P1301" s="32">
        <v>796</v>
      </c>
      <c r="Q1301" s="32" t="s">
        <v>47</v>
      </c>
      <c r="R1301" s="34">
        <v>100</v>
      </c>
      <c r="S1301" s="34">
        <v>140</v>
      </c>
      <c r="T1301" s="35">
        <v>0</v>
      </c>
      <c r="U1301" s="36">
        <f t="shared" si="137"/>
        <v>0</v>
      </c>
      <c r="V1301" s="37"/>
      <c r="W1301" s="32">
        <v>2016</v>
      </c>
      <c r="X1301" s="38">
        <v>11</v>
      </c>
    </row>
    <row r="1302" spans="1:58" ht="50.1" customHeight="1">
      <c r="A1302" s="41" t="s">
        <v>3034</v>
      </c>
      <c r="B1302" s="30" t="s">
        <v>35</v>
      </c>
      <c r="C1302" s="42" t="s">
        <v>3031</v>
      </c>
      <c r="D1302" s="42" t="s">
        <v>3020</v>
      </c>
      <c r="E1302" s="42" t="s">
        <v>3032</v>
      </c>
      <c r="F1302" s="42" t="s">
        <v>3033</v>
      </c>
      <c r="G1302" s="30" t="s">
        <v>103</v>
      </c>
      <c r="H1302" s="30">
        <v>0</v>
      </c>
      <c r="I1302" s="67">
        <v>590000000</v>
      </c>
      <c r="J1302" s="32" t="s">
        <v>41</v>
      </c>
      <c r="K1302" s="48" t="s">
        <v>1665</v>
      </c>
      <c r="L1302" s="32" t="s">
        <v>41</v>
      </c>
      <c r="M1302" s="30" t="s">
        <v>44</v>
      </c>
      <c r="N1302" s="30" t="s">
        <v>3023</v>
      </c>
      <c r="O1302" s="30" t="s">
        <v>483</v>
      </c>
      <c r="P1302" s="32">
        <v>796</v>
      </c>
      <c r="Q1302" s="68" t="s">
        <v>484</v>
      </c>
      <c r="R1302" s="49">
        <v>100</v>
      </c>
      <c r="S1302" s="50">
        <v>140</v>
      </c>
      <c r="T1302" s="44">
        <f>R1302*S1302</f>
        <v>14000</v>
      </c>
      <c r="U1302" s="44">
        <f>T1302*1.12</f>
        <v>15680.000000000002</v>
      </c>
      <c r="V1302" s="61"/>
      <c r="W1302" s="32">
        <v>2016</v>
      </c>
      <c r="X1302" s="30"/>
    </row>
    <row r="1303" spans="1:58" ht="50.1" customHeight="1">
      <c r="A1303" s="29" t="s">
        <v>3035</v>
      </c>
      <c r="B1303" s="30" t="s">
        <v>35</v>
      </c>
      <c r="C1303" s="31" t="s">
        <v>3036</v>
      </c>
      <c r="D1303" s="31" t="s">
        <v>3020</v>
      </c>
      <c r="E1303" s="31" t="s">
        <v>3037</v>
      </c>
      <c r="F1303" s="31" t="s">
        <v>3038</v>
      </c>
      <c r="G1303" s="32" t="s">
        <v>103</v>
      </c>
      <c r="H1303" s="33">
        <v>0</v>
      </c>
      <c r="I1303" s="67">
        <v>590000000</v>
      </c>
      <c r="J1303" s="32" t="s">
        <v>41</v>
      </c>
      <c r="K1303" s="32" t="s">
        <v>495</v>
      </c>
      <c r="L1303" s="32" t="s">
        <v>41</v>
      </c>
      <c r="M1303" s="32" t="s">
        <v>44</v>
      </c>
      <c r="N1303" s="32" t="s">
        <v>3023</v>
      </c>
      <c r="O1303" s="32" t="s">
        <v>56</v>
      </c>
      <c r="P1303" s="32">
        <v>796</v>
      </c>
      <c r="Q1303" s="32" t="s">
        <v>47</v>
      </c>
      <c r="R1303" s="34">
        <v>100</v>
      </c>
      <c r="S1303" s="34">
        <v>57</v>
      </c>
      <c r="T1303" s="35">
        <v>0</v>
      </c>
      <c r="U1303" s="36">
        <f t="shared" si="137"/>
        <v>0</v>
      </c>
      <c r="V1303" s="37"/>
      <c r="W1303" s="32">
        <v>2016</v>
      </c>
      <c r="X1303" s="38">
        <v>11</v>
      </c>
    </row>
    <row r="1304" spans="1:58" ht="50.1" customHeight="1">
      <c r="A1304" s="41" t="s">
        <v>3039</v>
      </c>
      <c r="B1304" s="30" t="s">
        <v>35</v>
      </c>
      <c r="C1304" s="42" t="s">
        <v>3036</v>
      </c>
      <c r="D1304" s="42" t="s">
        <v>3020</v>
      </c>
      <c r="E1304" s="42" t="s">
        <v>3037</v>
      </c>
      <c r="F1304" s="42" t="s">
        <v>3038</v>
      </c>
      <c r="G1304" s="30" t="s">
        <v>103</v>
      </c>
      <c r="H1304" s="30">
        <v>0</v>
      </c>
      <c r="I1304" s="67">
        <v>590000000</v>
      </c>
      <c r="J1304" s="32" t="s">
        <v>41</v>
      </c>
      <c r="K1304" s="48" t="s">
        <v>1665</v>
      </c>
      <c r="L1304" s="32" t="s">
        <v>41</v>
      </c>
      <c r="M1304" s="30" t="s">
        <v>44</v>
      </c>
      <c r="N1304" s="30" t="s">
        <v>3023</v>
      </c>
      <c r="O1304" s="30" t="s">
        <v>483</v>
      </c>
      <c r="P1304" s="32">
        <v>796</v>
      </c>
      <c r="Q1304" s="68" t="s">
        <v>484</v>
      </c>
      <c r="R1304" s="49">
        <v>100</v>
      </c>
      <c r="S1304" s="50">
        <v>57</v>
      </c>
      <c r="T1304" s="44">
        <f>R1304*S1304</f>
        <v>5700</v>
      </c>
      <c r="U1304" s="44">
        <f>T1304*1.12</f>
        <v>6384.0000000000009</v>
      </c>
      <c r="V1304" s="61"/>
      <c r="W1304" s="32">
        <v>2016</v>
      </c>
      <c r="X1304" s="30"/>
    </row>
    <row r="1305" spans="1:58" ht="50.1" customHeight="1">
      <c r="A1305" s="29" t="s">
        <v>3040</v>
      </c>
      <c r="B1305" s="30" t="s">
        <v>35</v>
      </c>
      <c r="C1305" s="31" t="s">
        <v>3041</v>
      </c>
      <c r="D1305" s="31" t="s">
        <v>3020</v>
      </c>
      <c r="E1305" s="31" t="s">
        <v>3042</v>
      </c>
      <c r="F1305" s="31" t="s">
        <v>3043</v>
      </c>
      <c r="G1305" s="32" t="s">
        <v>103</v>
      </c>
      <c r="H1305" s="33">
        <v>0</v>
      </c>
      <c r="I1305" s="67">
        <v>590000000</v>
      </c>
      <c r="J1305" s="32" t="s">
        <v>41</v>
      </c>
      <c r="K1305" s="32" t="s">
        <v>495</v>
      </c>
      <c r="L1305" s="32" t="s">
        <v>41</v>
      </c>
      <c r="M1305" s="32" t="s">
        <v>44</v>
      </c>
      <c r="N1305" s="32" t="s">
        <v>3023</v>
      </c>
      <c r="O1305" s="32" t="s">
        <v>56</v>
      </c>
      <c r="P1305" s="32">
        <v>796</v>
      </c>
      <c r="Q1305" s="32" t="s">
        <v>47</v>
      </c>
      <c r="R1305" s="34">
        <v>100</v>
      </c>
      <c r="S1305" s="34">
        <v>64</v>
      </c>
      <c r="T1305" s="35">
        <v>0</v>
      </c>
      <c r="U1305" s="36">
        <f t="shared" si="137"/>
        <v>0</v>
      </c>
      <c r="V1305" s="37"/>
      <c r="W1305" s="32">
        <v>2016</v>
      </c>
      <c r="X1305" s="38">
        <v>11</v>
      </c>
    </row>
    <row r="1306" spans="1:58" ht="50.1" customHeight="1">
      <c r="A1306" s="41" t="s">
        <v>3044</v>
      </c>
      <c r="B1306" s="30" t="s">
        <v>35</v>
      </c>
      <c r="C1306" s="42" t="s">
        <v>3041</v>
      </c>
      <c r="D1306" s="42" t="s">
        <v>3020</v>
      </c>
      <c r="E1306" s="42" t="s">
        <v>3042</v>
      </c>
      <c r="F1306" s="42" t="s">
        <v>3043</v>
      </c>
      <c r="G1306" s="30" t="s">
        <v>103</v>
      </c>
      <c r="H1306" s="30">
        <v>0</v>
      </c>
      <c r="I1306" s="67">
        <v>590000000</v>
      </c>
      <c r="J1306" s="32" t="s">
        <v>41</v>
      </c>
      <c r="K1306" s="48" t="s">
        <v>1665</v>
      </c>
      <c r="L1306" s="32" t="s">
        <v>41</v>
      </c>
      <c r="M1306" s="30" t="s">
        <v>44</v>
      </c>
      <c r="N1306" s="30" t="s">
        <v>3023</v>
      </c>
      <c r="O1306" s="30" t="s">
        <v>483</v>
      </c>
      <c r="P1306" s="32">
        <v>796</v>
      </c>
      <c r="Q1306" s="68" t="s">
        <v>484</v>
      </c>
      <c r="R1306" s="49">
        <v>100</v>
      </c>
      <c r="S1306" s="50">
        <v>64</v>
      </c>
      <c r="T1306" s="44">
        <f>R1306*S1306</f>
        <v>6400</v>
      </c>
      <c r="U1306" s="44">
        <f>T1306*1.12</f>
        <v>7168.0000000000009</v>
      </c>
      <c r="V1306" s="61"/>
      <c r="W1306" s="32">
        <v>2016</v>
      </c>
      <c r="X1306" s="30"/>
    </row>
    <row r="1307" spans="1:58" ht="50.1" customHeight="1">
      <c r="A1307" s="29" t="s">
        <v>3045</v>
      </c>
      <c r="B1307" s="30" t="s">
        <v>35</v>
      </c>
      <c r="C1307" s="31" t="s">
        <v>3046</v>
      </c>
      <c r="D1307" s="31" t="s">
        <v>3020</v>
      </c>
      <c r="E1307" s="31" t="s">
        <v>3047</v>
      </c>
      <c r="F1307" s="31" t="s">
        <v>3048</v>
      </c>
      <c r="G1307" s="32" t="s">
        <v>103</v>
      </c>
      <c r="H1307" s="33">
        <v>0</v>
      </c>
      <c r="I1307" s="67">
        <v>590000000</v>
      </c>
      <c r="J1307" s="32" t="s">
        <v>41</v>
      </c>
      <c r="K1307" s="32" t="s">
        <v>495</v>
      </c>
      <c r="L1307" s="32" t="s">
        <v>41</v>
      </c>
      <c r="M1307" s="32" t="s">
        <v>44</v>
      </c>
      <c r="N1307" s="32" t="s">
        <v>3023</v>
      </c>
      <c r="O1307" s="32" t="s">
        <v>56</v>
      </c>
      <c r="P1307" s="32">
        <v>796</v>
      </c>
      <c r="Q1307" s="32" t="s">
        <v>47</v>
      </c>
      <c r="R1307" s="34">
        <v>100</v>
      </c>
      <c r="S1307" s="34">
        <v>84</v>
      </c>
      <c r="T1307" s="35">
        <v>0</v>
      </c>
      <c r="U1307" s="36">
        <f t="shared" si="137"/>
        <v>0</v>
      </c>
      <c r="V1307" s="37"/>
      <c r="W1307" s="32">
        <v>2016</v>
      </c>
      <c r="X1307" s="38">
        <v>11</v>
      </c>
    </row>
    <row r="1308" spans="1:58" ht="50.1" customHeight="1">
      <c r="A1308" s="41" t="s">
        <v>3049</v>
      </c>
      <c r="B1308" s="30" t="s">
        <v>35</v>
      </c>
      <c r="C1308" s="42" t="s">
        <v>3046</v>
      </c>
      <c r="D1308" s="42" t="s">
        <v>3020</v>
      </c>
      <c r="E1308" s="42" t="s">
        <v>3047</v>
      </c>
      <c r="F1308" s="42" t="s">
        <v>3048</v>
      </c>
      <c r="G1308" s="30" t="s">
        <v>103</v>
      </c>
      <c r="H1308" s="30">
        <v>0</v>
      </c>
      <c r="I1308" s="67">
        <v>590000000</v>
      </c>
      <c r="J1308" s="32" t="s">
        <v>41</v>
      </c>
      <c r="K1308" s="48" t="s">
        <v>1665</v>
      </c>
      <c r="L1308" s="32" t="s">
        <v>41</v>
      </c>
      <c r="M1308" s="30" t="s">
        <v>44</v>
      </c>
      <c r="N1308" s="30" t="s">
        <v>3023</v>
      </c>
      <c r="O1308" s="30" t="s">
        <v>483</v>
      </c>
      <c r="P1308" s="32">
        <v>796</v>
      </c>
      <c r="Q1308" s="68" t="s">
        <v>484</v>
      </c>
      <c r="R1308" s="49">
        <v>100</v>
      </c>
      <c r="S1308" s="50">
        <v>84</v>
      </c>
      <c r="T1308" s="44">
        <f>R1308*S1308</f>
        <v>8400</v>
      </c>
      <c r="U1308" s="44">
        <f>T1308*1.12</f>
        <v>9408</v>
      </c>
      <c r="V1308" s="61"/>
      <c r="W1308" s="32">
        <v>2016</v>
      </c>
      <c r="X1308" s="30"/>
    </row>
    <row r="1309" spans="1:58" ht="50.1" customHeight="1">
      <c r="A1309" s="29" t="s">
        <v>3050</v>
      </c>
      <c r="B1309" s="30" t="s">
        <v>35</v>
      </c>
      <c r="C1309" s="31" t="s">
        <v>3051</v>
      </c>
      <c r="D1309" s="31" t="s">
        <v>3020</v>
      </c>
      <c r="E1309" s="31" t="s">
        <v>3052</v>
      </c>
      <c r="F1309" s="31" t="s">
        <v>3053</v>
      </c>
      <c r="G1309" s="32" t="s">
        <v>103</v>
      </c>
      <c r="H1309" s="33">
        <v>0</v>
      </c>
      <c r="I1309" s="67">
        <v>590000000</v>
      </c>
      <c r="J1309" s="32" t="s">
        <v>41</v>
      </c>
      <c r="K1309" s="32" t="s">
        <v>495</v>
      </c>
      <c r="L1309" s="32" t="s">
        <v>41</v>
      </c>
      <c r="M1309" s="32" t="s">
        <v>44</v>
      </c>
      <c r="N1309" s="32" t="s">
        <v>3023</v>
      </c>
      <c r="O1309" s="32" t="s">
        <v>56</v>
      </c>
      <c r="P1309" s="32">
        <v>796</v>
      </c>
      <c r="Q1309" s="32" t="s">
        <v>47</v>
      </c>
      <c r="R1309" s="34">
        <v>100</v>
      </c>
      <c r="S1309" s="34">
        <v>90</v>
      </c>
      <c r="T1309" s="35">
        <v>0</v>
      </c>
      <c r="U1309" s="36">
        <f t="shared" si="137"/>
        <v>0</v>
      </c>
      <c r="V1309" s="37"/>
      <c r="W1309" s="32">
        <v>2016</v>
      </c>
      <c r="X1309" s="38">
        <v>11</v>
      </c>
    </row>
    <row r="1310" spans="1:58" ht="50.1" customHeight="1">
      <c r="A1310" s="41" t="s">
        <v>3054</v>
      </c>
      <c r="B1310" s="30" t="s">
        <v>35</v>
      </c>
      <c r="C1310" s="42" t="s">
        <v>3051</v>
      </c>
      <c r="D1310" s="42" t="s">
        <v>3020</v>
      </c>
      <c r="E1310" s="42" t="s">
        <v>3052</v>
      </c>
      <c r="F1310" s="42" t="s">
        <v>3053</v>
      </c>
      <c r="G1310" s="30" t="s">
        <v>103</v>
      </c>
      <c r="H1310" s="30">
        <v>0</v>
      </c>
      <c r="I1310" s="67">
        <v>590000000</v>
      </c>
      <c r="J1310" s="32" t="s">
        <v>41</v>
      </c>
      <c r="K1310" s="48" t="s">
        <v>1665</v>
      </c>
      <c r="L1310" s="32" t="s">
        <v>41</v>
      </c>
      <c r="M1310" s="30" t="s">
        <v>44</v>
      </c>
      <c r="N1310" s="30" t="s">
        <v>3023</v>
      </c>
      <c r="O1310" s="30" t="s">
        <v>483</v>
      </c>
      <c r="P1310" s="32">
        <v>796</v>
      </c>
      <c r="Q1310" s="68" t="s">
        <v>484</v>
      </c>
      <c r="R1310" s="49">
        <v>100</v>
      </c>
      <c r="S1310" s="50">
        <v>90</v>
      </c>
      <c r="T1310" s="44">
        <f>R1310*S1310</f>
        <v>9000</v>
      </c>
      <c r="U1310" s="44">
        <f>T1310*1.12</f>
        <v>10080.000000000002</v>
      </c>
      <c r="V1310" s="61"/>
      <c r="W1310" s="32">
        <v>2016</v>
      </c>
      <c r="X1310" s="30"/>
    </row>
    <row r="1311" spans="1:58" ht="50.1" customHeight="1">
      <c r="A1311" s="29" t="s">
        <v>3055</v>
      </c>
      <c r="B1311" s="30" t="s">
        <v>35</v>
      </c>
      <c r="C1311" s="31" t="s">
        <v>3056</v>
      </c>
      <c r="D1311" s="31" t="s">
        <v>3020</v>
      </c>
      <c r="E1311" s="31" t="s">
        <v>3057</v>
      </c>
      <c r="F1311" s="31" t="s">
        <v>3058</v>
      </c>
      <c r="G1311" s="32" t="s">
        <v>103</v>
      </c>
      <c r="H1311" s="33">
        <v>0</v>
      </c>
      <c r="I1311" s="67">
        <v>590000000</v>
      </c>
      <c r="J1311" s="32" t="s">
        <v>41</v>
      </c>
      <c r="K1311" s="32" t="s">
        <v>495</v>
      </c>
      <c r="L1311" s="32" t="s">
        <v>41</v>
      </c>
      <c r="M1311" s="32" t="s">
        <v>44</v>
      </c>
      <c r="N1311" s="32" t="s">
        <v>3023</v>
      </c>
      <c r="O1311" s="32" t="s">
        <v>56</v>
      </c>
      <c r="P1311" s="32">
        <v>796</v>
      </c>
      <c r="Q1311" s="32" t="s">
        <v>47</v>
      </c>
      <c r="R1311" s="34">
        <v>100</v>
      </c>
      <c r="S1311" s="34">
        <v>72</v>
      </c>
      <c r="T1311" s="35">
        <v>0</v>
      </c>
      <c r="U1311" s="36">
        <f t="shared" si="137"/>
        <v>0</v>
      </c>
      <c r="V1311" s="37"/>
      <c r="W1311" s="32">
        <v>2016</v>
      </c>
      <c r="X1311" s="38">
        <v>11</v>
      </c>
    </row>
    <row r="1312" spans="1:58" ht="50.1" customHeight="1">
      <c r="A1312" s="41" t="s">
        <v>3059</v>
      </c>
      <c r="B1312" s="30" t="s">
        <v>35</v>
      </c>
      <c r="C1312" s="42" t="s">
        <v>3056</v>
      </c>
      <c r="D1312" s="42" t="s">
        <v>3020</v>
      </c>
      <c r="E1312" s="42" t="s">
        <v>3057</v>
      </c>
      <c r="F1312" s="42" t="s">
        <v>3058</v>
      </c>
      <c r="G1312" s="30" t="s">
        <v>103</v>
      </c>
      <c r="H1312" s="30">
        <v>0</v>
      </c>
      <c r="I1312" s="67">
        <v>590000000</v>
      </c>
      <c r="J1312" s="32" t="s">
        <v>41</v>
      </c>
      <c r="K1312" s="48" t="s">
        <v>1665</v>
      </c>
      <c r="L1312" s="32" t="s">
        <v>41</v>
      </c>
      <c r="M1312" s="30" t="s">
        <v>44</v>
      </c>
      <c r="N1312" s="30" t="s">
        <v>3023</v>
      </c>
      <c r="O1312" s="30" t="s">
        <v>483</v>
      </c>
      <c r="P1312" s="32">
        <v>796</v>
      </c>
      <c r="Q1312" s="68" t="s">
        <v>484</v>
      </c>
      <c r="R1312" s="49">
        <v>100</v>
      </c>
      <c r="S1312" s="50">
        <v>72</v>
      </c>
      <c r="T1312" s="44">
        <f>R1312*S1312</f>
        <v>7200</v>
      </c>
      <c r="U1312" s="44">
        <f>T1312*1.12</f>
        <v>8064.0000000000009</v>
      </c>
      <c r="V1312" s="61"/>
      <c r="W1312" s="32">
        <v>2016</v>
      </c>
      <c r="X1312" s="30"/>
    </row>
    <row r="1313" spans="1:58" ht="50.1" customHeight="1">
      <c r="A1313" s="29" t="s">
        <v>3060</v>
      </c>
      <c r="B1313" s="30" t="s">
        <v>35</v>
      </c>
      <c r="C1313" s="31" t="s">
        <v>3061</v>
      </c>
      <c r="D1313" s="31" t="s">
        <v>3020</v>
      </c>
      <c r="E1313" s="31" t="s">
        <v>3062</v>
      </c>
      <c r="F1313" s="31" t="s">
        <v>3063</v>
      </c>
      <c r="G1313" s="32" t="s">
        <v>103</v>
      </c>
      <c r="H1313" s="33">
        <v>0</v>
      </c>
      <c r="I1313" s="67">
        <v>590000000</v>
      </c>
      <c r="J1313" s="32" t="s">
        <v>41</v>
      </c>
      <c r="K1313" s="32" t="s">
        <v>495</v>
      </c>
      <c r="L1313" s="32" t="s">
        <v>41</v>
      </c>
      <c r="M1313" s="32" t="s">
        <v>44</v>
      </c>
      <c r="N1313" s="32" t="s">
        <v>3023</v>
      </c>
      <c r="O1313" s="32" t="s">
        <v>56</v>
      </c>
      <c r="P1313" s="32">
        <v>796</v>
      </c>
      <c r="Q1313" s="32" t="s">
        <v>47</v>
      </c>
      <c r="R1313" s="34">
        <v>100</v>
      </c>
      <c r="S1313" s="34">
        <v>246</v>
      </c>
      <c r="T1313" s="35">
        <v>0</v>
      </c>
      <c r="U1313" s="36">
        <f t="shared" si="137"/>
        <v>0</v>
      </c>
      <c r="V1313" s="37"/>
      <c r="W1313" s="32">
        <v>2016</v>
      </c>
      <c r="X1313" s="38">
        <v>11</v>
      </c>
    </row>
    <row r="1314" spans="1:58" ht="50.1" customHeight="1">
      <c r="A1314" s="41" t="s">
        <v>3064</v>
      </c>
      <c r="B1314" s="30" t="s">
        <v>35</v>
      </c>
      <c r="C1314" s="42" t="s">
        <v>3061</v>
      </c>
      <c r="D1314" s="42" t="s">
        <v>3020</v>
      </c>
      <c r="E1314" s="42" t="s">
        <v>3062</v>
      </c>
      <c r="F1314" s="42" t="s">
        <v>3063</v>
      </c>
      <c r="G1314" s="30" t="s">
        <v>103</v>
      </c>
      <c r="H1314" s="30">
        <v>0</v>
      </c>
      <c r="I1314" s="67">
        <v>590000000</v>
      </c>
      <c r="J1314" s="32" t="s">
        <v>41</v>
      </c>
      <c r="K1314" s="48" t="s">
        <v>1665</v>
      </c>
      <c r="L1314" s="32" t="s">
        <v>41</v>
      </c>
      <c r="M1314" s="30" t="s">
        <v>44</v>
      </c>
      <c r="N1314" s="30" t="s">
        <v>3023</v>
      </c>
      <c r="O1314" s="30" t="s">
        <v>483</v>
      </c>
      <c r="P1314" s="32">
        <v>796</v>
      </c>
      <c r="Q1314" s="68" t="s">
        <v>484</v>
      </c>
      <c r="R1314" s="49">
        <v>100</v>
      </c>
      <c r="S1314" s="50">
        <v>246</v>
      </c>
      <c r="T1314" s="44">
        <f>R1314*S1314</f>
        <v>24600</v>
      </c>
      <c r="U1314" s="44">
        <f>T1314*1.12</f>
        <v>27552.000000000004</v>
      </c>
      <c r="V1314" s="61"/>
      <c r="W1314" s="32">
        <v>2016</v>
      </c>
      <c r="X1314" s="30"/>
    </row>
    <row r="1315" spans="1:58" ht="50.1" customHeight="1">
      <c r="A1315" s="29" t="s">
        <v>3065</v>
      </c>
      <c r="B1315" s="30" t="s">
        <v>35</v>
      </c>
      <c r="C1315" s="31" t="s">
        <v>3066</v>
      </c>
      <c r="D1315" s="31" t="s">
        <v>3020</v>
      </c>
      <c r="E1315" s="31" t="s">
        <v>3067</v>
      </c>
      <c r="F1315" s="31" t="s">
        <v>3068</v>
      </c>
      <c r="G1315" s="32" t="s">
        <v>103</v>
      </c>
      <c r="H1315" s="33">
        <v>0</v>
      </c>
      <c r="I1315" s="67">
        <v>590000000</v>
      </c>
      <c r="J1315" s="32" t="s">
        <v>41</v>
      </c>
      <c r="K1315" s="32" t="s">
        <v>495</v>
      </c>
      <c r="L1315" s="32" t="s">
        <v>41</v>
      </c>
      <c r="M1315" s="32" t="s">
        <v>44</v>
      </c>
      <c r="N1315" s="32" t="s">
        <v>3023</v>
      </c>
      <c r="O1315" s="32" t="s">
        <v>56</v>
      </c>
      <c r="P1315" s="32">
        <v>796</v>
      </c>
      <c r="Q1315" s="32" t="s">
        <v>47</v>
      </c>
      <c r="R1315" s="34">
        <v>100</v>
      </c>
      <c r="S1315" s="34">
        <v>353</v>
      </c>
      <c r="T1315" s="35">
        <v>0</v>
      </c>
      <c r="U1315" s="36">
        <f t="shared" si="137"/>
        <v>0</v>
      </c>
      <c r="V1315" s="37"/>
      <c r="W1315" s="32">
        <v>2016</v>
      </c>
      <c r="X1315" s="38">
        <v>11</v>
      </c>
    </row>
    <row r="1316" spans="1:58" ht="50.1" customHeight="1">
      <c r="A1316" s="41" t="s">
        <v>3069</v>
      </c>
      <c r="B1316" s="30" t="s">
        <v>35</v>
      </c>
      <c r="C1316" s="42" t="s">
        <v>3066</v>
      </c>
      <c r="D1316" s="42" t="s">
        <v>3020</v>
      </c>
      <c r="E1316" s="42" t="s">
        <v>3067</v>
      </c>
      <c r="F1316" s="42" t="s">
        <v>3068</v>
      </c>
      <c r="G1316" s="30" t="s">
        <v>103</v>
      </c>
      <c r="H1316" s="30">
        <v>0</v>
      </c>
      <c r="I1316" s="67">
        <v>590000000</v>
      </c>
      <c r="J1316" s="32" t="s">
        <v>41</v>
      </c>
      <c r="K1316" s="48" t="s">
        <v>1665</v>
      </c>
      <c r="L1316" s="32" t="s">
        <v>41</v>
      </c>
      <c r="M1316" s="30" t="s">
        <v>44</v>
      </c>
      <c r="N1316" s="30" t="s">
        <v>3023</v>
      </c>
      <c r="O1316" s="30" t="s">
        <v>483</v>
      </c>
      <c r="P1316" s="32">
        <v>796</v>
      </c>
      <c r="Q1316" s="68" t="s">
        <v>484</v>
      </c>
      <c r="R1316" s="49">
        <v>100</v>
      </c>
      <c r="S1316" s="50">
        <v>353</v>
      </c>
      <c r="T1316" s="44">
        <f>R1316*S1316</f>
        <v>35300</v>
      </c>
      <c r="U1316" s="44">
        <f>T1316*1.12</f>
        <v>39536.000000000007</v>
      </c>
      <c r="V1316" s="61"/>
      <c r="W1316" s="32">
        <v>2016</v>
      </c>
      <c r="X1316" s="30"/>
    </row>
    <row r="1317" spans="1:58" ht="50.1" customHeight="1">
      <c r="A1317" s="29" t="s">
        <v>3070</v>
      </c>
      <c r="B1317" s="30" t="s">
        <v>35</v>
      </c>
      <c r="C1317" s="31" t="s">
        <v>3071</v>
      </c>
      <c r="D1317" s="31" t="s">
        <v>3020</v>
      </c>
      <c r="E1317" s="31" t="s">
        <v>3072</v>
      </c>
      <c r="F1317" s="31" t="s">
        <v>3073</v>
      </c>
      <c r="G1317" s="32" t="s">
        <v>103</v>
      </c>
      <c r="H1317" s="33">
        <v>0</v>
      </c>
      <c r="I1317" s="67">
        <v>590000000</v>
      </c>
      <c r="J1317" s="32" t="s">
        <v>41</v>
      </c>
      <c r="K1317" s="32" t="s">
        <v>495</v>
      </c>
      <c r="L1317" s="32" t="s">
        <v>41</v>
      </c>
      <c r="M1317" s="32" t="s">
        <v>44</v>
      </c>
      <c r="N1317" s="32" t="s">
        <v>3023</v>
      </c>
      <c r="O1317" s="32" t="s">
        <v>56</v>
      </c>
      <c r="P1317" s="32">
        <v>796</v>
      </c>
      <c r="Q1317" s="32" t="s">
        <v>47</v>
      </c>
      <c r="R1317" s="34">
        <v>100</v>
      </c>
      <c r="S1317" s="34">
        <v>53</v>
      </c>
      <c r="T1317" s="35">
        <v>0</v>
      </c>
      <c r="U1317" s="36">
        <f t="shared" si="137"/>
        <v>0</v>
      </c>
      <c r="V1317" s="37"/>
      <c r="W1317" s="32">
        <v>2016</v>
      </c>
      <c r="X1317" s="38">
        <v>11</v>
      </c>
    </row>
    <row r="1318" spans="1:58" ht="50.1" customHeight="1">
      <c r="A1318" s="41" t="s">
        <v>3074</v>
      </c>
      <c r="B1318" s="30" t="s">
        <v>35</v>
      </c>
      <c r="C1318" s="42" t="s">
        <v>3071</v>
      </c>
      <c r="D1318" s="42" t="s">
        <v>3020</v>
      </c>
      <c r="E1318" s="42" t="s">
        <v>3072</v>
      </c>
      <c r="F1318" s="42" t="s">
        <v>3073</v>
      </c>
      <c r="G1318" s="30" t="s">
        <v>103</v>
      </c>
      <c r="H1318" s="30">
        <v>0</v>
      </c>
      <c r="I1318" s="67">
        <v>590000000</v>
      </c>
      <c r="J1318" s="32" t="s">
        <v>41</v>
      </c>
      <c r="K1318" s="48" t="s">
        <v>1665</v>
      </c>
      <c r="L1318" s="32" t="s">
        <v>41</v>
      </c>
      <c r="M1318" s="30" t="s">
        <v>44</v>
      </c>
      <c r="N1318" s="30" t="s">
        <v>3023</v>
      </c>
      <c r="O1318" s="30" t="s">
        <v>483</v>
      </c>
      <c r="P1318" s="32">
        <v>796</v>
      </c>
      <c r="Q1318" s="68" t="s">
        <v>484</v>
      </c>
      <c r="R1318" s="49">
        <v>100</v>
      </c>
      <c r="S1318" s="50">
        <v>53</v>
      </c>
      <c r="T1318" s="44">
        <f>R1318*S1318</f>
        <v>5300</v>
      </c>
      <c r="U1318" s="44">
        <f>T1318*1.12</f>
        <v>5936.0000000000009</v>
      </c>
      <c r="V1318" s="61"/>
      <c r="W1318" s="32">
        <v>2016</v>
      </c>
      <c r="X1318" s="30"/>
    </row>
    <row r="1319" spans="1:58" ht="50.1" customHeight="1">
      <c r="A1319" s="29" t="s">
        <v>3075</v>
      </c>
      <c r="B1319" s="30" t="s">
        <v>35</v>
      </c>
      <c r="C1319" s="31" t="s">
        <v>3076</v>
      </c>
      <c r="D1319" s="31" t="s">
        <v>3020</v>
      </c>
      <c r="E1319" s="31" t="s">
        <v>3077</v>
      </c>
      <c r="F1319" s="31" t="s">
        <v>3078</v>
      </c>
      <c r="G1319" s="32" t="s">
        <v>103</v>
      </c>
      <c r="H1319" s="33">
        <v>0</v>
      </c>
      <c r="I1319" s="67">
        <v>590000000</v>
      </c>
      <c r="J1319" s="32" t="s">
        <v>41</v>
      </c>
      <c r="K1319" s="32" t="s">
        <v>495</v>
      </c>
      <c r="L1319" s="32" t="s">
        <v>41</v>
      </c>
      <c r="M1319" s="32" t="s">
        <v>44</v>
      </c>
      <c r="N1319" s="32" t="s">
        <v>3023</v>
      </c>
      <c r="O1319" s="32" t="s">
        <v>56</v>
      </c>
      <c r="P1319" s="32">
        <v>796</v>
      </c>
      <c r="Q1319" s="32" t="s">
        <v>47</v>
      </c>
      <c r="R1319" s="34">
        <v>100</v>
      </c>
      <c r="S1319" s="34">
        <v>85</v>
      </c>
      <c r="T1319" s="35">
        <v>0</v>
      </c>
      <c r="U1319" s="36">
        <f t="shared" si="137"/>
        <v>0</v>
      </c>
      <c r="V1319" s="37"/>
      <c r="W1319" s="32">
        <v>2016</v>
      </c>
      <c r="X1319" s="38">
        <v>11</v>
      </c>
    </row>
    <row r="1320" spans="1:58" ht="50.1" customHeight="1">
      <c r="A1320" s="41" t="s">
        <v>3079</v>
      </c>
      <c r="B1320" s="30" t="s">
        <v>35</v>
      </c>
      <c r="C1320" s="42" t="s">
        <v>3076</v>
      </c>
      <c r="D1320" s="42" t="s">
        <v>3020</v>
      </c>
      <c r="E1320" s="42" t="s">
        <v>3077</v>
      </c>
      <c r="F1320" s="42" t="s">
        <v>3078</v>
      </c>
      <c r="G1320" s="30" t="s">
        <v>103</v>
      </c>
      <c r="H1320" s="30">
        <v>0</v>
      </c>
      <c r="I1320" s="67">
        <v>590000000</v>
      </c>
      <c r="J1320" s="32" t="s">
        <v>41</v>
      </c>
      <c r="K1320" s="48" t="s">
        <v>1665</v>
      </c>
      <c r="L1320" s="32" t="s">
        <v>41</v>
      </c>
      <c r="M1320" s="30" t="s">
        <v>44</v>
      </c>
      <c r="N1320" s="30" t="s">
        <v>3023</v>
      </c>
      <c r="O1320" s="30" t="s">
        <v>483</v>
      </c>
      <c r="P1320" s="32">
        <v>796</v>
      </c>
      <c r="Q1320" s="68" t="s">
        <v>484</v>
      </c>
      <c r="R1320" s="49">
        <v>100</v>
      </c>
      <c r="S1320" s="50">
        <v>85</v>
      </c>
      <c r="T1320" s="44">
        <f>R1320*S1320</f>
        <v>8500</v>
      </c>
      <c r="U1320" s="44">
        <f>T1320*1.12</f>
        <v>9520</v>
      </c>
      <c r="V1320" s="61"/>
      <c r="W1320" s="32">
        <v>2016</v>
      </c>
      <c r="X1320" s="30"/>
    </row>
    <row r="1321" spans="1:58" ht="50.1" customHeight="1">
      <c r="A1321" s="29" t="s">
        <v>3080</v>
      </c>
      <c r="B1321" s="30" t="s">
        <v>35</v>
      </c>
      <c r="C1321" s="31" t="s">
        <v>3081</v>
      </c>
      <c r="D1321" s="31" t="s">
        <v>3020</v>
      </c>
      <c r="E1321" s="31" t="s">
        <v>3082</v>
      </c>
      <c r="F1321" s="31" t="s">
        <v>3083</v>
      </c>
      <c r="G1321" s="32" t="s">
        <v>103</v>
      </c>
      <c r="H1321" s="33">
        <v>0</v>
      </c>
      <c r="I1321" s="67">
        <v>590000000</v>
      </c>
      <c r="J1321" s="32" t="s">
        <v>41</v>
      </c>
      <c r="K1321" s="32" t="s">
        <v>495</v>
      </c>
      <c r="L1321" s="32" t="s">
        <v>41</v>
      </c>
      <c r="M1321" s="32" t="s">
        <v>44</v>
      </c>
      <c r="N1321" s="32" t="s">
        <v>3023</v>
      </c>
      <c r="O1321" s="32" t="s">
        <v>56</v>
      </c>
      <c r="P1321" s="32">
        <v>796</v>
      </c>
      <c r="Q1321" s="32" t="s">
        <v>47</v>
      </c>
      <c r="R1321" s="34">
        <v>20</v>
      </c>
      <c r="S1321" s="34">
        <v>937</v>
      </c>
      <c r="T1321" s="35">
        <v>0</v>
      </c>
      <c r="U1321" s="36">
        <f t="shared" si="137"/>
        <v>0</v>
      </c>
      <c r="V1321" s="37"/>
      <c r="W1321" s="32">
        <v>2016</v>
      </c>
      <c r="X1321" s="38">
        <v>11</v>
      </c>
    </row>
    <row r="1322" spans="1:58" ht="50.1" customHeight="1">
      <c r="A1322" s="41" t="s">
        <v>3084</v>
      </c>
      <c r="B1322" s="30" t="s">
        <v>35</v>
      </c>
      <c r="C1322" s="42" t="s">
        <v>3081</v>
      </c>
      <c r="D1322" s="42" t="s">
        <v>3020</v>
      </c>
      <c r="E1322" s="42" t="s">
        <v>3082</v>
      </c>
      <c r="F1322" s="42" t="s">
        <v>3083</v>
      </c>
      <c r="G1322" s="30" t="s">
        <v>103</v>
      </c>
      <c r="H1322" s="30">
        <v>0</v>
      </c>
      <c r="I1322" s="67">
        <v>590000000</v>
      </c>
      <c r="J1322" s="32" t="s">
        <v>41</v>
      </c>
      <c r="K1322" s="48" t="s">
        <v>1665</v>
      </c>
      <c r="L1322" s="32" t="s">
        <v>41</v>
      </c>
      <c r="M1322" s="30" t="s">
        <v>44</v>
      </c>
      <c r="N1322" s="30" t="s">
        <v>3023</v>
      </c>
      <c r="O1322" s="30" t="s">
        <v>483</v>
      </c>
      <c r="P1322" s="32">
        <v>796</v>
      </c>
      <c r="Q1322" s="68" t="s">
        <v>484</v>
      </c>
      <c r="R1322" s="49">
        <v>20</v>
      </c>
      <c r="S1322" s="50">
        <v>937</v>
      </c>
      <c r="T1322" s="44">
        <f>R1322*S1322</f>
        <v>18740</v>
      </c>
      <c r="U1322" s="44">
        <f>T1322*1.12</f>
        <v>20988.800000000003</v>
      </c>
      <c r="V1322" s="101"/>
      <c r="W1322" s="32">
        <v>2016</v>
      </c>
      <c r="X1322" s="30"/>
    </row>
    <row r="1323" spans="1:58" ht="50.1" customHeight="1">
      <c r="A1323" s="29" t="s">
        <v>3085</v>
      </c>
      <c r="B1323" s="30" t="s">
        <v>35</v>
      </c>
      <c r="C1323" s="31" t="s">
        <v>3086</v>
      </c>
      <c r="D1323" s="31" t="s">
        <v>3087</v>
      </c>
      <c r="E1323" s="31" t="s">
        <v>3088</v>
      </c>
      <c r="F1323" s="31" t="s">
        <v>48</v>
      </c>
      <c r="G1323" s="32" t="s">
        <v>40</v>
      </c>
      <c r="H1323" s="33">
        <v>0</v>
      </c>
      <c r="I1323" s="67">
        <v>590000000</v>
      </c>
      <c r="J1323" s="32" t="s">
        <v>41</v>
      </c>
      <c r="K1323" s="32" t="s">
        <v>68</v>
      </c>
      <c r="L1323" s="32" t="s">
        <v>43</v>
      </c>
      <c r="M1323" s="32" t="s">
        <v>69</v>
      </c>
      <c r="N1323" s="32" t="s">
        <v>70</v>
      </c>
      <c r="O1323" s="32" t="s">
        <v>71</v>
      </c>
      <c r="P1323" s="32">
        <v>796</v>
      </c>
      <c r="Q1323" s="32" t="s">
        <v>47</v>
      </c>
      <c r="R1323" s="34">
        <v>20</v>
      </c>
      <c r="S1323" s="34">
        <v>1800</v>
      </c>
      <c r="T1323" s="35">
        <v>0</v>
      </c>
      <c r="U1323" s="36">
        <f t="shared" si="137"/>
        <v>0</v>
      </c>
      <c r="V1323" s="37"/>
      <c r="W1323" s="32">
        <v>2016</v>
      </c>
      <c r="X1323" s="38">
        <v>11</v>
      </c>
    </row>
    <row r="1324" spans="1:58" s="40" customFormat="1" ht="50.1" customHeight="1">
      <c r="A1324" s="70" t="s">
        <v>3089</v>
      </c>
      <c r="B1324" s="30" t="s">
        <v>35</v>
      </c>
      <c r="C1324" s="42" t="s">
        <v>3086</v>
      </c>
      <c r="D1324" s="42" t="s">
        <v>3087</v>
      </c>
      <c r="E1324" s="42" t="s">
        <v>3088</v>
      </c>
      <c r="F1324" s="31"/>
      <c r="G1324" s="32" t="s">
        <v>40</v>
      </c>
      <c r="H1324" s="30">
        <v>0</v>
      </c>
      <c r="I1324" s="67">
        <v>590000000</v>
      </c>
      <c r="J1324" s="32" t="s">
        <v>41</v>
      </c>
      <c r="K1324" s="32" t="s">
        <v>182</v>
      </c>
      <c r="L1324" s="32" t="s">
        <v>43</v>
      </c>
      <c r="M1324" s="68" t="s">
        <v>69</v>
      </c>
      <c r="N1324" s="32" t="s">
        <v>70</v>
      </c>
      <c r="O1324" s="32" t="s">
        <v>115</v>
      </c>
      <c r="P1324" s="32">
        <v>796</v>
      </c>
      <c r="Q1324" s="32" t="s">
        <v>47</v>
      </c>
      <c r="R1324" s="58">
        <v>20</v>
      </c>
      <c r="S1324" s="58">
        <v>1800</v>
      </c>
      <c r="T1324" s="58">
        <v>0</v>
      </c>
      <c r="U1324" s="58">
        <f>T1324*1.12</f>
        <v>0</v>
      </c>
      <c r="V1324" s="32"/>
      <c r="W1324" s="32">
        <v>2016</v>
      </c>
      <c r="X1324" s="30">
        <v>11.19</v>
      </c>
      <c r="Y1324" s="364"/>
      <c r="Z1324" s="364"/>
      <c r="AA1324" s="364"/>
      <c r="AB1324" s="364"/>
      <c r="AC1324" s="364"/>
      <c r="AD1324" s="364"/>
      <c r="AE1324" s="364"/>
      <c r="AF1324" s="364"/>
      <c r="AG1324" s="364"/>
      <c r="AH1324" s="39"/>
      <c r="AI1324" s="39"/>
      <c r="AJ1324" s="39"/>
      <c r="AK1324" s="39"/>
      <c r="AL1324" s="39"/>
      <c r="AM1324" s="39"/>
      <c r="AN1324" s="39"/>
      <c r="AO1324" s="39"/>
      <c r="AP1324" s="39"/>
      <c r="AQ1324" s="39"/>
      <c r="AR1324" s="39"/>
      <c r="AS1324" s="39"/>
      <c r="AT1324" s="39"/>
      <c r="AU1324" s="39"/>
      <c r="AV1324" s="39"/>
      <c r="AW1324" s="39"/>
      <c r="AX1324" s="39"/>
      <c r="AY1324" s="39"/>
      <c r="AZ1324" s="39"/>
      <c r="BA1324" s="39"/>
      <c r="BB1324" s="39"/>
      <c r="BC1324" s="39"/>
      <c r="BD1324" s="39"/>
      <c r="BE1324" s="39"/>
      <c r="BF1324" s="39"/>
    </row>
    <row r="1325" spans="1:58" s="40" customFormat="1" ht="50.1" customHeight="1">
      <c r="A1325" s="70" t="s">
        <v>12997</v>
      </c>
      <c r="B1325" s="30" t="s">
        <v>35</v>
      </c>
      <c r="C1325" s="42" t="s">
        <v>3086</v>
      </c>
      <c r="D1325" s="42" t="s">
        <v>3087</v>
      </c>
      <c r="E1325" s="42" t="s">
        <v>3088</v>
      </c>
      <c r="F1325" s="31"/>
      <c r="G1325" s="32" t="s">
        <v>40</v>
      </c>
      <c r="H1325" s="30">
        <v>0</v>
      </c>
      <c r="I1325" s="67">
        <v>590000000</v>
      </c>
      <c r="J1325" s="32" t="s">
        <v>41</v>
      </c>
      <c r="K1325" s="32" t="s">
        <v>12806</v>
      </c>
      <c r="L1325" s="32" t="s">
        <v>43</v>
      </c>
      <c r="M1325" s="68" t="s">
        <v>69</v>
      </c>
      <c r="N1325" s="32" t="s">
        <v>70</v>
      </c>
      <c r="O1325" s="32" t="s">
        <v>398</v>
      </c>
      <c r="P1325" s="32">
        <v>796</v>
      </c>
      <c r="Q1325" s="32" t="s">
        <v>47</v>
      </c>
      <c r="R1325" s="58">
        <v>20</v>
      </c>
      <c r="S1325" s="58">
        <v>2232.1428571400002</v>
      </c>
      <c r="T1325" s="58">
        <f>R1325*S1325</f>
        <v>44642.8571428</v>
      </c>
      <c r="U1325" s="58">
        <f>T1325*1.12</f>
        <v>49999.999999936001</v>
      </c>
      <c r="V1325" s="32"/>
      <c r="W1325" s="32">
        <v>2016</v>
      </c>
      <c r="X1325" s="30"/>
      <c r="Y1325" s="364"/>
      <c r="Z1325" s="364"/>
      <c r="AA1325" s="364"/>
      <c r="AB1325" s="364"/>
      <c r="AC1325" s="364"/>
      <c r="AD1325" s="364"/>
      <c r="AE1325" s="364"/>
      <c r="AF1325" s="364"/>
      <c r="AG1325" s="364"/>
      <c r="AH1325" s="39"/>
      <c r="AI1325" s="39"/>
      <c r="AJ1325" s="39"/>
      <c r="AK1325" s="39"/>
      <c r="AL1325" s="39"/>
      <c r="AM1325" s="39"/>
      <c r="AN1325" s="39"/>
      <c r="AO1325" s="39"/>
      <c r="AP1325" s="39"/>
      <c r="AQ1325" s="39"/>
      <c r="AR1325" s="39"/>
      <c r="AS1325" s="39"/>
      <c r="AT1325" s="39"/>
      <c r="AU1325" s="39"/>
      <c r="AV1325" s="39"/>
      <c r="AW1325" s="39"/>
      <c r="AX1325" s="39"/>
      <c r="AY1325" s="39"/>
      <c r="AZ1325" s="39"/>
      <c r="BA1325" s="39"/>
      <c r="BB1325" s="39"/>
      <c r="BC1325" s="39"/>
      <c r="BD1325" s="39"/>
      <c r="BE1325" s="39"/>
      <c r="BF1325" s="39"/>
    </row>
    <row r="1326" spans="1:58" ht="50.1" customHeight="1">
      <c r="A1326" s="29" t="s">
        <v>3090</v>
      </c>
      <c r="B1326" s="30" t="s">
        <v>35</v>
      </c>
      <c r="C1326" s="31" t="s">
        <v>3091</v>
      </c>
      <c r="D1326" s="31" t="s">
        <v>3092</v>
      </c>
      <c r="E1326" s="31" t="s">
        <v>3093</v>
      </c>
      <c r="F1326" s="31" t="s">
        <v>3094</v>
      </c>
      <c r="G1326" s="32" t="s">
        <v>40</v>
      </c>
      <c r="H1326" s="33">
        <v>0</v>
      </c>
      <c r="I1326" s="67">
        <v>590000000</v>
      </c>
      <c r="J1326" s="32" t="s">
        <v>41</v>
      </c>
      <c r="K1326" s="32" t="s">
        <v>42</v>
      </c>
      <c r="L1326" s="32" t="s">
        <v>43</v>
      </c>
      <c r="M1326" s="32" t="s">
        <v>69</v>
      </c>
      <c r="N1326" s="32" t="s">
        <v>3095</v>
      </c>
      <c r="O1326" s="32" t="s">
        <v>46</v>
      </c>
      <c r="P1326" s="32">
        <v>796</v>
      </c>
      <c r="Q1326" s="32" t="s">
        <v>47</v>
      </c>
      <c r="R1326" s="34">
        <v>1</v>
      </c>
      <c r="S1326" s="34">
        <v>120000</v>
      </c>
      <c r="T1326" s="35">
        <v>0</v>
      </c>
      <c r="U1326" s="36">
        <f t="shared" si="137"/>
        <v>0</v>
      </c>
      <c r="V1326" s="37"/>
      <c r="W1326" s="32">
        <v>2016</v>
      </c>
      <c r="X1326" s="38">
        <v>11</v>
      </c>
    </row>
    <row r="1327" spans="1:58" ht="50.1" customHeight="1">
      <c r="A1327" s="41" t="s">
        <v>3096</v>
      </c>
      <c r="B1327" s="30" t="s">
        <v>35</v>
      </c>
      <c r="C1327" s="42" t="s">
        <v>3091</v>
      </c>
      <c r="D1327" s="42" t="s">
        <v>3092</v>
      </c>
      <c r="E1327" s="42" t="s">
        <v>3093</v>
      </c>
      <c r="F1327" s="42" t="s">
        <v>3094</v>
      </c>
      <c r="G1327" s="30" t="s">
        <v>40</v>
      </c>
      <c r="H1327" s="30">
        <v>0</v>
      </c>
      <c r="I1327" s="67">
        <v>590000000</v>
      </c>
      <c r="J1327" s="32" t="s">
        <v>41</v>
      </c>
      <c r="K1327" s="30" t="s">
        <v>174</v>
      </c>
      <c r="L1327" s="32" t="s">
        <v>43</v>
      </c>
      <c r="M1327" s="68" t="s">
        <v>69</v>
      </c>
      <c r="N1327" s="30" t="s">
        <v>3095</v>
      </c>
      <c r="O1327" s="32" t="s">
        <v>175</v>
      </c>
      <c r="P1327" s="32">
        <v>796</v>
      </c>
      <c r="Q1327" s="30" t="s">
        <v>47</v>
      </c>
      <c r="R1327" s="43">
        <v>1</v>
      </c>
      <c r="S1327" s="43">
        <v>120000</v>
      </c>
      <c r="T1327" s="44">
        <f>R1327*S1327</f>
        <v>120000</v>
      </c>
      <c r="U1327" s="44">
        <f>T1327*1.12</f>
        <v>134400</v>
      </c>
      <c r="V1327" s="64"/>
      <c r="W1327" s="32">
        <v>2016</v>
      </c>
      <c r="X1327" s="30"/>
    </row>
    <row r="1328" spans="1:58" ht="50.1" customHeight="1">
      <c r="A1328" s="29" t="s">
        <v>3097</v>
      </c>
      <c r="B1328" s="30" t="s">
        <v>35</v>
      </c>
      <c r="C1328" s="31" t="s">
        <v>3098</v>
      </c>
      <c r="D1328" s="31" t="s">
        <v>3099</v>
      </c>
      <c r="E1328" s="31" t="s">
        <v>3100</v>
      </c>
      <c r="F1328" s="31" t="s">
        <v>3101</v>
      </c>
      <c r="G1328" s="32" t="s">
        <v>40</v>
      </c>
      <c r="H1328" s="33">
        <v>0</v>
      </c>
      <c r="I1328" s="67">
        <v>590000000</v>
      </c>
      <c r="J1328" s="32" t="s">
        <v>41</v>
      </c>
      <c r="K1328" s="32" t="s">
        <v>68</v>
      </c>
      <c r="L1328" s="32" t="s">
        <v>302</v>
      </c>
      <c r="M1328" s="32" t="s">
        <v>69</v>
      </c>
      <c r="N1328" s="32" t="s">
        <v>303</v>
      </c>
      <c r="O1328" s="32" t="s">
        <v>71</v>
      </c>
      <c r="P1328" s="32">
        <v>796</v>
      </c>
      <c r="Q1328" s="32" t="s">
        <v>47</v>
      </c>
      <c r="R1328" s="34">
        <v>4</v>
      </c>
      <c r="S1328" s="34">
        <v>3344</v>
      </c>
      <c r="T1328" s="35">
        <v>0</v>
      </c>
      <c r="U1328" s="36">
        <f t="shared" si="137"/>
        <v>0</v>
      </c>
      <c r="V1328" s="37"/>
      <c r="W1328" s="32">
        <v>2016</v>
      </c>
      <c r="X1328" s="38">
        <v>11</v>
      </c>
    </row>
    <row r="1329" spans="1:24" ht="50.1" customHeight="1">
      <c r="A1329" s="41" t="s">
        <v>3102</v>
      </c>
      <c r="B1329" s="30" t="s">
        <v>35</v>
      </c>
      <c r="C1329" s="42" t="s">
        <v>3098</v>
      </c>
      <c r="D1329" s="42" t="s">
        <v>3099</v>
      </c>
      <c r="E1329" s="42" t="s">
        <v>3100</v>
      </c>
      <c r="F1329" s="42" t="s">
        <v>3101</v>
      </c>
      <c r="G1329" s="32" t="s">
        <v>40</v>
      </c>
      <c r="H1329" s="30">
        <v>0</v>
      </c>
      <c r="I1329" s="67">
        <v>590000000</v>
      </c>
      <c r="J1329" s="32" t="s">
        <v>41</v>
      </c>
      <c r="K1329" s="32" t="s">
        <v>182</v>
      </c>
      <c r="L1329" s="32" t="s">
        <v>302</v>
      </c>
      <c r="M1329" s="32" t="s">
        <v>69</v>
      </c>
      <c r="N1329" s="32" t="s">
        <v>303</v>
      </c>
      <c r="O1329" s="32" t="s">
        <v>115</v>
      </c>
      <c r="P1329" s="32">
        <v>796</v>
      </c>
      <c r="Q1329" s="32" t="s">
        <v>47</v>
      </c>
      <c r="R1329" s="62">
        <v>4</v>
      </c>
      <c r="S1329" s="53">
        <v>3344</v>
      </c>
      <c r="T1329" s="44">
        <f>R1329*S1329</f>
        <v>13376</v>
      </c>
      <c r="U1329" s="44">
        <f>T1329*1.12</f>
        <v>14981.12</v>
      </c>
      <c r="V1329" s="65"/>
      <c r="W1329" s="32">
        <v>2016</v>
      </c>
      <c r="X1329" s="87"/>
    </row>
    <row r="1330" spans="1:24" ht="50.1" customHeight="1">
      <c r="A1330" s="29" t="s">
        <v>3103</v>
      </c>
      <c r="B1330" s="30" t="s">
        <v>35</v>
      </c>
      <c r="C1330" s="31" t="s">
        <v>3098</v>
      </c>
      <c r="D1330" s="31" t="s">
        <v>3099</v>
      </c>
      <c r="E1330" s="31" t="s">
        <v>3100</v>
      </c>
      <c r="F1330" s="31" t="s">
        <v>3104</v>
      </c>
      <c r="G1330" s="32" t="s">
        <v>40</v>
      </c>
      <c r="H1330" s="33">
        <v>0</v>
      </c>
      <c r="I1330" s="67">
        <v>590000000</v>
      </c>
      <c r="J1330" s="32" t="s">
        <v>41</v>
      </c>
      <c r="K1330" s="32" t="s">
        <v>68</v>
      </c>
      <c r="L1330" s="32" t="s">
        <v>302</v>
      </c>
      <c r="M1330" s="32" t="s">
        <v>69</v>
      </c>
      <c r="N1330" s="32" t="s">
        <v>303</v>
      </c>
      <c r="O1330" s="32" t="s">
        <v>71</v>
      </c>
      <c r="P1330" s="32">
        <v>796</v>
      </c>
      <c r="Q1330" s="32" t="s">
        <v>47</v>
      </c>
      <c r="R1330" s="34">
        <v>5</v>
      </c>
      <c r="S1330" s="34">
        <v>3344</v>
      </c>
      <c r="T1330" s="35">
        <v>0</v>
      </c>
      <c r="U1330" s="36">
        <f t="shared" si="137"/>
        <v>0</v>
      </c>
      <c r="V1330" s="37"/>
      <c r="W1330" s="32">
        <v>2016</v>
      </c>
      <c r="X1330" s="38">
        <v>11</v>
      </c>
    </row>
    <row r="1331" spans="1:24" ht="50.1" customHeight="1">
      <c r="A1331" s="41" t="s">
        <v>3105</v>
      </c>
      <c r="B1331" s="30" t="s">
        <v>35</v>
      </c>
      <c r="C1331" s="42" t="s">
        <v>3098</v>
      </c>
      <c r="D1331" s="42" t="s">
        <v>3099</v>
      </c>
      <c r="E1331" s="42" t="s">
        <v>3100</v>
      </c>
      <c r="F1331" s="42" t="s">
        <v>3104</v>
      </c>
      <c r="G1331" s="32" t="s">
        <v>40</v>
      </c>
      <c r="H1331" s="30">
        <v>0</v>
      </c>
      <c r="I1331" s="67">
        <v>590000000</v>
      </c>
      <c r="J1331" s="32" t="s">
        <v>41</v>
      </c>
      <c r="K1331" s="32" t="s">
        <v>182</v>
      </c>
      <c r="L1331" s="32" t="s">
        <v>302</v>
      </c>
      <c r="M1331" s="32" t="s">
        <v>69</v>
      </c>
      <c r="N1331" s="32" t="s">
        <v>303</v>
      </c>
      <c r="O1331" s="32" t="s">
        <v>115</v>
      </c>
      <c r="P1331" s="32">
        <v>796</v>
      </c>
      <c r="Q1331" s="32" t="s">
        <v>47</v>
      </c>
      <c r="R1331" s="62">
        <v>5</v>
      </c>
      <c r="S1331" s="53">
        <v>3344</v>
      </c>
      <c r="T1331" s="44">
        <f>R1331*S1331</f>
        <v>16720</v>
      </c>
      <c r="U1331" s="44">
        <f>T1331*1.12</f>
        <v>18726.400000000001</v>
      </c>
      <c r="V1331" s="65"/>
      <c r="W1331" s="32">
        <v>2016</v>
      </c>
      <c r="X1331" s="87"/>
    </row>
    <row r="1332" spans="1:24" ht="50.1" customHeight="1">
      <c r="A1332" s="29" t="s">
        <v>3106</v>
      </c>
      <c r="B1332" s="30" t="s">
        <v>35</v>
      </c>
      <c r="C1332" s="31" t="s">
        <v>3098</v>
      </c>
      <c r="D1332" s="31" t="s">
        <v>3099</v>
      </c>
      <c r="E1332" s="31" t="s">
        <v>3100</v>
      </c>
      <c r="F1332" s="31" t="s">
        <v>3107</v>
      </c>
      <c r="G1332" s="32" t="s">
        <v>40</v>
      </c>
      <c r="H1332" s="33">
        <v>0</v>
      </c>
      <c r="I1332" s="67">
        <v>590000000</v>
      </c>
      <c r="J1332" s="32" t="s">
        <v>41</v>
      </c>
      <c r="K1332" s="32" t="s">
        <v>68</v>
      </c>
      <c r="L1332" s="32" t="s">
        <v>302</v>
      </c>
      <c r="M1332" s="32" t="s">
        <v>69</v>
      </c>
      <c r="N1332" s="32" t="s">
        <v>425</v>
      </c>
      <c r="O1332" s="32" t="s">
        <v>71</v>
      </c>
      <c r="P1332" s="32">
        <v>796</v>
      </c>
      <c r="Q1332" s="32" t="s">
        <v>47</v>
      </c>
      <c r="R1332" s="34">
        <v>8</v>
      </c>
      <c r="S1332" s="34">
        <v>5600</v>
      </c>
      <c r="T1332" s="35">
        <v>0</v>
      </c>
      <c r="U1332" s="36">
        <f t="shared" si="137"/>
        <v>0</v>
      </c>
      <c r="V1332" s="37"/>
      <c r="W1332" s="32">
        <v>2016</v>
      </c>
      <c r="X1332" s="38">
        <v>11</v>
      </c>
    </row>
    <row r="1333" spans="1:24" ht="50.1" customHeight="1">
      <c r="A1333" s="41" t="s">
        <v>3108</v>
      </c>
      <c r="B1333" s="30" t="s">
        <v>35</v>
      </c>
      <c r="C1333" s="42" t="s">
        <v>3098</v>
      </c>
      <c r="D1333" s="42" t="s">
        <v>3099</v>
      </c>
      <c r="E1333" s="42" t="s">
        <v>3100</v>
      </c>
      <c r="F1333" s="42" t="s">
        <v>3107</v>
      </c>
      <c r="G1333" s="32" t="s">
        <v>40</v>
      </c>
      <c r="H1333" s="30">
        <v>0</v>
      </c>
      <c r="I1333" s="67">
        <v>590000000</v>
      </c>
      <c r="J1333" s="32" t="s">
        <v>41</v>
      </c>
      <c r="K1333" s="32" t="s">
        <v>182</v>
      </c>
      <c r="L1333" s="32" t="s">
        <v>302</v>
      </c>
      <c r="M1333" s="32" t="s">
        <v>69</v>
      </c>
      <c r="N1333" s="32" t="s">
        <v>425</v>
      </c>
      <c r="O1333" s="32" t="s">
        <v>115</v>
      </c>
      <c r="P1333" s="32">
        <v>796</v>
      </c>
      <c r="Q1333" s="32" t="s">
        <v>47</v>
      </c>
      <c r="R1333" s="62">
        <v>8</v>
      </c>
      <c r="S1333" s="53">
        <v>5600</v>
      </c>
      <c r="T1333" s="44">
        <f>R1333*S1333</f>
        <v>44800</v>
      </c>
      <c r="U1333" s="44">
        <f>T1333*1.12</f>
        <v>50176.000000000007</v>
      </c>
      <c r="V1333" s="65"/>
      <c r="W1333" s="32">
        <v>2016</v>
      </c>
      <c r="X1333" s="87"/>
    </row>
    <row r="1334" spans="1:24" ht="50.1" customHeight="1">
      <c r="A1334" s="29" t="s">
        <v>3109</v>
      </c>
      <c r="B1334" s="30" t="s">
        <v>35</v>
      </c>
      <c r="C1334" s="31" t="s">
        <v>3098</v>
      </c>
      <c r="D1334" s="31" t="s">
        <v>3099</v>
      </c>
      <c r="E1334" s="31" t="s">
        <v>3100</v>
      </c>
      <c r="F1334" s="31" t="s">
        <v>3110</v>
      </c>
      <c r="G1334" s="32" t="s">
        <v>40</v>
      </c>
      <c r="H1334" s="33">
        <v>0</v>
      </c>
      <c r="I1334" s="67">
        <v>590000000</v>
      </c>
      <c r="J1334" s="32" t="s">
        <v>41</v>
      </c>
      <c r="K1334" s="32" t="s">
        <v>68</v>
      </c>
      <c r="L1334" s="32" t="s">
        <v>302</v>
      </c>
      <c r="M1334" s="32" t="s">
        <v>69</v>
      </c>
      <c r="N1334" s="32" t="s">
        <v>425</v>
      </c>
      <c r="O1334" s="32" t="s">
        <v>71</v>
      </c>
      <c r="P1334" s="32">
        <v>796</v>
      </c>
      <c r="Q1334" s="32" t="s">
        <v>47</v>
      </c>
      <c r="R1334" s="34">
        <v>8</v>
      </c>
      <c r="S1334" s="34">
        <v>2480</v>
      </c>
      <c r="T1334" s="35">
        <v>0</v>
      </c>
      <c r="U1334" s="36">
        <f t="shared" si="137"/>
        <v>0</v>
      </c>
      <c r="V1334" s="37"/>
      <c r="W1334" s="32">
        <v>2016</v>
      </c>
      <c r="X1334" s="38">
        <v>11</v>
      </c>
    </row>
    <row r="1335" spans="1:24" ht="50.1" customHeight="1">
      <c r="A1335" s="41" t="s">
        <v>3111</v>
      </c>
      <c r="B1335" s="30" t="s">
        <v>35</v>
      </c>
      <c r="C1335" s="42" t="s">
        <v>3098</v>
      </c>
      <c r="D1335" s="42" t="s">
        <v>3099</v>
      </c>
      <c r="E1335" s="42" t="s">
        <v>3100</v>
      </c>
      <c r="F1335" s="42" t="s">
        <v>3110</v>
      </c>
      <c r="G1335" s="32" t="s">
        <v>40</v>
      </c>
      <c r="H1335" s="30">
        <v>0</v>
      </c>
      <c r="I1335" s="67">
        <v>590000000</v>
      </c>
      <c r="J1335" s="32" t="s">
        <v>41</v>
      </c>
      <c r="K1335" s="32" t="s">
        <v>182</v>
      </c>
      <c r="L1335" s="32" t="s">
        <v>302</v>
      </c>
      <c r="M1335" s="32" t="s">
        <v>69</v>
      </c>
      <c r="N1335" s="32" t="s">
        <v>425</v>
      </c>
      <c r="O1335" s="32" t="s">
        <v>115</v>
      </c>
      <c r="P1335" s="32">
        <v>796</v>
      </c>
      <c r="Q1335" s="32" t="s">
        <v>47</v>
      </c>
      <c r="R1335" s="62">
        <v>8</v>
      </c>
      <c r="S1335" s="53">
        <v>2480</v>
      </c>
      <c r="T1335" s="44">
        <f>R1335*S1335</f>
        <v>19840</v>
      </c>
      <c r="U1335" s="44">
        <f>T1335*1.12</f>
        <v>22220.800000000003</v>
      </c>
      <c r="V1335" s="65"/>
      <c r="W1335" s="32">
        <v>2016</v>
      </c>
      <c r="X1335" s="87"/>
    </row>
    <row r="1336" spans="1:24" ht="50.1" customHeight="1">
      <c r="A1336" s="29" t="s">
        <v>3112</v>
      </c>
      <c r="B1336" s="30" t="s">
        <v>35</v>
      </c>
      <c r="C1336" s="31" t="s">
        <v>3098</v>
      </c>
      <c r="D1336" s="31" t="s">
        <v>3099</v>
      </c>
      <c r="E1336" s="31" t="s">
        <v>3100</v>
      </c>
      <c r="F1336" s="31" t="s">
        <v>3113</v>
      </c>
      <c r="G1336" s="32" t="s">
        <v>40</v>
      </c>
      <c r="H1336" s="33">
        <v>0</v>
      </c>
      <c r="I1336" s="67">
        <v>590000000</v>
      </c>
      <c r="J1336" s="32" t="s">
        <v>41</v>
      </c>
      <c r="K1336" s="32" t="s">
        <v>68</v>
      </c>
      <c r="L1336" s="32" t="s">
        <v>302</v>
      </c>
      <c r="M1336" s="32" t="s">
        <v>69</v>
      </c>
      <c r="N1336" s="32" t="s">
        <v>425</v>
      </c>
      <c r="O1336" s="32" t="s">
        <v>71</v>
      </c>
      <c r="P1336" s="32">
        <v>796</v>
      </c>
      <c r="Q1336" s="32" t="s">
        <v>47</v>
      </c>
      <c r="R1336" s="34">
        <v>3</v>
      </c>
      <c r="S1336" s="34">
        <v>9300</v>
      </c>
      <c r="T1336" s="35">
        <v>0</v>
      </c>
      <c r="U1336" s="36">
        <f t="shared" si="137"/>
        <v>0</v>
      </c>
      <c r="V1336" s="37"/>
      <c r="W1336" s="32">
        <v>2016</v>
      </c>
      <c r="X1336" s="38">
        <v>11</v>
      </c>
    </row>
    <row r="1337" spans="1:24" ht="50.1" customHeight="1">
      <c r="A1337" s="41" t="s">
        <v>3114</v>
      </c>
      <c r="B1337" s="30" t="s">
        <v>35</v>
      </c>
      <c r="C1337" s="42" t="s">
        <v>3098</v>
      </c>
      <c r="D1337" s="42" t="s">
        <v>3099</v>
      </c>
      <c r="E1337" s="42" t="s">
        <v>3100</v>
      </c>
      <c r="F1337" s="42" t="s">
        <v>3113</v>
      </c>
      <c r="G1337" s="32" t="s">
        <v>40</v>
      </c>
      <c r="H1337" s="30">
        <v>0</v>
      </c>
      <c r="I1337" s="67">
        <v>590000000</v>
      </c>
      <c r="J1337" s="32" t="s">
        <v>41</v>
      </c>
      <c r="K1337" s="32" t="s">
        <v>182</v>
      </c>
      <c r="L1337" s="32" t="s">
        <v>302</v>
      </c>
      <c r="M1337" s="32" t="s">
        <v>69</v>
      </c>
      <c r="N1337" s="32" t="s">
        <v>425</v>
      </c>
      <c r="O1337" s="32" t="s">
        <v>115</v>
      </c>
      <c r="P1337" s="32">
        <v>796</v>
      </c>
      <c r="Q1337" s="32" t="s">
        <v>47</v>
      </c>
      <c r="R1337" s="62">
        <v>3</v>
      </c>
      <c r="S1337" s="53">
        <v>9300</v>
      </c>
      <c r="T1337" s="44">
        <f>R1337*S1337</f>
        <v>27900</v>
      </c>
      <c r="U1337" s="44">
        <f>T1337*1.12</f>
        <v>31248.000000000004</v>
      </c>
      <c r="V1337" s="32"/>
      <c r="W1337" s="32">
        <v>2016</v>
      </c>
      <c r="X1337" s="32"/>
    </row>
    <row r="1338" spans="1:24" ht="50.1" customHeight="1">
      <c r="A1338" s="29" t="s">
        <v>3115</v>
      </c>
      <c r="B1338" s="30" t="s">
        <v>35</v>
      </c>
      <c r="C1338" s="31" t="s">
        <v>3098</v>
      </c>
      <c r="D1338" s="31" t="s">
        <v>3099</v>
      </c>
      <c r="E1338" s="31" t="s">
        <v>3100</v>
      </c>
      <c r="F1338" s="31" t="s">
        <v>3116</v>
      </c>
      <c r="G1338" s="32" t="s">
        <v>40</v>
      </c>
      <c r="H1338" s="33">
        <v>0</v>
      </c>
      <c r="I1338" s="67">
        <v>590000000</v>
      </c>
      <c r="J1338" s="32" t="s">
        <v>41</v>
      </c>
      <c r="K1338" s="32" t="s">
        <v>68</v>
      </c>
      <c r="L1338" s="32" t="s">
        <v>302</v>
      </c>
      <c r="M1338" s="32" t="s">
        <v>69</v>
      </c>
      <c r="N1338" s="32" t="s">
        <v>425</v>
      </c>
      <c r="O1338" s="32" t="s">
        <v>71</v>
      </c>
      <c r="P1338" s="32">
        <v>796</v>
      </c>
      <c r="Q1338" s="32" t="s">
        <v>47</v>
      </c>
      <c r="R1338" s="34">
        <v>9</v>
      </c>
      <c r="S1338" s="34">
        <v>9300</v>
      </c>
      <c r="T1338" s="35">
        <v>0</v>
      </c>
      <c r="U1338" s="36">
        <f t="shared" si="137"/>
        <v>0</v>
      </c>
      <c r="V1338" s="37"/>
      <c r="W1338" s="32">
        <v>2016</v>
      </c>
      <c r="X1338" s="38">
        <v>11</v>
      </c>
    </row>
    <row r="1339" spans="1:24" s="392" customFormat="1" ht="50.1" customHeight="1">
      <c r="A1339" s="70" t="s">
        <v>3117</v>
      </c>
      <c r="B1339" s="30" t="s">
        <v>35</v>
      </c>
      <c r="C1339" s="42" t="s">
        <v>3098</v>
      </c>
      <c r="D1339" s="42" t="s">
        <v>3099</v>
      </c>
      <c r="E1339" s="42" t="s">
        <v>3100</v>
      </c>
      <c r="F1339" s="42" t="s">
        <v>3116</v>
      </c>
      <c r="G1339" s="32" t="s">
        <v>40</v>
      </c>
      <c r="H1339" s="30">
        <v>0</v>
      </c>
      <c r="I1339" s="67">
        <v>590000000</v>
      </c>
      <c r="J1339" s="32" t="s">
        <v>41</v>
      </c>
      <c r="K1339" s="32" t="s">
        <v>182</v>
      </c>
      <c r="L1339" s="32" t="s">
        <v>302</v>
      </c>
      <c r="M1339" s="32" t="s">
        <v>69</v>
      </c>
      <c r="N1339" s="32" t="s">
        <v>425</v>
      </c>
      <c r="O1339" s="32" t="s">
        <v>115</v>
      </c>
      <c r="P1339" s="32">
        <v>796</v>
      </c>
      <c r="Q1339" s="32" t="s">
        <v>47</v>
      </c>
      <c r="R1339" s="58">
        <v>9</v>
      </c>
      <c r="S1339" s="58">
        <v>9300</v>
      </c>
      <c r="T1339" s="58">
        <v>0</v>
      </c>
      <c r="U1339" s="58">
        <f>T1339*1.12</f>
        <v>0</v>
      </c>
      <c r="V1339" s="65"/>
      <c r="W1339" s="32">
        <v>2016</v>
      </c>
      <c r="X1339" s="30" t="s">
        <v>14100</v>
      </c>
    </row>
    <row r="1340" spans="1:24" s="393" customFormat="1" ht="50.1" customHeight="1">
      <c r="A1340" s="70" t="s">
        <v>14118</v>
      </c>
      <c r="B1340" s="54" t="s">
        <v>35</v>
      </c>
      <c r="C1340" s="42" t="s">
        <v>14119</v>
      </c>
      <c r="D1340" s="42" t="s">
        <v>3099</v>
      </c>
      <c r="E1340" s="42" t="s">
        <v>14120</v>
      </c>
      <c r="F1340" s="161" t="s">
        <v>14121</v>
      </c>
      <c r="G1340" s="30" t="s">
        <v>40</v>
      </c>
      <c r="H1340" s="239">
        <v>0</v>
      </c>
      <c r="I1340" s="313">
        <v>590000000</v>
      </c>
      <c r="J1340" s="68" t="s">
        <v>394</v>
      </c>
      <c r="K1340" s="68" t="s">
        <v>13233</v>
      </c>
      <c r="L1340" s="30" t="s">
        <v>396</v>
      </c>
      <c r="M1340" s="30" t="s">
        <v>69</v>
      </c>
      <c r="N1340" s="30" t="s">
        <v>303</v>
      </c>
      <c r="O1340" s="30" t="s">
        <v>14122</v>
      </c>
      <c r="P1340" s="70">
        <v>796</v>
      </c>
      <c r="Q1340" s="32" t="s">
        <v>47</v>
      </c>
      <c r="R1340" s="58">
        <v>1</v>
      </c>
      <c r="S1340" s="58">
        <v>65000</v>
      </c>
      <c r="T1340" s="58">
        <f>R1340*S1340</f>
        <v>65000</v>
      </c>
      <c r="U1340" s="58">
        <f>T1340*1.12</f>
        <v>72800</v>
      </c>
      <c r="V1340" s="30"/>
      <c r="W1340" s="68">
        <v>2016</v>
      </c>
      <c r="X1340" s="123"/>
    </row>
    <row r="1341" spans="1:24" ht="50.1" customHeight="1">
      <c r="A1341" s="29" t="s">
        <v>3118</v>
      </c>
      <c r="B1341" s="30" t="s">
        <v>35</v>
      </c>
      <c r="C1341" s="31" t="s">
        <v>3098</v>
      </c>
      <c r="D1341" s="31" t="s">
        <v>3099</v>
      </c>
      <c r="E1341" s="31" t="s">
        <v>3100</v>
      </c>
      <c r="F1341" s="31" t="s">
        <v>3119</v>
      </c>
      <c r="G1341" s="32" t="s">
        <v>40</v>
      </c>
      <c r="H1341" s="33">
        <v>0</v>
      </c>
      <c r="I1341" s="67">
        <v>590000000</v>
      </c>
      <c r="J1341" s="32" t="s">
        <v>41</v>
      </c>
      <c r="K1341" s="32" t="s">
        <v>68</v>
      </c>
      <c r="L1341" s="32" t="s">
        <v>302</v>
      </c>
      <c r="M1341" s="32" t="s">
        <v>69</v>
      </c>
      <c r="N1341" s="32" t="s">
        <v>425</v>
      </c>
      <c r="O1341" s="32" t="s">
        <v>71</v>
      </c>
      <c r="P1341" s="32">
        <v>796</v>
      </c>
      <c r="Q1341" s="32" t="s">
        <v>47</v>
      </c>
      <c r="R1341" s="34">
        <v>8</v>
      </c>
      <c r="S1341" s="34">
        <v>8550</v>
      </c>
      <c r="T1341" s="35">
        <v>0</v>
      </c>
      <c r="U1341" s="36">
        <f t="shared" si="137"/>
        <v>0</v>
      </c>
      <c r="V1341" s="37"/>
      <c r="W1341" s="32">
        <v>2016</v>
      </c>
      <c r="X1341" s="38">
        <v>11</v>
      </c>
    </row>
    <row r="1342" spans="1:24" ht="50.1" customHeight="1">
      <c r="A1342" s="41" t="s">
        <v>3120</v>
      </c>
      <c r="B1342" s="30" t="s">
        <v>35</v>
      </c>
      <c r="C1342" s="42" t="s">
        <v>3098</v>
      </c>
      <c r="D1342" s="42" t="s">
        <v>3099</v>
      </c>
      <c r="E1342" s="42" t="s">
        <v>3100</v>
      </c>
      <c r="F1342" s="42" t="s">
        <v>3119</v>
      </c>
      <c r="G1342" s="32" t="s">
        <v>40</v>
      </c>
      <c r="H1342" s="30">
        <v>0</v>
      </c>
      <c r="I1342" s="67">
        <v>590000000</v>
      </c>
      <c r="J1342" s="32" t="s">
        <v>41</v>
      </c>
      <c r="K1342" s="32" t="s">
        <v>182</v>
      </c>
      <c r="L1342" s="32" t="s">
        <v>302</v>
      </c>
      <c r="M1342" s="32" t="s">
        <v>69</v>
      </c>
      <c r="N1342" s="32" t="s">
        <v>425</v>
      </c>
      <c r="O1342" s="32" t="s">
        <v>115</v>
      </c>
      <c r="P1342" s="32">
        <v>796</v>
      </c>
      <c r="Q1342" s="32" t="s">
        <v>47</v>
      </c>
      <c r="R1342" s="62">
        <v>8</v>
      </c>
      <c r="S1342" s="53">
        <v>8550</v>
      </c>
      <c r="T1342" s="44">
        <f>R1342*S1342</f>
        <v>68400</v>
      </c>
      <c r="U1342" s="44">
        <f t="shared" si="137"/>
        <v>76608.000000000015</v>
      </c>
      <c r="V1342" s="65"/>
      <c r="W1342" s="32">
        <v>2016</v>
      </c>
      <c r="X1342" s="87"/>
    </row>
    <row r="1343" spans="1:24" ht="50.1" customHeight="1">
      <c r="A1343" s="29" t="s">
        <v>3121</v>
      </c>
      <c r="B1343" s="30" t="s">
        <v>35</v>
      </c>
      <c r="C1343" s="31" t="s">
        <v>3122</v>
      </c>
      <c r="D1343" s="31" t="s">
        <v>3123</v>
      </c>
      <c r="E1343" s="31" t="s">
        <v>3124</v>
      </c>
      <c r="F1343" s="31" t="s">
        <v>3125</v>
      </c>
      <c r="G1343" s="32" t="s">
        <v>40</v>
      </c>
      <c r="H1343" s="33">
        <v>0</v>
      </c>
      <c r="I1343" s="67">
        <v>590000000</v>
      </c>
      <c r="J1343" s="32" t="s">
        <v>41</v>
      </c>
      <c r="K1343" s="32" t="s">
        <v>54</v>
      </c>
      <c r="L1343" s="32" t="s">
        <v>43</v>
      </c>
      <c r="M1343" s="32" t="s">
        <v>69</v>
      </c>
      <c r="N1343" s="32" t="s">
        <v>284</v>
      </c>
      <c r="O1343" s="32" t="s">
        <v>71</v>
      </c>
      <c r="P1343" s="32">
        <v>796</v>
      </c>
      <c r="Q1343" s="32" t="s">
        <v>47</v>
      </c>
      <c r="R1343" s="34">
        <v>150</v>
      </c>
      <c r="S1343" s="34">
        <v>99</v>
      </c>
      <c r="T1343" s="35">
        <f>R1343*S1343</f>
        <v>14850</v>
      </c>
      <c r="U1343" s="36">
        <f t="shared" si="137"/>
        <v>16632</v>
      </c>
      <c r="V1343" s="37" t="s">
        <v>48</v>
      </c>
      <c r="W1343" s="32">
        <v>2016</v>
      </c>
      <c r="X1343" s="38" t="s">
        <v>48</v>
      </c>
    </row>
    <row r="1344" spans="1:24" ht="50.1" customHeight="1">
      <c r="A1344" s="29" t="s">
        <v>3126</v>
      </c>
      <c r="B1344" s="30" t="s">
        <v>35</v>
      </c>
      <c r="C1344" s="31" t="s">
        <v>3127</v>
      </c>
      <c r="D1344" s="31" t="s">
        <v>3123</v>
      </c>
      <c r="E1344" s="31" t="s">
        <v>3128</v>
      </c>
      <c r="F1344" s="31" t="s">
        <v>3129</v>
      </c>
      <c r="G1344" s="32" t="s">
        <v>40</v>
      </c>
      <c r="H1344" s="33">
        <v>0</v>
      </c>
      <c r="I1344" s="67">
        <v>590000000</v>
      </c>
      <c r="J1344" s="32" t="s">
        <v>41</v>
      </c>
      <c r="K1344" s="32" t="s">
        <v>224</v>
      </c>
      <c r="L1344" s="32" t="s">
        <v>43</v>
      </c>
      <c r="M1344" s="32" t="s">
        <v>84</v>
      </c>
      <c r="N1344" s="32" t="s">
        <v>314</v>
      </c>
      <c r="O1344" s="32" t="s">
        <v>56</v>
      </c>
      <c r="P1344" s="32">
        <v>796</v>
      </c>
      <c r="Q1344" s="32" t="s">
        <v>47</v>
      </c>
      <c r="R1344" s="34">
        <v>300</v>
      </c>
      <c r="S1344" s="34">
        <v>320</v>
      </c>
      <c r="T1344" s="35">
        <f>R1344*S1344</f>
        <v>96000</v>
      </c>
      <c r="U1344" s="36">
        <f t="shared" si="137"/>
        <v>107520.00000000001</v>
      </c>
      <c r="V1344" s="37" t="s">
        <v>48</v>
      </c>
      <c r="W1344" s="32">
        <v>2016</v>
      </c>
      <c r="X1344" s="38" t="s">
        <v>48</v>
      </c>
    </row>
    <row r="1345" spans="1:24" ht="50.1" customHeight="1">
      <c r="A1345" s="29" t="s">
        <v>3130</v>
      </c>
      <c r="B1345" s="30" t="s">
        <v>35</v>
      </c>
      <c r="C1345" s="31" t="s">
        <v>3131</v>
      </c>
      <c r="D1345" s="31" t="s">
        <v>3132</v>
      </c>
      <c r="E1345" s="31" t="s">
        <v>3133</v>
      </c>
      <c r="F1345" s="31" t="s">
        <v>3134</v>
      </c>
      <c r="G1345" s="32" t="s">
        <v>40</v>
      </c>
      <c r="H1345" s="33">
        <v>0</v>
      </c>
      <c r="I1345" s="67">
        <v>590000000</v>
      </c>
      <c r="J1345" s="32" t="s">
        <v>41</v>
      </c>
      <c r="K1345" s="32" t="s">
        <v>3135</v>
      </c>
      <c r="L1345" s="32" t="s">
        <v>43</v>
      </c>
      <c r="M1345" s="32" t="s">
        <v>69</v>
      </c>
      <c r="N1345" s="32" t="s">
        <v>70</v>
      </c>
      <c r="O1345" s="32" t="s">
        <v>71</v>
      </c>
      <c r="P1345" s="32">
        <v>796</v>
      </c>
      <c r="Q1345" s="32" t="s">
        <v>47</v>
      </c>
      <c r="R1345" s="34">
        <v>1</v>
      </c>
      <c r="S1345" s="34">
        <v>20000</v>
      </c>
      <c r="T1345" s="35">
        <v>0</v>
      </c>
      <c r="U1345" s="36">
        <f t="shared" si="137"/>
        <v>0</v>
      </c>
      <c r="V1345" s="37" t="s">
        <v>48</v>
      </c>
      <c r="W1345" s="32">
        <v>2016</v>
      </c>
      <c r="X1345" s="38">
        <v>11</v>
      </c>
    </row>
    <row r="1346" spans="1:24" ht="50.1" customHeight="1">
      <c r="A1346" s="41" t="s">
        <v>3136</v>
      </c>
      <c r="B1346" s="30" t="s">
        <v>35</v>
      </c>
      <c r="C1346" s="42" t="s">
        <v>3131</v>
      </c>
      <c r="D1346" s="42" t="s">
        <v>3132</v>
      </c>
      <c r="E1346" s="42" t="s">
        <v>3133</v>
      </c>
      <c r="F1346" s="31" t="s">
        <v>3134</v>
      </c>
      <c r="G1346" s="32" t="s">
        <v>40</v>
      </c>
      <c r="H1346" s="30">
        <v>0</v>
      </c>
      <c r="I1346" s="67">
        <v>590000000</v>
      </c>
      <c r="J1346" s="32" t="s">
        <v>41</v>
      </c>
      <c r="K1346" s="32" t="s">
        <v>3137</v>
      </c>
      <c r="L1346" s="32" t="s">
        <v>43</v>
      </c>
      <c r="M1346" s="68" t="s">
        <v>69</v>
      </c>
      <c r="N1346" s="32" t="s">
        <v>70</v>
      </c>
      <c r="O1346" s="32" t="s">
        <v>115</v>
      </c>
      <c r="P1346" s="32">
        <v>796</v>
      </c>
      <c r="Q1346" s="32" t="s">
        <v>47</v>
      </c>
      <c r="R1346" s="58">
        <v>1</v>
      </c>
      <c r="S1346" s="58">
        <v>20000</v>
      </c>
      <c r="T1346" s="44">
        <f>R1346*S1346</f>
        <v>20000</v>
      </c>
      <c r="U1346" s="44">
        <f t="shared" si="137"/>
        <v>22400.000000000004</v>
      </c>
      <c r="V1346" s="32"/>
      <c r="W1346" s="32">
        <v>2016</v>
      </c>
      <c r="X1346" s="30"/>
    </row>
    <row r="1347" spans="1:24" ht="50.1" customHeight="1">
      <c r="A1347" s="29" t="s">
        <v>3138</v>
      </c>
      <c r="B1347" s="30" t="s">
        <v>35</v>
      </c>
      <c r="C1347" s="31" t="s">
        <v>3131</v>
      </c>
      <c r="D1347" s="31" t="s">
        <v>3132</v>
      </c>
      <c r="E1347" s="31" t="s">
        <v>3133</v>
      </c>
      <c r="F1347" s="31" t="s">
        <v>3139</v>
      </c>
      <c r="G1347" s="32" t="s">
        <v>40</v>
      </c>
      <c r="H1347" s="33">
        <v>0</v>
      </c>
      <c r="I1347" s="67">
        <v>590000000</v>
      </c>
      <c r="J1347" s="32" t="s">
        <v>41</v>
      </c>
      <c r="K1347" s="32" t="s">
        <v>1157</v>
      </c>
      <c r="L1347" s="32" t="s">
        <v>43</v>
      </c>
      <c r="M1347" s="32" t="s">
        <v>69</v>
      </c>
      <c r="N1347" s="32" t="s">
        <v>70</v>
      </c>
      <c r="O1347" s="32" t="s">
        <v>71</v>
      </c>
      <c r="P1347" s="32">
        <v>796</v>
      </c>
      <c r="Q1347" s="32" t="s">
        <v>47</v>
      </c>
      <c r="R1347" s="34">
        <v>1</v>
      </c>
      <c r="S1347" s="34">
        <v>19000</v>
      </c>
      <c r="T1347" s="35">
        <f>R1347*S1347</f>
        <v>19000</v>
      </c>
      <c r="U1347" s="36">
        <f t="shared" ref="U1347" si="138">T1347*1.12</f>
        <v>21280.000000000004</v>
      </c>
      <c r="V1347" s="37" t="s">
        <v>48</v>
      </c>
      <c r="W1347" s="32">
        <v>2016</v>
      </c>
      <c r="X1347" s="38" t="s">
        <v>48</v>
      </c>
    </row>
    <row r="1348" spans="1:24" ht="50.1" customHeight="1">
      <c r="A1348" s="29" t="s">
        <v>3140</v>
      </c>
      <c r="B1348" s="30" t="s">
        <v>35</v>
      </c>
      <c r="C1348" s="31" t="s">
        <v>3141</v>
      </c>
      <c r="D1348" s="31" t="s">
        <v>3142</v>
      </c>
      <c r="E1348" s="31" t="s">
        <v>3143</v>
      </c>
      <c r="F1348" s="31" t="s">
        <v>3144</v>
      </c>
      <c r="G1348" s="32" t="s">
        <v>121</v>
      </c>
      <c r="H1348" s="33">
        <v>0</v>
      </c>
      <c r="I1348" s="67">
        <v>590000000</v>
      </c>
      <c r="J1348" s="32" t="s">
        <v>41</v>
      </c>
      <c r="K1348" s="32" t="s">
        <v>495</v>
      </c>
      <c r="L1348" s="32" t="s">
        <v>43</v>
      </c>
      <c r="M1348" s="32" t="s">
        <v>84</v>
      </c>
      <c r="N1348" s="32" t="s">
        <v>345</v>
      </c>
      <c r="O1348" s="32" t="s">
        <v>56</v>
      </c>
      <c r="P1348" s="32" t="s">
        <v>189</v>
      </c>
      <c r="Q1348" s="32" t="s">
        <v>190</v>
      </c>
      <c r="R1348" s="34">
        <v>150</v>
      </c>
      <c r="S1348" s="34">
        <v>937.5</v>
      </c>
      <c r="T1348" s="35">
        <v>0</v>
      </c>
      <c r="U1348" s="36">
        <v>0</v>
      </c>
      <c r="V1348" s="37" t="s">
        <v>48</v>
      </c>
      <c r="W1348" s="32">
        <v>2016</v>
      </c>
      <c r="X1348" s="38" t="s">
        <v>911</v>
      </c>
    </row>
    <row r="1349" spans="1:24" ht="50.1" customHeight="1">
      <c r="A1349" s="29" t="s">
        <v>3145</v>
      </c>
      <c r="B1349" s="30" t="s">
        <v>35</v>
      </c>
      <c r="C1349" s="31" t="s">
        <v>3141</v>
      </c>
      <c r="D1349" s="31" t="s">
        <v>3142</v>
      </c>
      <c r="E1349" s="31" t="s">
        <v>3143</v>
      </c>
      <c r="F1349" s="31" t="s">
        <v>3144</v>
      </c>
      <c r="G1349" s="32" t="s">
        <v>121</v>
      </c>
      <c r="H1349" s="33">
        <v>0</v>
      </c>
      <c r="I1349" s="67">
        <v>590000000</v>
      </c>
      <c r="J1349" s="32" t="s">
        <v>41</v>
      </c>
      <c r="K1349" s="32" t="s">
        <v>495</v>
      </c>
      <c r="L1349" s="32" t="s">
        <v>43</v>
      </c>
      <c r="M1349" s="32" t="s">
        <v>84</v>
      </c>
      <c r="N1349" s="32" t="s">
        <v>225</v>
      </c>
      <c r="O1349" s="32" t="s">
        <v>56</v>
      </c>
      <c r="P1349" s="32" t="s">
        <v>189</v>
      </c>
      <c r="Q1349" s="32" t="s">
        <v>190</v>
      </c>
      <c r="R1349" s="34">
        <v>150</v>
      </c>
      <c r="S1349" s="34">
        <v>700</v>
      </c>
      <c r="T1349" s="35">
        <v>0</v>
      </c>
      <c r="U1349" s="36">
        <v>0</v>
      </c>
      <c r="V1349" s="37" t="s">
        <v>48</v>
      </c>
      <c r="W1349" s="32">
        <v>2016</v>
      </c>
      <c r="X1349" s="38" t="s">
        <v>3146</v>
      </c>
    </row>
    <row r="1350" spans="1:24" ht="50.1" customHeight="1">
      <c r="A1350" s="29" t="s">
        <v>3147</v>
      </c>
      <c r="B1350" s="30" t="s">
        <v>35</v>
      </c>
      <c r="C1350" s="31" t="s">
        <v>3141</v>
      </c>
      <c r="D1350" s="31" t="s">
        <v>3142</v>
      </c>
      <c r="E1350" s="31" t="s">
        <v>3143</v>
      </c>
      <c r="F1350" s="31" t="s">
        <v>3144</v>
      </c>
      <c r="G1350" s="32" t="s">
        <v>121</v>
      </c>
      <c r="H1350" s="33">
        <v>0</v>
      </c>
      <c r="I1350" s="67">
        <v>590000000</v>
      </c>
      <c r="J1350" s="32" t="s">
        <v>41</v>
      </c>
      <c r="K1350" s="32" t="s">
        <v>3148</v>
      </c>
      <c r="L1350" s="32" t="s">
        <v>43</v>
      </c>
      <c r="M1350" s="32" t="s">
        <v>84</v>
      </c>
      <c r="N1350" s="32" t="s">
        <v>225</v>
      </c>
      <c r="O1350" s="32" t="s">
        <v>56</v>
      </c>
      <c r="P1350" s="32" t="s">
        <v>189</v>
      </c>
      <c r="Q1350" s="32" t="s">
        <v>190</v>
      </c>
      <c r="R1350" s="34">
        <v>150</v>
      </c>
      <c r="S1350" s="34">
        <v>890</v>
      </c>
      <c r="T1350" s="35">
        <f>R1350*S1350</f>
        <v>133500</v>
      </c>
      <c r="U1350" s="36">
        <f>T1350*1.12</f>
        <v>149520</v>
      </c>
      <c r="V1350" s="37" t="s">
        <v>48</v>
      </c>
      <c r="W1350" s="32">
        <v>2016</v>
      </c>
      <c r="X1350" s="38" t="s">
        <v>48</v>
      </c>
    </row>
    <row r="1351" spans="1:24" ht="50.1" customHeight="1">
      <c r="A1351" s="29" t="s">
        <v>3149</v>
      </c>
      <c r="B1351" s="30" t="s">
        <v>35</v>
      </c>
      <c r="C1351" s="31" t="s">
        <v>3150</v>
      </c>
      <c r="D1351" s="31" t="s">
        <v>3142</v>
      </c>
      <c r="E1351" s="31" t="s">
        <v>3151</v>
      </c>
      <c r="F1351" s="31" t="s">
        <v>3152</v>
      </c>
      <c r="G1351" s="32" t="s">
        <v>121</v>
      </c>
      <c r="H1351" s="33">
        <v>0</v>
      </c>
      <c r="I1351" s="67">
        <v>590000000</v>
      </c>
      <c r="J1351" s="32" t="s">
        <v>41</v>
      </c>
      <c r="K1351" s="32" t="s">
        <v>495</v>
      </c>
      <c r="L1351" s="32" t="s">
        <v>43</v>
      </c>
      <c r="M1351" s="32" t="s">
        <v>84</v>
      </c>
      <c r="N1351" s="32" t="s">
        <v>345</v>
      </c>
      <c r="O1351" s="32" t="s">
        <v>56</v>
      </c>
      <c r="P1351" s="32" t="s">
        <v>189</v>
      </c>
      <c r="Q1351" s="32" t="s">
        <v>190</v>
      </c>
      <c r="R1351" s="34">
        <v>20</v>
      </c>
      <c r="S1351" s="34">
        <v>620</v>
      </c>
      <c r="T1351" s="35">
        <v>0</v>
      </c>
      <c r="U1351" s="36">
        <v>0</v>
      </c>
      <c r="V1351" s="37" t="s">
        <v>48</v>
      </c>
      <c r="W1351" s="32">
        <v>2016</v>
      </c>
      <c r="X1351" s="38" t="s">
        <v>911</v>
      </c>
    </row>
    <row r="1352" spans="1:24" ht="50.1" customHeight="1">
      <c r="A1352" s="29" t="s">
        <v>3153</v>
      </c>
      <c r="B1352" s="30" t="s">
        <v>35</v>
      </c>
      <c r="C1352" s="31" t="s">
        <v>3150</v>
      </c>
      <c r="D1352" s="31" t="s">
        <v>3142</v>
      </c>
      <c r="E1352" s="31" t="s">
        <v>3151</v>
      </c>
      <c r="F1352" s="31" t="s">
        <v>3152</v>
      </c>
      <c r="G1352" s="32" t="s">
        <v>121</v>
      </c>
      <c r="H1352" s="33">
        <v>0</v>
      </c>
      <c r="I1352" s="67">
        <v>590000000</v>
      </c>
      <c r="J1352" s="32" t="s">
        <v>41</v>
      </c>
      <c r="K1352" s="32" t="s">
        <v>495</v>
      </c>
      <c r="L1352" s="32" t="s">
        <v>43</v>
      </c>
      <c r="M1352" s="32" t="s">
        <v>84</v>
      </c>
      <c r="N1352" s="32" t="s">
        <v>225</v>
      </c>
      <c r="O1352" s="32" t="s">
        <v>56</v>
      </c>
      <c r="P1352" s="32" t="s">
        <v>189</v>
      </c>
      <c r="Q1352" s="32" t="s">
        <v>190</v>
      </c>
      <c r="R1352" s="34">
        <v>20</v>
      </c>
      <c r="S1352" s="34">
        <v>640</v>
      </c>
      <c r="T1352" s="35">
        <v>0</v>
      </c>
      <c r="U1352" s="36">
        <v>0</v>
      </c>
      <c r="V1352" s="37" t="s">
        <v>48</v>
      </c>
      <c r="W1352" s="32">
        <v>2016</v>
      </c>
      <c r="X1352" s="38" t="s">
        <v>3146</v>
      </c>
    </row>
    <row r="1353" spans="1:24" ht="50.1" customHeight="1">
      <c r="A1353" s="29" t="s">
        <v>3154</v>
      </c>
      <c r="B1353" s="30" t="s">
        <v>35</v>
      </c>
      <c r="C1353" s="31" t="s">
        <v>3150</v>
      </c>
      <c r="D1353" s="31" t="s">
        <v>3142</v>
      </c>
      <c r="E1353" s="31" t="s">
        <v>3151</v>
      </c>
      <c r="F1353" s="31" t="s">
        <v>3152</v>
      </c>
      <c r="G1353" s="32" t="s">
        <v>121</v>
      </c>
      <c r="H1353" s="33">
        <v>0</v>
      </c>
      <c r="I1353" s="67">
        <v>590000000</v>
      </c>
      <c r="J1353" s="32" t="s">
        <v>41</v>
      </c>
      <c r="K1353" s="32" t="s">
        <v>3148</v>
      </c>
      <c r="L1353" s="32" t="s">
        <v>43</v>
      </c>
      <c r="M1353" s="32" t="s">
        <v>84</v>
      </c>
      <c r="N1353" s="32" t="s">
        <v>225</v>
      </c>
      <c r="O1353" s="32" t="s">
        <v>56</v>
      </c>
      <c r="P1353" s="32" t="s">
        <v>189</v>
      </c>
      <c r="Q1353" s="32" t="s">
        <v>190</v>
      </c>
      <c r="R1353" s="34">
        <v>20</v>
      </c>
      <c r="S1353" s="34">
        <v>670</v>
      </c>
      <c r="T1353" s="35">
        <f>R1353*S1353</f>
        <v>13400</v>
      </c>
      <c r="U1353" s="36">
        <f>T1353*1.12</f>
        <v>15008.000000000002</v>
      </c>
      <c r="V1353" s="37" t="s">
        <v>48</v>
      </c>
      <c r="W1353" s="32">
        <v>2016</v>
      </c>
      <c r="X1353" s="38" t="s">
        <v>48</v>
      </c>
    </row>
    <row r="1354" spans="1:24" ht="50.1" customHeight="1">
      <c r="A1354" s="29" t="s">
        <v>3155</v>
      </c>
      <c r="B1354" s="30" t="s">
        <v>35</v>
      </c>
      <c r="C1354" s="31" t="s">
        <v>3156</v>
      </c>
      <c r="D1354" s="31" t="s">
        <v>3142</v>
      </c>
      <c r="E1354" s="31" t="s">
        <v>3157</v>
      </c>
      <c r="F1354" s="31" t="s">
        <v>3158</v>
      </c>
      <c r="G1354" s="32" t="s">
        <v>121</v>
      </c>
      <c r="H1354" s="33">
        <v>0</v>
      </c>
      <c r="I1354" s="67">
        <v>590000000</v>
      </c>
      <c r="J1354" s="32" t="s">
        <v>41</v>
      </c>
      <c r="K1354" s="32" t="s">
        <v>495</v>
      </c>
      <c r="L1354" s="32" t="s">
        <v>43</v>
      </c>
      <c r="M1354" s="32" t="s">
        <v>84</v>
      </c>
      <c r="N1354" s="32" t="s">
        <v>345</v>
      </c>
      <c r="O1354" s="32" t="s">
        <v>56</v>
      </c>
      <c r="P1354" s="32" t="s">
        <v>189</v>
      </c>
      <c r="Q1354" s="32" t="s">
        <v>190</v>
      </c>
      <c r="R1354" s="34">
        <v>10825</v>
      </c>
      <c r="S1354" s="34">
        <v>169</v>
      </c>
      <c r="T1354" s="35">
        <v>0</v>
      </c>
      <c r="U1354" s="36">
        <v>0</v>
      </c>
      <c r="V1354" s="37" t="s">
        <v>48</v>
      </c>
      <c r="W1354" s="32">
        <v>2016</v>
      </c>
      <c r="X1354" s="38" t="s">
        <v>911</v>
      </c>
    </row>
    <row r="1355" spans="1:24" ht="50.1" customHeight="1">
      <c r="A1355" s="29" t="s">
        <v>3159</v>
      </c>
      <c r="B1355" s="30" t="s">
        <v>35</v>
      </c>
      <c r="C1355" s="31" t="s">
        <v>3156</v>
      </c>
      <c r="D1355" s="31" t="s">
        <v>3142</v>
      </c>
      <c r="E1355" s="31" t="s">
        <v>3157</v>
      </c>
      <c r="F1355" s="31" t="s">
        <v>3158</v>
      </c>
      <c r="G1355" s="32" t="s">
        <v>121</v>
      </c>
      <c r="H1355" s="33">
        <v>0</v>
      </c>
      <c r="I1355" s="67">
        <v>590000000</v>
      </c>
      <c r="J1355" s="32" t="s">
        <v>41</v>
      </c>
      <c r="K1355" s="32" t="s">
        <v>495</v>
      </c>
      <c r="L1355" s="32" t="s">
        <v>43</v>
      </c>
      <c r="M1355" s="32" t="s">
        <v>84</v>
      </c>
      <c r="N1355" s="32" t="s">
        <v>225</v>
      </c>
      <c r="O1355" s="32" t="s">
        <v>56</v>
      </c>
      <c r="P1355" s="32" t="s">
        <v>189</v>
      </c>
      <c r="Q1355" s="32" t="s">
        <v>190</v>
      </c>
      <c r="R1355" s="34">
        <v>10825</v>
      </c>
      <c r="S1355" s="34">
        <v>270</v>
      </c>
      <c r="T1355" s="35">
        <v>0</v>
      </c>
      <c r="U1355" s="36">
        <v>0</v>
      </c>
      <c r="V1355" s="37" t="s">
        <v>48</v>
      </c>
      <c r="W1355" s="32">
        <v>2016</v>
      </c>
      <c r="X1355" s="38" t="s">
        <v>3146</v>
      </c>
    </row>
    <row r="1356" spans="1:24" ht="50.1" customHeight="1">
      <c r="A1356" s="29" t="s">
        <v>3160</v>
      </c>
      <c r="B1356" s="30" t="s">
        <v>35</v>
      </c>
      <c r="C1356" s="31" t="s">
        <v>3156</v>
      </c>
      <c r="D1356" s="31" t="s">
        <v>3142</v>
      </c>
      <c r="E1356" s="31" t="s">
        <v>3157</v>
      </c>
      <c r="F1356" s="31" t="s">
        <v>3158</v>
      </c>
      <c r="G1356" s="32" t="s">
        <v>121</v>
      </c>
      <c r="H1356" s="33">
        <v>0</v>
      </c>
      <c r="I1356" s="67">
        <v>590000000</v>
      </c>
      <c r="J1356" s="32" t="s">
        <v>41</v>
      </c>
      <c r="K1356" s="32" t="s">
        <v>3148</v>
      </c>
      <c r="L1356" s="32" t="s">
        <v>43</v>
      </c>
      <c r="M1356" s="32" t="s">
        <v>84</v>
      </c>
      <c r="N1356" s="32" t="s">
        <v>225</v>
      </c>
      <c r="O1356" s="32" t="s">
        <v>56</v>
      </c>
      <c r="P1356" s="32" t="s">
        <v>189</v>
      </c>
      <c r="Q1356" s="32" t="s">
        <v>190</v>
      </c>
      <c r="R1356" s="34">
        <v>10825</v>
      </c>
      <c r="S1356" s="34">
        <v>300</v>
      </c>
      <c r="T1356" s="35">
        <f>R1356*S1356</f>
        <v>3247500</v>
      </c>
      <c r="U1356" s="36">
        <f>T1356*1.12</f>
        <v>3637200.0000000005</v>
      </c>
      <c r="V1356" s="37" t="s">
        <v>48</v>
      </c>
      <c r="W1356" s="32">
        <v>2016</v>
      </c>
      <c r="X1356" s="38" t="s">
        <v>48</v>
      </c>
    </row>
    <row r="1357" spans="1:24" ht="50.1" customHeight="1">
      <c r="A1357" s="29" t="s">
        <v>3161</v>
      </c>
      <c r="B1357" s="30" t="s">
        <v>35</v>
      </c>
      <c r="C1357" s="31" t="s">
        <v>3162</v>
      </c>
      <c r="D1357" s="31" t="s">
        <v>3142</v>
      </c>
      <c r="E1357" s="31" t="s">
        <v>3163</v>
      </c>
      <c r="F1357" s="31" t="s">
        <v>3164</v>
      </c>
      <c r="G1357" s="32" t="s">
        <v>121</v>
      </c>
      <c r="H1357" s="33">
        <v>0</v>
      </c>
      <c r="I1357" s="67">
        <v>590000000</v>
      </c>
      <c r="J1357" s="32" t="s">
        <v>41</v>
      </c>
      <c r="K1357" s="32" t="s">
        <v>495</v>
      </c>
      <c r="L1357" s="32" t="s">
        <v>43</v>
      </c>
      <c r="M1357" s="32" t="s">
        <v>84</v>
      </c>
      <c r="N1357" s="32" t="s">
        <v>345</v>
      </c>
      <c r="O1357" s="32" t="s">
        <v>56</v>
      </c>
      <c r="P1357" s="32" t="s">
        <v>189</v>
      </c>
      <c r="Q1357" s="32" t="s">
        <v>190</v>
      </c>
      <c r="R1357" s="34">
        <v>300</v>
      </c>
      <c r="S1357" s="34">
        <v>277</v>
      </c>
      <c r="T1357" s="35">
        <v>0</v>
      </c>
      <c r="U1357" s="36">
        <v>0</v>
      </c>
      <c r="V1357" s="37" t="s">
        <v>48</v>
      </c>
      <c r="W1357" s="32">
        <v>2016</v>
      </c>
      <c r="X1357" s="38" t="s">
        <v>911</v>
      </c>
    </row>
    <row r="1358" spans="1:24" ht="50.1" customHeight="1">
      <c r="A1358" s="29" t="s">
        <v>3165</v>
      </c>
      <c r="B1358" s="30" t="s">
        <v>35</v>
      </c>
      <c r="C1358" s="31" t="s">
        <v>3162</v>
      </c>
      <c r="D1358" s="31" t="s">
        <v>3142</v>
      </c>
      <c r="E1358" s="31" t="s">
        <v>3163</v>
      </c>
      <c r="F1358" s="31" t="s">
        <v>3164</v>
      </c>
      <c r="G1358" s="32" t="s">
        <v>121</v>
      </c>
      <c r="H1358" s="33">
        <v>0</v>
      </c>
      <c r="I1358" s="67">
        <v>590000000</v>
      </c>
      <c r="J1358" s="32" t="s">
        <v>41</v>
      </c>
      <c r="K1358" s="32" t="s">
        <v>495</v>
      </c>
      <c r="L1358" s="32" t="s">
        <v>43</v>
      </c>
      <c r="M1358" s="32" t="s">
        <v>84</v>
      </c>
      <c r="N1358" s="32" t="s">
        <v>225</v>
      </c>
      <c r="O1358" s="32" t="s">
        <v>56</v>
      </c>
      <c r="P1358" s="32" t="s">
        <v>189</v>
      </c>
      <c r="Q1358" s="32" t="s">
        <v>190</v>
      </c>
      <c r="R1358" s="34">
        <v>300</v>
      </c>
      <c r="S1358" s="34">
        <v>355</v>
      </c>
      <c r="T1358" s="35">
        <v>0</v>
      </c>
      <c r="U1358" s="36">
        <v>0</v>
      </c>
      <c r="V1358" s="37" t="s">
        <v>48</v>
      </c>
      <c r="W1358" s="32">
        <v>2016</v>
      </c>
      <c r="X1358" s="38" t="s">
        <v>3146</v>
      </c>
    </row>
    <row r="1359" spans="1:24" ht="50.1" customHeight="1">
      <c r="A1359" s="29" t="s">
        <v>3166</v>
      </c>
      <c r="B1359" s="30" t="s">
        <v>35</v>
      </c>
      <c r="C1359" s="31" t="s">
        <v>3162</v>
      </c>
      <c r="D1359" s="31" t="s">
        <v>3142</v>
      </c>
      <c r="E1359" s="31" t="s">
        <v>3163</v>
      </c>
      <c r="F1359" s="31" t="s">
        <v>3164</v>
      </c>
      <c r="G1359" s="32" t="s">
        <v>121</v>
      </c>
      <c r="H1359" s="33">
        <v>0</v>
      </c>
      <c r="I1359" s="67">
        <v>590000000</v>
      </c>
      <c r="J1359" s="32" t="s">
        <v>41</v>
      </c>
      <c r="K1359" s="32" t="s">
        <v>3148</v>
      </c>
      <c r="L1359" s="32" t="s">
        <v>43</v>
      </c>
      <c r="M1359" s="32" t="s">
        <v>84</v>
      </c>
      <c r="N1359" s="32" t="s">
        <v>225</v>
      </c>
      <c r="O1359" s="32" t="s">
        <v>56</v>
      </c>
      <c r="P1359" s="32" t="s">
        <v>189</v>
      </c>
      <c r="Q1359" s="32" t="s">
        <v>190</v>
      </c>
      <c r="R1359" s="34">
        <v>300</v>
      </c>
      <c r="S1359" s="34">
        <v>375</v>
      </c>
      <c r="T1359" s="35">
        <f>R1359*S1359</f>
        <v>112500</v>
      </c>
      <c r="U1359" s="36">
        <f>T1359*1.12</f>
        <v>126000.00000000001</v>
      </c>
      <c r="V1359" s="37" t="s">
        <v>48</v>
      </c>
      <c r="W1359" s="32">
        <v>2016</v>
      </c>
      <c r="X1359" s="38" t="s">
        <v>48</v>
      </c>
    </row>
    <row r="1360" spans="1:24" ht="50.1" customHeight="1">
      <c r="A1360" s="29" t="s">
        <v>3167</v>
      </c>
      <c r="B1360" s="30" t="s">
        <v>35</v>
      </c>
      <c r="C1360" s="31" t="s">
        <v>3168</v>
      </c>
      <c r="D1360" s="31" t="s">
        <v>3142</v>
      </c>
      <c r="E1360" s="31" t="s">
        <v>3169</v>
      </c>
      <c r="F1360" s="31" t="s">
        <v>3170</v>
      </c>
      <c r="G1360" s="32" t="s">
        <v>121</v>
      </c>
      <c r="H1360" s="33">
        <v>0</v>
      </c>
      <c r="I1360" s="67">
        <v>590000000</v>
      </c>
      <c r="J1360" s="32" t="s">
        <v>41</v>
      </c>
      <c r="K1360" s="32" t="s">
        <v>495</v>
      </c>
      <c r="L1360" s="32" t="s">
        <v>43</v>
      </c>
      <c r="M1360" s="32" t="s">
        <v>84</v>
      </c>
      <c r="N1360" s="32" t="s">
        <v>345</v>
      </c>
      <c r="O1360" s="32" t="s">
        <v>56</v>
      </c>
      <c r="P1360" s="32" t="s">
        <v>189</v>
      </c>
      <c r="Q1360" s="32" t="s">
        <v>190</v>
      </c>
      <c r="R1360" s="34">
        <v>50</v>
      </c>
      <c r="S1360" s="34">
        <v>213</v>
      </c>
      <c r="T1360" s="35">
        <v>0</v>
      </c>
      <c r="U1360" s="36">
        <v>0</v>
      </c>
      <c r="V1360" s="37" t="s">
        <v>48</v>
      </c>
      <c r="W1360" s="32">
        <v>2016</v>
      </c>
      <c r="X1360" s="38" t="s">
        <v>911</v>
      </c>
    </row>
    <row r="1361" spans="1:24" ht="50.1" customHeight="1">
      <c r="A1361" s="29" t="s">
        <v>3171</v>
      </c>
      <c r="B1361" s="30" t="s">
        <v>35</v>
      </c>
      <c r="C1361" s="31" t="s">
        <v>3168</v>
      </c>
      <c r="D1361" s="31" t="s">
        <v>3142</v>
      </c>
      <c r="E1361" s="31" t="s">
        <v>3169</v>
      </c>
      <c r="F1361" s="31" t="s">
        <v>3170</v>
      </c>
      <c r="G1361" s="32" t="s">
        <v>121</v>
      </c>
      <c r="H1361" s="33">
        <v>0</v>
      </c>
      <c r="I1361" s="67">
        <v>590000000</v>
      </c>
      <c r="J1361" s="32" t="s">
        <v>41</v>
      </c>
      <c r="K1361" s="32" t="s">
        <v>495</v>
      </c>
      <c r="L1361" s="32" t="s">
        <v>43</v>
      </c>
      <c r="M1361" s="32" t="s">
        <v>84</v>
      </c>
      <c r="N1361" s="32" t="s">
        <v>225</v>
      </c>
      <c r="O1361" s="32" t="s">
        <v>56</v>
      </c>
      <c r="P1361" s="32" t="s">
        <v>189</v>
      </c>
      <c r="Q1361" s="32" t="s">
        <v>190</v>
      </c>
      <c r="R1361" s="34">
        <v>50</v>
      </c>
      <c r="S1361" s="34">
        <v>300</v>
      </c>
      <c r="T1361" s="35">
        <v>0</v>
      </c>
      <c r="U1361" s="36">
        <v>0</v>
      </c>
      <c r="V1361" s="37" t="s">
        <v>48</v>
      </c>
      <c r="W1361" s="32">
        <v>2016</v>
      </c>
      <c r="X1361" s="38" t="s">
        <v>3146</v>
      </c>
    </row>
    <row r="1362" spans="1:24" ht="50.1" customHeight="1">
      <c r="A1362" s="29" t="s">
        <v>3172</v>
      </c>
      <c r="B1362" s="30" t="s">
        <v>35</v>
      </c>
      <c r="C1362" s="31" t="s">
        <v>3168</v>
      </c>
      <c r="D1362" s="31" t="s">
        <v>3142</v>
      </c>
      <c r="E1362" s="31" t="s">
        <v>3169</v>
      </c>
      <c r="F1362" s="31" t="s">
        <v>3170</v>
      </c>
      <c r="G1362" s="32" t="s">
        <v>121</v>
      </c>
      <c r="H1362" s="33">
        <v>0</v>
      </c>
      <c r="I1362" s="67">
        <v>590000000</v>
      </c>
      <c r="J1362" s="32" t="s">
        <v>41</v>
      </c>
      <c r="K1362" s="32" t="s">
        <v>3148</v>
      </c>
      <c r="L1362" s="32" t="s">
        <v>43</v>
      </c>
      <c r="M1362" s="32" t="s">
        <v>84</v>
      </c>
      <c r="N1362" s="32" t="s">
        <v>225</v>
      </c>
      <c r="O1362" s="32" t="s">
        <v>56</v>
      </c>
      <c r="P1362" s="32" t="s">
        <v>189</v>
      </c>
      <c r="Q1362" s="32" t="s">
        <v>190</v>
      </c>
      <c r="R1362" s="34">
        <v>50</v>
      </c>
      <c r="S1362" s="34">
        <v>310</v>
      </c>
      <c r="T1362" s="35">
        <f>R1362*S1362</f>
        <v>15500</v>
      </c>
      <c r="U1362" s="36">
        <f>T1362*1.12</f>
        <v>17360</v>
      </c>
      <c r="V1362" s="37" t="s">
        <v>48</v>
      </c>
      <c r="W1362" s="32">
        <v>2016</v>
      </c>
      <c r="X1362" s="38" t="s">
        <v>48</v>
      </c>
    </row>
    <row r="1363" spans="1:24" ht="50.1" customHeight="1">
      <c r="A1363" s="29" t="s">
        <v>3173</v>
      </c>
      <c r="B1363" s="30" t="s">
        <v>35</v>
      </c>
      <c r="C1363" s="31" t="s">
        <v>3174</v>
      </c>
      <c r="D1363" s="31" t="s">
        <v>3142</v>
      </c>
      <c r="E1363" s="31" t="s">
        <v>3175</v>
      </c>
      <c r="F1363" s="31" t="s">
        <v>3176</v>
      </c>
      <c r="G1363" s="32" t="s">
        <v>121</v>
      </c>
      <c r="H1363" s="33">
        <v>0</v>
      </c>
      <c r="I1363" s="67">
        <v>590000000</v>
      </c>
      <c r="J1363" s="32" t="s">
        <v>41</v>
      </c>
      <c r="K1363" s="32" t="s">
        <v>495</v>
      </c>
      <c r="L1363" s="32" t="s">
        <v>43</v>
      </c>
      <c r="M1363" s="32" t="s">
        <v>84</v>
      </c>
      <c r="N1363" s="32" t="s">
        <v>345</v>
      </c>
      <c r="O1363" s="32" t="s">
        <v>56</v>
      </c>
      <c r="P1363" s="32" t="s">
        <v>189</v>
      </c>
      <c r="Q1363" s="32" t="s">
        <v>190</v>
      </c>
      <c r="R1363" s="34">
        <v>220</v>
      </c>
      <c r="S1363" s="34">
        <v>213</v>
      </c>
      <c r="T1363" s="35">
        <v>0</v>
      </c>
      <c r="U1363" s="36">
        <v>0</v>
      </c>
      <c r="V1363" s="37" t="s">
        <v>48</v>
      </c>
      <c r="W1363" s="32">
        <v>2016</v>
      </c>
      <c r="X1363" s="38" t="s">
        <v>911</v>
      </c>
    </row>
    <row r="1364" spans="1:24" ht="50.1" customHeight="1">
      <c r="A1364" s="29" t="s">
        <v>3177</v>
      </c>
      <c r="B1364" s="30" t="s">
        <v>35</v>
      </c>
      <c r="C1364" s="31" t="s">
        <v>3174</v>
      </c>
      <c r="D1364" s="31" t="s">
        <v>3142</v>
      </c>
      <c r="E1364" s="31" t="s">
        <v>3175</v>
      </c>
      <c r="F1364" s="31" t="s">
        <v>3176</v>
      </c>
      <c r="G1364" s="32" t="s">
        <v>121</v>
      </c>
      <c r="H1364" s="33">
        <v>0</v>
      </c>
      <c r="I1364" s="67">
        <v>590000000</v>
      </c>
      <c r="J1364" s="32" t="s">
        <v>41</v>
      </c>
      <c r="K1364" s="32" t="s">
        <v>495</v>
      </c>
      <c r="L1364" s="32" t="s">
        <v>43</v>
      </c>
      <c r="M1364" s="32" t="s">
        <v>84</v>
      </c>
      <c r="N1364" s="32" t="s">
        <v>225</v>
      </c>
      <c r="O1364" s="32" t="s">
        <v>56</v>
      </c>
      <c r="P1364" s="32" t="s">
        <v>189</v>
      </c>
      <c r="Q1364" s="32" t="s">
        <v>190</v>
      </c>
      <c r="R1364" s="34">
        <v>220</v>
      </c>
      <c r="S1364" s="34">
        <v>320</v>
      </c>
      <c r="T1364" s="35">
        <v>0</v>
      </c>
      <c r="U1364" s="36">
        <v>0</v>
      </c>
      <c r="V1364" s="37" t="s">
        <v>48</v>
      </c>
      <c r="W1364" s="32">
        <v>2016</v>
      </c>
      <c r="X1364" s="38" t="s">
        <v>3146</v>
      </c>
    </row>
    <row r="1365" spans="1:24" ht="50.1" customHeight="1">
      <c r="A1365" s="29" t="s">
        <v>3178</v>
      </c>
      <c r="B1365" s="30" t="s">
        <v>35</v>
      </c>
      <c r="C1365" s="31" t="s">
        <v>3174</v>
      </c>
      <c r="D1365" s="31" t="s">
        <v>3142</v>
      </c>
      <c r="E1365" s="31" t="s">
        <v>3175</v>
      </c>
      <c r="F1365" s="31" t="s">
        <v>3176</v>
      </c>
      <c r="G1365" s="32" t="s">
        <v>121</v>
      </c>
      <c r="H1365" s="33">
        <v>0</v>
      </c>
      <c r="I1365" s="67">
        <v>590000000</v>
      </c>
      <c r="J1365" s="32" t="s">
        <v>41</v>
      </c>
      <c r="K1365" s="32" t="s">
        <v>3148</v>
      </c>
      <c r="L1365" s="32" t="s">
        <v>43</v>
      </c>
      <c r="M1365" s="32" t="s">
        <v>84</v>
      </c>
      <c r="N1365" s="32" t="s">
        <v>225</v>
      </c>
      <c r="O1365" s="32" t="s">
        <v>56</v>
      </c>
      <c r="P1365" s="32" t="s">
        <v>189</v>
      </c>
      <c r="Q1365" s="32" t="s">
        <v>190</v>
      </c>
      <c r="R1365" s="34">
        <v>220</v>
      </c>
      <c r="S1365" s="34">
        <v>390</v>
      </c>
      <c r="T1365" s="35">
        <f>R1365*S1365</f>
        <v>85800</v>
      </c>
      <c r="U1365" s="36">
        <f>T1365*1.12</f>
        <v>96096.000000000015</v>
      </c>
      <c r="V1365" s="37" t="s">
        <v>48</v>
      </c>
      <c r="W1365" s="32">
        <v>2016</v>
      </c>
      <c r="X1365" s="38" t="s">
        <v>48</v>
      </c>
    </row>
    <row r="1366" spans="1:24" ht="50.1" customHeight="1">
      <c r="A1366" s="29" t="s">
        <v>3179</v>
      </c>
      <c r="B1366" s="30" t="s">
        <v>35</v>
      </c>
      <c r="C1366" s="31" t="s">
        <v>3180</v>
      </c>
      <c r="D1366" s="31" t="s">
        <v>3142</v>
      </c>
      <c r="E1366" s="31" t="s">
        <v>3181</v>
      </c>
      <c r="F1366" s="31" t="s">
        <v>3182</v>
      </c>
      <c r="G1366" s="32" t="s">
        <v>121</v>
      </c>
      <c r="H1366" s="33">
        <v>0</v>
      </c>
      <c r="I1366" s="67">
        <v>590000000</v>
      </c>
      <c r="J1366" s="32" t="s">
        <v>41</v>
      </c>
      <c r="K1366" s="32" t="s">
        <v>495</v>
      </c>
      <c r="L1366" s="32" t="s">
        <v>43</v>
      </c>
      <c r="M1366" s="32" t="s">
        <v>84</v>
      </c>
      <c r="N1366" s="32" t="s">
        <v>345</v>
      </c>
      <c r="O1366" s="32" t="s">
        <v>56</v>
      </c>
      <c r="P1366" s="32" t="s">
        <v>189</v>
      </c>
      <c r="Q1366" s="32" t="s">
        <v>190</v>
      </c>
      <c r="R1366" s="34">
        <v>40485.5</v>
      </c>
      <c r="S1366" s="34">
        <v>129</v>
      </c>
      <c r="T1366" s="35">
        <v>0</v>
      </c>
      <c r="U1366" s="36">
        <v>0</v>
      </c>
      <c r="V1366" s="37" t="s">
        <v>48</v>
      </c>
      <c r="W1366" s="32">
        <v>2016</v>
      </c>
      <c r="X1366" s="38" t="s">
        <v>911</v>
      </c>
    </row>
    <row r="1367" spans="1:24" ht="50.1" customHeight="1">
      <c r="A1367" s="29" t="s">
        <v>3183</v>
      </c>
      <c r="B1367" s="30" t="s">
        <v>35</v>
      </c>
      <c r="C1367" s="31" t="s">
        <v>3180</v>
      </c>
      <c r="D1367" s="31" t="s">
        <v>3142</v>
      </c>
      <c r="E1367" s="31" t="s">
        <v>3181</v>
      </c>
      <c r="F1367" s="31" t="s">
        <v>3182</v>
      </c>
      <c r="G1367" s="32" t="s">
        <v>121</v>
      </c>
      <c r="H1367" s="33">
        <v>0</v>
      </c>
      <c r="I1367" s="67">
        <v>590000000</v>
      </c>
      <c r="J1367" s="32" t="s">
        <v>41</v>
      </c>
      <c r="K1367" s="32" t="s">
        <v>495</v>
      </c>
      <c r="L1367" s="32" t="s">
        <v>43</v>
      </c>
      <c r="M1367" s="32" t="s">
        <v>84</v>
      </c>
      <c r="N1367" s="32" t="s">
        <v>225</v>
      </c>
      <c r="O1367" s="32" t="s">
        <v>56</v>
      </c>
      <c r="P1367" s="32" t="s">
        <v>189</v>
      </c>
      <c r="Q1367" s="32" t="s">
        <v>190</v>
      </c>
      <c r="R1367" s="34">
        <v>40485.5</v>
      </c>
      <c r="S1367" s="34">
        <v>205</v>
      </c>
      <c r="T1367" s="35">
        <v>0</v>
      </c>
      <c r="U1367" s="36">
        <v>0</v>
      </c>
      <c r="V1367" s="37" t="s">
        <v>48</v>
      </c>
      <c r="W1367" s="32">
        <v>2016</v>
      </c>
      <c r="X1367" s="38" t="s">
        <v>3146</v>
      </c>
    </row>
    <row r="1368" spans="1:24" ht="50.1" customHeight="1">
      <c r="A1368" s="29" t="s">
        <v>3184</v>
      </c>
      <c r="B1368" s="30" t="s">
        <v>35</v>
      </c>
      <c r="C1368" s="31" t="s">
        <v>3180</v>
      </c>
      <c r="D1368" s="31" t="s">
        <v>3142</v>
      </c>
      <c r="E1368" s="31" t="s">
        <v>3181</v>
      </c>
      <c r="F1368" s="31" t="s">
        <v>3182</v>
      </c>
      <c r="G1368" s="32" t="s">
        <v>121</v>
      </c>
      <c r="H1368" s="33">
        <v>0</v>
      </c>
      <c r="I1368" s="67">
        <v>590000000</v>
      </c>
      <c r="J1368" s="32" t="s">
        <v>41</v>
      </c>
      <c r="K1368" s="32" t="s">
        <v>3148</v>
      </c>
      <c r="L1368" s="32" t="s">
        <v>43</v>
      </c>
      <c r="M1368" s="32" t="s">
        <v>84</v>
      </c>
      <c r="N1368" s="32" t="s">
        <v>225</v>
      </c>
      <c r="O1368" s="32" t="s">
        <v>56</v>
      </c>
      <c r="P1368" s="32" t="s">
        <v>189</v>
      </c>
      <c r="Q1368" s="32" t="s">
        <v>190</v>
      </c>
      <c r="R1368" s="34">
        <v>40485.5</v>
      </c>
      <c r="S1368" s="34">
        <v>230</v>
      </c>
      <c r="T1368" s="35">
        <f>R1368*S1368</f>
        <v>9311665</v>
      </c>
      <c r="U1368" s="36">
        <f>T1368*1.12</f>
        <v>10429064.800000001</v>
      </c>
      <c r="V1368" s="37" t="s">
        <v>48</v>
      </c>
      <c r="W1368" s="32">
        <v>2016</v>
      </c>
      <c r="X1368" s="38" t="s">
        <v>48</v>
      </c>
    </row>
    <row r="1369" spans="1:24" ht="50.1" customHeight="1">
      <c r="A1369" s="29" t="s">
        <v>3185</v>
      </c>
      <c r="B1369" s="30" t="s">
        <v>35</v>
      </c>
      <c r="C1369" s="31" t="s">
        <v>3186</v>
      </c>
      <c r="D1369" s="31" t="s">
        <v>3142</v>
      </c>
      <c r="E1369" s="31" t="s">
        <v>3187</v>
      </c>
      <c r="F1369" s="31" t="s">
        <v>3188</v>
      </c>
      <c r="G1369" s="32" t="s">
        <v>121</v>
      </c>
      <c r="H1369" s="33">
        <v>0</v>
      </c>
      <c r="I1369" s="67">
        <v>590000000</v>
      </c>
      <c r="J1369" s="32" t="s">
        <v>41</v>
      </c>
      <c r="K1369" s="32" t="s">
        <v>495</v>
      </c>
      <c r="L1369" s="32" t="s">
        <v>43</v>
      </c>
      <c r="M1369" s="32" t="s">
        <v>84</v>
      </c>
      <c r="N1369" s="32" t="s">
        <v>345</v>
      </c>
      <c r="O1369" s="32" t="s">
        <v>56</v>
      </c>
      <c r="P1369" s="32" t="s">
        <v>189</v>
      </c>
      <c r="Q1369" s="32" t="s">
        <v>190</v>
      </c>
      <c r="R1369" s="34">
        <v>649.5</v>
      </c>
      <c r="S1369" s="34">
        <v>240</v>
      </c>
      <c r="T1369" s="35">
        <v>0</v>
      </c>
      <c r="U1369" s="36">
        <v>0</v>
      </c>
      <c r="V1369" s="37" t="s">
        <v>48</v>
      </c>
      <c r="W1369" s="32">
        <v>2016</v>
      </c>
      <c r="X1369" s="38" t="s">
        <v>911</v>
      </c>
    </row>
    <row r="1370" spans="1:24" ht="50.1" customHeight="1">
      <c r="A1370" s="29" t="s">
        <v>3189</v>
      </c>
      <c r="B1370" s="30" t="s">
        <v>35</v>
      </c>
      <c r="C1370" s="31" t="s">
        <v>3186</v>
      </c>
      <c r="D1370" s="31" t="s">
        <v>3142</v>
      </c>
      <c r="E1370" s="31" t="s">
        <v>3187</v>
      </c>
      <c r="F1370" s="31" t="s">
        <v>3188</v>
      </c>
      <c r="G1370" s="32" t="s">
        <v>121</v>
      </c>
      <c r="H1370" s="33">
        <v>0</v>
      </c>
      <c r="I1370" s="67">
        <v>590000000</v>
      </c>
      <c r="J1370" s="32" t="s">
        <v>41</v>
      </c>
      <c r="K1370" s="32" t="s">
        <v>495</v>
      </c>
      <c r="L1370" s="32" t="s">
        <v>43</v>
      </c>
      <c r="M1370" s="32" t="s">
        <v>84</v>
      </c>
      <c r="N1370" s="32" t="s">
        <v>225</v>
      </c>
      <c r="O1370" s="32" t="s">
        <v>56</v>
      </c>
      <c r="P1370" s="32" t="s">
        <v>189</v>
      </c>
      <c r="Q1370" s="32" t="s">
        <v>190</v>
      </c>
      <c r="R1370" s="34">
        <v>649.5</v>
      </c>
      <c r="S1370" s="34">
        <v>250</v>
      </c>
      <c r="T1370" s="35">
        <v>0</v>
      </c>
      <c r="U1370" s="36">
        <v>0</v>
      </c>
      <c r="V1370" s="37" t="s">
        <v>48</v>
      </c>
      <c r="W1370" s="32">
        <v>2016</v>
      </c>
      <c r="X1370" s="38" t="s">
        <v>1042</v>
      </c>
    </row>
    <row r="1371" spans="1:24" ht="50.1" customHeight="1">
      <c r="A1371" s="29" t="s">
        <v>3190</v>
      </c>
      <c r="B1371" s="30" t="s">
        <v>35</v>
      </c>
      <c r="C1371" s="31" t="s">
        <v>3186</v>
      </c>
      <c r="D1371" s="31" t="s">
        <v>3142</v>
      </c>
      <c r="E1371" s="31" t="s">
        <v>3187</v>
      </c>
      <c r="F1371" s="31" t="s">
        <v>3188</v>
      </c>
      <c r="G1371" s="32" t="s">
        <v>121</v>
      </c>
      <c r="H1371" s="33">
        <v>0</v>
      </c>
      <c r="I1371" s="67">
        <v>590000000</v>
      </c>
      <c r="J1371" s="32" t="s">
        <v>41</v>
      </c>
      <c r="K1371" s="32" t="s">
        <v>3148</v>
      </c>
      <c r="L1371" s="32" t="s">
        <v>43</v>
      </c>
      <c r="M1371" s="32" t="s">
        <v>84</v>
      </c>
      <c r="N1371" s="32" t="s">
        <v>225</v>
      </c>
      <c r="O1371" s="32" t="s">
        <v>56</v>
      </c>
      <c r="P1371" s="32" t="s">
        <v>189</v>
      </c>
      <c r="Q1371" s="32" t="s">
        <v>190</v>
      </c>
      <c r="R1371" s="34">
        <v>649.5</v>
      </c>
      <c r="S1371" s="34">
        <v>250</v>
      </c>
      <c r="T1371" s="35">
        <f>R1371*S1371</f>
        <v>162375</v>
      </c>
      <c r="U1371" s="36">
        <f>T1371*1.12</f>
        <v>181860.00000000003</v>
      </c>
      <c r="V1371" s="37" t="s">
        <v>48</v>
      </c>
      <c r="W1371" s="32">
        <v>2016</v>
      </c>
      <c r="X1371" s="38" t="s">
        <v>48</v>
      </c>
    </row>
    <row r="1372" spans="1:24" ht="50.1" customHeight="1">
      <c r="A1372" s="29" t="s">
        <v>3191</v>
      </c>
      <c r="B1372" s="30" t="s">
        <v>35</v>
      </c>
      <c r="C1372" s="31" t="s">
        <v>3192</v>
      </c>
      <c r="D1372" s="31" t="s">
        <v>3142</v>
      </c>
      <c r="E1372" s="31" t="s">
        <v>3193</v>
      </c>
      <c r="F1372" s="31" t="s">
        <v>3194</v>
      </c>
      <c r="G1372" s="32" t="s">
        <v>121</v>
      </c>
      <c r="H1372" s="33">
        <v>0</v>
      </c>
      <c r="I1372" s="67">
        <v>590000000</v>
      </c>
      <c r="J1372" s="32" t="s">
        <v>41</v>
      </c>
      <c r="K1372" s="32" t="s">
        <v>495</v>
      </c>
      <c r="L1372" s="32" t="s">
        <v>43</v>
      </c>
      <c r="M1372" s="32" t="s">
        <v>84</v>
      </c>
      <c r="N1372" s="32" t="s">
        <v>345</v>
      </c>
      <c r="O1372" s="32" t="s">
        <v>56</v>
      </c>
      <c r="P1372" s="32" t="s">
        <v>189</v>
      </c>
      <c r="Q1372" s="32" t="s">
        <v>190</v>
      </c>
      <c r="R1372" s="34">
        <v>420</v>
      </c>
      <c r="S1372" s="34">
        <v>186</v>
      </c>
      <c r="T1372" s="35">
        <v>0</v>
      </c>
      <c r="U1372" s="36">
        <v>0</v>
      </c>
      <c r="V1372" s="37" t="s">
        <v>48</v>
      </c>
      <c r="W1372" s="32">
        <v>2016</v>
      </c>
      <c r="X1372" s="38" t="s">
        <v>911</v>
      </c>
    </row>
    <row r="1373" spans="1:24" ht="50.1" customHeight="1">
      <c r="A1373" s="29" t="s">
        <v>3195</v>
      </c>
      <c r="B1373" s="30" t="s">
        <v>35</v>
      </c>
      <c r="C1373" s="31" t="s">
        <v>3192</v>
      </c>
      <c r="D1373" s="31" t="s">
        <v>3142</v>
      </c>
      <c r="E1373" s="31" t="s">
        <v>3193</v>
      </c>
      <c r="F1373" s="31" t="s">
        <v>3194</v>
      </c>
      <c r="G1373" s="32" t="s">
        <v>121</v>
      </c>
      <c r="H1373" s="33">
        <v>0</v>
      </c>
      <c r="I1373" s="67">
        <v>590000000</v>
      </c>
      <c r="J1373" s="32" t="s">
        <v>41</v>
      </c>
      <c r="K1373" s="32" t="s">
        <v>495</v>
      </c>
      <c r="L1373" s="32" t="s">
        <v>43</v>
      </c>
      <c r="M1373" s="32" t="s">
        <v>84</v>
      </c>
      <c r="N1373" s="32" t="s">
        <v>225</v>
      </c>
      <c r="O1373" s="32" t="s">
        <v>56</v>
      </c>
      <c r="P1373" s="32" t="s">
        <v>189</v>
      </c>
      <c r="Q1373" s="32" t="s">
        <v>190</v>
      </c>
      <c r="R1373" s="34">
        <v>420</v>
      </c>
      <c r="S1373" s="34">
        <v>268</v>
      </c>
      <c r="T1373" s="35">
        <v>0</v>
      </c>
      <c r="U1373" s="36">
        <v>0</v>
      </c>
      <c r="V1373" s="37" t="s">
        <v>48</v>
      </c>
      <c r="W1373" s="32">
        <v>2016</v>
      </c>
      <c r="X1373" s="38" t="s">
        <v>1042</v>
      </c>
    </row>
    <row r="1374" spans="1:24" ht="50.1" customHeight="1">
      <c r="A1374" s="29" t="s">
        <v>3196</v>
      </c>
      <c r="B1374" s="30" t="s">
        <v>35</v>
      </c>
      <c r="C1374" s="31" t="s">
        <v>3192</v>
      </c>
      <c r="D1374" s="31" t="s">
        <v>3142</v>
      </c>
      <c r="E1374" s="31" t="s">
        <v>3193</v>
      </c>
      <c r="F1374" s="31" t="s">
        <v>3194</v>
      </c>
      <c r="G1374" s="32" t="s">
        <v>121</v>
      </c>
      <c r="H1374" s="33">
        <v>0</v>
      </c>
      <c r="I1374" s="67">
        <v>590000000</v>
      </c>
      <c r="J1374" s="32" t="s">
        <v>41</v>
      </c>
      <c r="K1374" s="32" t="s">
        <v>3148</v>
      </c>
      <c r="L1374" s="32" t="s">
        <v>43</v>
      </c>
      <c r="M1374" s="32" t="s">
        <v>84</v>
      </c>
      <c r="N1374" s="32" t="s">
        <v>225</v>
      </c>
      <c r="O1374" s="32" t="s">
        <v>56</v>
      </c>
      <c r="P1374" s="32" t="s">
        <v>189</v>
      </c>
      <c r="Q1374" s="32" t="s">
        <v>190</v>
      </c>
      <c r="R1374" s="34">
        <v>420</v>
      </c>
      <c r="S1374" s="34">
        <v>268</v>
      </c>
      <c r="T1374" s="35">
        <f>R1374*S1374</f>
        <v>112560</v>
      </c>
      <c r="U1374" s="36">
        <f>T1374*1.12</f>
        <v>126067.20000000001</v>
      </c>
      <c r="V1374" s="37" t="s">
        <v>48</v>
      </c>
      <c r="W1374" s="32">
        <v>2016</v>
      </c>
      <c r="X1374" s="38" t="s">
        <v>48</v>
      </c>
    </row>
    <row r="1375" spans="1:24" ht="50.1" customHeight="1">
      <c r="A1375" s="29" t="s">
        <v>3197</v>
      </c>
      <c r="B1375" s="30" t="s">
        <v>35</v>
      </c>
      <c r="C1375" s="31" t="s">
        <v>3198</v>
      </c>
      <c r="D1375" s="31" t="s">
        <v>3142</v>
      </c>
      <c r="E1375" s="31" t="s">
        <v>3199</v>
      </c>
      <c r="F1375" s="31" t="s">
        <v>3200</v>
      </c>
      <c r="G1375" s="32" t="s">
        <v>121</v>
      </c>
      <c r="H1375" s="33">
        <v>0</v>
      </c>
      <c r="I1375" s="67">
        <v>590000000</v>
      </c>
      <c r="J1375" s="32" t="s">
        <v>41</v>
      </c>
      <c r="K1375" s="32" t="s">
        <v>495</v>
      </c>
      <c r="L1375" s="32" t="s">
        <v>43</v>
      </c>
      <c r="M1375" s="32" t="s">
        <v>84</v>
      </c>
      <c r="N1375" s="32" t="s">
        <v>345</v>
      </c>
      <c r="O1375" s="32" t="s">
        <v>56</v>
      </c>
      <c r="P1375" s="32" t="s">
        <v>189</v>
      </c>
      <c r="Q1375" s="32" t="s">
        <v>190</v>
      </c>
      <c r="R1375" s="34">
        <v>10000</v>
      </c>
      <c r="S1375" s="34">
        <v>186</v>
      </c>
      <c r="T1375" s="35">
        <v>0</v>
      </c>
      <c r="U1375" s="36">
        <v>0</v>
      </c>
      <c r="V1375" s="37" t="s">
        <v>48</v>
      </c>
      <c r="W1375" s="32">
        <v>2016</v>
      </c>
      <c r="X1375" s="38" t="s">
        <v>911</v>
      </c>
    </row>
    <row r="1376" spans="1:24" ht="50.1" customHeight="1">
      <c r="A1376" s="29" t="s">
        <v>3201</v>
      </c>
      <c r="B1376" s="30" t="s">
        <v>35</v>
      </c>
      <c r="C1376" s="31" t="s">
        <v>3198</v>
      </c>
      <c r="D1376" s="31" t="s">
        <v>3142</v>
      </c>
      <c r="E1376" s="31" t="s">
        <v>3199</v>
      </c>
      <c r="F1376" s="31" t="s">
        <v>3200</v>
      </c>
      <c r="G1376" s="32" t="s">
        <v>121</v>
      </c>
      <c r="H1376" s="33">
        <v>0</v>
      </c>
      <c r="I1376" s="67">
        <v>590000000</v>
      </c>
      <c r="J1376" s="32" t="s">
        <v>41</v>
      </c>
      <c r="K1376" s="32" t="s">
        <v>495</v>
      </c>
      <c r="L1376" s="32" t="s">
        <v>43</v>
      </c>
      <c r="M1376" s="32" t="s">
        <v>84</v>
      </c>
      <c r="N1376" s="32" t="s">
        <v>225</v>
      </c>
      <c r="O1376" s="32" t="s">
        <v>56</v>
      </c>
      <c r="P1376" s="32" t="s">
        <v>189</v>
      </c>
      <c r="Q1376" s="32" t="s">
        <v>190</v>
      </c>
      <c r="R1376" s="34">
        <v>10000</v>
      </c>
      <c r="S1376" s="34">
        <v>400</v>
      </c>
      <c r="T1376" s="35">
        <v>0</v>
      </c>
      <c r="U1376" s="36">
        <v>0</v>
      </c>
      <c r="V1376" s="37" t="s">
        <v>48</v>
      </c>
      <c r="W1376" s="32">
        <v>2016</v>
      </c>
      <c r="X1376" s="38" t="s">
        <v>1042</v>
      </c>
    </row>
    <row r="1377" spans="1:24" ht="50.1" customHeight="1">
      <c r="A1377" s="29" t="s">
        <v>3202</v>
      </c>
      <c r="B1377" s="30" t="s">
        <v>35</v>
      </c>
      <c r="C1377" s="31" t="s">
        <v>3198</v>
      </c>
      <c r="D1377" s="31" t="s">
        <v>3142</v>
      </c>
      <c r="E1377" s="31" t="s">
        <v>3199</v>
      </c>
      <c r="F1377" s="31" t="s">
        <v>3200</v>
      </c>
      <c r="G1377" s="32" t="s">
        <v>121</v>
      </c>
      <c r="H1377" s="33">
        <v>0</v>
      </c>
      <c r="I1377" s="67">
        <v>590000000</v>
      </c>
      <c r="J1377" s="32" t="s">
        <v>41</v>
      </c>
      <c r="K1377" s="32" t="s">
        <v>3148</v>
      </c>
      <c r="L1377" s="32" t="s">
        <v>43</v>
      </c>
      <c r="M1377" s="32" t="s">
        <v>84</v>
      </c>
      <c r="N1377" s="32" t="s">
        <v>225</v>
      </c>
      <c r="O1377" s="32" t="s">
        <v>56</v>
      </c>
      <c r="P1377" s="32" t="s">
        <v>189</v>
      </c>
      <c r="Q1377" s="32" t="s">
        <v>190</v>
      </c>
      <c r="R1377" s="34">
        <v>10000</v>
      </c>
      <c r="S1377" s="34">
        <v>400</v>
      </c>
      <c r="T1377" s="35">
        <f>R1377*S1377</f>
        <v>4000000</v>
      </c>
      <c r="U1377" s="36">
        <f>T1377*1.12</f>
        <v>4480000</v>
      </c>
      <c r="V1377" s="37" t="s">
        <v>48</v>
      </c>
      <c r="W1377" s="32">
        <v>2016</v>
      </c>
      <c r="X1377" s="38" t="s">
        <v>48</v>
      </c>
    </row>
    <row r="1378" spans="1:24" ht="50.1" customHeight="1">
      <c r="A1378" s="29" t="s">
        <v>3203</v>
      </c>
      <c r="B1378" s="30" t="s">
        <v>35</v>
      </c>
      <c r="C1378" s="31" t="s">
        <v>3204</v>
      </c>
      <c r="D1378" s="31" t="s">
        <v>3142</v>
      </c>
      <c r="E1378" s="31" t="s">
        <v>3205</v>
      </c>
      <c r="F1378" s="31" t="s">
        <v>3206</v>
      </c>
      <c r="G1378" s="32" t="s">
        <v>121</v>
      </c>
      <c r="H1378" s="33">
        <v>0</v>
      </c>
      <c r="I1378" s="67">
        <v>590000000</v>
      </c>
      <c r="J1378" s="32" t="s">
        <v>41</v>
      </c>
      <c r="K1378" s="32" t="s">
        <v>495</v>
      </c>
      <c r="L1378" s="32" t="s">
        <v>43</v>
      </c>
      <c r="M1378" s="32" t="s">
        <v>84</v>
      </c>
      <c r="N1378" s="32" t="s">
        <v>345</v>
      </c>
      <c r="O1378" s="32" t="s">
        <v>56</v>
      </c>
      <c r="P1378" s="32" t="s">
        <v>189</v>
      </c>
      <c r="Q1378" s="32" t="s">
        <v>190</v>
      </c>
      <c r="R1378" s="34">
        <v>216.5</v>
      </c>
      <c r="S1378" s="34">
        <v>186</v>
      </c>
      <c r="T1378" s="35">
        <v>0</v>
      </c>
      <c r="U1378" s="36">
        <v>0</v>
      </c>
      <c r="V1378" s="37" t="s">
        <v>48</v>
      </c>
      <c r="W1378" s="32">
        <v>2016</v>
      </c>
      <c r="X1378" s="38" t="s">
        <v>911</v>
      </c>
    </row>
    <row r="1379" spans="1:24" ht="50.1" customHeight="1">
      <c r="A1379" s="29" t="s">
        <v>3207</v>
      </c>
      <c r="B1379" s="30" t="s">
        <v>35</v>
      </c>
      <c r="C1379" s="31" t="s">
        <v>3204</v>
      </c>
      <c r="D1379" s="31" t="s">
        <v>3142</v>
      </c>
      <c r="E1379" s="31" t="s">
        <v>3205</v>
      </c>
      <c r="F1379" s="31" t="s">
        <v>3206</v>
      </c>
      <c r="G1379" s="32" t="s">
        <v>121</v>
      </c>
      <c r="H1379" s="33">
        <v>0</v>
      </c>
      <c r="I1379" s="67">
        <v>590000000</v>
      </c>
      <c r="J1379" s="32" t="s">
        <v>41</v>
      </c>
      <c r="K1379" s="32" t="s">
        <v>495</v>
      </c>
      <c r="L1379" s="32" t="s">
        <v>43</v>
      </c>
      <c r="M1379" s="32" t="s">
        <v>84</v>
      </c>
      <c r="N1379" s="32" t="s">
        <v>225</v>
      </c>
      <c r="O1379" s="32" t="s">
        <v>56</v>
      </c>
      <c r="P1379" s="32" t="s">
        <v>189</v>
      </c>
      <c r="Q1379" s="32" t="s">
        <v>190</v>
      </c>
      <c r="R1379" s="34">
        <v>216.5</v>
      </c>
      <c r="S1379" s="34">
        <v>280</v>
      </c>
      <c r="T1379" s="35">
        <v>0</v>
      </c>
      <c r="U1379" s="36">
        <v>0</v>
      </c>
      <c r="V1379" s="37" t="s">
        <v>48</v>
      </c>
      <c r="W1379" s="32">
        <v>2016</v>
      </c>
      <c r="X1379" s="38" t="s">
        <v>1042</v>
      </c>
    </row>
    <row r="1380" spans="1:24" ht="50.1" customHeight="1">
      <c r="A1380" s="29" t="s">
        <v>3208</v>
      </c>
      <c r="B1380" s="30" t="s">
        <v>35</v>
      </c>
      <c r="C1380" s="31" t="s">
        <v>3204</v>
      </c>
      <c r="D1380" s="31" t="s">
        <v>3142</v>
      </c>
      <c r="E1380" s="31" t="s">
        <v>3205</v>
      </c>
      <c r="F1380" s="31" t="s">
        <v>3206</v>
      </c>
      <c r="G1380" s="32" t="s">
        <v>121</v>
      </c>
      <c r="H1380" s="33">
        <v>0</v>
      </c>
      <c r="I1380" s="67">
        <v>590000000</v>
      </c>
      <c r="J1380" s="32" t="s">
        <v>41</v>
      </c>
      <c r="K1380" s="32" t="s">
        <v>3148</v>
      </c>
      <c r="L1380" s="32" t="s">
        <v>43</v>
      </c>
      <c r="M1380" s="32" t="s">
        <v>84</v>
      </c>
      <c r="N1380" s="32" t="s">
        <v>225</v>
      </c>
      <c r="O1380" s="32" t="s">
        <v>56</v>
      </c>
      <c r="P1380" s="32" t="s">
        <v>189</v>
      </c>
      <c r="Q1380" s="32" t="s">
        <v>190</v>
      </c>
      <c r="R1380" s="34">
        <v>216.5</v>
      </c>
      <c r="S1380" s="34">
        <v>280</v>
      </c>
      <c r="T1380" s="35">
        <f>R1380*S1380</f>
        <v>60620</v>
      </c>
      <c r="U1380" s="36">
        <f>T1380*1.12</f>
        <v>67894.400000000009</v>
      </c>
      <c r="V1380" s="37" t="s">
        <v>48</v>
      </c>
      <c r="W1380" s="32">
        <v>2016</v>
      </c>
      <c r="X1380" s="38" t="s">
        <v>48</v>
      </c>
    </row>
    <row r="1381" spans="1:24" ht="50.1" customHeight="1">
      <c r="A1381" s="29" t="s">
        <v>3209</v>
      </c>
      <c r="B1381" s="30" t="s">
        <v>35</v>
      </c>
      <c r="C1381" s="31" t="s">
        <v>3210</v>
      </c>
      <c r="D1381" s="31" t="s">
        <v>3142</v>
      </c>
      <c r="E1381" s="31" t="s">
        <v>3211</v>
      </c>
      <c r="F1381" s="31" t="s">
        <v>3212</v>
      </c>
      <c r="G1381" s="32" t="s">
        <v>121</v>
      </c>
      <c r="H1381" s="33">
        <v>0</v>
      </c>
      <c r="I1381" s="67">
        <v>590000000</v>
      </c>
      <c r="J1381" s="32" t="s">
        <v>41</v>
      </c>
      <c r="K1381" s="32" t="s">
        <v>495</v>
      </c>
      <c r="L1381" s="32" t="s">
        <v>43</v>
      </c>
      <c r="M1381" s="32" t="s">
        <v>84</v>
      </c>
      <c r="N1381" s="32" t="s">
        <v>345</v>
      </c>
      <c r="O1381" s="32" t="s">
        <v>56</v>
      </c>
      <c r="P1381" s="32" t="s">
        <v>189</v>
      </c>
      <c r="Q1381" s="32" t="s">
        <v>190</v>
      </c>
      <c r="R1381" s="34">
        <v>2665</v>
      </c>
      <c r="S1381" s="34">
        <v>143</v>
      </c>
      <c r="T1381" s="35">
        <v>0</v>
      </c>
      <c r="U1381" s="36">
        <v>0</v>
      </c>
      <c r="V1381" s="37" t="s">
        <v>48</v>
      </c>
      <c r="W1381" s="32">
        <v>2016</v>
      </c>
      <c r="X1381" s="38" t="s">
        <v>911</v>
      </c>
    </row>
    <row r="1382" spans="1:24" ht="50.1" customHeight="1">
      <c r="A1382" s="29" t="s">
        <v>3213</v>
      </c>
      <c r="B1382" s="30" t="s">
        <v>35</v>
      </c>
      <c r="C1382" s="31" t="s">
        <v>3210</v>
      </c>
      <c r="D1382" s="31" t="s">
        <v>3142</v>
      </c>
      <c r="E1382" s="31" t="s">
        <v>3211</v>
      </c>
      <c r="F1382" s="31" t="s">
        <v>3212</v>
      </c>
      <c r="G1382" s="32" t="s">
        <v>121</v>
      </c>
      <c r="H1382" s="33">
        <v>0</v>
      </c>
      <c r="I1382" s="67">
        <v>590000000</v>
      </c>
      <c r="J1382" s="32" t="s">
        <v>41</v>
      </c>
      <c r="K1382" s="32" t="s">
        <v>495</v>
      </c>
      <c r="L1382" s="32" t="s">
        <v>43</v>
      </c>
      <c r="M1382" s="32" t="s">
        <v>84</v>
      </c>
      <c r="N1382" s="32" t="s">
        <v>225</v>
      </c>
      <c r="O1382" s="32" t="s">
        <v>56</v>
      </c>
      <c r="P1382" s="32" t="s">
        <v>189</v>
      </c>
      <c r="Q1382" s="32" t="s">
        <v>190</v>
      </c>
      <c r="R1382" s="34">
        <v>2665</v>
      </c>
      <c r="S1382" s="34">
        <v>205</v>
      </c>
      <c r="T1382" s="35">
        <v>0</v>
      </c>
      <c r="U1382" s="36">
        <v>0</v>
      </c>
      <c r="V1382" s="37" t="s">
        <v>48</v>
      </c>
      <c r="W1382" s="32">
        <v>2016</v>
      </c>
      <c r="X1382" s="38" t="s">
        <v>3146</v>
      </c>
    </row>
    <row r="1383" spans="1:24" ht="50.1" customHeight="1">
      <c r="A1383" s="29" t="s">
        <v>3214</v>
      </c>
      <c r="B1383" s="30" t="s">
        <v>35</v>
      </c>
      <c r="C1383" s="31" t="s">
        <v>3210</v>
      </c>
      <c r="D1383" s="31" t="s">
        <v>3142</v>
      </c>
      <c r="E1383" s="31" t="s">
        <v>3211</v>
      </c>
      <c r="F1383" s="31" t="s">
        <v>3212</v>
      </c>
      <c r="G1383" s="32" t="s">
        <v>121</v>
      </c>
      <c r="H1383" s="33">
        <v>0</v>
      </c>
      <c r="I1383" s="67">
        <v>590000000</v>
      </c>
      <c r="J1383" s="32" t="s">
        <v>41</v>
      </c>
      <c r="K1383" s="32" t="s">
        <v>3148</v>
      </c>
      <c r="L1383" s="32" t="s">
        <v>43</v>
      </c>
      <c r="M1383" s="32" t="s">
        <v>84</v>
      </c>
      <c r="N1383" s="32" t="s">
        <v>225</v>
      </c>
      <c r="O1383" s="32" t="s">
        <v>56</v>
      </c>
      <c r="P1383" s="32" t="s">
        <v>189</v>
      </c>
      <c r="Q1383" s="32" t="s">
        <v>190</v>
      </c>
      <c r="R1383" s="34">
        <v>2665</v>
      </c>
      <c r="S1383" s="34">
        <v>230</v>
      </c>
      <c r="T1383" s="35">
        <f>R1383*S1383</f>
        <v>612950</v>
      </c>
      <c r="U1383" s="36">
        <f>T1383*1.12</f>
        <v>686504.00000000012</v>
      </c>
      <c r="V1383" s="37" t="s">
        <v>48</v>
      </c>
      <c r="W1383" s="32">
        <v>2016</v>
      </c>
      <c r="X1383" s="38" t="s">
        <v>48</v>
      </c>
    </row>
    <row r="1384" spans="1:24" ht="50.1" customHeight="1">
      <c r="A1384" s="29" t="s">
        <v>3215</v>
      </c>
      <c r="B1384" s="30" t="s">
        <v>35</v>
      </c>
      <c r="C1384" s="31" t="s">
        <v>3216</v>
      </c>
      <c r="D1384" s="31" t="s">
        <v>3142</v>
      </c>
      <c r="E1384" s="31" t="s">
        <v>3217</v>
      </c>
      <c r="F1384" s="31" t="s">
        <v>3217</v>
      </c>
      <c r="G1384" s="32" t="s">
        <v>121</v>
      </c>
      <c r="H1384" s="33">
        <v>0</v>
      </c>
      <c r="I1384" s="67">
        <v>590000000</v>
      </c>
      <c r="J1384" s="32" t="s">
        <v>41</v>
      </c>
      <c r="K1384" s="32" t="s">
        <v>495</v>
      </c>
      <c r="L1384" s="32" t="s">
        <v>43</v>
      </c>
      <c r="M1384" s="32" t="s">
        <v>84</v>
      </c>
      <c r="N1384" s="32" t="s">
        <v>345</v>
      </c>
      <c r="O1384" s="32" t="s">
        <v>56</v>
      </c>
      <c r="P1384" s="32" t="s">
        <v>189</v>
      </c>
      <c r="Q1384" s="32" t="s">
        <v>190</v>
      </c>
      <c r="R1384" s="34">
        <v>433</v>
      </c>
      <c r="S1384" s="34">
        <v>171</v>
      </c>
      <c r="T1384" s="35">
        <v>0</v>
      </c>
      <c r="U1384" s="36">
        <v>0</v>
      </c>
      <c r="V1384" s="37" t="s">
        <v>48</v>
      </c>
      <c r="W1384" s="32">
        <v>2016</v>
      </c>
      <c r="X1384" s="38" t="s">
        <v>911</v>
      </c>
    </row>
    <row r="1385" spans="1:24" ht="50.1" customHeight="1">
      <c r="A1385" s="29" t="s">
        <v>3218</v>
      </c>
      <c r="B1385" s="30" t="s">
        <v>35</v>
      </c>
      <c r="C1385" s="31" t="s">
        <v>3216</v>
      </c>
      <c r="D1385" s="31" t="s">
        <v>3142</v>
      </c>
      <c r="E1385" s="31" t="s">
        <v>3217</v>
      </c>
      <c r="F1385" s="31" t="s">
        <v>3217</v>
      </c>
      <c r="G1385" s="32" t="s">
        <v>121</v>
      </c>
      <c r="H1385" s="33">
        <v>0</v>
      </c>
      <c r="I1385" s="67">
        <v>590000000</v>
      </c>
      <c r="J1385" s="32" t="s">
        <v>41</v>
      </c>
      <c r="K1385" s="32" t="s">
        <v>495</v>
      </c>
      <c r="L1385" s="32" t="s">
        <v>43</v>
      </c>
      <c r="M1385" s="32" t="s">
        <v>84</v>
      </c>
      <c r="N1385" s="32" t="s">
        <v>225</v>
      </c>
      <c r="O1385" s="32" t="s">
        <v>56</v>
      </c>
      <c r="P1385" s="32" t="s">
        <v>189</v>
      </c>
      <c r="Q1385" s="32" t="s">
        <v>190</v>
      </c>
      <c r="R1385" s="34">
        <v>433</v>
      </c>
      <c r="S1385" s="34">
        <v>234</v>
      </c>
      <c r="T1385" s="35">
        <v>0</v>
      </c>
      <c r="U1385" s="36">
        <v>0</v>
      </c>
      <c r="V1385" s="37" t="s">
        <v>48</v>
      </c>
      <c r="W1385" s="32">
        <v>2016</v>
      </c>
      <c r="X1385" s="38" t="s">
        <v>3146</v>
      </c>
    </row>
    <row r="1386" spans="1:24" ht="50.1" customHeight="1">
      <c r="A1386" s="29" t="s">
        <v>3219</v>
      </c>
      <c r="B1386" s="30" t="s">
        <v>35</v>
      </c>
      <c r="C1386" s="31" t="s">
        <v>3216</v>
      </c>
      <c r="D1386" s="31" t="s">
        <v>3142</v>
      </c>
      <c r="E1386" s="31" t="s">
        <v>3217</v>
      </c>
      <c r="F1386" s="31" t="s">
        <v>3217</v>
      </c>
      <c r="G1386" s="32" t="s">
        <v>121</v>
      </c>
      <c r="H1386" s="33">
        <v>0</v>
      </c>
      <c r="I1386" s="67">
        <v>590000000</v>
      </c>
      <c r="J1386" s="32" t="s">
        <v>41</v>
      </c>
      <c r="K1386" s="32" t="s">
        <v>3148</v>
      </c>
      <c r="L1386" s="32" t="s">
        <v>43</v>
      </c>
      <c r="M1386" s="32" t="s">
        <v>84</v>
      </c>
      <c r="N1386" s="32" t="s">
        <v>225</v>
      </c>
      <c r="O1386" s="32" t="s">
        <v>56</v>
      </c>
      <c r="P1386" s="32" t="s">
        <v>189</v>
      </c>
      <c r="Q1386" s="32" t="s">
        <v>190</v>
      </c>
      <c r="R1386" s="34">
        <v>433</v>
      </c>
      <c r="S1386" s="34">
        <v>250</v>
      </c>
      <c r="T1386" s="35">
        <f>R1386*S1386</f>
        <v>108250</v>
      </c>
      <c r="U1386" s="36">
        <f>T1386*1.12</f>
        <v>121240.00000000001</v>
      </c>
      <c r="V1386" s="37" t="s">
        <v>48</v>
      </c>
      <c r="W1386" s="32">
        <v>2016</v>
      </c>
      <c r="X1386" s="38" t="s">
        <v>48</v>
      </c>
    </row>
    <row r="1387" spans="1:24" ht="50.1" customHeight="1">
      <c r="A1387" s="29" t="s">
        <v>3220</v>
      </c>
      <c r="B1387" s="30" t="s">
        <v>35</v>
      </c>
      <c r="C1387" s="31" t="s">
        <v>3221</v>
      </c>
      <c r="D1387" s="31" t="s">
        <v>3142</v>
      </c>
      <c r="E1387" s="31" t="s">
        <v>3222</v>
      </c>
      <c r="F1387" s="31" t="s">
        <v>3222</v>
      </c>
      <c r="G1387" s="32" t="s">
        <v>121</v>
      </c>
      <c r="H1387" s="33">
        <v>0</v>
      </c>
      <c r="I1387" s="67">
        <v>590000000</v>
      </c>
      <c r="J1387" s="32" t="s">
        <v>41</v>
      </c>
      <c r="K1387" s="32" t="s">
        <v>495</v>
      </c>
      <c r="L1387" s="32" t="s">
        <v>43</v>
      </c>
      <c r="M1387" s="32" t="s">
        <v>84</v>
      </c>
      <c r="N1387" s="32" t="s">
        <v>345</v>
      </c>
      <c r="O1387" s="32" t="s">
        <v>56</v>
      </c>
      <c r="P1387" s="32" t="s">
        <v>189</v>
      </c>
      <c r="Q1387" s="32" t="s">
        <v>190</v>
      </c>
      <c r="R1387" s="34">
        <v>1515.5</v>
      </c>
      <c r="S1387" s="34">
        <v>348</v>
      </c>
      <c r="T1387" s="35">
        <v>0</v>
      </c>
      <c r="U1387" s="36">
        <v>0</v>
      </c>
      <c r="V1387" s="37" t="s">
        <v>48</v>
      </c>
      <c r="W1387" s="32">
        <v>2016</v>
      </c>
      <c r="X1387" s="38" t="s">
        <v>911</v>
      </c>
    </row>
    <row r="1388" spans="1:24" ht="50.1" customHeight="1">
      <c r="A1388" s="29" t="s">
        <v>3223</v>
      </c>
      <c r="B1388" s="30" t="s">
        <v>35</v>
      </c>
      <c r="C1388" s="31" t="s">
        <v>3221</v>
      </c>
      <c r="D1388" s="31" t="s">
        <v>3142</v>
      </c>
      <c r="E1388" s="31" t="s">
        <v>3222</v>
      </c>
      <c r="F1388" s="31" t="s">
        <v>3222</v>
      </c>
      <c r="G1388" s="32" t="s">
        <v>121</v>
      </c>
      <c r="H1388" s="33">
        <v>0</v>
      </c>
      <c r="I1388" s="67">
        <v>590000000</v>
      </c>
      <c r="J1388" s="32" t="s">
        <v>41</v>
      </c>
      <c r="K1388" s="32" t="s">
        <v>495</v>
      </c>
      <c r="L1388" s="32" t="s">
        <v>43</v>
      </c>
      <c r="M1388" s="32" t="s">
        <v>84</v>
      </c>
      <c r="N1388" s="32" t="s">
        <v>225</v>
      </c>
      <c r="O1388" s="32" t="s">
        <v>56</v>
      </c>
      <c r="P1388" s="32" t="s">
        <v>189</v>
      </c>
      <c r="Q1388" s="32" t="s">
        <v>190</v>
      </c>
      <c r="R1388" s="34">
        <v>1515.5</v>
      </c>
      <c r="S1388" s="34">
        <v>312.5</v>
      </c>
      <c r="T1388" s="35">
        <v>0</v>
      </c>
      <c r="U1388" s="36">
        <v>0</v>
      </c>
      <c r="V1388" s="37" t="s">
        <v>48</v>
      </c>
      <c r="W1388" s="32">
        <v>2016</v>
      </c>
      <c r="X1388" s="38" t="s">
        <v>1042</v>
      </c>
    </row>
    <row r="1389" spans="1:24" ht="50.1" customHeight="1">
      <c r="A1389" s="29" t="s">
        <v>3224</v>
      </c>
      <c r="B1389" s="30" t="s">
        <v>35</v>
      </c>
      <c r="C1389" s="31" t="s">
        <v>3221</v>
      </c>
      <c r="D1389" s="31" t="s">
        <v>3142</v>
      </c>
      <c r="E1389" s="31" t="s">
        <v>3222</v>
      </c>
      <c r="F1389" s="31" t="s">
        <v>3222</v>
      </c>
      <c r="G1389" s="32" t="s">
        <v>121</v>
      </c>
      <c r="H1389" s="33">
        <v>0</v>
      </c>
      <c r="I1389" s="67">
        <v>590000000</v>
      </c>
      <c r="J1389" s="32" t="s">
        <v>41</v>
      </c>
      <c r="K1389" s="32" t="s">
        <v>3148</v>
      </c>
      <c r="L1389" s="32" t="s">
        <v>43</v>
      </c>
      <c r="M1389" s="32" t="s">
        <v>84</v>
      </c>
      <c r="N1389" s="32" t="s">
        <v>225</v>
      </c>
      <c r="O1389" s="32" t="s">
        <v>56</v>
      </c>
      <c r="P1389" s="32" t="s">
        <v>189</v>
      </c>
      <c r="Q1389" s="32" t="s">
        <v>190</v>
      </c>
      <c r="R1389" s="34">
        <v>1515.5</v>
      </c>
      <c r="S1389" s="34">
        <v>312.5</v>
      </c>
      <c r="T1389" s="35">
        <f>R1389*S1389</f>
        <v>473593.75</v>
      </c>
      <c r="U1389" s="36">
        <f>T1389*1.12</f>
        <v>530425</v>
      </c>
      <c r="V1389" s="37" t="s">
        <v>48</v>
      </c>
      <c r="W1389" s="32">
        <v>2016</v>
      </c>
      <c r="X1389" s="38" t="s">
        <v>48</v>
      </c>
    </row>
    <row r="1390" spans="1:24" ht="50.1" customHeight="1">
      <c r="A1390" s="29" t="s">
        <v>3225</v>
      </c>
      <c r="B1390" s="30" t="s">
        <v>35</v>
      </c>
      <c r="C1390" s="31" t="s">
        <v>3226</v>
      </c>
      <c r="D1390" s="31" t="s">
        <v>3142</v>
      </c>
      <c r="E1390" s="31" t="s">
        <v>3227</v>
      </c>
      <c r="F1390" s="31" t="s">
        <v>3228</v>
      </c>
      <c r="G1390" s="32" t="s">
        <v>121</v>
      </c>
      <c r="H1390" s="33">
        <v>0</v>
      </c>
      <c r="I1390" s="67">
        <v>590000000</v>
      </c>
      <c r="J1390" s="32" t="s">
        <v>41</v>
      </c>
      <c r="K1390" s="32" t="s">
        <v>495</v>
      </c>
      <c r="L1390" s="32" t="s">
        <v>43</v>
      </c>
      <c r="M1390" s="32" t="s">
        <v>84</v>
      </c>
      <c r="N1390" s="32" t="s">
        <v>345</v>
      </c>
      <c r="O1390" s="32" t="s">
        <v>56</v>
      </c>
      <c r="P1390" s="32" t="s">
        <v>189</v>
      </c>
      <c r="Q1390" s="32" t="s">
        <v>190</v>
      </c>
      <c r="R1390" s="34">
        <v>433</v>
      </c>
      <c r="S1390" s="34">
        <v>171</v>
      </c>
      <c r="T1390" s="35">
        <v>0</v>
      </c>
      <c r="U1390" s="36">
        <v>0</v>
      </c>
      <c r="V1390" s="37" t="s">
        <v>48</v>
      </c>
      <c r="W1390" s="32">
        <v>2016</v>
      </c>
      <c r="X1390" s="38" t="s">
        <v>911</v>
      </c>
    </row>
    <row r="1391" spans="1:24" ht="50.1" customHeight="1">
      <c r="A1391" s="29" t="s">
        <v>3229</v>
      </c>
      <c r="B1391" s="30" t="s">
        <v>35</v>
      </c>
      <c r="C1391" s="31" t="s">
        <v>3226</v>
      </c>
      <c r="D1391" s="31" t="s">
        <v>3142</v>
      </c>
      <c r="E1391" s="31" t="s">
        <v>3227</v>
      </c>
      <c r="F1391" s="31" t="s">
        <v>3228</v>
      </c>
      <c r="G1391" s="32" t="s">
        <v>121</v>
      </c>
      <c r="H1391" s="33">
        <v>0</v>
      </c>
      <c r="I1391" s="67">
        <v>590000000</v>
      </c>
      <c r="J1391" s="32" t="s">
        <v>41</v>
      </c>
      <c r="K1391" s="32" t="s">
        <v>495</v>
      </c>
      <c r="L1391" s="32" t="s">
        <v>43</v>
      </c>
      <c r="M1391" s="32" t="s">
        <v>84</v>
      </c>
      <c r="N1391" s="32" t="s">
        <v>225</v>
      </c>
      <c r="O1391" s="32" t="s">
        <v>56</v>
      </c>
      <c r="P1391" s="32" t="s">
        <v>189</v>
      </c>
      <c r="Q1391" s="32" t="s">
        <v>190</v>
      </c>
      <c r="R1391" s="34">
        <v>433</v>
      </c>
      <c r="S1391" s="34">
        <v>250</v>
      </c>
      <c r="T1391" s="35">
        <v>0</v>
      </c>
      <c r="U1391" s="36">
        <v>0</v>
      </c>
      <c r="V1391" s="37" t="s">
        <v>48</v>
      </c>
      <c r="W1391" s="32">
        <v>2016</v>
      </c>
      <c r="X1391" s="38" t="s">
        <v>1042</v>
      </c>
    </row>
    <row r="1392" spans="1:24" ht="50.1" customHeight="1">
      <c r="A1392" s="29" t="s">
        <v>3230</v>
      </c>
      <c r="B1392" s="30" t="s">
        <v>35</v>
      </c>
      <c r="C1392" s="31" t="s">
        <v>3226</v>
      </c>
      <c r="D1392" s="31" t="s">
        <v>3142</v>
      </c>
      <c r="E1392" s="31" t="s">
        <v>3227</v>
      </c>
      <c r="F1392" s="31" t="s">
        <v>3228</v>
      </c>
      <c r="G1392" s="32" t="s">
        <v>121</v>
      </c>
      <c r="H1392" s="33">
        <v>0</v>
      </c>
      <c r="I1392" s="67">
        <v>590000000</v>
      </c>
      <c r="J1392" s="32" t="s">
        <v>41</v>
      </c>
      <c r="K1392" s="32" t="s">
        <v>3148</v>
      </c>
      <c r="L1392" s="32" t="s">
        <v>43</v>
      </c>
      <c r="M1392" s="32" t="s">
        <v>84</v>
      </c>
      <c r="N1392" s="32" t="s">
        <v>225</v>
      </c>
      <c r="O1392" s="32" t="s">
        <v>56</v>
      </c>
      <c r="P1392" s="32" t="s">
        <v>189</v>
      </c>
      <c r="Q1392" s="32" t="s">
        <v>190</v>
      </c>
      <c r="R1392" s="34">
        <v>433</v>
      </c>
      <c r="S1392" s="34">
        <v>250</v>
      </c>
      <c r="T1392" s="35">
        <f>R1392*S1392</f>
        <v>108250</v>
      </c>
      <c r="U1392" s="36">
        <f>T1392*1.12</f>
        <v>121240.00000000001</v>
      </c>
      <c r="V1392" s="37" t="s">
        <v>48</v>
      </c>
      <c r="W1392" s="32">
        <v>2016</v>
      </c>
      <c r="X1392" s="38" t="s">
        <v>48</v>
      </c>
    </row>
    <row r="1393" spans="1:24" ht="50.1" customHeight="1">
      <c r="A1393" s="29" t="s">
        <v>3231</v>
      </c>
      <c r="B1393" s="30" t="s">
        <v>35</v>
      </c>
      <c r="C1393" s="31" t="s">
        <v>3232</v>
      </c>
      <c r="D1393" s="31" t="s">
        <v>3142</v>
      </c>
      <c r="E1393" s="31" t="s">
        <v>3233</v>
      </c>
      <c r="F1393" s="31" t="s">
        <v>3234</v>
      </c>
      <c r="G1393" s="32" t="s">
        <v>121</v>
      </c>
      <c r="H1393" s="33">
        <v>0</v>
      </c>
      <c r="I1393" s="67">
        <v>590000000</v>
      </c>
      <c r="J1393" s="32" t="s">
        <v>41</v>
      </c>
      <c r="K1393" s="32" t="s">
        <v>495</v>
      </c>
      <c r="L1393" s="32" t="s">
        <v>43</v>
      </c>
      <c r="M1393" s="32" t="s">
        <v>84</v>
      </c>
      <c r="N1393" s="32" t="s">
        <v>345</v>
      </c>
      <c r="O1393" s="32" t="s">
        <v>56</v>
      </c>
      <c r="P1393" s="32" t="s">
        <v>189</v>
      </c>
      <c r="Q1393" s="32" t="s">
        <v>190</v>
      </c>
      <c r="R1393" s="34">
        <v>400</v>
      </c>
      <c r="S1393" s="34">
        <v>178</v>
      </c>
      <c r="T1393" s="35">
        <v>0</v>
      </c>
      <c r="U1393" s="36">
        <v>0</v>
      </c>
      <c r="V1393" s="37" t="s">
        <v>48</v>
      </c>
      <c r="W1393" s="32">
        <v>2016</v>
      </c>
      <c r="X1393" s="38" t="s">
        <v>911</v>
      </c>
    </row>
    <row r="1394" spans="1:24" ht="50.1" customHeight="1">
      <c r="A1394" s="29" t="s">
        <v>3235</v>
      </c>
      <c r="B1394" s="30" t="s">
        <v>35</v>
      </c>
      <c r="C1394" s="31" t="s">
        <v>3232</v>
      </c>
      <c r="D1394" s="31" t="s">
        <v>3142</v>
      </c>
      <c r="E1394" s="31" t="s">
        <v>3233</v>
      </c>
      <c r="F1394" s="31" t="s">
        <v>3234</v>
      </c>
      <c r="G1394" s="32" t="s">
        <v>121</v>
      </c>
      <c r="H1394" s="33">
        <v>0</v>
      </c>
      <c r="I1394" s="67">
        <v>590000000</v>
      </c>
      <c r="J1394" s="32" t="s">
        <v>41</v>
      </c>
      <c r="K1394" s="32" t="s">
        <v>495</v>
      </c>
      <c r="L1394" s="32" t="s">
        <v>43</v>
      </c>
      <c r="M1394" s="32" t="s">
        <v>84</v>
      </c>
      <c r="N1394" s="32" t="s">
        <v>225</v>
      </c>
      <c r="O1394" s="32" t="s">
        <v>56</v>
      </c>
      <c r="P1394" s="32" t="s">
        <v>189</v>
      </c>
      <c r="Q1394" s="32" t="s">
        <v>190</v>
      </c>
      <c r="R1394" s="34">
        <v>400</v>
      </c>
      <c r="S1394" s="34">
        <v>233</v>
      </c>
      <c r="T1394" s="35">
        <v>0</v>
      </c>
      <c r="U1394" s="36">
        <v>0</v>
      </c>
      <c r="V1394" s="37" t="s">
        <v>48</v>
      </c>
      <c r="W1394" s="32">
        <v>2016</v>
      </c>
      <c r="X1394" s="38" t="s">
        <v>3146</v>
      </c>
    </row>
    <row r="1395" spans="1:24" ht="50.1" customHeight="1">
      <c r="A1395" s="29" t="s">
        <v>3236</v>
      </c>
      <c r="B1395" s="30" t="s">
        <v>35</v>
      </c>
      <c r="C1395" s="31" t="s">
        <v>3232</v>
      </c>
      <c r="D1395" s="31" t="s">
        <v>3142</v>
      </c>
      <c r="E1395" s="31" t="s">
        <v>3233</v>
      </c>
      <c r="F1395" s="31" t="s">
        <v>3234</v>
      </c>
      <c r="G1395" s="32" t="s">
        <v>121</v>
      </c>
      <c r="H1395" s="33">
        <v>0</v>
      </c>
      <c r="I1395" s="67">
        <v>590000000</v>
      </c>
      <c r="J1395" s="32" t="s">
        <v>41</v>
      </c>
      <c r="K1395" s="32" t="s">
        <v>3148</v>
      </c>
      <c r="L1395" s="32" t="s">
        <v>43</v>
      </c>
      <c r="M1395" s="32" t="s">
        <v>84</v>
      </c>
      <c r="N1395" s="32" t="s">
        <v>225</v>
      </c>
      <c r="O1395" s="32" t="s">
        <v>56</v>
      </c>
      <c r="P1395" s="32" t="s">
        <v>189</v>
      </c>
      <c r="Q1395" s="32" t="s">
        <v>190</v>
      </c>
      <c r="R1395" s="34">
        <v>400</v>
      </c>
      <c r="S1395" s="34">
        <v>250</v>
      </c>
      <c r="T1395" s="35">
        <f>R1395*S1395</f>
        <v>100000</v>
      </c>
      <c r="U1395" s="36">
        <f>T1395*1.12</f>
        <v>112000.00000000001</v>
      </c>
      <c r="V1395" s="37" t="s">
        <v>48</v>
      </c>
      <c r="W1395" s="32">
        <v>2016</v>
      </c>
      <c r="X1395" s="38" t="s">
        <v>48</v>
      </c>
    </row>
    <row r="1396" spans="1:24" ht="50.1" customHeight="1">
      <c r="A1396" s="29" t="s">
        <v>3237</v>
      </c>
      <c r="B1396" s="30" t="s">
        <v>35</v>
      </c>
      <c r="C1396" s="31" t="s">
        <v>3238</v>
      </c>
      <c r="D1396" s="31" t="s">
        <v>3142</v>
      </c>
      <c r="E1396" s="31" t="s">
        <v>3239</v>
      </c>
      <c r="F1396" s="31" t="s">
        <v>3240</v>
      </c>
      <c r="G1396" s="32" t="s">
        <v>121</v>
      </c>
      <c r="H1396" s="33">
        <v>0</v>
      </c>
      <c r="I1396" s="67">
        <v>590000000</v>
      </c>
      <c r="J1396" s="32" t="s">
        <v>41</v>
      </c>
      <c r="K1396" s="32" t="s">
        <v>495</v>
      </c>
      <c r="L1396" s="32" t="s">
        <v>43</v>
      </c>
      <c r="M1396" s="32" t="s">
        <v>84</v>
      </c>
      <c r="N1396" s="32" t="s">
        <v>345</v>
      </c>
      <c r="O1396" s="32" t="s">
        <v>56</v>
      </c>
      <c r="P1396" s="32" t="s">
        <v>189</v>
      </c>
      <c r="Q1396" s="32" t="s">
        <v>190</v>
      </c>
      <c r="R1396" s="34">
        <v>400</v>
      </c>
      <c r="S1396" s="34">
        <v>178</v>
      </c>
      <c r="T1396" s="35">
        <v>0</v>
      </c>
      <c r="U1396" s="36">
        <v>0</v>
      </c>
      <c r="V1396" s="37" t="s">
        <v>48</v>
      </c>
      <c r="W1396" s="32">
        <v>2016</v>
      </c>
      <c r="X1396" s="38" t="s">
        <v>911</v>
      </c>
    </row>
    <row r="1397" spans="1:24" ht="50.1" customHeight="1">
      <c r="A1397" s="29" t="s">
        <v>3241</v>
      </c>
      <c r="B1397" s="30" t="s">
        <v>35</v>
      </c>
      <c r="C1397" s="31" t="s">
        <v>3238</v>
      </c>
      <c r="D1397" s="31" t="s">
        <v>3142</v>
      </c>
      <c r="E1397" s="31" t="s">
        <v>3239</v>
      </c>
      <c r="F1397" s="31" t="s">
        <v>3240</v>
      </c>
      <c r="G1397" s="32" t="s">
        <v>121</v>
      </c>
      <c r="H1397" s="33">
        <v>0</v>
      </c>
      <c r="I1397" s="67">
        <v>590000000</v>
      </c>
      <c r="J1397" s="32" t="s">
        <v>41</v>
      </c>
      <c r="K1397" s="32" t="s">
        <v>495</v>
      </c>
      <c r="L1397" s="32" t="s">
        <v>43</v>
      </c>
      <c r="M1397" s="32" t="s">
        <v>84</v>
      </c>
      <c r="N1397" s="32" t="s">
        <v>225</v>
      </c>
      <c r="O1397" s="32" t="s">
        <v>56</v>
      </c>
      <c r="P1397" s="32" t="s">
        <v>189</v>
      </c>
      <c r="Q1397" s="32" t="s">
        <v>190</v>
      </c>
      <c r="R1397" s="34">
        <v>400</v>
      </c>
      <c r="S1397" s="34">
        <v>250</v>
      </c>
      <c r="T1397" s="35">
        <v>0</v>
      </c>
      <c r="U1397" s="36">
        <v>0</v>
      </c>
      <c r="V1397" s="37" t="s">
        <v>48</v>
      </c>
      <c r="W1397" s="32">
        <v>2016</v>
      </c>
      <c r="X1397" s="38" t="s">
        <v>1042</v>
      </c>
    </row>
    <row r="1398" spans="1:24" ht="50.1" customHeight="1">
      <c r="A1398" s="29" t="s">
        <v>3242</v>
      </c>
      <c r="B1398" s="30" t="s">
        <v>35</v>
      </c>
      <c r="C1398" s="31" t="s">
        <v>3238</v>
      </c>
      <c r="D1398" s="31" t="s">
        <v>3142</v>
      </c>
      <c r="E1398" s="31" t="s">
        <v>3239</v>
      </c>
      <c r="F1398" s="31" t="s">
        <v>3240</v>
      </c>
      <c r="G1398" s="32" t="s">
        <v>121</v>
      </c>
      <c r="H1398" s="33">
        <v>0</v>
      </c>
      <c r="I1398" s="67">
        <v>590000000</v>
      </c>
      <c r="J1398" s="32" t="s">
        <v>41</v>
      </c>
      <c r="K1398" s="32" t="s">
        <v>3148</v>
      </c>
      <c r="L1398" s="32" t="s">
        <v>43</v>
      </c>
      <c r="M1398" s="32" t="s">
        <v>84</v>
      </c>
      <c r="N1398" s="32" t="s">
        <v>225</v>
      </c>
      <c r="O1398" s="32" t="s">
        <v>56</v>
      </c>
      <c r="P1398" s="32" t="s">
        <v>189</v>
      </c>
      <c r="Q1398" s="32" t="s">
        <v>190</v>
      </c>
      <c r="R1398" s="34">
        <v>400</v>
      </c>
      <c r="S1398" s="34">
        <v>250</v>
      </c>
      <c r="T1398" s="35">
        <f>R1398*S1398</f>
        <v>100000</v>
      </c>
      <c r="U1398" s="36">
        <f>T1398*1.12</f>
        <v>112000.00000000001</v>
      </c>
      <c r="V1398" s="37" t="s">
        <v>48</v>
      </c>
      <c r="W1398" s="32">
        <v>2016</v>
      </c>
      <c r="X1398" s="38" t="s">
        <v>48</v>
      </c>
    </row>
    <row r="1399" spans="1:24" ht="50.1" customHeight="1">
      <c r="A1399" s="29" t="s">
        <v>3243</v>
      </c>
      <c r="B1399" s="30" t="s">
        <v>35</v>
      </c>
      <c r="C1399" s="31" t="s">
        <v>3244</v>
      </c>
      <c r="D1399" s="31" t="s">
        <v>3142</v>
      </c>
      <c r="E1399" s="31" t="s">
        <v>3245</v>
      </c>
      <c r="F1399" s="31" t="s">
        <v>3246</v>
      </c>
      <c r="G1399" s="32" t="s">
        <v>121</v>
      </c>
      <c r="H1399" s="33">
        <v>0</v>
      </c>
      <c r="I1399" s="67">
        <v>590000000</v>
      </c>
      <c r="J1399" s="32" t="s">
        <v>41</v>
      </c>
      <c r="K1399" s="32" t="s">
        <v>495</v>
      </c>
      <c r="L1399" s="32" t="s">
        <v>43</v>
      </c>
      <c r="M1399" s="32" t="s">
        <v>84</v>
      </c>
      <c r="N1399" s="32" t="s">
        <v>345</v>
      </c>
      <c r="O1399" s="32" t="s">
        <v>56</v>
      </c>
      <c r="P1399" s="32" t="s">
        <v>189</v>
      </c>
      <c r="Q1399" s="32" t="s">
        <v>190</v>
      </c>
      <c r="R1399" s="34">
        <v>433</v>
      </c>
      <c r="S1399" s="34">
        <v>180</v>
      </c>
      <c r="T1399" s="35">
        <v>0</v>
      </c>
      <c r="U1399" s="36">
        <v>0</v>
      </c>
      <c r="V1399" s="37" t="s">
        <v>48</v>
      </c>
      <c r="W1399" s="32">
        <v>2016</v>
      </c>
      <c r="X1399" s="38" t="s">
        <v>911</v>
      </c>
    </row>
    <row r="1400" spans="1:24" ht="50.1" customHeight="1">
      <c r="A1400" s="29" t="s">
        <v>3247</v>
      </c>
      <c r="B1400" s="30" t="s">
        <v>35</v>
      </c>
      <c r="C1400" s="31" t="s">
        <v>3244</v>
      </c>
      <c r="D1400" s="31" t="s">
        <v>3142</v>
      </c>
      <c r="E1400" s="31" t="s">
        <v>3245</v>
      </c>
      <c r="F1400" s="31" t="s">
        <v>3246</v>
      </c>
      <c r="G1400" s="32" t="s">
        <v>121</v>
      </c>
      <c r="H1400" s="33">
        <v>0</v>
      </c>
      <c r="I1400" s="67">
        <v>590000000</v>
      </c>
      <c r="J1400" s="32" t="s">
        <v>41</v>
      </c>
      <c r="K1400" s="32" t="s">
        <v>495</v>
      </c>
      <c r="L1400" s="32" t="s">
        <v>43</v>
      </c>
      <c r="M1400" s="32" t="s">
        <v>84</v>
      </c>
      <c r="N1400" s="32" t="s">
        <v>225</v>
      </c>
      <c r="O1400" s="32" t="s">
        <v>56</v>
      </c>
      <c r="P1400" s="32" t="s">
        <v>189</v>
      </c>
      <c r="Q1400" s="32" t="s">
        <v>190</v>
      </c>
      <c r="R1400" s="34">
        <v>433</v>
      </c>
      <c r="S1400" s="34">
        <v>233</v>
      </c>
      <c r="T1400" s="35">
        <v>0</v>
      </c>
      <c r="U1400" s="36">
        <v>0</v>
      </c>
      <c r="V1400" s="37" t="s">
        <v>48</v>
      </c>
      <c r="W1400" s="32">
        <v>2016</v>
      </c>
      <c r="X1400" s="38" t="s">
        <v>3146</v>
      </c>
    </row>
    <row r="1401" spans="1:24" ht="50.1" customHeight="1">
      <c r="A1401" s="29" t="s">
        <v>3248</v>
      </c>
      <c r="B1401" s="30" t="s">
        <v>35</v>
      </c>
      <c r="C1401" s="31" t="s">
        <v>3244</v>
      </c>
      <c r="D1401" s="31" t="s">
        <v>3142</v>
      </c>
      <c r="E1401" s="31" t="s">
        <v>3245</v>
      </c>
      <c r="F1401" s="31" t="s">
        <v>3246</v>
      </c>
      <c r="G1401" s="32" t="s">
        <v>121</v>
      </c>
      <c r="H1401" s="33">
        <v>0</v>
      </c>
      <c r="I1401" s="67">
        <v>590000000</v>
      </c>
      <c r="J1401" s="32" t="s">
        <v>41</v>
      </c>
      <c r="K1401" s="32" t="s">
        <v>3148</v>
      </c>
      <c r="L1401" s="32" t="s">
        <v>43</v>
      </c>
      <c r="M1401" s="32" t="s">
        <v>84</v>
      </c>
      <c r="N1401" s="32" t="s">
        <v>225</v>
      </c>
      <c r="O1401" s="32" t="s">
        <v>56</v>
      </c>
      <c r="P1401" s="32" t="s">
        <v>189</v>
      </c>
      <c r="Q1401" s="32" t="s">
        <v>190</v>
      </c>
      <c r="R1401" s="34">
        <v>433</v>
      </c>
      <c r="S1401" s="34">
        <v>250</v>
      </c>
      <c r="T1401" s="35">
        <f>R1401*S1401</f>
        <v>108250</v>
      </c>
      <c r="U1401" s="36">
        <f>T1401*1.12</f>
        <v>121240.00000000001</v>
      </c>
      <c r="V1401" s="37" t="s">
        <v>48</v>
      </c>
      <c r="W1401" s="32">
        <v>2016</v>
      </c>
      <c r="X1401" s="38" t="s">
        <v>48</v>
      </c>
    </row>
    <row r="1402" spans="1:24" ht="50.1" customHeight="1">
      <c r="A1402" s="29" t="s">
        <v>3249</v>
      </c>
      <c r="B1402" s="30" t="s">
        <v>35</v>
      </c>
      <c r="C1402" s="31" t="s">
        <v>3250</v>
      </c>
      <c r="D1402" s="31" t="s">
        <v>3142</v>
      </c>
      <c r="E1402" s="31" t="s">
        <v>3251</v>
      </c>
      <c r="F1402" s="31" t="s">
        <v>3252</v>
      </c>
      <c r="G1402" s="32" t="s">
        <v>121</v>
      </c>
      <c r="H1402" s="33">
        <v>0</v>
      </c>
      <c r="I1402" s="67">
        <v>590000000</v>
      </c>
      <c r="J1402" s="32" t="s">
        <v>41</v>
      </c>
      <c r="K1402" s="32" t="s">
        <v>495</v>
      </c>
      <c r="L1402" s="32" t="s">
        <v>43</v>
      </c>
      <c r="M1402" s="32" t="s">
        <v>84</v>
      </c>
      <c r="N1402" s="32" t="s">
        <v>345</v>
      </c>
      <c r="O1402" s="32" t="s">
        <v>56</v>
      </c>
      <c r="P1402" s="32" t="s">
        <v>189</v>
      </c>
      <c r="Q1402" s="32" t="s">
        <v>190</v>
      </c>
      <c r="R1402" s="34">
        <v>649.5</v>
      </c>
      <c r="S1402" s="34">
        <v>180</v>
      </c>
      <c r="T1402" s="35">
        <v>0</v>
      </c>
      <c r="U1402" s="36">
        <v>0</v>
      </c>
      <c r="V1402" s="37" t="s">
        <v>48</v>
      </c>
      <c r="W1402" s="32">
        <v>2016</v>
      </c>
      <c r="X1402" s="38" t="s">
        <v>911</v>
      </c>
    </row>
    <row r="1403" spans="1:24" ht="50.1" customHeight="1">
      <c r="A1403" s="29" t="s">
        <v>3253</v>
      </c>
      <c r="B1403" s="30" t="s">
        <v>35</v>
      </c>
      <c r="C1403" s="31" t="s">
        <v>3250</v>
      </c>
      <c r="D1403" s="31" t="s">
        <v>3142</v>
      </c>
      <c r="E1403" s="31" t="s">
        <v>3251</v>
      </c>
      <c r="F1403" s="31" t="s">
        <v>3252</v>
      </c>
      <c r="G1403" s="32" t="s">
        <v>121</v>
      </c>
      <c r="H1403" s="33">
        <v>0</v>
      </c>
      <c r="I1403" s="67">
        <v>590000000</v>
      </c>
      <c r="J1403" s="32" t="s">
        <v>41</v>
      </c>
      <c r="K1403" s="32" t="s">
        <v>495</v>
      </c>
      <c r="L1403" s="32" t="s">
        <v>43</v>
      </c>
      <c r="M1403" s="32" t="s">
        <v>84</v>
      </c>
      <c r="N1403" s="32" t="s">
        <v>225</v>
      </c>
      <c r="O1403" s="32" t="s">
        <v>56</v>
      </c>
      <c r="P1403" s="32" t="s">
        <v>189</v>
      </c>
      <c r="Q1403" s="32" t="s">
        <v>190</v>
      </c>
      <c r="R1403" s="34">
        <v>649.5</v>
      </c>
      <c r="S1403" s="34">
        <v>242</v>
      </c>
      <c r="T1403" s="35">
        <v>0</v>
      </c>
      <c r="U1403" s="36">
        <v>0</v>
      </c>
      <c r="V1403" s="37" t="s">
        <v>48</v>
      </c>
      <c r="W1403" s="32">
        <v>2016</v>
      </c>
      <c r="X1403" s="38" t="s">
        <v>3146</v>
      </c>
    </row>
    <row r="1404" spans="1:24" ht="50.1" customHeight="1">
      <c r="A1404" s="29" t="s">
        <v>3254</v>
      </c>
      <c r="B1404" s="30" t="s">
        <v>35</v>
      </c>
      <c r="C1404" s="31" t="s">
        <v>3250</v>
      </c>
      <c r="D1404" s="31" t="s">
        <v>3142</v>
      </c>
      <c r="E1404" s="31" t="s">
        <v>3251</v>
      </c>
      <c r="F1404" s="31" t="s">
        <v>3252</v>
      </c>
      <c r="G1404" s="32" t="s">
        <v>121</v>
      </c>
      <c r="H1404" s="33">
        <v>0</v>
      </c>
      <c r="I1404" s="67">
        <v>590000000</v>
      </c>
      <c r="J1404" s="32" t="s">
        <v>41</v>
      </c>
      <c r="K1404" s="32" t="s">
        <v>3148</v>
      </c>
      <c r="L1404" s="32" t="s">
        <v>43</v>
      </c>
      <c r="M1404" s="32" t="s">
        <v>84</v>
      </c>
      <c r="N1404" s="32" t="s">
        <v>225</v>
      </c>
      <c r="O1404" s="32" t="s">
        <v>56</v>
      </c>
      <c r="P1404" s="32" t="s">
        <v>189</v>
      </c>
      <c r="Q1404" s="32" t="s">
        <v>190</v>
      </c>
      <c r="R1404" s="34">
        <v>649.5</v>
      </c>
      <c r="S1404" s="34">
        <v>250</v>
      </c>
      <c r="T1404" s="35">
        <f>R1404*S1404</f>
        <v>162375</v>
      </c>
      <c r="U1404" s="36">
        <f>T1404*1.12</f>
        <v>181860.00000000003</v>
      </c>
      <c r="V1404" s="37" t="s">
        <v>48</v>
      </c>
      <c r="W1404" s="32">
        <v>2016</v>
      </c>
      <c r="X1404" s="38" t="s">
        <v>48</v>
      </c>
    </row>
    <row r="1405" spans="1:24" ht="50.1" customHeight="1">
      <c r="A1405" s="29" t="s">
        <v>3255</v>
      </c>
      <c r="B1405" s="30" t="s">
        <v>35</v>
      </c>
      <c r="C1405" s="31" t="s">
        <v>3256</v>
      </c>
      <c r="D1405" s="31" t="s">
        <v>3142</v>
      </c>
      <c r="E1405" s="31" t="s">
        <v>3257</v>
      </c>
      <c r="F1405" s="31" t="s">
        <v>3258</v>
      </c>
      <c r="G1405" s="32" t="s">
        <v>121</v>
      </c>
      <c r="H1405" s="33">
        <v>0</v>
      </c>
      <c r="I1405" s="67">
        <v>590000000</v>
      </c>
      <c r="J1405" s="32" t="s">
        <v>41</v>
      </c>
      <c r="K1405" s="32" t="s">
        <v>495</v>
      </c>
      <c r="L1405" s="32" t="s">
        <v>43</v>
      </c>
      <c r="M1405" s="32" t="s">
        <v>84</v>
      </c>
      <c r="N1405" s="32" t="s">
        <v>345</v>
      </c>
      <c r="O1405" s="32" t="s">
        <v>56</v>
      </c>
      <c r="P1405" s="32" t="s">
        <v>189</v>
      </c>
      <c r="Q1405" s="32" t="s">
        <v>190</v>
      </c>
      <c r="R1405" s="34">
        <v>649.5</v>
      </c>
      <c r="S1405" s="34">
        <v>565</v>
      </c>
      <c r="T1405" s="35">
        <v>0</v>
      </c>
      <c r="U1405" s="36">
        <v>0</v>
      </c>
      <c r="V1405" s="37" t="s">
        <v>48</v>
      </c>
      <c r="W1405" s="32">
        <v>2016</v>
      </c>
      <c r="X1405" s="38" t="s">
        <v>911</v>
      </c>
    </row>
    <row r="1406" spans="1:24" ht="50.1" customHeight="1">
      <c r="A1406" s="29" t="s">
        <v>3259</v>
      </c>
      <c r="B1406" s="30" t="s">
        <v>35</v>
      </c>
      <c r="C1406" s="31" t="s">
        <v>3256</v>
      </c>
      <c r="D1406" s="31" t="s">
        <v>3142</v>
      </c>
      <c r="E1406" s="31" t="s">
        <v>3257</v>
      </c>
      <c r="F1406" s="31" t="s">
        <v>3258</v>
      </c>
      <c r="G1406" s="32" t="s">
        <v>121</v>
      </c>
      <c r="H1406" s="33">
        <v>0</v>
      </c>
      <c r="I1406" s="67">
        <v>590000000</v>
      </c>
      <c r="J1406" s="32" t="s">
        <v>41</v>
      </c>
      <c r="K1406" s="32" t="s">
        <v>495</v>
      </c>
      <c r="L1406" s="32" t="s">
        <v>43</v>
      </c>
      <c r="M1406" s="32" t="s">
        <v>84</v>
      </c>
      <c r="N1406" s="32" t="s">
        <v>225</v>
      </c>
      <c r="O1406" s="32" t="s">
        <v>56</v>
      </c>
      <c r="P1406" s="32" t="s">
        <v>189</v>
      </c>
      <c r="Q1406" s="32" t="s">
        <v>190</v>
      </c>
      <c r="R1406" s="34">
        <v>649.5</v>
      </c>
      <c r="S1406" s="34">
        <v>640</v>
      </c>
      <c r="T1406" s="35">
        <v>0</v>
      </c>
      <c r="U1406" s="36">
        <v>0</v>
      </c>
      <c r="V1406" s="37" t="s">
        <v>48</v>
      </c>
      <c r="W1406" s="32">
        <v>2016</v>
      </c>
      <c r="X1406" s="38" t="s">
        <v>3146</v>
      </c>
    </row>
    <row r="1407" spans="1:24" ht="50.1" customHeight="1">
      <c r="A1407" s="29" t="s">
        <v>3260</v>
      </c>
      <c r="B1407" s="30" t="s">
        <v>35</v>
      </c>
      <c r="C1407" s="31" t="s">
        <v>3256</v>
      </c>
      <c r="D1407" s="31" t="s">
        <v>3142</v>
      </c>
      <c r="E1407" s="31" t="s">
        <v>3257</v>
      </c>
      <c r="F1407" s="31" t="s">
        <v>3258</v>
      </c>
      <c r="G1407" s="32" t="s">
        <v>121</v>
      </c>
      <c r="H1407" s="33">
        <v>0</v>
      </c>
      <c r="I1407" s="67">
        <v>590000000</v>
      </c>
      <c r="J1407" s="32" t="s">
        <v>41</v>
      </c>
      <c r="K1407" s="32" t="s">
        <v>3148</v>
      </c>
      <c r="L1407" s="32" t="s">
        <v>43</v>
      </c>
      <c r="M1407" s="32" t="s">
        <v>84</v>
      </c>
      <c r="N1407" s="32" t="s">
        <v>225</v>
      </c>
      <c r="O1407" s="32" t="s">
        <v>56</v>
      </c>
      <c r="P1407" s="32" t="s">
        <v>189</v>
      </c>
      <c r="Q1407" s="32" t="s">
        <v>190</v>
      </c>
      <c r="R1407" s="34">
        <v>649.5</v>
      </c>
      <c r="S1407" s="34">
        <v>800</v>
      </c>
      <c r="T1407" s="35">
        <f>R1407*S1407</f>
        <v>519600</v>
      </c>
      <c r="U1407" s="36">
        <f>T1407*1.12</f>
        <v>581952</v>
      </c>
      <c r="V1407" s="37" t="s">
        <v>48</v>
      </c>
      <c r="W1407" s="32">
        <v>2016</v>
      </c>
      <c r="X1407" s="38" t="s">
        <v>48</v>
      </c>
    </row>
    <row r="1408" spans="1:24" ht="50.1" customHeight="1">
      <c r="A1408" s="29" t="s">
        <v>3261</v>
      </c>
      <c r="B1408" s="30" t="s">
        <v>35</v>
      </c>
      <c r="C1408" s="31" t="s">
        <v>3141</v>
      </c>
      <c r="D1408" s="31" t="s">
        <v>3142</v>
      </c>
      <c r="E1408" s="31" t="s">
        <v>3143</v>
      </c>
      <c r="F1408" s="31" t="s">
        <v>938</v>
      </c>
      <c r="G1408" s="32" t="s">
        <v>40</v>
      </c>
      <c r="H1408" s="33">
        <v>0</v>
      </c>
      <c r="I1408" s="67">
        <v>590000000</v>
      </c>
      <c r="J1408" s="32" t="s">
        <v>41</v>
      </c>
      <c r="K1408" s="32" t="s">
        <v>3262</v>
      </c>
      <c r="L1408" s="32" t="s">
        <v>83</v>
      </c>
      <c r="M1408" s="32" t="s">
        <v>84</v>
      </c>
      <c r="N1408" s="32" t="s">
        <v>85</v>
      </c>
      <c r="O1408" s="32" t="s">
        <v>95</v>
      </c>
      <c r="P1408" s="32" t="s">
        <v>189</v>
      </c>
      <c r="Q1408" s="32" t="s">
        <v>190</v>
      </c>
      <c r="R1408" s="34">
        <v>120</v>
      </c>
      <c r="S1408" s="34">
        <v>3800</v>
      </c>
      <c r="T1408" s="35">
        <f>R1408*S1408</f>
        <v>456000</v>
      </c>
      <c r="U1408" s="36">
        <f>T1408*1.12</f>
        <v>510720.00000000006</v>
      </c>
      <c r="V1408" s="37" t="s">
        <v>48</v>
      </c>
      <c r="W1408" s="32">
        <v>2016</v>
      </c>
      <c r="X1408" s="38" t="s">
        <v>48</v>
      </c>
    </row>
    <row r="1409" spans="1:63" ht="50.1" customHeight="1">
      <c r="A1409" s="29" t="s">
        <v>3263</v>
      </c>
      <c r="B1409" s="30" t="s">
        <v>35</v>
      </c>
      <c r="C1409" s="31" t="s">
        <v>3264</v>
      </c>
      <c r="D1409" s="31" t="s">
        <v>3142</v>
      </c>
      <c r="E1409" s="31" t="s">
        <v>3265</v>
      </c>
      <c r="F1409" s="31" t="s">
        <v>3266</v>
      </c>
      <c r="G1409" s="32" t="s">
        <v>40</v>
      </c>
      <c r="H1409" s="33">
        <v>0</v>
      </c>
      <c r="I1409" s="67">
        <v>590000000</v>
      </c>
      <c r="J1409" s="32" t="s">
        <v>41</v>
      </c>
      <c r="K1409" s="32" t="s">
        <v>3267</v>
      </c>
      <c r="L1409" s="32" t="s">
        <v>83</v>
      </c>
      <c r="M1409" s="32" t="s">
        <v>84</v>
      </c>
      <c r="N1409" s="32" t="s">
        <v>85</v>
      </c>
      <c r="O1409" s="32" t="s">
        <v>95</v>
      </c>
      <c r="P1409" s="32" t="s">
        <v>189</v>
      </c>
      <c r="Q1409" s="32" t="s">
        <v>190</v>
      </c>
      <c r="R1409" s="34">
        <v>50</v>
      </c>
      <c r="S1409" s="34">
        <v>600</v>
      </c>
      <c r="T1409" s="44">
        <f>R1409*S1409</f>
        <v>30000</v>
      </c>
      <c r="U1409" s="36">
        <f>T1409*1.12</f>
        <v>33600</v>
      </c>
      <c r="V1409" s="37" t="s">
        <v>48</v>
      </c>
      <c r="W1409" s="32">
        <v>2016</v>
      </c>
      <c r="X1409" s="38"/>
    </row>
    <row r="1410" spans="1:63" ht="50.1" customHeight="1">
      <c r="A1410" s="29" t="s">
        <v>3268</v>
      </c>
      <c r="B1410" s="30" t="s">
        <v>35</v>
      </c>
      <c r="C1410" s="31" t="s">
        <v>3269</v>
      </c>
      <c r="D1410" s="31" t="s">
        <v>3270</v>
      </c>
      <c r="E1410" s="31" t="s">
        <v>3271</v>
      </c>
      <c r="F1410" s="31" t="s">
        <v>3272</v>
      </c>
      <c r="G1410" s="32" t="s">
        <v>103</v>
      </c>
      <c r="H1410" s="33">
        <v>10</v>
      </c>
      <c r="I1410" s="67">
        <v>590000000</v>
      </c>
      <c r="J1410" s="32" t="s">
        <v>41</v>
      </c>
      <c r="K1410" s="32" t="s">
        <v>200</v>
      </c>
      <c r="L1410" s="32" t="s">
        <v>43</v>
      </c>
      <c r="M1410" s="32" t="s">
        <v>84</v>
      </c>
      <c r="N1410" s="32" t="s">
        <v>201</v>
      </c>
      <c r="O1410" s="32" t="s">
        <v>202</v>
      </c>
      <c r="P1410" s="32" t="s">
        <v>346</v>
      </c>
      <c r="Q1410" s="32" t="s">
        <v>347</v>
      </c>
      <c r="R1410" s="34">
        <v>30</v>
      </c>
      <c r="S1410" s="34">
        <v>9000</v>
      </c>
      <c r="T1410" s="35">
        <v>0</v>
      </c>
      <c r="U1410" s="36">
        <f t="shared" ref="U1410:U1452" si="139">T1410*1.12</f>
        <v>0</v>
      </c>
      <c r="V1410" s="37" t="s">
        <v>48</v>
      </c>
      <c r="W1410" s="32">
        <v>2016</v>
      </c>
      <c r="X1410" s="38">
        <v>11</v>
      </c>
    </row>
    <row r="1411" spans="1:63" ht="50.1" customHeight="1">
      <c r="A1411" s="41" t="s">
        <v>3273</v>
      </c>
      <c r="B1411" s="30" t="s">
        <v>35</v>
      </c>
      <c r="C1411" s="42" t="s">
        <v>3269</v>
      </c>
      <c r="D1411" s="42" t="s">
        <v>3270</v>
      </c>
      <c r="E1411" s="42" t="s">
        <v>3271</v>
      </c>
      <c r="F1411" s="42" t="s">
        <v>3272</v>
      </c>
      <c r="G1411" s="30" t="s">
        <v>103</v>
      </c>
      <c r="H1411" s="30">
        <v>10</v>
      </c>
      <c r="I1411" s="67">
        <v>590000000</v>
      </c>
      <c r="J1411" s="32" t="s">
        <v>41</v>
      </c>
      <c r="K1411" s="30" t="s">
        <v>204</v>
      </c>
      <c r="L1411" s="32" t="s">
        <v>43</v>
      </c>
      <c r="M1411" s="30" t="s">
        <v>84</v>
      </c>
      <c r="N1411" s="30" t="s">
        <v>45</v>
      </c>
      <c r="O1411" s="54" t="s">
        <v>166</v>
      </c>
      <c r="P1411" s="32" t="s">
        <v>346</v>
      </c>
      <c r="Q1411" s="30" t="s">
        <v>347</v>
      </c>
      <c r="R1411" s="43">
        <v>30</v>
      </c>
      <c r="S1411" s="43">
        <v>9000</v>
      </c>
      <c r="T1411" s="44">
        <f>R1411*S1411</f>
        <v>270000</v>
      </c>
      <c r="U1411" s="44">
        <f>T1411*1.12</f>
        <v>302400</v>
      </c>
      <c r="V1411" s="64"/>
      <c r="W1411" s="32">
        <v>2016</v>
      </c>
      <c r="X1411" s="30"/>
    </row>
    <row r="1412" spans="1:63" ht="50.1" customHeight="1">
      <c r="A1412" s="29" t="s">
        <v>3274</v>
      </c>
      <c r="B1412" s="30" t="s">
        <v>35</v>
      </c>
      <c r="C1412" s="31" t="s">
        <v>3275</v>
      </c>
      <c r="D1412" s="31" t="s">
        <v>3276</v>
      </c>
      <c r="E1412" s="31" t="s">
        <v>3277</v>
      </c>
      <c r="F1412" s="31" t="s">
        <v>3278</v>
      </c>
      <c r="G1412" s="32" t="s">
        <v>40</v>
      </c>
      <c r="H1412" s="33">
        <v>0</v>
      </c>
      <c r="I1412" s="67">
        <v>590000000</v>
      </c>
      <c r="J1412" s="32" t="s">
        <v>41</v>
      </c>
      <c r="K1412" s="32" t="s">
        <v>68</v>
      </c>
      <c r="L1412" s="32" t="s">
        <v>302</v>
      </c>
      <c r="M1412" s="32" t="s">
        <v>69</v>
      </c>
      <c r="N1412" s="32" t="s">
        <v>303</v>
      </c>
      <c r="O1412" s="32" t="s">
        <v>71</v>
      </c>
      <c r="P1412" s="32">
        <v>796</v>
      </c>
      <c r="Q1412" s="32" t="s">
        <v>47</v>
      </c>
      <c r="R1412" s="34">
        <v>15</v>
      </c>
      <c r="S1412" s="34">
        <v>335</v>
      </c>
      <c r="T1412" s="35">
        <v>0</v>
      </c>
      <c r="U1412" s="36">
        <f t="shared" si="139"/>
        <v>0</v>
      </c>
      <c r="V1412" s="37" t="s">
        <v>48</v>
      </c>
      <c r="W1412" s="32">
        <v>2016</v>
      </c>
      <c r="X1412" s="38">
        <v>11</v>
      </c>
    </row>
    <row r="1413" spans="1:63" s="40" customFormat="1" ht="50.1" customHeight="1">
      <c r="A1413" s="70" t="s">
        <v>3279</v>
      </c>
      <c r="B1413" s="30" t="s">
        <v>35</v>
      </c>
      <c r="C1413" s="42" t="s">
        <v>3275</v>
      </c>
      <c r="D1413" s="42" t="s">
        <v>3276</v>
      </c>
      <c r="E1413" s="42" t="s">
        <v>3277</v>
      </c>
      <c r="F1413" s="42" t="s">
        <v>3278</v>
      </c>
      <c r="G1413" s="32" t="s">
        <v>40</v>
      </c>
      <c r="H1413" s="30">
        <v>0</v>
      </c>
      <c r="I1413" s="67">
        <v>590000000</v>
      </c>
      <c r="J1413" s="32" t="s">
        <v>41</v>
      </c>
      <c r="K1413" s="32" t="s">
        <v>182</v>
      </c>
      <c r="L1413" s="32" t="s">
        <v>302</v>
      </c>
      <c r="M1413" s="32" t="s">
        <v>69</v>
      </c>
      <c r="N1413" s="32" t="s">
        <v>303</v>
      </c>
      <c r="O1413" s="32" t="s">
        <v>115</v>
      </c>
      <c r="P1413" s="32">
        <v>796</v>
      </c>
      <c r="Q1413" s="32" t="s">
        <v>47</v>
      </c>
      <c r="R1413" s="43">
        <v>15</v>
      </c>
      <c r="S1413" s="43">
        <v>335</v>
      </c>
      <c r="T1413" s="44">
        <v>0</v>
      </c>
      <c r="U1413" s="44">
        <f>T1413*1.12</f>
        <v>0</v>
      </c>
      <c r="V1413" s="65"/>
      <c r="W1413" s="32">
        <v>2016</v>
      </c>
      <c r="X1413" s="87">
        <v>19</v>
      </c>
    </row>
    <row r="1414" spans="1:63" s="40" customFormat="1" ht="50.1" customHeight="1">
      <c r="A1414" s="68" t="s">
        <v>3280</v>
      </c>
      <c r="B1414" s="54" t="s">
        <v>35</v>
      </c>
      <c r="C1414" s="42" t="s">
        <v>3275</v>
      </c>
      <c r="D1414" s="42" t="s">
        <v>3276</v>
      </c>
      <c r="E1414" s="42" t="s">
        <v>3277</v>
      </c>
      <c r="F1414" s="42" t="s">
        <v>3278</v>
      </c>
      <c r="G1414" s="30" t="s">
        <v>40</v>
      </c>
      <c r="H1414" s="239">
        <v>0</v>
      </c>
      <c r="I1414" s="67">
        <v>590000000</v>
      </c>
      <c r="J1414" s="68" t="s">
        <v>394</v>
      </c>
      <c r="K1414" s="30" t="s">
        <v>3281</v>
      </c>
      <c r="L1414" s="30" t="s">
        <v>396</v>
      </c>
      <c r="M1414" s="30" t="s">
        <v>69</v>
      </c>
      <c r="N1414" s="30" t="s">
        <v>397</v>
      </c>
      <c r="O1414" s="30" t="s">
        <v>398</v>
      </c>
      <c r="P1414" s="32">
        <v>796</v>
      </c>
      <c r="Q1414" s="30" t="s">
        <v>47</v>
      </c>
      <c r="R1414" s="43">
        <v>15</v>
      </c>
      <c r="S1414" s="43">
        <v>500</v>
      </c>
      <c r="T1414" s="44">
        <f>S1414*R1414</f>
        <v>7500</v>
      </c>
      <c r="U1414" s="207">
        <f>T1414*1.12</f>
        <v>8400</v>
      </c>
      <c r="V1414" s="30"/>
      <c r="W1414" s="68">
        <v>2016</v>
      </c>
      <c r="X1414" s="30"/>
    </row>
    <row r="1415" spans="1:63" ht="50.1" customHeight="1">
      <c r="A1415" s="29" t="s">
        <v>3282</v>
      </c>
      <c r="B1415" s="30" t="s">
        <v>35</v>
      </c>
      <c r="C1415" s="31" t="s">
        <v>3283</v>
      </c>
      <c r="D1415" s="31" t="s">
        <v>3284</v>
      </c>
      <c r="E1415" s="31" t="s">
        <v>3285</v>
      </c>
      <c r="F1415" s="31" t="s">
        <v>3286</v>
      </c>
      <c r="G1415" s="32" t="s">
        <v>40</v>
      </c>
      <c r="H1415" s="33">
        <v>0</v>
      </c>
      <c r="I1415" s="67">
        <v>590000000</v>
      </c>
      <c r="J1415" s="32" t="s">
        <v>41</v>
      </c>
      <c r="K1415" s="32" t="s">
        <v>68</v>
      </c>
      <c r="L1415" s="32" t="s">
        <v>302</v>
      </c>
      <c r="M1415" s="32" t="s">
        <v>69</v>
      </c>
      <c r="N1415" s="32" t="s">
        <v>303</v>
      </c>
      <c r="O1415" s="32" t="s">
        <v>71</v>
      </c>
      <c r="P1415" s="32">
        <v>796</v>
      </c>
      <c r="Q1415" s="32" t="s">
        <v>47</v>
      </c>
      <c r="R1415" s="34">
        <v>10</v>
      </c>
      <c r="S1415" s="34">
        <v>6300</v>
      </c>
      <c r="T1415" s="35">
        <v>0</v>
      </c>
      <c r="U1415" s="36">
        <f t="shared" si="139"/>
        <v>0</v>
      </c>
      <c r="V1415" s="37" t="s">
        <v>48</v>
      </c>
      <c r="W1415" s="32">
        <v>2016</v>
      </c>
      <c r="X1415" s="38">
        <v>11</v>
      </c>
    </row>
    <row r="1416" spans="1:63" ht="50.1" customHeight="1">
      <c r="A1416" s="41" t="s">
        <v>3287</v>
      </c>
      <c r="B1416" s="30" t="s">
        <v>35</v>
      </c>
      <c r="C1416" s="42" t="s">
        <v>3283</v>
      </c>
      <c r="D1416" s="42" t="s">
        <v>3284</v>
      </c>
      <c r="E1416" s="42" t="s">
        <v>3285</v>
      </c>
      <c r="F1416" s="42" t="s">
        <v>3286</v>
      </c>
      <c r="G1416" s="32" t="s">
        <v>40</v>
      </c>
      <c r="H1416" s="30">
        <v>0</v>
      </c>
      <c r="I1416" s="67">
        <v>590000000</v>
      </c>
      <c r="J1416" s="32" t="s">
        <v>41</v>
      </c>
      <c r="K1416" s="32" t="s">
        <v>182</v>
      </c>
      <c r="L1416" s="32" t="s">
        <v>302</v>
      </c>
      <c r="M1416" s="32" t="s">
        <v>69</v>
      </c>
      <c r="N1416" s="32" t="s">
        <v>303</v>
      </c>
      <c r="O1416" s="32" t="s">
        <v>115</v>
      </c>
      <c r="P1416" s="32">
        <v>796</v>
      </c>
      <c r="Q1416" s="32" t="s">
        <v>47</v>
      </c>
      <c r="R1416" s="62">
        <v>10</v>
      </c>
      <c r="S1416" s="53">
        <v>6300</v>
      </c>
      <c r="T1416" s="44">
        <f>R1416*S1416</f>
        <v>63000</v>
      </c>
      <c r="U1416" s="44">
        <f t="shared" si="139"/>
        <v>70560</v>
      </c>
      <c r="V1416" s="65"/>
      <c r="W1416" s="32">
        <v>2016</v>
      </c>
      <c r="X1416" s="87"/>
    </row>
    <row r="1417" spans="1:63" ht="50.1" customHeight="1">
      <c r="A1417" s="29" t="s">
        <v>3288</v>
      </c>
      <c r="B1417" s="30" t="s">
        <v>35</v>
      </c>
      <c r="C1417" s="31" t="s">
        <v>3289</v>
      </c>
      <c r="D1417" s="31" t="s">
        <v>3290</v>
      </c>
      <c r="E1417" s="31" t="s">
        <v>3291</v>
      </c>
      <c r="F1417" s="31" t="s">
        <v>3292</v>
      </c>
      <c r="G1417" s="32" t="s">
        <v>40</v>
      </c>
      <c r="H1417" s="33">
        <v>0</v>
      </c>
      <c r="I1417" s="67">
        <v>590000000</v>
      </c>
      <c r="J1417" s="32" t="s">
        <v>41</v>
      </c>
      <c r="K1417" s="32" t="s">
        <v>224</v>
      </c>
      <c r="L1417" s="32" t="s">
        <v>43</v>
      </c>
      <c r="M1417" s="32" t="s">
        <v>84</v>
      </c>
      <c r="N1417" s="32" t="s">
        <v>345</v>
      </c>
      <c r="O1417" s="32" t="s">
        <v>56</v>
      </c>
      <c r="P1417" s="32">
        <v>796</v>
      </c>
      <c r="Q1417" s="32" t="s">
        <v>47</v>
      </c>
      <c r="R1417" s="34">
        <v>2000</v>
      </c>
      <c r="S1417" s="34">
        <v>6</v>
      </c>
      <c r="T1417" s="35">
        <f>R1417*S1417</f>
        <v>12000</v>
      </c>
      <c r="U1417" s="36">
        <f t="shared" si="139"/>
        <v>13440.000000000002</v>
      </c>
      <c r="V1417" s="37" t="s">
        <v>48</v>
      </c>
      <c r="W1417" s="32">
        <v>2016</v>
      </c>
      <c r="X1417" s="38" t="s">
        <v>48</v>
      </c>
    </row>
    <row r="1418" spans="1:63" ht="50.1" customHeight="1">
      <c r="A1418" s="29" t="s">
        <v>3293</v>
      </c>
      <c r="B1418" s="30" t="s">
        <v>35</v>
      </c>
      <c r="C1418" s="31" t="s">
        <v>3294</v>
      </c>
      <c r="D1418" s="31" t="s">
        <v>3295</v>
      </c>
      <c r="E1418" s="31" t="s">
        <v>3296</v>
      </c>
      <c r="F1418" s="31" t="s">
        <v>3297</v>
      </c>
      <c r="G1418" s="32" t="s">
        <v>40</v>
      </c>
      <c r="H1418" s="33">
        <v>0</v>
      </c>
      <c r="I1418" s="67">
        <v>590000000</v>
      </c>
      <c r="J1418" s="32" t="s">
        <v>41</v>
      </c>
      <c r="K1418" s="32" t="s">
        <v>818</v>
      </c>
      <c r="L1418" s="32" t="s">
        <v>83</v>
      </c>
      <c r="M1418" s="32" t="s">
        <v>84</v>
      </c>
      <c r="N1418" s="32" t="s">
        <v>819</v>
      </c>
      <c r="O1418" s="32" t="s">
        <v>46</v>
      </c>
      <c r="P1418" s="32">
        <v>796</v>
      </c>
      <c r="Q1418" s="32" t="s">
        <v>47</v>
      </c>
      <c r="R1418" s="34">
        <v>1</v>
      </c>
      <c r="S1418" s="34">
        <v>115000</v>
      </c>
      <c r="T1418" s="35">
        <v>0</v>
      </c>
      <c r="U1418" s="36">
        <f t="shared" si="139"/>
        <v>0</v>
      </c>
      <c r="V1418" s="37" t="s">
        <v>48</v>
      </c>
      <c r="W1418" s="32">
        <v>2016</v>
      </c>
      <c r="X1418" s="38">
        <v>11</v>
      </c>
    </row>
    <row r="1419" spans="1:63" ht="50.1" customHeight="1">
      <c r="A1419" s="41" t="s">
        <v>3298</v>
      </c>
      <c r="B1419" s="30" t="s">
        <v>35</v>
      </c>
      <c r="C1419" s="132" t="s">
        <v>3294</v>
      </c>
      <c r="D1419" s="42" t="s">
        <v>3295</v>
      </c>
      <c r="E1419" s="66" t="s">
        <v>3296</v>
      </c>
      <c r="F1419" s="133" t="s">
        <v>3297</v>
      </c>
      <c r="G1419" s="68" t="s">
        <v>40</v>
      </c>
      <c r="H1419" s="67" t="s">
        <v>823</v>
      </c>
      <c r="I1419" s="67">
        <v>590000000</v>
      </c>
      <c r="J1419" s="68" t="s">
        <v>41</v>
      </c>
      <c r="K1419" s="98" t="s">
        <v>824</v>
      </c>
      <c r="L1419" s="68" t="s">
        <v>83</v>
      </c>
      <c r="M1419" s="108" t="s">
        <v>84</v>
      </c>
      <c r="N1419" s="30" t="s">
        <v>819</v>
      </c>
      <c r="O1419" s="32" t="s">
        <v>175</v>
      </c>
      <c r="P1419" s="32">
        <v>796</v>
      </c>
      <c r="Q1419" s="134" t="s">
        <v>47</v>
      </c>
      <c r="R1419" s="53">
        <v>1</v>
      </c>
      <c r="S1419" s="102">
        <v>115000</v>
      </c>
      <c r="T1419" s="44">
        <f>R1419*S1419</f>
        <v>115000</v>
      </c>
      <c r="U1419" s="44">
        <f t="shared" si="139"/>
        <v>128800.00000000001</v>
      </c>
      <c r="V1419" s="135"/>
      <c r="W1419" s="32">
        <v>2016</v>
      </c>
      <c r="X1419" s="112"/>
    </row>
    <row r="1420" spans="1:63" ht="50.1" customHeight="1">
      <c r="A1420" s="29" t="s">
        <v>3299</v>
      </c>
      <c r="B1420" s="30" t="s">
        <v>35</v>
      </c>
      <c r="C1420" s="31" t="s">
        <v>3300</v>
      </c>
      <c r="D1420" s="31" t="s">
        <v>3301</v>
      </c>
      <c r="E1420" s="31" t="s">
        <v>435</v>
      </c>
      <c r="F1420" s="31" t="s">
        <v>3302</v>
      </c>
      <c r="G1420" s="32" t="s">
        <v>40</v>
      </c>
      <c r="H1420" s="33">
        <v>0</v>
      </c>
      <c r="I1420" s="67">
        <v>590000000</v>
      </c>
      <c r="J1420" s="32" t="s">
        <v>41</v>
      </c>
      <c r="K1420" s="32" t="s">
        <v>437</v>
      </c>
      <c r="L1420" s="32" t="s">
        <v>43</v>
      </c>
      <c r="M1420" s="32" t="s">
        <v>84</v>
      </c>
      <c r="N1420" s="32" t="s">
        <v>438</v>
      </c>
      <c r="O1420" s="32" t="s">
        <v>56</v>
      </c>
      <c r="P1420" s="32">
        <v>796</v>
      </c>
      <c r="Q1420" s="32" t="s">
        <v>47</v>
      </c>
      <c r="R1420" s="34">
        <v>1000</v>
      </c>
      <c r="S1420" s="34">
        <v>214</v>
      </c>
      <c r="T1420" s="35">
        <f>R1420*S1420</f>
        <v>214000</v>
      </c>
      <c r="U1420" s="36">
        <f t="shared" si="139"/>
        <v>239680.00000000003</v>
      </c>
      <c r="V1420" s="37" t="s">
        <v>48</v>
      </c>
      <c r="W1420" s="32">
        <v>2016</v>
      </c>
      <c r="X1420" s="38" t="s">
        <v>48</v>
      </c>
    </row>
    <row r="1421" spans="1:63" ht="50.1" customHeight="1">
      <c r="A1421" s="29" t="s">
        <v>3303</v>
      </c>
      <c r="B1421" s="30" t="s">
        <v>35</v>
      </c>
      <c r="C1421" s="31" t="s">
        <v>3304</v>
      </c>
      <c r="D1421" s="31" t="s">
        <v>3305</v>
      </c>
      <c r="E1421" s="31" t="s">
        <v>3306</v>
      </c>
      <c r="F1421" s="31" t="s">
        <v>3307</v>
      </c>
      <c r="G1421" s="32" t="s">
        <v>40</v>
      </c>
      <c r="H1421" s="33">
        <v>0</v>
      </c>
      <c r="I1421" s="67">
        <v>590000000</v>
      </c>
      <c r="J1421" s="32" t="s">
        <v>41</v>
      </c>
      <c r="K1421" s="32" t="s">
        <v>42</v>
      </c>
      <c r="L1421" s="32" t="s">
        <v>43</v>
      </c>
      <c r="M1421" s="32" t="s">
        <v>44</v>
      </c>
      <c r="N1421" s="32" t="s">
        <v>172</v>
      </c>
      <c r="O1421" s="32" t="s">
        <v>111</v>
      </c>
      <c r="P1421" s="32">
        <v>796</v>
      </c>
      <c r="Q1421" s="32" t="s">
        <v>47</v>
      </c>
      <c r="R1421" s="34">
        <v>1</v>
      </c>
      <c r="S1421" s="34">
        <v>249250.46</v>
      </c>
      <c r="T1421" s="35">
        <v>0</v>
      </c>
      <c r="U1421" s="36">
        <f t="shared" si="139"/>
        <v>0</v>
      </c>
      <c r="V1421" s="37" t="s">
        <v>48</v>
      </c>
      <c r="W1421" s="32">
        <v>2016</v>
      </c>
      <c r="X1421" s="38">
        <v>11</v>
      </c>
    </row>
    <row r="1422" spans="1:63" ht="50.1" customHeight="1">
      <c r="A1422" s="41" t="s">
        <v>3308</v>
      </c>
      <c r="B1422" s="30" t="s">
        <v>35</v>
      </c>
      <c r="C1422" s="42" t="s">
        <v>3304</v>
      </c>
      <c r="D1422" s="42" t="s">
        <v>3305</v>
      </c>
      <c r="E1422" s="42" t="s">
        <v>3306</v>
      </c>
      <c r="F1422" s="42" t="s">
        <v>3307</v>
      </c>
      <c r="G1422" s="30" t="s">
        <v>40</v>
      </c>
      <c r="H1422" s="30">
        <v>0</v>
      </c>
      <c r="I1422" s="67">
        <v>590000000</v>
      </c>
      <c r="J1422" s="32" t="s">
        <v>41</v>
      </c>
      <c r="K1422" s="30" t="s">
        <v>174</v>
      </c>
      <c r="L1422" s="32" t="s">
        <v>43</v>
      </c>
      <c r="M1422" s="30" t="s">
        <v>44</v>
      </c>
      <c r="N1422" s="30" t="s">
        <v>172</v>
      </c>
      <c r="O1422" s="32" t="s">
        <v>115</v>
      </c>
      <c r="P1422" s="32">
        <v>796</v>
      </c>
      <c r="Q1422" s="30" t="s">
        <v>47</v>
      </c>
      <c r="R1422" s="43">
        <v>1</v>
      </c>
      <c r="S1422" s="43">
        <v>249250.46</v>
      </c>
      <c r="T1422" s="44">
        <f>R1422*S1422</f>
        <v>249250.46</v>
      </c>
      <c r="U1422" s="44">
        <f t="shared" si="139"/>
        <v>279160.51520000002</v>
      </c>
      <c r="V1422" s="64"/>
      <c r="W1422" s="32">
        <v>2016</v>
      </c>
      <c r="X1422" s="30"/>
    </row>
    <row r="1423" spans="1:63" ht="50.1" customHeight="1">
      <c r="A1423" s="29" t="s">
        <v>3309</v>
      </c>
      <c r="B1423" s="30" t="s">
        <v>35</v>
      </c>
      <c r="C1423" s="31" t="s">
        <v>3310</v>
      </c>
      <c r="D1423" s="31" t="s">
        <v>3311</v>
      </c>
      <c r="E1423" s="31" t="s">
        <v>3312</v>
      </c>
      <c r="F1423" s="31" t="s">
        <v>3313</v>
      </c>
      <c r="G1423" s="32" t="s">
        <v>40</v>
      </c>
      <c r="H1423" s="33">
        <v>0</v>
      </c>
      <c r="I1423" s="67">
        <v>590000000</v>
      </c>
      <c r="J1423" s="32" t="s">
        <v>41</v>
      </c>
      <c r="K1423" s="32" t="s">
        <v>775</v>
      </c>
      <c r="L1423" s="32" t="s">
        <v>43</v>
      </c>
      <c r="M1423" s="32" t="s">
        <v>69</v>
      </c>
      <c r="N1423" s="32" t="s">
        <v>284</v>
      </c>
      <c r="O1423" s="32" t="s">
        <v>111</v>
      </c>
      <c r="P1423" s="32">
        <v>796</v>
      </c>
      <c r="Q1423" s="32" t="s">
        <v>47</v>
      </c>
      <c r="R1423" s="34">
        <v>1000</v>
      </c>
      <c r="S1423" s="34">
        <v>42</v>
      </c>
      <c r="T1423" s="35">
        <v>0</v>
      </c>
      <c r="U1423" s="36">
        <f t="shared" si="139"/>
        <v>0</v>
      </c>
      <c r="V1423" s="37" t="s">
        <v>48</v>
      </c>
      <c r="W1423" s="32">
        <v>2016</v>
      </c>
      <c r="X1423" s="38">
        <v>11</v>
      </c>
    </row>
    <row r="1424" spans="1:63" s="40" customFormat="1" ht="50.1" customHeight="1">
      <c r="A1424" s="70" t="s">
        <v>3314</v>
      </c>
      <c r="B1424" s="30" t="s">
        <v>35</v>
      </c>
      <c r="C1424" s="42" t="s">
        <v>3310</v>
      </c>
      <c r="D1424" s="42" t="s">
        <v>3311</v>
      </c>
      <c r="E1424" s="42" t="s">
        <v>3312</v>
      </c>
      <c r="F1424" s="73" t="s">
        <v>3313</v>
      </c>
      <c r="G1424" s="30" t="s">
        <v>40</v>
      </c>
      <c r="H1424" s="30">
        <v>0</v>
      </c>
      <c r="I1424" s="67">
        <v>590000000</v>
      </c>
      <c r="J1424" s="32" t="s">
        <v>41</v>
      </c>
      <c r="K1424" s="32" t="s">
        <v>182</v>
      </c>
      <c r="L1424" s="32" t="s">
        <v>43</v>
      </c>
      <c r="M1424" s="68" t="s">
        <v>69</v>
      </c>
      <c r="N1424" s="68" t="s">
        <v>1017</v>
      </c>
      <c r="O1424" s="32" t="s">
        <v>115</v>
      </c>
      <c r="P1424" s="32">
        <v>796</v>
      </c>
      <c r="Q1424" s="68" t="s">
        <v>47</v>
      </c>
      <c r="R1424" s="58">
        <v>1000</v>
      </c>
      <c r="S1424" s="58">
        <v>42</v>
      </c>
      <c r="T1424" s="58">
        <v>0</v>
      </c>
      <c r="U1424" s="58">
        <f>T1424*1.12</f>
        <v>0</v>
      </c>
      <c r="V1424" s="98"/>
      <c r="W1424" s="32">
        <v>2016</v>
      </c>
      <c r="X1424" s="30" t="s">
        <v>3707</v>
      </c>
      <c r="Y1424" s="363"/>
      <c r="Z1424" s="364"/>
      <c r="AA1424" s="364"/>
      <c r="AB1424" s="364"/>
      <c r="AC1424" s="364"/>
      <c r="AD1424" s="364"/>
      <c r="AE1424" s="364"/>
      <c r="AF1424" s="364"/>
      <c r="AG1424" s="364"/>
      <c r="AH1424" s="364"/>
      <c r="AI1424" s="364"/>
      <c r="AJ1424" s="364"/>
      <c r="AK1424" s="364"/>
      <c r="AL1424" s="364"/>
      <c r="AM1424" s="39"/>
      <c r="AN1424" s="39"/>
      <c r="AO1424" s="39"/>
      <c r="AP1424" s="39"/>
      <c r="AQ1424" s="39"/>
      <c r="AR1424" s="39"/>
      <c r="AS1424" s="39"/>
      <c r="AT1424" s="39"/>
      <c r="AU1424" s="39"/>
      <c r="AV1424" s="39"/>
      <c r="AW1424" s="39"/>
      <c r="AX1424" s="39"/>
      <c r="AY1424" s="39"/>
      <c r="AZ1424" s="39"/>
      <c r="BA1424" s="39"/>
      <c r="BB1424" s="39"/>
      <c r="BC1424" s="39"/>
      <c r="BD1424" s="39"/>
      <c r="BE1424" s="39"/>
      <c r="BF1424" s="39"/>
      <c r="BG1424" s="39"/>
      <c r="BH1424" s="39"/>
      <c r="BI1424" s="39"/>
      <c r="BJ1424" s="39"/>
      <c r="BK1424" s="39"/>
    </row>
    <row r="1425" spans="1:63" s="40" customFormat="1" ht="50.1" customHeight="1">
      <c r="A1425" s="70" t="s">
        <v>14272</v>
      </c>
      <c r="B1425" s="30" t="s">
        <v>35</v>
      </c>
      <c r="C1425" s="42" t="s">
        <v>3310</v>
      </c>
      <c r="D1425" s="42" t="s">
        <v>3311</v>
      </c>
      <c r="E1425" s="42" t="s">
        <v>3312</v>
      </c>
      <c r="F1425" s="73" t="s">
        <v>3313</v>
      </c>
      <c r="G1425" s="30" t="s">
        <v>40</v>
      </c>
      <c r="H1425" s="30">
        <v>0</v>
      </c>
      <c r="I1425" s="67">
        <v>590000000</v>
      </c>
      <c r="J1425" s="32" t="s">
        <v>41</v>
      </c>
      <c r="K1425" s="32" t="s">
        <v>14136</v>
      </c>
      <c r="L1425" s="32" t="s">
        <v>43</v>
      </c>
      <c r="M1425" s="68" t="s">
        <v>44</v>
      </c>
      <c r="N1425" s="68" t="s">
        <v>3845</v>
      </c>
      <c r="O1425" s="32" t="s">
        <v>62</v>
      </c>
      <c r="P1425" s="32">
        <v>796</v>
      </c>
      <c r="Q1425" s="68" t="s">
        <v>47</v>
      </c>
      <c r="R1425" s="58">
        <v>1000</v>
      </c>
      <c r="S1425" s="58">
        <v>42</v>
      </c>
      <c r="T1425" s="58">
        <f>R1425*S1425</f>
        <v>42000</v>
      </c>
      <c r="U1425" s="58">
        <f>T1425*1.12</f>
        <v>47040.000000000007</v>
      </c>
      <c r="V1425" s="98"/>
      <c r="W1425" s="32">
        <v>2016</v>
      </c>
      <c r="X1425" s="30"/>
      <c r="Y1425" s="363"/>
      <c r="Z1425" s="364"/>
      <c r="AA1425" s="364"/>
      <c r="AB1425" s="364"/>
      <c r="AC1425" s="364"/>
      <c r="AD1425" s="364"/>
      <c r="AE1425" s="364"/>
      <c r="AF1425" s="364"/>
      <c r="AG1425" s="364"/>
      <c r="AH1425" s="364"/>
      <c r="AI1425" s="364"/>
      <c r="AJ1425" s="364"/>
      <c r="AK1425" s="364"/>
      <c r="AL1425" s="364"/>
      <c r="AM1425" s="39"/>
      <c r="AN1425" s="39"/>
      <c r="AO1425" s="39"/>
      <c r="AP1425" s="39"/>
      <c r="AQ1425" s="39"/>
      <c r="AR1425" s="39"/>
      <c r="AS1425" s="39"/>
      <c r="AT1425" s="39"/>
      <c r="AU1425" s="39"/>
      <c r="AV1425" s="39"/>
      <c r="AW1425" s="39"/>
      <c r="AX1425" s="39"/>
      <c r="AY1425" s="39"/>
      <c r="AZ1425" s="39"/>
      <c r="BA1425" s="39"/>
      <c r="BB1425" s="39"/>
      <c r="BC1425" s="39"/>
      <c r="BD1425" s="39"/>
      <c r="BE1425" s="39"/>
      <c r="BF1425" s="39"/>
      <c r="BG1425" s="39"/>
      <c r="BH1425" s="39"/>
      <c r="BI1425" s="39"/>
      <c r="BJ1425" s="39"/>
      <c r="BK1425" s="39"/>
    </row>
    <row r="1426" spans="1:63" ht="50.1" customHeight="1">
      <c r="A1426" s="29" t="s">
        <v>3315</v>
      </c>
      <c r="B1426" s="30" t="s">
        <v>35</v>
      </c>
      <c r="C1426" s="31" t="s">
        <v>3310</v>
      </c>
      <c r="D1426" s="31" t="s">
        <v>3311</v>
      </c>
      <c r="E1426" s="31" t="s">
        <v>3312</v>
      </c>
      <c r="F1426" s="31" t="s">
        <v>3316</v>
      </c>
      <c r="G1426" s="32" t="s">
        <v>40</v>
      </c>
      <c r="H1426" s="33">
        <v>0</v>
      </c>
      <c r="I1426" s="67">
        <v>590000000</v>
      </c>
      <c r="J1426" s="32" t="s">
        <v>41</v>
      </c>
      <c r="K1426" s="32" t="s">
        <v>775</v>
      </c>
      <c r="L1426" s="32" t="s">
        <v>43</v>
      </c>
      <c r="M1426" s="32" t="s">
        <v>69</v>
      </c>
      <c r="N1426" s="32" t="s">
        <v>284</v>
      </c>
      <c r="O1426" s="32" t="s">
        <v>111</v>
      </c>
      <c r="P1426" s="32">
        <v>796</v>
      </c>
      <c r="Q1426" s="32" t="s">
        <v>47</v>
      </c>
      <c r="R1426" s="34">
        <v>300</v>
      </c>
      <c r="S1426" s="34">
        <v>10</v>
      </c>
      <c r="T1426" s="35">
        <v>0</v>
      </c>
      <c r="U1426" s="36">
        <f t="shared" si="139"/>
        <v>0</v>
      </c>
      <c r="V1426" s="37" t="s">
        <v>48</v>
      </c>
      <c r="W1426" s="32">
        <v>2016</v>
      </c>
      <c r="X1426" s="38">
        <v>11</v>
      </c>
    </row>
    <row r="1427" spans="1:63" s="40" customFormat="1" ht="50.1" customHeight="1">
      <c r="A1427" s="70" t="s">
        <v>3317</v>
      </c>
      <c r="B1427" s="30" t="s">
        <v>35</v>
      </c>
      <c r="C1427" s="42" t="s">
        <v>3310</v>
      </c>
      <c r="D1427" s="42" t="s">
        <v>3311</v>
      </c>
      <c r="E1427" s="42" t="s">
        <v>3312</v>
      </c>
      <c r="F1427" s="73" t="s">
        <v>3316</v>
      </c>
      <c r="G1427" s="30" t="s">
        <v>40</v>
      </c>
      <c r="H1427" s="30">
        <v>0</v>
      </c>
      <c r="I1427" s="67">
        <v>590000000</v>
      </c>
      <c r="J1427" s="32" t="s">
        <v>41</v>
      </c>
      <c r="K1427" s="32" t="s">
        <v>182</v>
      </c>
      <c r="L1427" s="32" t="s">
        <v>43</v>
      </c>
      <c r="M1427" s="68" t="s">
        <v>69</v>
      </c>
      <c r="N1427" s="68" t="s">
        <v>1017</v>
      </c>
      <c r="O1427" s="32" t="s">
        <v>115</v>
      </c>
      <c r="P1427" s="32">
        <v>796</v>
      </c>
      <c r="Q1427" s="68" t="s">
        <v>47</v>
      </c>
      <c r="R1427" s="58">
        <v>300</v>
      </c>
      <c r="S1427" s="58">
        <v>10</v>
      </c>
      <c r="T1427" s="58">
        <v>0</v>
      </c>
      <c r="U1427" s="58">
        <f>T1427*1.12</f>
        <v>0</v>
      </c>
      <c r="V1427" s="98"/>
      <c r="W1427" s="32">
        <v>2016</v>
      </c>
      <c r="X1427" s="30" t="s">
        <v>3707</v>
      </c>
      <c r="Y1427" s="363"/>
      <c r="Z1427" s="364"/>
      <c r="AA1427" s="364"/>
      <c r="AB1427" s="364"/>
      <c r="AC1427" s="364"/>
      <c r="AD1427" s="364"/>
      <c r="AE1427" s="364"/>
      <c r="AF1427" s="364"/>
      <c r="AG1427" s="364"/>
      <c r="AH1427" s="364"/>
      <c r="AI1427" s="364"/>
      <c r="AJ1427" s="364"/>
      <c r="AK1427" s="364"/>
      <c r="AL1427" s="364"/>
      <c r="AM1427" s="39"/>
      <c r="AN1427" s="39"/>
      <c r="AO1427" s="39"/>
      <c r="AP1427" s="39"/>
      <c r="AQ1427" s="39"/>
      <c r="AR1427" s="39"/>
      <c r="AS1427" s="39"/>
      <c r="AT1427" s="39"/>
      <c r="AU1427" s="39"/>
      <c r="AV1427" s="39"/>
      <c r="AW1427" s="39"/>
      <c r="AX1427" s="39"/>
      <c r="AY1427" s="39"/>
      <c r="AZ1427" s="39"/>
      <c r="BA1427" s="39"/>
      <c r="BB1427" s="39"/>
      <c r="BC1427" s="39"/>
      <c r="BD1427" s="39"/>
      <c r="BE1427" s="39"/>
      <c r="BF1427" s="39"/>
      <c r="BG1427" s="39"/>
      <c r="BH1427" s="39"/>
      <c r="BI1427" s="39"/>
      <c r="BJ1427" s="39"/>
      <c r="BK1427" s="39"/>
    </row>
    <row r="1428" spans="1:63" s="40" customFormat="1" ht="50.1" customHeight="1">
      <c r="A1428" s="70" t="s">
        <v>14273</v>
      </c>
      <c r="B1428" s="30" t="s">
        <v>35</v>
      </c>
      <c r="C1428" s="42" t="s">
        <v>3310</v>
      </c>
      <c r="D1428" s="42" t="s">
        <v>3311</v>
      </c>
      <c r="E1428" s="42" t="s">
        <v>3312</v>
      </c>
      <c r="F1428" s="73" t="s">
        <v>3316</v>
      </c>
      <c r="G1428" s="30" t="s">
        <v>40</v>
      </c>
      <c r="H1428" s="30">
        <v>0</v>
      </c>
      <c r="I1428" s="67">
        <v>590000000</v>
      </c>
      <c r="J1428" s="32" t="s">
        <v>41</v>
      </c>
      <c r="K1428" s="32" t="s">
        <v>14136</v>
      </c>
      <c r="L1428" s="32" t="s">
        <v>43</v>
      </c>
      <c r="M1428" s="68" t="s">
        <v>44</v>
      </c>
      <c r="N1428" s="68" t="s">
        <v>3845</v>
      </c>
      <c r="O1428" s="32" t="s">
        <v>62</v>
      </c>
      <c r="P1428" s="32">
        <v>796</v>
      </c>
      <c r="Q1428" s="68" t="s">
        <v>47</v>
      </c>
      <c r="R1428" s="58">
        <v>300</v>
      </c>
      <c r="S1428" s="58">
        <v>10</v>
      </c>
      <c r="T1428" s="58">
        <f>R1428*S1428</f>
        <v>3000</v>
      </c>
      <c r="U1428" s="58">
        <f>T1428*1.12</f>
        <v>3360.0000000000005</v>
      </c>
      <c r="V1428" s="98"/>
      <c r="W1428" s="32">
        <v>2016</v>
      </c>
      <c r="X1428" s="30"/>
      <c r="Y1428" s="363"/>
      <c r="Z1428" s="364"/>
      <c r="AA1428" s="364"/>
      <c r="AB1428" s="364"/>
      <c r="AC1428" s="364"/>
      <c r="AD1428" s="364"/>
      <c r="AE1428" s="364"/>
      <c r="AF1428" s="364"/>
      <c r="AG1428" s="364"/>
      <c r="AH1428" s="364"/>
      <c r="AI1428" s="364"/>
      <c r="AJ1428" s="364"/>
      <c r="AK1428" s="364"/>
      <c r="AL1428" s="364"/>
      <c r="AM1428" s="39"/>
      <c r="AN1428" s="39"/>
      <c r="AO1428" s="39"/>
      <c r="AP1428" s="39"/>
      <c r="AQ1428" s="39"/>
      <c r="AR1428" s="39"/>
      <c r="AS1428" s="39"/>
      <c r="AT1428" s="39"/>
      <c r="AU1428" s="39"/>
      <c r="AV1428" s="39"/>
      <c r="AW1428" s="39"/>
      <c r="AX1428" s="39"/>
      <c r="AY1428" s="39"/>
      <c r="AZ1428" s="39"/>
      <c r="BA1428" s="39"/>
      <c r="BB1428" s="39"/>
      <c r="BC1428" s="39"/>
      <c r="BD1428" s="39"/>
      <c r="BE1428" s="39"/>
      <c r="BF1428" s="39"/>
      <c r="BG1428" s="39"/>
      <c r="BH1428" s="39"/>
      <c r="BI1428" s="39"/>
      <c r="BJ1428" s="39"/>
      <c r="BK1428" s="39"/>
    </row>
    <row r="1429" spans="1:63" ht="50.1" customHeight="1">
      <c r="A1429" s="29" t="s">
        <v>3318</v>
      </c>
      <c r="B1429" s="30" t="s">
        <v>35</v>
      </c>
      <c r="C1429" s="31" t="s">
        <v>3319</v>
      </c>
      <c r="D1429" s="31" t="s">
        <v>3320</v>
      </c>
      <c r="E1429" s="31" t="s">
        <v>3321</v>
      </c>
      <c r="F1429" s="31" t="s">
        <v>3322</v>
      </c>
      <c r="G1429" s="32" t="s">
        <v>40</v>
      </c>
      <c r="H1429" s="33">
        <v>0</v>
      </c>
      <c r="I1429" s="67">
        <v>590000000</v>
      </c>
      <c r="J1429" s="32" t="s">
        <v>41</v>
      </c>
      <c r="K1429" s="32" t="s">
        <v>42</v>
      </c>
      <c r="L1429" s="32" t="s">
        <v>43</v>
      </c>
      <c r="M1429" s="32" t="s">
        <v>44</v>
      </c>
      <c r="N1429" s="32" t="s">
        <v>45</v>
      </c>
      <c r="O1429" s="32" t="s">
        <v>46</v>
      </c>
      <c r="P1429" s="32">
        <v>796</v>
      </c>
      <c r="Q1429" s="32" t="s">
        <v>47</v>
      </c>
      <c r="R1429" s="34">
        <v>15</v>
      </c>
      <c r="S1429" s="34">
        <v>320</v>
      </c>
      <c r="T1429" s="35">
        <v>0</v>
      </c>
      <c r="U1429" s="36">
        <f t="shared" si="139"/>
        <v>0</v>
      </c>
      <c r="V1429" s="37" t="s">
        <v>48</v>
      </c>
      <c r="W1429" s="32">
        <v>2016</v>
      </c>
      <c r="X1429" s="38">
        <v>11</v>
      </c>
    </row>
    <row r="1430" spans="1:63" ht="50.1" customHeight="1">
      <c r="A1430" s="41" t="s">
        <v>3323</v>
      </c>
      <c r="B1430" s="30" t="s">
        <v>35</v>
      </c>
      <c r="C1430" s="42" t="s">
        <v>3319</v>
      </c>
      <c r="D1430" s="42" t="s">
        <v>3320</v>
      </c>
      <c r="E1430" s="42" t="s">
        <v>3321</v>
      </c>
      <c r="F1430" s="42" t="s">
        <v>3322</v>
      </c>
      <c r="G1430" s="30" t="s">
        <v>40</v>
      </c>
      <c r="H1430" s="30">
        <v>0</v>
      </c>
      <c r="I1430" s="67">
        <v>590000000</v>
      </c>
      <c r="J1430" s="32" t="s">
        <v>41</v>
      </c>
      <c r="K1430" s="30" t="s">
        <v>174</v>
      </c>
      <c r="L1430" s="32" t="s">
        <v>43</v>
      </c>
      <c r="M1430" s="30" t="s">
        <v>44</v>
      </c>
      <c r="N1430" s="30" t="s">
        <v>45</v>
      </c>
      <c r="O1430" s="32" t="s">
        <v>175</v>
      </c>
      <c r="P1430" s="32">
        <v>796</v>
      </c>
      <c r="Q1430" s="30" t="s">
        <v>47</v>
      </c>
      <c r="R1430" s="43">
        <v>15</v>
      </c>
      <c r="S1430" s="43">
        <v>320</v>
      </c>
      <c r="T1430" s="44">
        <f>R1430*S1430</f>
        <v>4800</v>
      </c>
      <c r="U1430" s="44">
        <f>T1430*1.12</f>
        <v>5376.0000000000009</v>
      </c>
      <c r="V1430" s="64"/>
      <c r="W1430" s="32">
        <v>2016</v>
      </c>
      <c r="X1430" s="30"/>
    </row>
    <row r="1431" spans="1:63" ht="50.1" customHeight="1">
      <c r="A1431" s="29" t="s">
        <v>3324</v>
      </c>
      <c r="B1431" s="30" t="s">
        <v>35</v>
      </c>
      <c r="C1431" s="31" t="s">
        <v>3325</v>
      </c>
      <c r="D1431" s="31" t="s">
        <v>3326</v>
      </c>
      <c r="E1431" s="31" t="s">
        <v>3327</v>
      </c>
      <c r="F1431" s="31" t="s">
        <v>3328</v>
      </c>
      <c r="G1431" s="32" t="s">
        <v>40</v>
      </c>
      <c r="H1431" s="33">
        <v>0</v>
      </c>
      <c r="I1431" s="67">
        <v>590000000</v>
      </c>
      <c r="J1431" s="32" t="s">
        <v>41</v>
      </c>
      <c r="K1431" s="32" t="s">
        <v>42</v>
      </c>
      <c r="L1431" s="32" t="s">
        <v>43</v>
      </c>
      <c r="M1431" s="32" t="s">
        <v>44</v>
      </c>
      <c r="N1431" s="32" t="s">
        <v>45</v>
      </c>
      <c r="O1431" s="32" t="s">
        <v>46</v>
      </c>
      <c r="P1431" s="32">
        <v>796</v>
      </c>
      <c r="Q1431" s="32" t="s">
        <v>47</v>
      </c>
      <c r="R1431" s="34">
        <v>30</v>
      </c>
      <c r="S1431" s="34">
        <v>240</v>
      </c>
      <c r="T1431" s="35">
        <v>0</v>
      </c>
      <c r="U1431" s="36">
        <f t="shared" si="139"/>
        <v>0</v>
      </c>
      <c r="V1431" s="37" t="s">
        <v>48</v>
      </c>
      <c r="W1431" s="32">
        <v>2016</v>
      </c>
      <c r="X1431" s="38">
        <v>11</v>
      </c>
    </row>
    <row r="1432" spans="1:63" ht="50.1" customHeight="1">
      <c r="A1432" s="41" t="s">
        <v>3329</v>
      </c>
      <c r="B1432" s="30" t="s">
        <v>35</v>
      </c>
      <c r="C1432" s="42" t="s">
        <v>3325</v>
      </c>
      <c r="D1432" s="42" t="s">
        <v>3326</v>
      </c>
      <c r="E1432" s="42" t="s">
        <v>3327</v>
      </c>
      <c r="F1432" s="42" t="s">
        <v>3328</v>
      </c>
      <c r="G1432" s="30" t="s">
        <v>40</v>
      </c>
      <c r="H1432" s="30">
        <v>0</v>
      </c>
      <c r="I1432" s="67">
        <v>590000000</v>
      </c>
      <c r="J1432" s="32" t="s">
        <v>41</v>
      </c>
      <c r="K1432" s="30" t="s">
        <v>174</v>
      </c>
      <c r="L1432" s="32" t="s">
        <v>43</v>
      </c>
      <c r="M1432" s="30" t="s">
        <v>44</v>
      </c>
      <c r="N1432" s="30" t="s">
        <v>45</v>
      </c>
      <c r="O1432" s="32" t="s">
        <v>175</v>
      </c>
      <c r="P1432" s="32">
        <v>796</v>
      </c>
      <c r="Q1432" s="30" t="s">
        <v>47</v>
      </c>
      <c r="R1432" s="43">
        <v>30</v>
      </c>
      <c r="S1432" s="43">
        <v>240</v>
      </c>
      <c r="T1432" s="44">
        <f>R1432*S1432</f>
        <v>7200</v>
      </c>
      <c r="U1432" s="44">
        <f>T1432*1.12</f>
        <v>8064.0000000000009</v>
      </c>
      <c r="V1432" s="64"/>
      <c r="W1432" s="32">
        <v>2016</v>
      </c>
      <c r="X1432" s="30"/>
    </row>
    <row r="1433" spans="1:63" ht="50.1" customHeight="1">
      <c r="A1433" s="29" t="s">
        <v>3330</v>
      </c>
      <c r="B1433" s="30" t="s">
        <v>35</v>
      </c>
      <c r="C1433" s="31" t="s">
        <v>3325</v>
      </c>
      <c r="D1433" s="31" t="s">
        <v>3326</v>
      </c>
      <c r="E1433" s="31" t="s">
        <v>3327</v>
      </c>
      <c r="F1433" s="31" t="s">
        <v>3331</v>
      </c>
      <c r="G1433" s="32" t="s">
        <v>40</v>
      </c>
      <c r="H1433" s="33">
        <v>0</v>
      </c>
      <c r="I1433" s="67">
        <v>590000000</v>
      </c>
      <c r="J1433" s="32" t="s">
        <v>41</v>
      </c>
      <c r="K1433" s="32" t="s">
        <v>42</v>
      </c>
      <c r="L1433" s="32" t="s">
        <v>43</v>
      </c>
      <c r="M1433" s="32" t="s">
        <v>44</v>
      </c>
      <c r="N1433" s="32" t="s">
        <v>45</v>
      </c>
      <c r="O1433" s="32" t="s">
        <v>46</v>
      </c>
      <c r="P1433" s="32">
        <v>796</v>
      </c>
      <c r="Q1433" s="32" t="s">
        <v>47</v>
      </c>
      <c r="R1433" s="34">
        <v>12</v>
      </c>
      <c r="S1433" s="34">
        <v>110</v>
      </c>
      <c r="T1433" s="35">
        <v>0</v>
      </c>
      <c r="U1433" s="36">
        <f t="shared" si="139"/>
        <v>0</v>
      </c>
      <c r="V1433" s="37" t="s">
        <v>48</v>
      </c>
      <c r="W1433" s="32">
        <v>2016</v>
      </c>
      <c r="X1433" s="38">
        <v>11</v>
      </c>
    </row>
    <row r="1434" spans="1:63" ht="50.1" customHeight="1">
      <c r="A1434" s="41" t="s">
        <v>3332</v>
      </c>
      <c r="B1434" s="30" t="s">
        <v>35</v>
      </c>
      <c r="C1434" s="42" t="s">
        <v>3325</v>
      </c>
      <c r="D1434" s="42" t="s">
        <v>3326</v>
      </c>
      <c r="E1434" s="42" t="s">
        <v>3327</v>
      </c>
      <c r="F1434" s="42" t="s">
        <v>3331</v>
      </c>
      <c r="G1434" s="30" t="s">
        <v>40</v>
      </c>
      <c r="H1434" s="30">
        <v>0</v>
      </c>
      <c r="I1434" s="67">
        <v>590000000</v>
      </c>
      <c r="J1434" s="32" t="s">
        <v>41</v>
      </c>
      <c r="K1434" s="30" t="s">
        <v>174</v>
      </c>
      <c r="L1434" s="32" t="s">
        <v>43</v>
      </c>
      <c r="M1434" s="30" t="s">
        <v>44</v>
      </c>
      <c r="N1434" s="30" t="s">
        <v>45</v>
      </c>
      <c r="O1434" s="32" t="s">
        <v>175</v>
      </c>
      <c r="P1434" s="32">
        <v>796</v>
      </c>
      <c r="Q1434" s="30" t="s">
        <v>47</v>
      </c>
      <c r="R1434" s="43">
        <v>12</v>
      </c>
      <c r="S1434" s="43">
        <v>110</v>
      </c>
      <c r="T1434" s="44">
        <f>R1434*S1434</f>
        <v>1320</v>
      </c>
      <c r="U1434" s="44">
        <f>T1434*1.12</f>
        <v>1478.4</v>
      </c>
      <c r="V1434" s="64"/>
      <c r="W1434" s="32">
        <v>2016</v>
      </c>
      <c r="X1434" s="30"/>
    </row>
    <row r="1435" spans="1:63" ht="50.1" customHeight="1">
      <c r="A1435" s="29" t="s">
        <v>3333</v>
      </c>
      <c r="B1435" s="30" t="s">
        <v>35</v>
      </c>
      <c r="C1435" s="31" t="s">
        <v>3334</v>
      </c>
      <c r="D1435" s="31" t="s">
        <v>3335</v>
      </c>
      <c r="E1435" s="31" t="s">
        <v>3336</v>
      </c>
      <c r="F1435" s="31" t="s">
        <v>3335</v>
      </c>
      <c r="G1435" s="32" t="s">
        <v>40</v>
      </c>
      <c r="H1435" s="33">
        <v>0</v>
      </c>
      <c r="I1435" s="67">
        <v>590000000</v>
      </c>
      <c r="J1435" s="32" t="s">
        <v>41</v>
      </c>
      <c r="K1435" s="32" t="s">
        <v>42</v>
      </c>
      <c r="L1435" s="32" t="s">
        <v>43</v>
      </c>
      <c r="M1435" s="32" t="s">
        <v>84</v>
      </c>
      <c r="N1435" s="32" t="s">
        <v>882</v>
      </c>
      <c r="O1435" s="32" t="s">
        <v>111</v>
      </c>
      <c r="P1435" s="32">
        <v>796</v>
      </c>
      <c r="Q1435" s="32" t="s">
        <v>47</v>
      </c>
      <c r="R1435" s="34">
        <v>50</v>
      </c>
      <c r="S1435" s="34">
        <v>580</v>
      </c>
      <c r="T1435" s="35">
        <v>0</v>
      </c>
      <c r="U1435" s="36">
        <f t="shared" si="139"/>
        <v>0</v>
      </c>
      <c r="V1435" s="37" t="s">
        <v>48</v>
      </c>
      <c r="W1435" s="32">
        <v>2016</v>
      </c>
      <c r="X1435" s="38">
        <v>11</v>
      </c>
    </row>
    <row r="1436" spans="1:63" s="136" customFormat="1" ht="50.1" customHeight="1">
      <c r="A1436" s="41" t="s">
        <v>3337</v>
      </c>
      <c r="B1436" s="30" t="s">
        <v>35</v>
      </c>
      <c r="C1436" s="42" t="s">
        <v>3334</v>
      </c>
      <c r="D1436" s="42" t="s">
        <v>3335</v>
      </c>
      <c r="E1436" s="42" t="s">
        <v>3336</v>
      </c>
      <c r="F1436" s="42" t="s">
        <v>3335</v>
      </c>
      <c r="G1436" s="30" t="s">
        <v>40</v>
      </c>
      <c r="H1436" s="30">
        <v>0</v>
      </c>
      <c r="I1436" s="67">
        <v>590000000</v>
      </c>
      <c r="J1436" s="32" t="s">
        <v>41</v>
      </c>
      <c r="K1436" s="30" t="s">
        <v>174</v>
      </c>
      <c r="L1436" s="32" t="s">
        <v>43</v>
      </c>
      <c r="M1436" s="30" t="s">
        <v>84</v>
      </c>
      <c r="N1436" s="30" t="s">
        <v>882</v>
      </c>
      <c r="O1436" s="32" t="s">
        <v>115</v>
      </c>
      <c r="P1436" s="32">
        <v>796</v>
      </c>
      <c r="Q1436" s="30" t="s">
        <v>47</v>
      </c>
      <c r="R1436" s="43">
        <v>50</v>
      </c>
      <c r="S1436" s="43">
        <v>580</v>
      </c>
      <c r="T1436" s="44">
        <f>R1436*S1436</f>
        <v>29000</v>
      </c>
      <c r="U1436" s="44">
        <f>T1436*1.12</f>
        <v>32480.000000000004</v>
      </c>
      <c r="V1436" s="64"/>
      <c r="W1436" s="32">
        <v>2016</v>
      </c>
      <c r="X1436" s="30"/>
    </row>
    <row r="1437" spans="1:63" ht="50.1" customHeight="1">
      <c r="A1437" s="29" t="s">
        <v>3338</v>
      </c>
      <c r="B1437" s="30" t="s">
        <v>35</v>
      </c>
      <c r="C1437" s="31" t="s">
        <v>3334</v>
      </c>
      <c r="D1437" s="31" t="s">
        <v>3335</v>
      </c>
      <c r="E1437" s="31" t="s">
        <v>3336</v>
      </c>
      <c r="F1437" s="31" t="s">
        <v>3339</v>
      </c>
      <c r="G1437" s="32" t="s">
        <v>40</v>
      </c>
      <c r="H1437" s="33">
        <v>0</v>
      </c>
      <c r="I1437" s="67">
        <v>590000000</v>
      </c>
      <c r="J1437" s="32" t="s">
        <v>41</v>
      </c>
      <c r="K1437" s="32" t="s">
        <v>42</v>
      </c>
      <c r="L1437" s="32" t="s">
        <v>43</v>
      </c>
      <c r="M1437" s="32" t="s">
        <v>84</v>
      </c>
      <c r="N1437" s="32" t="s">
        <v>882</v>
      </c>
      <c r="O1437" s="32" t="s">
        <v>111</v>
      </c>
      <c r="P1437" s="32">
        <v>796</v>
      </c>
      <c r="Q1437" s="32" t="s">
        <v>47</v>
      </c>
      <c r="R1437" s="34">
        <v>50</v>
      </c>
      <c r="S1437" s="34">
        <v>580</v>
      </c>
      <c r="T1437" s="35">
        <v>0</v>
      </c>
      <c r="U1437" s="36">
        <f t="shared" si="139"/>
        <v>0</v>
      </c>
      <c r="V1437" s="37" t="s">
        <v>48</v>
      </c>
      <c r="W1437" s="32">
        <v>2016</v>
      </c>
      <c r="X1437" s="38">
        <v>11</v>
      </c>
    </row>
    <row r="1438" spans="1:63" s="136" customFormat="1" ht="50.1" customHeight="1">
      <c r="A1438" s="41" t="s">
        <v>3340</v>
      </c>
      <c r="B1438" s="30" t="s">
        <v>35</v>
      </c>
      <c r="C1438" s="42" t="s">
        <v>3334</v>
      </c>
      <c r="D1438" s="42" t="s">
        <v>3335</v>
      </c>
      <c r="E1438" s="42" t="s">
        <v>3336</v>
      </c>
      <c r="F1438" s="42" t="s">
        <v>3339</v>
      </c>
      <c r="G1438" s="30" t="s">
        <v>40</v>
      </c>
      <c r="H1438" s="30">
        <v>0</v>
      </c>
      <c r="I1438" s="67">
        <v>590000000</v>
      </c>
      <c r="J1438" s="32" t="s">
        <v>41</v>
      </c>
      <c r="K1438" s="30" t="s">
        <v>174</v>
      </c>
      <c r="L1438" s="32" t="s">
        <v>43</v>
      </c>
      <c r="M1438" s="30" t="s">
        <v>84</v>
      </c>
      <c r="N1438" s="30" t="s">
        <v>882</v>
      </c>
      <c r="O1438" s="32" t="s">
        <v>115</v>
      </c>
      <c r="P1438" s="32">
        <v>796</v>
      </c>
      <c r="Q1438" s="30" t="s">
        <v>47</v>
      </c>
      <c r="R1438" s="43">
        <v>50</v>
      </c>
      <c r="S1438" s="43">
        <v>580</v>
      </c>
      <c r="T1438" s="44">
        <f>R1438*S1438</f>
        <v>29000</v>
      </c>
      <c r="U1438" s="44">
        <f>T1438*1.12</f>
        <v>32480.000000000004</v>
      </c>
      <c r="V1438" s="64"/>
      <c r="W1438" s="32">
        <v>2016</v>
      </c>
      <c r="X1438" s="30"/>
    </row>
    <row r="1439" spans="1:63" ht="50.1" customHeight="1">
      <c r="A1439" s="29" t="s">
        <v>3341</v>
      </c>
      <c r="B1439" s="30" t="s">
        <v>35</v>
      </c>
      <c r="C1439" s="31" t="s">
        <v>3342</v>
      </c>
      <c r="D1439" s="31" t="s">
        <v>3343</v>
      </c>
      <c r="E1439" s="31" t="s">
        <v>3344</v>
      </c>
      <c r="F1439" s="31" t="s">
        <v>3345</v>
      </c>
      <c r="G1439" s="32" t="s">
        <v>40</v>
      </c>
      <c r="H1439" s="33">
        <v>0</v>
      </c>
      <c r="I1439" s="67">
        <v>590000000</v>
      </c>
      <c r="J1439" s="32" t="s">
        <v>41</v>
      </c>
      <c r="K1439" s="32" t="s">
        <v>68</v>
      </c>
      <c r="L1439" s="32" t="s">
        <v>302</v>
      </c>
      <c r="M1439" s="32" t="s">
        <v>69</v>
      </c>
      <c r="N1439" s="32" t="s">
        <v>303</v>
      </c>
      <c r="O1439" s="32" t="s">
        <v>71</v>
      </c>
      <c r="P1439" s="32">
        <v>796</v>
      </c>
      <c r="Q1439" s="32" t="s">
        <v>47</v>
      </c>
      <c r="R1439" s="34">
        <v>2</v>
      </c>
      <c r="S1439" s="34">
        <v>1000</v>
      </c>
      <c r="T1439" s="35">
        <v>0</v>
      </c>
      <c r="U1439" s="36">
        <f t="shared" si="139"/>
        <v>0</v>
      </c>
      <c r="V1439" s="37" t="s">
        <v>48</v>
      </c>
      <c r="W1439" s="32">
        <v>2016</v>
      </c>
      <c r="X1439" s="38">
        <v>11</v>
      </c>
    </row>
    <row r="1440" spans="1:63" s="136" customFormat="1" ht="50.1" customHeight="1">
      <c r="A1440" s="41" t="s">
        <v>3346</v>
      </c>
      <c r="B1440" s="30" t="s">
        <v>35</v>
      </c>
      <c r="C1440" s="42" t="s">
        <v>3342</v>
      </c>
      <c r="D1440" s="42" t="s">
        <v>3343</v>
      </c>
      <c r="E1440" s="42" t="s">
        <v>3344</v>
      </c>
      <c r="F1440" s="42" t="s">
        <v>3345</v>
      </c>
      <c r="G1440" s="32" t="s">
        <v>40</v>
      </c>
      <c r="H1440" s="30">
        <v>0</v>
      </c>
      <c r="I1440" s="67">
        <v>590000000</v>
      </c>
      <c r="J1440" s="32" t="s">
        <v>41</v>
      </c>
      <c r="K1440" s="32" t="s">
        <v>182</v>
      </c>
      <c r="L1440" s="32" t="s">
        <v>302</v>
      </c>
      <c r="M1440" s="32" t="s">
        <v>69</v>
      </c>
      <c r="N1440" s="32" t="s">
        <v>303</v>
      </c>
      <c r="O1440" s="32" t="s">
        <v>115</v>
      </c>
      <c r="P1440" s="32">
        <v>796</v>
      </c>
      <c r="Q1440" s="32" t="s">
        <v>47</v>
      </c>
      <c r="R1440" s="62">
        <v>2</v>
      </c>
      <c r="S1440" s="53">
        <v>1000</v>
      </c>
      <c r="T1440" s="44">
        <f>R1440*S1440</f>
        <v>2000</v>
      </c>
      <c r="U1440" s="44">
        <f>T1440*1.12</f>
        <v>2240</v>
      </c>
      <c r="V1440" s="65"/>
      <c r="W1440" s="32">
        <v>2016</v>
      </c>
      <c r="X1440" s="87"/>
    </row>
    <row r="1441" spans="1:24" ht="50.1" customHeight="1">
      <c r="A1441" s="29" t="s">
        <v>3347</v>
      </c>
      <c r="B1441" s="30" t="s">
        <v>35</v>
      </c>
      <c r="C1441" s="31" t="s">
        <v>3342</v>
      </c>
      <c r="D1441" s="31" t="s">
        <v>3343</v>
      </c>
      <c r="E1441" s="31" t="s">
        <v>3344</v>
      </c>
      <c r="F1441" s="31" t="s">
        <v>3348</v>
      </c>
      <c r="G1441" s="32" t="s">
        <v>40</v>
      </c>
      <c r="H1441" s="33">
        <v>0</v>
      </c>
      <c r="I1441" s="67">
        <v>590000000</v>
      </c>
      <c r="J1441" s="32" t="s">
        <v>41</v>
      </c>
      <c r="K1441" s="32" t="s">
        <v>68</v>
      </c>
      <c r="L1441" s="32" t="s">
        <v>302</v>
      </c>
      <c r="M1441" s="32" t="s">
        <v>69</v>
      </c>
      <c r="N1441" s="32" t="s">
        <v>303</v>
      </c>
      <c r="O1441" s="32" t="s">
        <v>71</v>
      </c>
      <c r="P1441" s="32">
        <v>796</v>
      </c>
      <c r="Q1441" s="32" t="s">
        <v>47</v>
      </c>
      <c r="R1441" s="34">
        <v>4</v>
      </c>
      <c r="S1441" s="34">
        <v>1000</v>
      </c>
      <c r="T1441" s="35">
        <v>0</v>
      </c>
      <c r="U1441" s="36">
        <f t="shared" si="139"/>
        <v>0</v>
      </c>
      <c r="V1441" s="37" t="s">
        <v>48</v>
      </c>
      <c r="W1441" s="32">
        <v>2016</v>
      </c>
      <c r="X1441" s="38">
        <v>11</v>
      </c>
    </row>
    <row r="1442" spans="1:24" s="136" customFormat="1" ht="50.1" customHeight="1">
      <c r="A1442" s="41" t="s">
        <v>3349</v>
      </c>
      <c r="B1442" s="30" t="s">
        <v>35</v>
      </c>
      <c r="C1442" s="42" t="s">
        <v>3342</v>
      </c>
      <c r="D1442" s="42" t="s">
        <v>3343</v>
      </c>
      <c r="E1442" s="42" t="s">
        <v>3344</v>
      </c>
      <c r="F1442" s="42" t="s">
        <v>3348</v>
      </c>
      <c r="G1442" s="32" t="s">
        <v>40</v>
      </c>
      <c r="H1442" s="30">
        <v>0</v>
      </c>
      <c r="I1442" s="67">
        <v>590000000</v>
      </c>
      <c r="J1442" s="32" t="s">
        <v>41</v>
      </c>
      <c r="K1442" s="32" t="s">
        <v>182</v>
      </c>
      <c r="L1442" s="32" t="s">
        <v>302</v>
      </c>
      <c r="M1442" s="32" t="s">
        <v>69</v>
      </c>
      <c r="N1442" s="32" t="s">
        <v>303</v>
      </c>
      <c r="O1442" s="32" t="s">
        <v>115</v>
      </c>
      <c r="P1442" s="32">
        <v>796</v>
      </c>
      <c r="Q1442" s="32" t="s">
        <v>47</v>
      </c>
      <c r="R1442" s="62">
        <v>4</v>
      </c>
      <c r="S1442" s="53">
        <v>1000</v>
      </c>
      <c r="T1442" s="44">
        <f>R1442*S1442</f>
        <v>4000</v>
      </c>
      <c r="U1442" s="44">
        <f>T1442*1.12</f>
        <v>4480</v>
      </c>
      <c r="V1442" s="65"/>
      <c r="W1442" s="32">
        <v>2016</v>
      </c>
      <c r="X1442" s="87"/>
    </row>
    <row r="1443" spans="1:24" ht="50.1" customHeight="1">
      <c r="A1443" s="29" t="s">
        <v>3350</v>
      </c>
      <c r="B1443" s="30" t="s">
        <v>35</v>
      </c>
      <c r="C1443" s="31" t="s">
        <v>3351</v>
      </c>
      <c r="D1443" s="31" t="s">
        <v>3352</v>
      </c>
      <c r="E1443" s="31" t="s">
        <v>3353</v>
      </c>
      <c r="F1443" s="31" t="s">
        <v>3354</v>
      </c>
      <c r="G1443" s="32" t="s">
        <v>103</v>
      </c>
      <c r="H1443" s="33">
        <v>10</v>
      </c>
      <c r="I1443" s="67">
        <v>590000000</v>
      </c>
      <c r="J1443" s="32" t="s">
        <v>41</v>
      </c>
      <c r="K1443" s="32" t="s">
        <v>200</v>
      </c>
      <c r="L1443" s="32" t="s">
        <v>43</v>
      </c>
      <c r="M1443" s="32" t="s">
        <v>84</v>
      </c>
      <c r="N1443" s="32" t="s">
        <v>201</v>
      </c>
      <c r="O1443" s="32" t="s">
        <v>202</v>
      </c>
      <c r="P1443" s="32" t="s">
        <v>124</v>
      </c>
      <c r="Q1443" s="32" t="s">
        <v>125</v>
      </c>
      <c r="R1443" s="34">
        <v>250</v>
      </c>
      <c r="S1443" s="34">
        <v>950</v>
      </c>
      <c r="T1443" s="35">
        <v>0</v>
      </c>
      <c r="U1443" s="36">
        <f t="shared" si="139"/>
        <v>0</v>
      </c>
      <c r="V1443" s="37" t="s">
        <v>48</v>
      </c>
      <c r="W1443" s="32">
        <v>2016</v>
      </c>
      <c r="X1443" s="38">
        <v>11</v>
      </c>
    </row>
    <row r="1444" spans="1:24" s="40" customFormat="1" ht="50.1" customHeight="1">
      <c r="A1444" s="70" t="s">
        <v>3355</v>
      </c>
      <c r="B1444" s="30" t="s">
        <v>35</v>
      </c>
      <c r="C1444" s="42" t="s">
        <v>3351</v>
      </c>
      <c r="D1444" s="42" t="s">
        <v>3352</v>
      </c>
      <c r="E1444" s="42" t="s">
        <v>3353</v>
      </c>
      <c r="F1444" s="42" t="s">
        <v>3354</v>
      </c>
      <c r="G1444" s="30" t="s">
        <v>103</v>
      </c>
      <c r="H1444" s="30">
        <v>10</v>
      </c>
      <c r="I1444" s="67">
        <v>590000000</v>
      </c>
      <c r="J1444" s="32" t="s">
        <v>41</v>
      </c>
      <c r="K1444" s="30" t="s">
        <v>204</v>
      </c>
      <c r="L1444" s="32" t="s">
        <v>43</v>
      </c>
      <c r="M1444" s="30" t="s">
        <v>84</v>
      </c>
      <c r="N1444" s="30" t="s">
        <v>45</v>
      </c>
      <c r="O1444" s="54" t="s">
        <v>166</v>
      </c>
      <c r="P1444" s="32">
        <v>5108</v>
      </c>
      <c r="Q1444" s="30" t="s">
        <v>125</v>
      </c>
      <c r="R1444" s="58">
        <v>250</v>
      </c>
      <c r="S1444" s="58">
        <v>950</v>
      </c>
      <c r="T1444" s="44">
        <v>0</v>
      </c>
      <c r="U1444" s="44">
        <f>T1444*1.12</f>
        <v>0</v>
      </c>
      <c r="V1444" s="64"/>
      <c r="W1444" s="32">
        <v>2016</v>
      </c>
      <c r="X1444" s="30" t="s">
        <v>3356</v>
      </c>
    </row>
    <row r="1445" spans="1:24" s="40" customFormat="1" ht="50.1" customHeight="1">
      <c r="A1445" s="70" t="s">
        <v>3357</v>
      </c>
      <c r="B1445" s="30" t="s">
        <v>35</v>
      </c>
      <c r="C1445" s="42" t="s">
        <v>3351</v>
      </c>
      <c r="D1445" s="42" t="s">
        <v>3352</v>
      </c>
      <c r="E1445" s="42" t="s">
        <v>3353</v>
      </c>
      <c r="F1445" s="42" t="s">
        <v>3354</v>
      </c>
      <c r="G1445" s="30" t="s">
        <v>40</v>
      </c>
      <c r="H1445" s="30">
        <v>0</v>
      </c>
      <c r="I1445" s="67">
        <v>590000000</v>
      </c>
      <c r="J1445" s="32" t="s">
        <v>41</v>
      </c>
      <c r="K1445" s="30" t="s">
        <v>835</v>
      </c>
      <c r="L1445" s="32" t="s">
        <v>43</v>
      </c>
      <c r="M1445" s="30" t="s">
        <v>84</v>
      </c>
      <c r="N1445" s="30" t="s">
        <v>45</v>
      </c>
      <c r="O1445" s="54" t="s">
        <v>483</v>
      </c>
      <c r="P1445" s="32">
        <v>5108</v>
      </c>
      <c r="Q1445" s="30" t="s">
        <v>125</v>
      </c>
      <c r="R1445" s="58">
        <v>250</v>
      </c>
      <c r="S1445" s="58">
        <v>1330</v>
      </c>
      <c r="T1445" s="44">
        <f>R1445*S1445</f>
        <v>332500</v>
      </c>
      <c r="U1445" s="44">
        <f>T1445*1.12</f>
        <v>372400.00000000006</v>
      </c>
      <c r="V1445" s="64"/>
      <c r="W1445" s="32">
        <v>2016</v>
      </c>
      <c r="X1445" s="30"/>
    </row>
    <row r="1446" spans="1:24" ht="50.1" customHeight="1">
      <c r="A1446" s="29" t="s">
        <v>3358</v>
      </c>
      <c r="B1446" s="30" t="s">
        <v>35</v>
      </c>
      <c r="C1446" s="31" t="s">
        <v>3359</v>
      </c>
      <c r="D1446" s="31" t="s">
        <v>3360</v>
      </c>
      <c r="E1446" s="31" t="s">
        <v>3361</v>
      </c>
      <c r="F1446" s="31" t="s">
        <v>3362</v>
      </c>
      <c r="G1446" s="32" t="s">
        <v>40</v>
      </c>
      <c r="H1446" s="33">
        <v>0</v>
      </c>
      <c r="I1446" s="67">
        <v>590000000</v>
      </c>
      <c r="J1446" s="32" t="s">
        <v>41</v>
      </c>
      <c r="K1446" s="32" t="s">
        <v>68</v>
      </c>
      <c r="L1446" s="32" t="s">
        <v>302</v>
      </c>
      <c r="M1446" s="32" t="s">
        <v>69</v>
      </c>
      <c r="N1446" s="32" t="s">
        <v>303</v>
      </c>
      <c r="O1446" s="32" t="s">
        <v>71</v>
      </c>
      <c r="P1446" s="32">
        <v>796</v>
      </c>
      <c r="Q1446" s="32" t="s">
        <v>47</v>
      </c>
      <c r="R1446" s="34">
        <v>10</v>
      </c>
      <c r="S1446" s="34">
        <v>650</v>
      </c>
      <c r="T1446" s="35">
        <v>0</v>
      </c>
      <c r="U1446" s="36">
        <f t="shared" si="139"/>
        <v>0</v>
      </c>
      <c r="V1446" s="37" t="s">
        <v>48</v>
      </c>
      <c r="W1446" s="32">
        <v>2016</v>
      </c>
      <c r="X1446" s="38">
        <v>11</v>
      </c>
    </row>
    <row r="1447" spans="1:24" s="136" customFormat="1" ht="50.1" customHeight="1">
      <c r="A1447" s="41" t="s">
        <v>3363</v>
      </c>
      <c r="B1447" s="30" t="s">
        <v>35</v>
      </c>
      <c r="C1447" s="42" t="s">
        <v>3359</v>
      </c>
      <c r="D1447" s="42" t="s">
        <v>3360</v>
      </c>
      <c r="E1447" s="42" t="s">
        <v>3361</v>
      </c>
      <c r="F1447" s="42" t="s">
        <v>3362</v>
      </c>
      <c r="G1447" s="32" t="s">
        <v>40</v>
      </c>
      <c r="H1447" s="30">
        <v>0</v>
      </c>
      <c r="I1447" s="67">
        <v>590000000</v>
      </c>
      <c r="J1447" s="32" t="s">
        <v>41</v>
      </c>
      <c r="K1447" s="32" t="s">
        <v>182</v>
      </c>
      <c r="L1447" s="32" t="s">
        <v>302</v>
      </c>
      <c r="M1447" s="32" t="s">
        <v>69</v>
      </c>
      <c r="N1447" s="32" t="s">
        <v>303</v>
      </c>
      <c r="O1447" s="32" t="s">
        <v>115</v>
      </c>
      <c r="P1447" s="32">
        <v>796</v>
      </c>
      <c r="Q1447" s="32" t="s">
        <v>47</v>
      </c>
      <c r="R1447" s="62">
        <v>10</v>
      </c>
      <c r="S1447" s="53">
        <v>650</v>
      </c>
      <c r="T1447" s="44">
        <f>R1447*S1447</f>
        <v>6500</v>
      </c>
      <c r="U1447" s="44">
        <f>T1447*1.12</f>
        <v>7280.0000000000009</v>
      </c>
      <c r="V1447" s="65"/>
      <c r="W1447" s="32">
        <v>2016</v>
      </c>
      <c r="X1447" s="87"/>
    </row>
    <row r="1448" spans="1:24" ht="50.1" customHeight="1">
      <c r="A1448" s="29" t="s">
        <v>3364</v>
      </c>
      <c r="B1448" s="30" t="s">
        <v>35</v>
      </c>
      <c r="C1448" s="31" t="s">
        <v>3365</v>
      </c>
      <c r="D1448" s="31" t="s">
        <v>3366</v>
      </c>
      <c r="E1448" s="31" t="s">
        <v>3367</v>
      </c>
      <c r="F1448" s="31" t="s">
        <v>3368</v>
      </c>
      <c r="G1448" s="32" t="s">
        <v>40</v>
      </c>
      <c r="H1448" s="33">
        <v>0</v>
      </c>
      <c r="I1448" s="67">
        <v>590000000</v>
      </c>
      <c r="J1448" s="32" t="s">
        <v>41</v>
      </c>
      <c r="K1448" s="32" t="s">
        <v>132</v>
      </c>
      <c r="L1448" s="32" t="s">
        <v>41</v>
      </c>
      <c r="M1448" s="32" t="s">
        <v>84</v>
      </c>
      <c r="N1448" s="32" t="s">
        <v>55</v>
      </c>
      <c r="O1448" s="32" t="s">
        <v>56</v>
      </c>
      <c r="P1448" s="32" t="s">
        <v>133</v>
      </c>
      <c r="Q1448" s="32" t="s">
        <v>134</v>
      </c>
      <c r="R1448" s="34">
        <v>100</v>
      </c>
      <c r="S1448" s="34">
        <v>310</v>
      </c>
      <c r="T1448" s="35">
        <v>0</v>
      </c>
      <c r="U1448" s="36">
        <f t="shared" si="139"/>
        <v>0</v>
      </c>
      <c r="V1448" s="37" t="s">
        <v>48</v>
      </c>
      <c r="W1448" s="32">
        <v>2016</v>
      </c>
      <c r="X1448" s="38">
        <v>11</v>
      </c>
    </row>
    <row r="1449" spans="1:24" s="136" customFormat="1" ht="50.1" customHeight="1">
      <c r="A1449" s="41" t="s">
        <v>3369</v>
      </c>
      <c r="B1449" s="30" t="s">
        <v>35</v>
      </c>
      <c r="C1449" s="42" t="s">
        <v>3365</v>
      </c>
      <c r="D1449" s="59" t="s">
        <v>3366</v>
      </c>
      <c r="E1449" s="59" t="s">
        <v>3367</v>
      </c>
      <c r="F1449" s="42" t="s">
        <v>3368</v>
      </c>
      <c r="G1449" s="30" t="s">
        <v>40</v>
      </c>
      <c r="H1449" s="30">
        <v>0</v>
      </c>
      <c r="I1449" s="67">
        <v>590000000</v>
      </c>
      <c r="J1449" s="32" t="s">
        <v>41</v>
      </c>
      <c r="K1449" s="48" t="s">
        <v>212</v>
      </c>
      <c r="L1449" s="32" t="s">
        <v>41</v>
      </c>
      <c r="M1449" s="30" t="s">
        <v>84</v>
      </c>
      <c r="N1449" s="30" t="s">
        <v>55</v>
      </c>
      <c r="O1449" s="30" t="s">
        <v>483</v>
      </c>
      <c r="P1449" s="30">
        <v>166</v>
      </c>
      <c r="Q1449" s="30" t="s">
        <v>137</v>
      </c>
      <c r="R1449" s="49">
        <v>100</v>
      </c>
      <c r="S1449" s="60">
        <v>310</v>
      </c>
      <c r="T1449" s="44">
        <f>R1449*S1449</f>
        <v>31000</v>
      </c>
      <c r="U1449" s="44">
        <f>T1449*1.12</f>
        <v>34720</v>
      </c>
      <c r="V1449" s="101"/>
      <c r="W1449" s="32">
        <v>2016</v>
      </c>
      <c r="X1449" s="30"/>
    </row>
    <row r="1450" spans="1:24" ht="50.1" customHeight="1">
      <c r="A1450" s="29" t="s">
        <v>3370</v>
      </c>
      <c r="B1450" s="30" t="s">
        <v>35</v>
      </c>
      <c r="C1450" s="31" t="s">
        <v>3371</v>
      </c>
      <c r="D1450" s="31" t="s">
        <v>3372</v>
      </c>
      <c r="E1450" s="31" t="s">
        <v>3373</v>
      </c>
      <c r="F1450" s="31" t="s">
        <v>3374</v>
      </c>
      <c r="G1450" s="32" t="s">
        <v>40</v>
      </c>
      <c r="H1450" s="33">
        <v>0</v>
      </c>
      <c r="I1450" s="67">
        <v>590000000</v>
      </c>
      <c r="J1450" s="32" t="s">
        <v>41</v>
      </c>
      <c r="K1450" s="32" t="s">
        <v>42</v>
      </c>
      <c r="L1450" s="32" t="s">
        <v>43</v>
      </c>
      <c r="M1450" s="32" t="s">
        <v>44</v>
      </c>
      <c r="N1450" s="32" t="s">
        <v>45</v>
      </c>
      <c r="O1450" s="32" t="s">
        <v>46</v>
      </c>
      <c r="P1450" s="32">
        <v>796</v>
      </c>
      <c r="Q1450" s="32" t="s">
        <v>47</v>
      </c>
      <c r="R1450" s="34">
        <v>4</v>
      </c>
      <c r="S1450" s="34">
        <v>8000</v>
      </c>
      <c r="T1450" s="35">
        <v>0</v>
      </c>
      <c r="U1450" s="36">
        <f t="shared" si="139"/>
        <v>0</v>
      </c>
      <c r="V1450" s="37" t="s">
        <v>48</v>
      </c>
      <c r="W1450" s="32">
        <v>2016</v>
      </c>
      <c r="X1450" s="38">
        <v>11</v>
      </c>
    </row>
    <row r="1451" spans="1:24" s="136" customFormat="1" ht="50.1" customHeight="1">
      <c r="A1451" s="41" t="s">
        <v>3375</v>
      </c>
      <c r="B1451" s="30" t="s">
        <v>35</v>
      </c>
      <c r="C1451" s="42" t="s">
        <v>3371</v>
      </c>
      <c r="D1451" s="42" t="s">
        <v>3372</v>
      </c>
      <c r="E1451" s="42" t="s">
        <v>3373</v>
      </c>
      <c r="F1451" s="42" t="s">
        <v>3374</v>
      </c>
      <c r="G1451" s="30" t="s">
        <v>40</v>
      </c>
      <c r="H1451" s="30">
        <v>0</v>
      </c>
      <c r="I1451" s="67">
        <v>590000000</v>
      </c>
      <c r="J1451" s="32" t="s">
        <v>41</v>
      </c>
      <c r="K1451" s="30" t="s">
        <v>174</v>
      </c>
      <c r="L1451" s="32" t="s">
        <v>43</v>
      </c>
      <c r="M1451" s="30" t="s">
        <v>44</v>
      </c>
      <c r="N1451" s="30" t="s">
        <v>45</v>
      </c>
      <c r="O1451" s="32" t="s">
        <v>175</v>
      </c>
      <c r="P1451" s="32">
        <v>796</v>
      </c>
      <c r="Q1451" s="30" t="s">
        <v>47</v>
      </c>
      <c r="R1451" s="43">
        <v>4</v>
      </c>
      <c r="S1451" s="43">
        <v>8000</v>
      </c>
      <c r="T1451" s="44">
        <f>R1451*S1451</f>
        <v>32000</v>
      </c>
      <c r="U1451" s="44">
        <f>T1451*1.12</f>
        <v>35840</v>
      </c>
      <c r="V1451" s="64"/>
      <c r="W1451" s="32">
        <v>2016</v>
      </c>
      <c r="X1451" s="30"/>
    </row>
    <row r="1452" spans="1:24" ht="50.1" customHeight="1">
      <c r="A1452" s="29" t="s">
        <v>3376</v>
      </c>
      <c r="B1452" s="30" t="s">
        <v>35</v>
      </c>
      <c r="C1452" s="31" t="s">
        <v>3377</v>
      </c>
      <c r="D1452" s="31" t="s">
        <v>3378</v>
      </c>
      <c r="E1452" s="31" t="s">
        <v>3379</v>
      </c>
      <c r="F1452" s="31" t="s">
        <v>3380</v>
      </c>
      <c r="G1452" s="32" t="s">
        <v>40</v>
      </c>
      <c r="H1452" s="33">
        <v>0</v>
      </c>
      <c r="I1452" s="67">
        <v>590000000</v>
      </c>
      <c r="J1452" s="32" t="s">
        <v>41</v>
      </c>
      <c r="K1452" s="32" t="s">
        <v>42</v>
      </c>
      <c r="L1452" s="32" t="s">
        <v>43</v>
      </c>
      <c r="M1452" s="32" t="s">
        <v>84</v>
      </c>
      <c r="N1452" s="32" t="s">
        <v>882</v>
      </c>
      <c r="O1452" s="32" t="s">
        <v>111</v>
      </c>
      <c r="P1452" s="32">
        <v>796</v>
      </c>
      <c r="Q1452" s="32" t="s">
        <v>47</v>
      </c>
      <c r="R1452" s="34">
        <v>80</v>
      </c>
      <c r="S1452" s="34">
        <v>200</v>
      </c>
      <c r="T1452" s="35">
        <v>0</v>
      </c>
      <c r="U1452" s="36">
        <f t="shared" si="139"/>
        <v>0</v>
      </c>
      <c r="V1452" s="37" t="s">
        <v>48</v>
      </c>
      <c r="W1452" s="32">
        <v>2016</v>
      </c>
      <c r="X1452" s="38">
        <v>11</v>
      </c>
    </row>
    <row r="1453" spans="1:24" s="136" customFormat="1" ht="50.1" customHeight="1">
      <c r="A1453" s="41" t="s">
        <v>3381</v>
      </c>
      <c r="B1453" s="30" t="s">
        <v>35</v>
      </c>
      <c r="C1453" s="42" t="s">
        <v>3377</v>
      </c>
      <c r="D1453" s="42" t="s">
        <v>3378</v>
      </c>
      <c r="E1453" s="42" t="s">
        <v>3379</v>
      </c>
      <c r="F1453" s="42" t="s">
        <v>3380</v>
      </c>
      <c r="G1453" s="30" t="s">
        <v>40</v>
      </c>
      <c r="H1453" s="30">
        <v>0</v>
      </c>
      <c r="I1453" s="67">
        <v>590000000</v>
      </c>
      <c r="J1453" s="32" t="s">
        <v>41</v>
      </c>
      <c r="K1453" s="30" t="s">
        <v>174</v>
      </c>
      <c r="L1453" s="32" t="s">
        <v>43</v>
      </c>
      <c r="M1453" s="30" t="s">
        <v>84</v>
      </c>
      <c r="N1453" s="30" t="s">
        <v>882</v>
      </c>
      <c r="O1453" s="32" t="s">
        <v>115</v>
      </c>
      <c r="P1453" s="32">
        <v>796</v>
      </c>
      <c r="Q1453" s="30" t="s">
        <v>47</v>
      </c>
      <c r="R1453" s="43">
        <v>80</v>
      </c>
      <c r="S1453" s="43">
        <v>200</v>
      </c>
      <c r="T1453" s="44">
        <f>R1453*S1453</f>
        <v>16000</v>
      </c>
      <c r="U1453" s="44">
        <f>T1453*1.12</f>
        <v>17920</v>
      </c>
      <c r="V1453" s="64"/>
      <c r="W1453" s="32">
        <v>2016</v>
      </c>
      <c r="X1453" s="30"/>
    </row>
    <row r="1454" spans="1:24" ht="50.1" customHeight="1">
      <c r="A1454" s="29" t="s">
        <v>3382</v>
      </c>
      <c r="B1454" s="30" t="s">
        <v>35</v>
      </c>
      <c r="C1454" s="31" t="s">
        <v>3383</v>
      </c>
      <c r="D1454" s="31" t="s">
        <v>3378</v>
      </c>
      <c r="E1454" s="31" t="s">
        <v>3384</v>
      </c>
      <c r="F1454" s="31" t="s">
        <v>3385</v>
      </c>
      <c r="G1454" s="32" t="s">
        <v>40</v>
      </c>
      <c r="H1454" s="33">
        <v>0</v>
      </c>
      <c r="I1454" s="67">
        <v>590000000</v>
      </c>
      <c r="J1454" s="32" t="s">
        <v>41</v>
      </c>
      <c r="K1454" s="32" t="s">
        <v>42</v>
      </c>
      <c r="L1454" s="32" t="s">
        <v>43</v>
      </c>
      <c r="M1454" s="32" t="s">
        <v>44</v>
      </c>
      <c r="N1454" s="32" t="s">
        <v>45</v>
      </c>
      <c r="O1454" s="32" t="s">
        <v>111</v>
      </c>
      <c r="P1454" s="32">
        <v>796</v>
      </c>
      <c r="Q1454" s="32" t="s">
        <v>47</v>
      </c>
      <c r="R1454" s="34">
        <v>12</v>
      </c>
      <c r="S1454" s="34">
        <v>250</v>
      </c>
      <c r="T1454" s="35">
        <v>0</v>
      </c>
      <c r="U1454" s="36">
        <v>0</v>
      </c>
      <c r="V1454" s="37" t="s">
        <v>48</v>
      </c>
      <c r="W1454" s="32">
        <v>2016</v>
      </c>
      <c r="X1454" s="38" t="s">
        <v>1479</v>
      </c>
    </row>
    <row r="1455" spans="1:24" ht="50.1" customHeight="1">
      <c r="A1455" s="29" t="s">
        <v>3386</v>
      </c>
      <c r="B1455" s="30" t="s">
        <v>35</v>
      </c>
      <c r="C1455" s="31" t="s">
        <v>3383</v>
      </c>
      <c r="D1455" s="31" t="s">
        <v>3378</v>
      </c>
      <c r="E1455" s="31" t="s">
        <v>3384</v>
      </c>
      <c r="F1455" s="31" t="s">
        <v>3385</v>
      </c>
      <c r="G1455" s="32" t="s">
        <v>40</v>
      </c>
      <c r="H1455" s="33">
        <v>0</v>
      </c>
      <c r="I1455" s="67">
        <v>590000000</v>
      </c>
      <c r="J1455" s="32" t="s">
        <v>41</v>
      </c>
      <c r="K1455" s="32" t="s">
        <v>61</v>
      </c>
      <c r="L1455" s="32" t="s">
        <v>43</v>
      </c>
      <c r="M1455" s="32" t="s">
        <v>44</v>
      </c>
      <c r="N1455" s="32" t="s">
        <v>2012</v>
      </c>
      <c r="O1455" s="32" t="s">
        <v>398</v>
      </c>
      <c r="P1455" s="32">
        <v>796</v>
      </c>
      <c r="Q1455" s="32" t="s">
        <v>47</v>
      </c>
      <c r="R1455" s="34">
        <v>84</v>
      </c>
      <c r="S1455" s="34">
        <v>250</v>
      </c>
      <c r="T1455" s="35">
        <f>R1455*S1455</f>
        <v>21000</v>
      </c>
      <c r="U1455" s="36">
        <f>T1455*1.12</f>
        <v>23520.000000000004</v>
      </c>
      <c r="V1455" s="37" t="s">
        <v>48</v>
      </c>
      <c r="W1455" s="32">
        <v>2016</v>
      </c>
      <c r="X1455" s="38" t="s">
        <v>48</v>
      </c>
    </row>
    <row r="1456" spans="1:24" ht="50.1" customHeight="1">
      <c r="A1456" s="29" t="s">
        <v>3387</v>
      </c>
      <c r="B1456" s="30" t="s">
        <v>35</v>
      </c>
      <c r="C1456" s="31" t="s">
        <v>3383</v>
      </c>
      <c r="D1456" s="31" t="s">
        <v>3378</v>
      </c>
      <c r="E1456" s="31" t="s">
        <v>3384</v>
      </c>
      <c r="F1456" s="31" t="s">
        <v>3388</v>
      </c>
      <c r="G1456" s="32" t="s">
        <v>40</v>
      </c>
      <c r="H1456" s="33">
        <v>0</v>
      </c>
      <c r="I1456" s="67">
        <v>590000000</v>
      </c>
      <c r="J1456" s="32" t="s">
        <v>41</v>
      </c>
      <c r="K1456" s="32" t="s">
        <v>42</v>
      </c>
      <c r="L1456" s="32" t="s">
        <v>43</v>
      </c>
      <c r="M1456" s="32" t="s">
        <v>44</v>
      </c>
      <c r="N1456" s="32" t="s">
        <v>45</v>
      </c>
      <c r="O1456" s="32" t="s">
        <v>111</v>
      </c>
      <c r="P1456" s="32">
        <v>796</v>
      </c>
      <c r="Q1456" s="32" t="s">
        <v>47</v>
      </c>
      <c r="R1456" s="34">
        <v>12</v>
      </c>
      <c r="S1456" s="34">
        <v>250</v>
      </c>
      <c r="T1456" s="35">
        <v>0</v>
      </c>
      <c r="U1456" s="36">
        <f>T1456*1.12</f>
        <v>0</v>
      </c>
      <c r="V1456" s="37" t="s">
        <v>48</v>
      </c>
      <c r="W1456" s="32">
        <v>2016</v>
      </c>
      <c r="X1456" s="38">
        <v>11</v>
      </c>
    </row>
    <row r="1457" spans="1:24" s="136" customFormat="1" ht="50.1" customHeight="1">
      <c r="A1457" s="41" t="s">
        <v>3389</v>
      </c>
      <c r="B1457" s="30" t="s">
        <v>35</v>
      </c>
      <c r="C1457" s="42" t="s">
        <v>3383</v>
      </c>
      <c r="D1457" s="42" t="s">
        <v>3378</v>
      </c>
      <c r="E1457" s="42" t="s">
        <v>3384</v>
      </c>
      <c r="F1457" s="42" t="s">
        <v>3388</v>
      </c>
      <c r="G1457" s="30" t="s">
        <v>40</v>
      </c>
      <c r="H1457" s="30">
        <v>0</v>
      </c>
      <c r="I1457" s="67">
        <v>590000000</v>
      </c>
      <c r="J1457" s="32" t="s">
        <v>41</v>
      </c>
      <c r="K1457" s="30" t="s">
        <v>174</v>
      </c>
      <c r="L1457" s="32" t="s">
        <v>43</v>
      </c>
      <c r="M1457" s="30" t="s">
        <v>44</v>
      </c>
      <c r="N1457" s="30" t="s">
        <v>45</v>
      </c>
      <c r="O1457" s="32" t="s">
        <v>115</v>
      </c>
      <c r="P1457" s="32">
        <v>796</v>
      </c>
      <c r="Q1457" s="30" t="s">
        <v>47</v>
      </c>
      <c r="R1457" s="43">
        <v>12</v>
      </c>
      <c r="S1457" s="43">
        <v>250</v>
      </c>
      <c r="T1457" s="44">
        <f>R1457*S1457</f>
        <v>3000</v>
      </c>
      <c r="U1457" s="44">
        <f>T1457*1.12</f>
        <v>3360.0000000000005</v>
      </c>
      <c r="V1457" s="64"/>
      <c r="W1457" s="32">
        <v>2016</v>
      </c>
      <c r="X1457" s="30"/>
    </row>
    <row r="1458" spans="1:24" ht="50.1" customHeight="1">
      <c r="A1458" s="29" t="s">
        <v>3390</v>
      </c>
      <c r="B1458" s="30" t="s">
        <v>35</v>
      </c>
      <c r="C1458" s="31" t="s">
        <v>3383</v>
      </c>
      <c r="D1458" s="31" t="s">
        <v>3378</v>
      </c>
      <c r="E1458" s="31" t="s">
        <v>3384</v>
      </c>
      <c r="F1458" s="31" t="s">
        <v>3391</v>
      </c>
      <c r="G1458" s="32" t="s">
        <v>40</v>
      </c>
      <c r="H1458" s="33">
        <v>0</v>
      </c>
      <c r="I1458" s="67">
        <v>590000000</v>
      </c>
      <c r="J1458" s="32" t="s">
        <v>41</v>
      </c>
      <c r="K1458" s="32" t="s">
        <v>42</v>
      </c>
      <c r="L1458" s="32" t="s">
        <v>43</v>
      </c>
      <c r="M1458" s="32" t="s">
        <v>44</v>
      </c>
      <c r="N1458" s="32" t="s">
        <v>45</v>
      </c>
      <c r="O1458" s="32" t="s">
        <v>111</v>
      </c>
      <c r="P1458" s="32">
        <v>796</v>
      </c>
      <c r="Q1458" s="32" t="s">
        <v>47</v>
      </c>
      <c r="R1458" s="34">
        <v>12</v>
      </c>
      <c r="S1458" s="34">
        <v>320</v>
      </c>
      <c r="T1458" s="35">
        <v>0</v>
      </c>
      <c r="U1458" s="36">
        <f t="shared" ref="U1458:U1474" si="140">T1458*1.12</f>
        <v>0</v>
      </c>
      <c r="V1458" s="37" t="s">
        <v>48</v>
      </c>
      <c r="W1458" s="32">
        <v>2016</v>
      </c>
      <c r="X1458" s="38">
        <v>11</v>
      </c>
    </row>
    <row r="1459" spans="1:24" s="136" customFormat="1" ht="50.1" customHeight="1">
      <c r="A1459" s="41" t="s">
        <v>3392</v>
      </c>
      <c r="B1459" s="30" t="s">
        <v>35</v>
      </c>
      <c r="C1459" s="42" t="s">
        <v>3383</v>
      </c>
      <c r="D1459" s="42" t="s">
        <v>3378</v>
      </c>
      <c r="E1459" s="42" t="s">
        <v>3384</v>
      </c>
      <c r="F1459" s="42" t="s">
        <v>3391</v>
      </c>
      <c r="G1459" s="30" t="s">
        <v>40</v>
      </c>
      <c r="H1459" s="30">
        <v>0</v>
      </c>
      <c r="I1459" s="67">
        <v>590000000</v>
      </c>
      <c r="J1459" s="32" t="s">
        <v>41</v>
      </c>
      <c r="K1459" s="30" t="s">
        <v>174</v>
      </c>
      <c r="L1459" s="32" t="s">
        <v>43</v>
      </c>
      <c r="M1459" s="30" t="s">
        <v>44</v>
      </c>
      <c r="N1459" s="30" t="s">
        <v>45</v>
      </c>
      <c r="O1459" s="32" t="s">
        <v>115</v>
      </c>
      <c r="P1459" s="32">
        <v>796</v>
      </c>
      <c r="Q1459" s="30" t="s">
        <v>47</v>
      </c>
      <c r="R1459" s="43">
        <v>12</v>
      </c>
      <c r="S1459" s="43">
        <v>320</v>
      </c>
      <c r="T1459" s="44">
        <f>R1459*S1459</f>
        <v>3840</v>
      </c>
      <c r="U1459" s="44">
        <f>T1459*1.12</f>
        <v>4300.8</v>
      </c>
      <c r="V1459" s="64"/>
      <c r="W1459" s="32">
        <v>2016</v>
      </c>
      <c r="X1459" s="30"/>
    </row>
    <row r="1460" spans="1:24" ht="50.1" customHeight="1">
      <c r="A1460" s="29" t="s">
        <v>3393</v>
      </c>
      <c r="B1460" s="30" t="s">
        <v>35</v>
      </c>
      <c r="C1460" s="31" t="s">
        <v>3383</v>
      </c>
      <c r="D1460" s="31" t="s">
        <v>3378</v>
      </c>
      <c r="E1460" s="31" t="s">
        <v>3384</v>
      </c>
      <c r="F1460" s="31" t="s">
        <v>3394</v>
      </c>
      <c r="G1460" s="32" t="s">
        <v>40</v>
      </c>
      <c r="H1460" s="33">
        <v>0</v>
      </c>
      <c r="I1460" s="67">
        <v>590000000</v>
      </c>
      <c r="J1460" s="32" t="s">
        <v>41</v>
      </c>
      <c r="K1460" s="32" t="s">
        <v>42</v>
      </c>
      <c r="L1460" s="32" t="s">
        <v>43</v>
      </c>
      <c r="M1460" s="32" t="s">
        <v>44</v>
      </c>
      <c r="N1460" s="32" t="s">
        <v>45</v>
      </c>
      <c r="O1460" s="32" t="s">
        <v>111</v>
      </c>
      <c r="P1460" s="32">
        <v>796</v>
      </c>
      <c r="Q1460" s="32" t="s">
        <v>47</v>
      </c>
      <c r="R1460" s="34">
        <v>12</v>
      </c>
      <c r="S1460" s="34">
        <v>400</v>
      </c>
      <c r="T1460" s="35">
        <v>0</v>
      </c>
      <c r="U1460" s="36">
        <f t="shared" si="140"/>
        <v>0</v>
      </c>
      <c r="V1460" s="37" t="s">
        <v>48</v>
      </c>
      <c r="W1460" s="32">
        <v>2016</v>
      </c>
      <c r="X1460" s="38">
        <v>11</v>
      </c>
    </row>
    <row r="1461" spans="1:24" s="136" customFormat="1" ht="50.1" customHeight="1">
      <c r="A1461" s="41" t="s">
        <v>3395</v>
      </c>
      <c r="B1461" s="30" t="s">
        <v>35</v>
      </c>
      <c r="C1461" s="42" t="s">
        <v>3383</v>
      </c>
      <c r="D1461" s="42" t="s">
        <v>3378</v>
      </c>
      <c r="E1461" s="42" t="s">
        <v>3384</v>
      </c>
      <c r="F1461" s="42" t="s">
        <v>3394</v>
      </c>
      <c r="G1461" s="30" t="s">
        <v>40</v>
      </c>
      <c r="H1461" s="30">
        <v>0</v>
      </c>
      <c r="I1461" s="67">
        <v>590000000</v>
      </c>
      <c r="J1461" s="32" t="s">
        <v>41</v>
      </c>
      <c r="K1461" s="30" t="s">
        <v>174</v>
      </c>
      <c r="L1461" s="32" t="s">
        <v>43</v>
      </c>
      <c r="M1461" s="30" t="s">
        <v>44</v>
      </c>
      <c r="N1461" s="30" t="s">
        <v>45</v>
      </c>
      <c r="O1461" s="32" t="s">
        <v>115</v>
      </c>
      <c r="P1461" s="32">
        <v>796</v>
      </c>
      <c r="Q1461" s="30" t="s">
        <v>47</v>
      </c>
      <c r="R1461" s="43">
        <v>12</v>
      </c>
      <c r="S1461" s="43">
        <v>400</v>
      </c>
      <c r="T1461" s="44">
        <f>R1461*S1461</f>
        <v>4800</v>
      </c>
      <c r="U1461" s="44">
        <f>T1461*1.12</f>
        <v>5376.0000000000009</v>
      </c>
      <c r="V1461" s="64"/>
      <c r="W1461" s="32">
        <v>2016</v>
      </c>
      <c r="X1461" s="30"/>
    </row>
    <row r="1462" spans="1:24" ht="50.1" customHeight="1">
      <c r="A1462" s="29" t="s">
        <v>3396</v>
      </c>
      <c r="B1462" s="30" t="s">
        <v>35</v>
      </c>
      <c r="C1462" s="31" t="s">
        <v>3383</v>
      </c>
      <c r="D1462" s="31" t="s">
        <v>3378</v>
      </c>
      <c r="E1462" s="31" t="s">
        <v>3384</v>
      </c>
      <c r="F1462" s="31" t="s">
        <v>3397</v>
      </c>
      <c r="G1462" s="32" t="s">
        <v>40</v>
      </c>
      <c r="H1462" s="33">
        <v>0</v>
      </c>
      <c r="I1462" s="67">
        <v>590000000</v>
      </c>
      <c r="J1462" s="32" t="s">
        <v>41</v>
      </c>
      <c r="K1462" s="32" t="s">
        <v>42</v>
      </c>
      <c r="L1462" s="32" t="s">
        <v>43</v>
      </c>
      <c r="M1462" s="32" t="s">
        <v>44</v>
      </c>
      <c r="N1462" s="32" t="s">
        <v>45</v>
      </c>
      <c r="O1462" s="32" t="s">
        <v>111</v>
      </c>
      <c r="P1462" s="32">
        <v>796</v>
      </c>
      <c r="Q1462" s="32" t="s">
        <v>47</v>
      </c>
      <c r="R1462" s="34">
        <v>12</v>
      </c>
      <c r="S1462" s="34">
        <v>500</v>
      </c>
      <c r="T1462" s="35">
        <v>0</v>
      </c>
      <c r="U1462" s="36">
        <f t="shared" si="140"/>
        <v>0</v>
      </c>
      <c r="V1462" s="37" t="s">
        <v>48</v>
      </c>
      <c r="W1462" s="32">
        <v>2016</v>
      </c>
      <c r="X1462" s="38">
        <v>11</v>
      </c>
    </row>
    <row r="1463" spans="1:24" s="136" customFormat="1" ht="50.1" customHeight="1">
      <c r="A1463" s="41" t="s">
        <v>3398</v>
      </c>
      <c r="B1463" s="30" t="s">
        <v>35</v>
      </c>
      <c r="C1463" s="42" t="s">
        <v>3383</v>
      </c>
      <c r="D1463" s="42" t="s">
        <v>3378</v>
      </c>
      <c r="E1463" s="42" t="s">
        <v>3384</v>
      </c>
      <c r="F1463" s="42" t="s">
        <v>3397</v>
      </c>
      <c r="G1463" s="30" t="s">
        <v>40</v>
      </c>
      <c r="H1463" s="30">
        <v>0</v>
      </c>
      <c r="I1463" s="67">
        <v>590000000</v>
      </c>
      <c r="J1463" s="32" t="s">
        <v>41</v>
      </c>
      <c r="K1463" s="30" t="s">
        <v>174</v>
      </c>
      <c r="L1463" s="32" t="s">
        <v>43</v>
      </c>
      <c r="M1463" s="30" t="s">
        <v>44</v>
      </c>
      <c r="N1463" s="30" t="s">
        <v>45</v>
      </c>
      <c r="O1463" s="32" t="s">
        <v>115</v>
      </c>
      <c r="P1463" s="32">
        <v>796</v>
      </c>
      <c r="Q1463" s="30" t="s">
        <v>47</v>
      </c>
      <c r="R1463" s="43">
        <v>12</v>
      </c>
      <c r="S1463" s="43">
        <v>500</v>
      </c>
      <c r="T1463" s="44">
        <f>R1463*S1463</f>
        <v>6000</v>
      </c>
      <c r="U1463" s="44">
        <f>T1463*1.12</f>
        <v>6720.0000000000009</v>
      </c>
      <c r="V1463" s="64"/>
      <c r="W1463" s="32">
        <v>2016</v>
      </c>
      <c r="X1463" s="30"/>
    </row>
    <row r="1464" spans="1:24" ht="50.1" customHeight="1">
      <c r="A1464" s="29" t="s">
        <v>3399</v>
      </c>
      <c r="B1464" s="30" t="s">
        <v>35</v>
      </c>
      <c r="C1464" s="31" t="s">
        <v>3400</v>
      </c>
      <c r="D1464" s="31" t="s">
        <v>3378</v>
      </c>
      <c r="E1464" s="31" t="s">
        <v>3401</v>
      </c>
      <c r="F1464" s="31" t="s">
        <v>3402</v>
      </c>
      <c r="G1464" s="32" t="s">
        <v>103</v>
      </c>
      <c r="H1464" s="33">
        <v>10</v>
      </c>
      <c r="I1464" s="67">
        <v>590000000</v>
      </c>
      <c r="J1464" s="32" t="s">
        <v>41</v>
      </c>
      <c r="K1464" s="32" t="s">
        <v>42</v>
      </c>
      <c r="L1464" s="32" t="s">
        <v>43</v>
      </c>
      <c r="M1464" s="32" t="s">
        <v>84</v>
      </c>
      <c r="N1464" s="32" t="s">
        <v>880</v>
      </c>
      <c r="O1464" s="32" t="s">
        <v>111</v>
      </c>
      <c r="P1464" s="32">
        <v>796</v>
      </c>
      <c r="Q1464" s="32" t="s">
        <v>47</v>
      </c>
      <c r="R1464" s="34">
        <v>50</v>
      </c>
      <c r="S1464" s="34">
        <v>429</v>
      </c>
      <c r="T1464" s="35">
        <v>0</v>
      </c>
      <c r="U1464" s="36">
        <f t="shared" si="140"/>
        <v>0</v>
      </c>
      <c r="V1464" s="37" t="s">
        <v>48</v>
      </c>
      <c r="W1464" s="32">
        <v>2016</v>
      </c>
      <c r="X1464" s="38">
        <v>11</v>
      </c>
    </row>
    <row r="1465" spans="1:24" s="136" customFormat="1" ht="50.1" customHeight="1">
      <c r="A1465" s="41" t="s">
        <v>3403</v>
      </c>
      <c r="B1465" s="30" t="s">
        <v>35</v>
      </c>
      <c r="C1465" s="42" t="s">
        <v>3400</v>
      </c>
      <c r="D1465" s="42" t="s">
        <v>3378</v>
      </c>
      <c r="E1465" s="42" t="s">
        <v>3401</v>
      </c>
      <c r="F1465" s="42" t="s">
        <v>3404</v>
      </c>
      <c r="G1465" s="30" t="s">
        <v>103</v>
      </c>
      <c r="H1465" s="30">
        <v>10</v>
      </c>
      <c r="I1465" s="67">
        <v>590000000</v>
      </c>
      <c r="J1465" s="32" t="s">
        <v>41</v>
      </c>
      <c r="K1465" s="30" t="s">
        <v>174</v>
      </c>
      <c r="L1465" s="32" t="s">
        <v>43</v>
      </c>
      <c r="M1465" s="30" t="s">
        <v>84</v>
      </c>
      <c r="N1465" s="30" t="s">
        <v>882</v>
      </c>
      <c r="O1465" s="32" t="s">
        <v>115</v>
      </c>
      <c r="P1465" s="32">
        <v>796</v>
      </c>
      <c r="Q1465" s="30" t="s">
        <v>47</v>
      </c>
      <c r="R1465" s="43">
        <v>50</v>
      </c>
      <c r="S1465" s="43">
        <v>429</v>
      </c>
      <c r="T1465" s="44">
        <f>R1465*S1465</f>
        <v>21450</v>
      </c>
      <c r="U1465" s="44">
        <f>T1465*1.12</f>
        <v>24024.000000000004</v>
      </c>
      <c r="V1465" s="64"/>
      <c r="W1465" s="32">
        <v>2016</v>
      </c>
      <c r="X1465" s="30"/>
    </row>
    <row r="1466" spans="1:24" ht="50.1" customHeight="1">
      <c r="A1466" s="29" t="s">
        <v>3405</v>
      </c>
      <c r="B1466" s="30" t="s">
        <v>35</v>
      </c>
      <c r="C1466" s="31" t="s">
        <v>3406</v>
      </c>
      <c r="D1466" s="31" t="s">
        <v>3378</v>
      </c>
      <c r="E1466" s="31" t="s">
        <v>3407</v>
      </c>
      <c r="F1466" s="31" t="s">
        <v>3408</v>
      </c>
      <c r="G1466" s="32" t="s">
        <v>103</v>
      </c>
      <c r="H1466" s="33">
        <v>10</v>
      </c>
      <c r="I1466" s="67">
        <v>590000000</v>
      </c>
      <c r="J1466" s="32" t="s">
        <v>41</v>
      </c>
      <c r="K1466" s="32" t="s">
        <v>42</v>
      </c>
      <c r="L1466" s="32" t="s">
        <v>43</v>
      </c>
      <c r="M1466" s="32" t="s">
        <v>84</v>
      </c>
      <c r="N1466" s="32" t="s">
        <v>880</v>
      </c>
      <c r="O1466" s="32" t="s">
        <v>111</v>
      </c>
      <c r="P1466" s="32">
        <v>796</v>
      </c>
      <c r="Q1466" s="32" t="s">
        <v>47</v>
      </c>
      <c r="R1466" s="34">
        <v>50</v>
      </c>
      <c r="S1466" s="34">
        <v>3108</v>
      </c>
      <c r="T1466" s="35">
        <v>0</v>
      </c>
      <c r="U1466" s="36">
        <f t="shared" si="140"/>
        <v>0</v>
      </c>
      <c r="V1466" s="37" t="s">
        <v>48</v>
      </c>
      <c r="W1466" s="32">
        <v>2016</v>
      </c>
      <c r="X1466" s="38">
        <v>11</v>
      </c>
    </row>
    <row r="1467" spans="1:24" s="136" customFormat="1" ht="50.1" customHeight="1">
      <c r="A1467" s="41" t="s">
        <v>3409</v>
      </c>
      <c r="B1467" s="30" t="s">
        <v>35</v>
      </c>
      <c r="C1467" s="42" t="s">
        <v>3406</v>
      </c>
      <c r="D1467" s="42" t="s">
        <v>3378</v>
      </c>
      <c r="E1467" s="42" t="s">
        <v>3407</v>
      </c>
      <c r="F1467" s="42" t="s">
        <v>3410</v>
      </c>
      <c r="G1467" s="30" t="s">
        <v>103</v>
      </c>
      <c r="H1467" s="30">
        <v>10</v>
      </c>
      <c r="I1467" s="67">
        <v>590000000</v>
      </c>
      <c r="J1467" s="32" t="s">
        <v>41</v>
      </c>
      <c r="K1467" s="30" t="s">
        <v>174</v>
      </c>
      <c r="L1467" s="32" t="s">
        <v>43</v>
      </c>
      <c r="M1467" s="30" t="s">
        <v>84</v>
      </c>
      <c r="N1467" s="30" t="s">
        <v>882</v>
      </c>
      <c r="O1467" s="32" t="s">
        <v>115</v>
      </c>
      <c r="P1467" s="32">
        <v>796</v>
      </c>
      <c r="Q1467" s="30" t="s">
        <v>47</v>
      </c>
      <c r="R1467" s="43">
        <v>50</v>
      </c>
      <c r="S1467" s="43">
        <v>3108</v>
      </c>
      <c r="T1467" s="44">
        <f>R1467*S1467</f>
        <v>155400</v>
      </c>
      <c r="U1467" s="44">
        <f>T1467*1.12</f>
        <v>174048.00000000003</v>
      </c>
      <c r="V1467" s="64"/>
      <c r="W1467" s="32">
        <v>2016</v>
      </c>
      <c r="X1467" s="30"/>
    </row>
    <row r="1468" spans="1:24" ht="50.1" customHeight="1">
      <c r="A1468" s="29" t="s">
        <v>3411</v>
      </c>
      <c r="B1468" s="30" t="s">
        <v>35</v>
      </c>
      <c r="C1468" s="31" t="s">
        <v>3412</v>
      </c>
      <c r="D1468" s="31" t="s">
        <v>3378</v>
      </c>
      <c r="E1468" s="31" t="s">
        <v>3413</v>
      </c>
      <c r="F1468" s="31" t="s">
        <v>3414</v>
      </c>
      <c r="G1468" s="32" t="s">
        <v>40</v>
      </c>
      <c r="H1468" s="33">
        <v>0</v>
      </c>
      <c r="I1468" s="67">
        <v>590000000</v>
      </c>
      <c r="J1468" s="32" t="s">
        <v>41</v>
      </c>
      <c r="K1468" s="32" t="s">
        <v>42</v>
      </c>
      <c r="L1468" s="32" t="s">
        <v>43</v>
      </c>
      <c r="M1468" s="32" t="s">
        <v>44</v>
      </c>
      <c r="N1468" s="32" t="s">
        <v>45</v>
      </c>
      <c r="O1468" s="32" t="s">
        <v>111</v>
      </c>
      <c r="P1468" s="32">
        <v>796</v>
      </c>
      <c r="Q1468" s="32" t="s">
        <v>47</v>
      </c>
      <c r="R1468" s="34">
        <v>4</v>
      </c>
      <c r="S1468" s="34">
        <v>14300</v>
      </c>
      <c r="T1468" s="35">
        <v>0</v>
      </c>
      <c r="U1468" s="36">
        <f t="shared" si="140"/>
        <v>0</v>
      </c>
      <c r="V1468" s="37" t="s">
        <v>48</v>
      </c>
      <c r="W1468" s="32">
        <v>2016</v>
      </c>
      <c r="X1468" s="38">
        <v>11</v>
      </c>
    </row>
    <row r="1469" spans="1:24" s="40" customFormat="1" ht="50.1" customHeight="1">
      <c r="A1469" s="70" t="s">
        <v>3415</v>
      </c>
      <c r="B1469" s="30" t="s">
        <v>35</v>
      </c>
      <c r="C1469" s="42" t="s">
        <v>3412</v>
      </c>
      <c r="D1469" s="42" t="s">
        <v>3378</v>
      </c>
      <c r="E1469" s="42" t="s">
        <v>3413</v>
      </c>
      <c r="F1469" s="42" t="s">
        <v>3414</v>
      </c>
      <c r="G1469" s="30" t="s">
        <v>40</v>
      </c>
      <c r="H1469" s="30">
        <v>0</v>
      </c>
      <c r="I1469" s="67">
        <v>590000000</v>
      </c>
      <c r="J1469" s="32" t="s">
        <v>41</v>
      </c>
      <c r="K1469" s="30" t="s">
        <v>174</v>
      </c>
      <c r="L1469" s="32" t="s">
        <v>43</v>
      </c>
      <c r="M1469" s="30" t="s">
        <v>44</v>
      </c>
      <c r="N1469" s="30" t="s">
        <v>45</v>
      </c>
      <c r="O1469" s="32" t="s">
        <v>115</v>
      </c>
      <c r="P1469" s="32">
        <v>796</v>
      </c>
      <c r="Q1469" s="30" t="s">
        <v>47</v>
      </c>
      <c r="R1469" s="58">
        <v>4</v>
      </c>
      <c r="S1469" s="58">
        <v>14300</v>
      </c>
      <c r="T1469" s="44">
        <v>0</v>
      </c>
      <c r="U1469" s="44">
        <f>T1469*1.12</f>
        <v>0</v>
      </c>
      <c r="V1469" s="64"/>
      <c r="W1469" s="32">
        <v>2016</v>
      </c>
      <c r="X1469" s="30">
        <v>11</v>
      </c>
    </row>
    <row r="1470" spans="1:24" s="40" customFormat="1" ht="50.1" customHeight="1">
      <c r="A1470" s="70" t="s">
        <v>3416</v>
      </c>
      <c r="B1470" s="30" t="s">
        <v>35</v>
      </c>
      <c r="C1470" s="42" t="s">
        <v>3412</v>
      </c>
      <c r="D1470" s="42" t="s">
        <v>3378</v>
      </c>
      <c r="E1470" s="42" t="s">
        <v>3413</v>
      </c>
      <c r="F1470" s="42" t="s">
        <v>3414</v>
      </c>
      <c r="G1470" s="30" t="s">
        <v>40</v>
      </c>
      <c r="H1470" s="30">
        <v>0</v>
      </c>
      <c r="I1470" s="67">
        <v>590000000</v>
      </c>
      <c r="J1470" s="32" t="s">
        <v>3417</v>
      </c>
      <c r="K1470" s="30" t="s">
        <v>3418</v>
      </c>
      <c r="L1470" s="32" t="s">
        <v>3417</v>
      </c>
      <c r="M1470" s="30" t="s">
        <v>44</v>
      </c>
      <c r="N1470" s="30" t="s">
        <v>45</v>
      </c>
      <c r="O1470" s="32" t="s">
        <v>115</v>
      </c>
      <c r="P1470" s="32">
        <v>796</v>
      </c>
      <c r="Q1470" s="30" t="s">
        <v>47</v>
      </c>
      <c r="R1470" s="58">
        <v>4</v>
      </c>
      <c r="S1470" s="58">
        <v>14300</v>
      </c>
      <c r="T1470" s="44">
        <f>R1470*S1470</f>
        <v>57200</v>
      </c>
      <c r="U1470" s="44">
        <f>T1470*1.12</f>
        <v>64064.000000000007</v>
      </c>
      <c r="V1470" s="64"/>
      <c r="W1470" s="32">
        <v>2016</v>
      </c>
      <c r="X1470" s="30"/>
    </row>
    <row r="1471" spans="1:24" ht="50.1" customHeight="1">
      <c r="A1471" s="29" t="s">
        <v>3419</v>
      </c>
      <c r="B1471" s="30" t="s">
        <v>35</v>
      </c>
      <c r="C1471" s="31" t="s">
        <v>3412</v>
      </c>
      <c r="D1471" s="31" t="s">
        <v>3378</v>
      </c>
      <c r="E1471" s="31" t="s">
        <v>3413</v>
      </c>
      <c r="F1471" s="31" t="s">
        <v>3420</v>
      </c>
      <c r="G1471" s="32" t="s">
        <v>40</v>
      </c>
      <c r="H1471" s="33">
        <v>0</v>
      </c>
      <c r="I1471" s="67">
        <v>590000000</v>
      </c>
      <c r="J1471" s="32" t="s">
        <v>41</v>
      </c>
      <c r="K1471" s="32" t="s">
        <v>42</v>
      </c>
      <c r="L1471" s="32" t="s">
        <v>43</v>
      </c>
      <c r="M1471" s="32" t="s">
        <v>44</v>
      </c>
      <c r="N1471" s="32" t="s">
        <v>45</v>
      </c>
      <c r="O1471" s="32" t="s">
        <v>111</v>
      </c>
      <c r="P1471" s="32">
        <v>796</v>
      </c>
      <c r="Q1471" s="32" t="s">
        <v>47</v>
      </c>
      <c r="R1471" s="34">
        <v>4</v>
      </c>
      <c r="S1471" s="34">
        <v>9800</v>
      </c>
      <c r="T1471" s="35">
        <v>0</v>
      </c>
      <c r="U1471" s="36">
        <f t="shared" si="140"/>
        <v>0</v>
      </c>
      <c r="V1471" s="37" t="s">
        <v>48</v>
      </c>
      <c r="W1471" s="32">
        <v>2016</v>
      </c>
      <c r="X1471" s="38">
        <v>11</v>
      </c>
    </row>
    <row r="1472" spans="1:24" s="40" customFormat="1" ht="50.1" customHeight="1">
      <c r="A1472" s="70" t="s">
        <v>3421</v>
      </c>
      <c r="B1472" s="30" t="s">
        <v>35</v>
      </c>
      <c r="C1472" s="42" t="s">
        <v>3412</v>
      </c>
      <c r="D1472" s="42" t="s">
        <v>3378</v>
      </c>
      <c r="E1472" s="42" t="s">
        <v>3413</v>
      </c>
      <c r="F1472" s="42" t="s">
        <v>3420</v>
      </c>
      <c r="G1472" s="30" t="s">
        <v>40</v>
      </c>
      <c r="H1472" s="30">
        <v>0</v>
      </c>
      <c r="I1472" s="67">
        <v>590000000</v>
      </c>
      <c r="J1472" s="32" t="s">
        <v>41</v>
      </c>
      <c r="K1472" s="30" t="s">
        <v>174</v>
      </c>
      <c r="L1472" s="32" t="s">
        <v>43</v>
      </c>
      <c r="M1472" s="30" t="s">
        <v>44</v>
      </c>
      <c r="N1472" s="30" t="s">
        <v>45</v>
      </c>
      <c r="O1472" s="32" t="s">
        <v>115</v>
      </c>
      <c r="P1472" s="32">
        <v>796</v>
      </c>
      <c r="Q1472" s="30" t="s">
        <v>47</v>
      </c>
      <c r="R1472" s="58">
        <v>4</v>
      </c>
      <c r="S1472" s="58">
        <v>9800</v>
      </c>
      <c r="T1472" s="44">
        <v>0</v>
      </c>
      <c r="U1472" s="44">
        <f>T1472*1.12</f>
        <v>0</v>
      </c>
      <c r="V1472" s="64"/>
      <c r="W1472" s="32">
        <v>2016</v>
      </c>
      <c r="X1472" s="30">
        <v>11</v>
      </c>
    </row>
    <row r="1473" spans="1:58" s="40" customFormat="1" ht="50.1" customHeight="1">
      <c r="A1473" s="70" t="s">
        <v>3422</v>
      </c>
      <c r="B1473" s="30" t="s">
        <v>35</v>
      </c>
      <c r="C1473" s="42" t="s">
        <v>3412</v>
      </c>
      <c r="D1473" s="42" t="s">
        <v>3378</v>
      </c>
      <c r="E1473" s="42" t="s">
        <v>3413</v>
      </c>
      <c r="F1473" s="42" t="s">
        <v>3423</v>
      </c>
      <c r="G1473" s="30" t="s">
        <v>40</v>
      </c>
      <c r="H1473" s="30">
        <v>0</v>
      </c>
      <c r="I1473" s="67">
        <v>590000000</v>
      </c>
      <c r="J1473" s="32" t="s">
        <v>3417</v>
      </c>
      <c r="K1473" s="30" t="s">
        <v>2656</v>
      </c>
      <c r="L1473" s="32" t="s">
        <v>41</v>
      </c>
      <c r="M1473" s="30" t="s">
        <v>44</v>
      </c>
      <c r="N1473" s="30" t="s">
        <v>3424</v>
      </c>
      <c r="O1473" s="32" t="s">
        <v>115</v>
      </c>
      <c r="P1473" s="32">
        <v>796</v>
      </c>
      <c r="Q1473" s="30" t="s">
        <v>47</v>
      </c>
      <c r="R1473" s="58">
        <v>4</v>
      </c>
      <c r="S1473" s="58">
        <v>9800</v>
      </c>
      <c r="T1473" s="44">
        <f>R1473*S1473</f>
        <v>39200</v>
      </c>
      <c r="U1473" s="44">
        <f>T1473*1.12</f>
        <v>43904.000000000007</v>
      </c>
      <c r="V1473" s="64"/>
      <c r="W1473" s="32">
        <v>2016</v>
      </c>
      <c r="X1473" s="30"/>
    </row>
    <row r="1474" spans="1:58" ht="50.1" customHeight="1">
      <c r="A1474" s="29" t="s">
        <v>3425</v>
      </c>
      <c r="B1474" s="30" t="s">
        <v>35</v>
      </c>
      <c r="C1474" s="31" t="s">
        <v>3426</v>
      </c>
      <c r="D1474" s="31" t="s">
        <v>3378</v>
      </c>
      <c r="E1474" s="31" t="s">
        <v>3427</v>
      </c>
      <c r="F1474" s="31" t="s">
        <v>3428</v>
      </c>
      <c r="G1474" s="32" t="s">
        <v>40</v>
      </c>
      <c r="H1474" s="33">
        <v>0</v>
      </c>
      <c r="I1474" s="67">
        <v>590000000</v>
      </c>
      <c r="J1474" s="32" t="s">
        <v>41</v>
      </c>
      <c r="K1474" s="32" t="s">
        <v>275</v>
      </c>
      <c r="L1474" s="32" t="s">
        <v>43</v>
      </c>
      <c r="M1474" s="32" t="s">
        <v>44</v>
      </c>
      <c r="N1474" s="32" t="s">
        <v>296</v>
      </c>
      <c r="O1474" s="32" t="s">
        <v>111</v>
      </c>
      <c r="P1474" s="32">
        <v>796</v>
      </c>
      <c r="Q1474" s="32" t="s">
        <v>47</v>
      </c>
      <c r="R1474" s="34">
        <v>5</v>
      </c>
      <c r="S1474" s="34">
        <v>3480</v>
      </c>
      <c r="T1474" s="35">
        <v>0</v>
      </c>
      <c r="U1474" s="36">
        <f t="shared" si="140"/>
        <v>0</v>
      </c>
      <c r="V1474" s="37" t="s">
        <v>48</v>
      </c>
      <c r="W1474" s="32">
        <v>2016</v>
      </c>
      <c r="X1474" s="38">
        <v>11</v>
      </c>
    </row>
    <row r="1475" spans="1:58" s="136" customFormat="1" ht="50.1" customHeight="1">
      <c r="A1475" s="41" t="s">
        <v>3429</v>
      </c>
      <c r="B1475" s="30" t="s">
        <v>35</v>
      </c>
      <c r="C1475" s="42" t="s">
        <v>3426</v>
      </c>
      <c r="D1475" s="42" t="s">
        <v>3378</v>
      </c>
      <c r="E1475" s="42" t="s">
        <v>3427</v>
      </c>
      <c r="F1475" s="42" t="s">
        <v>3428</v>
      </c>
      <c r="G1475" s="30" t="s">
        <v>40</v>
      </c>
      <c r="H1475" s="30">
        <v>0</v>
      </c>
      <c r="I1475" s="67">
        <v>590000000</v>
      </c>
      <c r="J1475" s="32" t="s">
        <v>41</v>
      </c>
      <c r="K1475" s="30" t="s">
        <v>204</v>
      </c>
      <c r="L1475" s="32" t="s">
        <v>43</v>
      </c>
      <c r="M1475" s="30" t="s">
        <v>44</v>
      </c>
      <c r="N1475" s="30" t="s">
        <v>296</v>
      </c>
      <c r="O1475" s="32" t="s">
        <v>115</v>
      </c>
      <c r="P1475" s="32">
        <v>796</v>
      </c>
      <c r="Q1475" s="30" t="s">
        <v>47</v>
      </c>
      <c r="R1475" s="43">
        <v>5</v>
      </c>
      <c r="S1475" s="43">
        <v>3480</v>
      </c>
      <c r="T1475" s="44">
        <f>R1475*S1475</f>
        <v>17400</v>
      </c>
      <c r="U1475" s="44">
        <f>T1475*1.12</f>
        <v>19488.000000000004</v>
      </c>
      <c r="V1475" s="64"/>
      <c r="W1475" s="32">
        <v>2016</v>
      </c>
      <c r="X1475" s="30"/>
    </row>
    <row r="1476" spans="1:58" ht="50.1" customHeight="1">
      <c r="A1476" s="29" t="s">
        <v>3430</v>
      </c>
      <c r="B1476" s="30" t="s">
        <v>35</v>
      </c>
      <c r="C1476" s="31" t="s">
        <v>3431</v>
      </c>
      <c r="D1476" s="31" t="s">
        <v>3378</v>
      </c>
      <c r="E1476" s="31" t="s">
        <v>3379</v>
      </c>
      <c r="F1476" s="31" t="s">
        <v>3432</v>
      </c>
      <c r="G1476" s="32" t="s">
        <v>40</v>
      </c>
      <c r="H1476" s="33">
        <v>0</v>
      </c>
      <c r="I1476" s="67">
        <v>590000000</v>
      </c>
      <c r="J1476" s="32" t="s">
        <v>41</v>
      </c>
      <c r="K1476" s="32" t="s">
        <v>275</v>
      </c>
      <c r="L1476" s="32" t="s">
        <v>43</v>
      </c>
      <c r="M1476" s="32" t="s">
        <v>44</v>
      </c>
      <c r="N1476" s="32" t="s">
        <v>296</v>
      </c>
      <c r="O1476" s="32" t="s">
        <v>111</v>
      </c>
      <c r="P1476" s="32" t="s">
        <v>267</v>
      </c>
      <c r="Q1476" s="32" t="s">
        <v>268</v>
      </c>
      <c r="R1476" s="34">
        <v>4</v>
      </c>
      <c r="S1476" s="34">
        <v>13500</v>
      </c>
      <c r="T1476" s="35">
        <f>R1476*S1476</f>
        <v>54000</v>
      </c>
      <c r="U1476" s="36">
        <f>T1476*1.12</f>
        <v>60480.000000000007</v>
      </c>
      <c r="V1476" s="37" t="s">
        <v>48</v>
      </c>
      <c r="W1476" s="32">
        <v>2016</v>
      </c>
      <c r="X1476" s="38" t="s">
        <v>48</v>
      </c>
    </row>
    <row r="1477" spans="1:58" ht="50.1" customHeight="1">
      <c r="A1477" s="29" t="s">
        <v>3433</v>
      </c>
      <c r="B1477" s="30" t="s">
        <v>35</v>
      </c>
      <c r="C1477" s="31" t="s">
        <v>3431</v>
      </c>
      <c r="D1477" s="31" t="s">
        <v>3378</v>
      </c>
      <c r="E1477" s="31" t="s">
        <v>3379</v>
      </c>
      <c r="F1477" s="31" t="s">
        <v>3434</v>
      </c>
      <c r="G1477" s="32" t="s">
        <v>40</v>
      </c>
      <c r="H1477" s="33">
        <v>0</v>
      </c>
      <c r="I1477" s="67">
        <v>590000000</v>
      </c>
      <c r="J1477" s="32" t="s">
        <v>41</v>
      </c>
      <c r="K1477" s="32" t="s">
        <v>275</v>
      </c>
      <c r="L1477" s="32" t="s">
        <v>43</v>
      </c>
      <c r="M1477" s="32" t="s">
        <v>44</v>
      </c>
      <c r="N1477" s="32" t="s">
        <v>296</v>
      </c>
      <c r="O1477" s="32" t="s">
        <v>111</v>
      </c>
      <c r="P1477" s="32" t="s">
        <v>267</v>
      </c>
      <c r="Q1477" s="32" t="s">
        <v>268</v>
      </c>
      <c r="R1477" s="34">
        <v>4</v>
      </c>
      <c r="S1477" s="34">
        <v>17100</v>
      </c>
      <c r="T1477" s="35">
        <f>R1477*S1477</f>
        <v>68400</v>
      </c>
      <c r="U1477" s="36">
        <f>T1477*1.12</f>
        <v>76608.000000000015</v>
      </c>
      <c r="V1477" s="37" t="s">
        <v>48</v>
      </c>
      <c r="W1477" s="32">
        <v>2016</v>
      </c>
      <c r="X1477" s="38" t="s">
        <v>48</v>
      </c>
    </row>
    <row r="1478" spans="1:58" ht="50.1" customHeight="1">
      <c r="A1478" s="29" t="s">
        <v>3435</v>
      </c>
      <c r="B1478" s="30" t="s">
        <v>35</v>
      </c>
      <c r="C1478" s="31" t="s">
        <v>3431</v>
      </c>
      <c r="D1478" s="31" t="s">
        <v>3378</v>
      </c>
      <c r="E1478" s="31" t="s">
        <v>3379</v>
      </c>
      <c r="F1478" s="31" t="s">
        <v>3436</v>
      </c>
      <c r="G1478" s="32" t="s">
        <v>40</v>
      </c>
      <c r="H1478" s="33">
        <v>0</v>
      </c>
      <c r="I1478" s="67">
        <v>590000000</v>
      </c>
      <c r="J1478" s="32" t="s">
        <v>41</v>
      </c>
      <c r="K1478" s="32" t="s">
        <v>275</v>
      </c>
      <c r="L1478" s="32" t="s">
        <v>43</v>
      </c>
      <c r="M1478" s="32" t="s">
        <v>44</v>
      </c>
      <c r="N1478" s="32" t="s">
        <v>296</v>
      </c>
      <c r="O1478" s="32" t="s">
        <v>111</v>
      </c>
      <c r="P1478" s="32" t="s">
        <v>267</v>
      </c>
      <c r="Q1478" s="32" t="s">
        <v>268</v>
      </c>
      <c r="R1478" s="34">
        <v>4</v>
      </c>
      <c r="S1478" s="34">
        <v>11400</v>
      </c>
      <c r="T1478" s="35">
        <v>0</v>
      </c>
      <c r="U1478" s="36">
        <f>T1478*1.12</f>
        <v>0</v>
      </c>
      <c r="V1478" s="37" t="s">
        <v>48</v>
      </c>
      <c r="W1478" s="32">
        <v>2016</v>
      </c>
      <c r="X1478" s="38">
        <v>11</v>
      </c>
    </row>
    <row r="1479" spans="1:58" s="136" customFormat="1" ht="50.1" customHeight="1">
      <c r="A1479" s="41" t="s">
        <v>3437</v>
      </c>
      <c r="B1479" s="30" t="s">
        <v>35</v>
      </c>
      <c r="C1479" s="42" t="s">
        <v>3431</v>
      </c>
      <c r="D1479" s="42" t="s">
        <v>3378</v>
      </c>
      <c r="E1479" s="42" t="s">
        <v>3379</v>
      </c>
      <c r="F1479" s="42" t="s">
        <v>3436</v>
      </c>
      <c r="G1479" s="30" t="s">
        <v>40</v>
      </c>
      <c r="H1479" s="30">
        <v>0</v>
      </c>
      <c r="I1479" s="67">
        <v>590000000</v>
      </c>
      <c r="J1479" s="32" t="s">
        <v>41</v>
      </c>
      <c r="K1479" s="30" t="s">
        <v>204</v>
      </c>
      <c r="L1479" s="32" t="s">
        <v>43</v>
      </c>
      <c r="M1479" s="30" t="s">
        <v>44</v>
      </c>
      <c r="N1479" s="30" t="s">
        <v>296</v>
      </c>
      <c r="O1479" s="32" t="s">
        <v>115</v>
      </c>
      <c r="P1479" s="32">
        <v>839</v>
      </c>
      <c r="Q1479" s="30" t="s">
        <v>268</v>
      </c>
      <c r="R1479" s="43">
        <v>4</v>
      </c>
      <c r="S1479" s="43">
        <v>11400</v>
      </c>
      <c r="T1479" s="44">
        <f>R1479*S1479</f>
        <v>45600</v>
      </c>
      <c r="U1479" s="44">
        <f>T1479*1.12</f>
        <v>51072.000000000007</v>
      </c>
      <c r="V1479" s="64"/>
      <c r="W1479" s="32">
        <v>2016</v>
      </c>
      <c r="X1479" s="30"/>
    </row>
    <row r="1480" spans="1:58" ht="50.1" customHeight="1">
      <c r="A1480" s="29" t="s">
        <v>3438</v>
      </c>
      <c r="B1480" s="30" t="s">
        <v>35</v>
      </c>
      <c r="C1480" s="31" t="s">
        <v>3431</v>
      </c>
      <c r="D1480" s="31" t="s">
        <v>3378</v>
      </c>
      <c r="E1480" s="31" t="s">
        <v>3379</v>
      </c>
      <c r="F1480" s="31" t="s">
        <v>3439</v>
      </c>
      <c r="G1480" s="32" t="s">
        <v>40</v>
      </c>
      <c r="H1480" s="33">
        <v>0</v>
      </c>
      <c r="I1480" s="67">
        <v>590000000</v>
      </c>
      <c r="J1480" s="32" t="s">
        <v>41</v>
      </c>
      <c r="K1480" s="32" t="s">
        <v>275</v>
      </c>
      <c r="L1480" s="32" t="s">
        <v>43</v>
      </c>
      <c r="M1480" s="32" t="s">
        <v>44</v>
      </c>
      <c r="N1480" s="32" t="s">
        <v>296</v>
      </c>
      <c r="O1480" s="32" t="s">
        <v>111</v>
      </c>
      <c r="P1480" s="32" t="s">
        <v>267</v>
      </c>
      <c r="Q1480" s="32" t="s">
        <v>268</v>
      </c>
      <c r="R1480" s="34">
        <v>4</v>
      </c>
      <c r="S1480" s="34">
        <v>7050</v>
      </c>
      <c r="T1480" s="35">
        <v>0</v>
      </c>
      <c r="U1480" s="36">
        <f t="shared" ref="U1480:U1482" si="141">T1480*1.12</f>
        <v>0</v>
      </c>
      <c r="V1480" s="37" t="s">
        <v>48</v>
      </c>
      <c r="W1480" s="32">
        <v>2016</v>
      </c>
      <c r="X1480" s="38">
        <v>11</v>
      </c>
    </row>
    <row r="1481" spans="1:58" s="136" customFormat="1" ht="50.1" customHeight="1">
      <c r="A1481" s="41" t="s">
        <v>3440</v>
      </c>
      <c r="B1481" s="30" t="s">
        <v>35</v>
      </c>
      <c r="C1481" s="42" t="s">
        <v>3431</v>
      </c>
      <c r="D1481" s="42" t="s">
        <v>3378</v>
      </c>
      <c r="E1481" s="42" t="s">
        <v>3379</v>
      </c>
      <c r="F1481" s="42" t="s">
        <v>3439</v>
      </c>
      <c r="G1481" s="30" t="s">
        <v>40</v>
      </c>
      <c r="H1481" s="30">
        <v>0</v>
      </c>
      <c r="I1481" s="67">
        <v>590000000</v>
      </c>
      <c r="J1481" s="32" t="s">
        <v>41</v>
      </c>
      <c r="K1481" s="30" t="s">
        <v>204</v>
      </c>
      <c r="L1481" s="32" t="s">
        <v>43</v>
      </c>
      <c r="M1481" s="30" t="s">
        <v>44</v>
      </c>
      <c r="N1481" s="30" t="s">
        <v>296</v>
      </c>
      <c r="O1481" s="32" t="s">
        <v>115</v>
      </c>
      <c r="P1481" s="32">
        <v>839</v>
      </c>
      <c r="Q1481" s="30" t="s">
        <v>268</v>
      </c>
      <c r="R1481" s="43">
        <v>4</v>
      </c>
      <c r="S1481" s="43">
        <v>7050</v>
      </c>
      <c r="T1481" s="44">
        <f>R1481*S1481</f>
        <v>28200</v>
      </c>
      <c r="U1481" s="44">
        <f>T1481*1.12</f>
        <v>31584.000000000004</v>
      </c>
      <c r="V1481" s="64"/>
      <c r="W1481" s="32">
        <v>2016</v>
      </c>
      <c r="X1481" s="30"/>
    </row>
    <row r="1482" spans="1:58" ht="50.1" customHeight="1">
      <c r="A1482" s="29" t="s">
        <v>3441</v>
      </c>
      <c r="B1482" s="30" t="s">
        <v>35</v>
      </c>
      <c r="C1482" s="31" t="s">
        <v>3442</v>
      </c>
      <c r="D1482" s="31" t="s">
        <v>3443</v>
      </c>
      <c r="E1482" s="31" t="s">
        <v>3444</v>
      </c>
      <c r="F1482" s="31" t="s">
        <v>3445</v>
      </c>
      <c r="G1482" s="32" t="s">
        <v>40</v>
      </c>
      <c r="H1482" s="33">
        <v>0</v>
      </c>
      <c r="I1482" s="67">
        <v>590000000</v>
      </c>
      <c r="J1482" s="32" t="s">
        <v>41</v>
      </c>
      <c r="K1482" s="32" t="s">
        <v>68</v>
      </c>
      <c r="L1482" s="32" t="s">
        <v>302</v>
      </c>
      <c r="M1482" s="32" t="s">
        <v>69</v>
      </c>
      <c r="N1482" s="32" t="s">
        <v>303</v>
      </c>
      <c r="O1482" s="32" t="s">
        <v>71</v>
      </c>
      <c r="P1482" s="32">
        <v>796</v>
      </c>
      <c r="Q1482" s="32" t="s">
        <v>47</v>
      </c>
      <c r="R1482" s="34">
        <v>4</v>
      </c>
      <c r="S1482" s="34">
        <v>35350</v>
      </c>
      <c r="T1482" s="35">
        <v>0</v>
      </c>
      <c r="U1482" s="36">
        <f t="shared" si="141"/>
        <v>0</v>
      </c>
      <c r="V1482" s="37" t="s">
        <v>48</v>
      </c>
      <c r="W1482" s="32">
        <v>2016</v>
      </c>
      <c r="X1482" s="38">
        <v>11</v>
      </c>
    </row>
    <row r="1483" spans="1:58" s="40" customFormat="1" ht="50.1" customHeight="1">
      <c r="A1483" s="70" t="s">
        <v>3446</v>
      </c>
      <c r="B1483" s="30" t="s">
        <v>35</v>
      </c>
      <c r="C1483" s="42" t="s">
        <v>3442</v>
      </c>
      <c r="D1483" s="42" t="s">
        <v>3443</v>
      </c>
      <c r="E1483" s="42" t="s">
        <v>3444</v>
      </c>
      <c r="F1483" s="42" t="s">
        <v>3445</v>
      </c>
      <c r="G1483" s="32" t="s">
        <v>40</v>
      </c>
      <c r="H1483" s="30">
        <v>0</v>
      </c>
      <c r="I1483" s="67">
        <v>590000000</v>
      </c>
      <c r="J1483" s="32" t="s">
        <v>41</v>
      </c>
      <c r="K1483" s="32" t="s">
        <v>182</v>
      </c>
      <c r="L1483" s="32" t="s">
        <v>302</v>
      </c>
      <c r="M1483" s="32" t="s">
        <v>69</v>
      </c>
      <c r="N1483" s="32" t="s">
        <v>303</v>
      </c>
      <c r="O1483" s="32" t="s">
        <v>115</v>
      </c>
      <c r="P1483" s="32">
        <v>796</v>
      </c>
      <c r="Q1483" s="32" t="s">
        <v>47</v>
      </c>
      <c r="R1483" s="58">
        <v>4</v>
      </c>
      <c r="S1483" s="58">
        <v>35350</v>
      </c>
      <c r="T1483" s="58">
        <v>0</v>
      </c>
      <c r="U1483" s="58">
        <f>T1483*1.12</f>
        <v>0</v>
      </c>
      <c r="V1483" s="65"/>
      <c r="W1483" s="32">
        <v>2016</v>
      </c>
      <c r="X1483" s="87">
        <v>11</v>
      </c>
      <c r="Y1483" s="364"/>
      <c r="Z1483" s="364"/>
      <c r="AA1483" s="364"/>
      <c r="AB1483" s="364"/>
      <c r="AC1483" s="364"/>
      <c r="AD1483" s="364"/>
      <c r="AE1483" s="364"/>
      <c r="AF1483" s="364"/>
      <c r="AG1483" s="364"/>
      <c r="AH1483" s="39"/>
      <c r="AI1483" s="39"/>
      <c r="AJ1483" s="39"/>
      <c r="AK1483" s="39"/>
      <c r="AL1483" s="39"/>
      <c r="AM1483" s="39"/>
      <c r="AN1483" s="39"/>
      <c r="AO1483" s="39"/>
      <c r="AP1483" s="39"/>
      <c r="AQ1483" s="39"/>
      <c r="AR1483" s="39"/>
      <c r="AS1483" s="39"/>
      <c r="AT1483" s="39"/>
      <c r="AU1483" s="39"/>
      <c r="AV1483" s="39"/>
      <c r="AW1483" s="39"/>
      <c r="AX1483" s="39"/>
      <c r="AY1483" s="39"/>
      <c r="AZ1483" s="39"/>
      <c r="BA1483" s="39"/>
      <c r="BB1483" s="39"/>
      <c r="BC1483" s="39"/>
      <c r="BD1483" s="39"/>
      <c r="BE1483" s="39"/>
      <c r="BF1483" s="39"/>
    </row>
    <row r="1484" spans="1:58" s="40" customFormat="1" ht="50.1" customHeight="1">
      <c r="A1484" s="70" t="s">
        <v>13191</v>
      </c>
      <c r="B1484" s="30" t="s">
        <v>35</v>
      </c>
      <c r="C1484" s="42" t="s">
        <v>3442</v>
      </c>
      <c r="D1484" s="42" t="s">
        <v>3443</v>
      </c>
      <c r="E1484" s="42" t="s">
        <v>3444</v>
      </c>
      <c r="F1484" s="42" t="s">
        <v>3445</v>
      </c>
      <c r="G1484" s="32" t="s">
        <v>40</v>
      </c>
      <c r="H1484" s="30">
        <v>0</v>
      </c>
      <c r="I1484" s="67">
        <v>590000000</v>
      </c>
      <c r="J1484" s="32" t="s">
        <v>41</v>
      </c>
      <c r="K1484" s="32" t="s">
        <v>12806</v>
      </c>
      <c r="L1484" s="32" t="s">
        <v>302</v>
      </c>
      <c r="M1484" s="32" t="s">
        <v>69</v>
      </c>
      <c r="N1484" s="32" t="s">
        <v>303</v>
      </c>
      <c r="O1484" s="32" t="s">
        <v>115</v>
      </c>
      <c r="P1484" s="32">
        <v>796</v>
      </c>
      <c r="Q1484" s="32" t="s">
        <v>47</v>
      </c>
      <c r="R1484" s="58">
        <v>4</v>
      </c>
      <c r="S1484" s="58">
        <v>35350</v>
      </c>
      <c r="T1484" s="58">
        <f>R1484*S1484</f>
        <v>141400</v>
      </c>
      <c r="U1484" s="58">
        <f>T1484*1.12</f>
        <v>158368.00000000003</v>
      </c>
      <c r="V1484" s="65"/>
      <c r="W1484" s="32">
        <v>2016</v>
      </c>
      <c r="X1484" s="87"/>
      <c r="Y1484" s="364"/>
      <c r="Z1484" s="364"/>
      <c r="AA1484" s="364"/>
      <c r="AB1484" s="364"/>
      <c r="AC1484" s="364"/>
      <c r="AD1484" s="364"/>
      <c r="AE1484" s="364"/>
      <c r="AF1484" s="364"/>
      <c r="AG1484" s="364"/>
      <c r="AH1484" s="39"/>
      <c r="AI1484" s="39"/>
      <c r="AJ1484" s="39"/>
      <c r="AK1484" s="39"/>
      <c r="AL1484" s="39"/>
      <c r="AM1484" s="39"/>
      <c r="AN1484" s="39"/>
      <c r="AO1484" s="39"/>
      <c r="AP1484" s="39"/>
      <c r="AQ1484" s="39"/>
      <c r="AR1484" s="39"/>
      <c r="AS1484" s="39"/>
      <c r="AT1484" s="39"/>
      <c r="AU1484" s="39"/>
      <c r="AV1484" s="39"/>
      <c r="AW1484" s="39"/>
      <c r="AX1484" s="39"/>
      <c r="AY1484" s="39"/>
      <c r="AZ1484" s="39"/>
      <c r="BA1484" s="39"/>
      <c r="BB1484" s="39"/>
      <c r="BC1484" s="39"/>
      <c r="BD1484" s="39"/>
      <c r="BE1484" s="39"/>
      <c r="BF1484" s="39"/>
    </row>
    <row r="1485" spans="1:58" ht="50.1" customHeight="1">
      <c r="A1485" s="29" t="s">
        <v>3447</v>
      </c>
      <c r="B1485" s="30" t="s">
        <v>35</v>
      </c>
      <c r="C1485" s="31" t="s">
        <v>3448</v>
      </c>
      <c r="D1485" s="31" t="s">
        <v>3449</v>
      </c>
      <c r="E1485" s="31" t="s">
        <v>3450</v>
      </c>
      <c r="F1485" s="31" t="s">
        <v>3451</v>
      </c>
      <c r="G1485" s="32" t="s">
        <v>40</v>
      </c>
      <c r="H1485" s="33">
        <v>0</v>
      </c>
      <c r="I1485" s="67">
        <v>590000000</v>
      </c>
      <c r="J1485" s="32" t="s">
        <v>41</v>
      </c>
      <c r="K1485" s="32" t="s">
        <v>68</v>
      </c>
      <c r="L1485" s="32" t="s">
        <v>302</v>
      </c>
      <c r="M1485" s="32" t="s">
        <v>69</v>
      </c>
      <c r="N1485" s="32" t="s">
        <v>303</v>
      </c>
      <c r="O1485" s="32" t="s">
        <v>71</v>
      </c>
      <c r="P1485" s="32" t="s">
        <v>3452</v>
      </c>
      <c r="Q1485" s="32" t="s">
        <v>3453</v>
      </c>
      <c r="R1485" s="34">
        <v>7</v>
      </c>
      <c r="S1485" s="34">
        <v>35000</v>
      </c>
      <c r="T1485" s="35">
        <v>0</v>
      </c>
      <c r="U1485" s="36">
        <f t="shared" ref="U1485:U1517" si="142">T1485*1.12</f>
        <v>0</v>
      </c>
      <c r="V1485" s="37" t="s">
        <v>48</v>
      </c>
      <c r="W1485" s="32">
        <v>2016</v>
      </c>
      <c r="X1485" s="38">
        <v>11</v>
      </c>
    </row>
    <row r="1486" spans="1:58" s="136" customFormat="1" ht="50.1" customHeight="1">
      <c r="A1486" s="41" t="s">
        <v>3454</v>
      </c>
      <c r="B1486" s="30" t="s">
        <v>35</v>
      </c>
      <c r="C1486" s="42" t="s">
        <v>3448</v>
      </c>
      <c r="D1486" s="42" t="s">
        <v>3449</v>
      </c>
      <c r="E1486" s="42" t="s">
        <v>3450</v>
      </c>
      <c r="F1486" s="42" t="s">
        <v>3451</v>
      </c>
      <c r="G1486" s="32" t="s">
        <v>40</v>
      </c>
      <c r="H1486" s="30">
        <v>0</v>
      </c>
      <c r="I1486" s="67">
        <v>590000000</v>
      </c>
      <c r="J1486" s="32" t="s">
        <v>41</v>
      </c>
      <c r="K1486" s="32" t="s">
        <v>182</v>
      </c>
      <c r="L1486" s="32" t="s">
        <v>302</v>
      </c>
      <c r="M1486" s="32" t="s">
        <v>69</v>
      </c>
      <c r="N1486" s="32" t="s">
        <v>303</v>
      </c>
      <c r="O1486" s="32" t="s">
        <v>115</v>
      </c>
      <c r="P1486" s="30">
        <v>704</v>
      </c>
      <c r="Q1486" s="30" t="s">
        <v>3453</v>
      </c>
      <c r="R1486" s="62">
        <v>7</v>
      </c>
      <c r="S1486" s="53">
        <v>35000</v>
      </c>
      <c r="T1486" s="44">
        <f>R1486*S1486</f>
        <v>245000</v>
      </c>
      <c r="U1486" s="44">
        <f>T1486*1.12</f>
        <v>274400</v>
      </c>
      <c r="V1486" s="65"/>
      <c r="W1486" s="32">
        <v>2016</v>
      </c>
      <c r="X1486" s="87"/>
    </row>
    <row r="1487" spans="1:58" ht="50.1" customHeight="1">
      <c r="A1487" s="29" t="s">
        <v>3455</v>
      </c>
      <c r="B1487" s="30" t="s">
        <v>35</v>
      </c>
      <c r="C1487" s="31" t="s">
        <v>3456</v>
      </c>
      <c r="D1487" s="31" t="s">
        <v>3457</v>
      </c>
      <c r="E1487" s="31" t="s">
        <v>3458</v>
      </c>
      <c r="F1487" s="31" t="s">
        <v>3459</v>
      </c>
      <c r="G1487" s="32" t="s">
        <v>40</v>
      </c>
      <c r="H1487" s="33">
        <v>0</v>
      </c>
      <c r="I1487" s="67">
        <v>590000000</v>
      </c>
      <c r="J1487" s="32" t="s">
        <v>41</v>
      </c>
      <c r="K1487" s="32" t="s">
        <v>68</v>
      </c>
      <c r="L1487" s="32" t="s">
        <v>302</v>
      </c>
      <c r="M1487" s="32" t="s">
        <v>69</v>
      </c>
      <c r="N1487" s="32" t="s">
        <v>303</v>
      </c>
      <c r="O1487" s="32" t="s">
        <v>71</v>
      </c>
      <c r="P1487" s="32" t="s">
        <v>3452</v>
      </c>
      <c r="Q1487" s="32" t="s">
        <v>3453</v>
      </c>
      <c r="R1487" s="34">
        <v>4</v>
      </c>
      <c r="S1487" s="34">
        <v>1000</v>
      </c>
      <c r="T1487" s="35">
        <v>0</v>
      </c>
      <c r="U1487" s="36">
        <f t="shared" si="142"/>
        <v>0</v>
      </c>
      <c r="V1487" s="37" t="s">
        <v>48</v>
      </c>
      <c r="W1487" s="32">
        <v>2016</v>
      </c>
      <c r="X1487" s="38">
        <v>11</v>
      </c>
    </row>
    <row r="1488" spans="1:58" s="136" customFormat="1" ht="50.1" customHeight="1">
      <c r="A1488" s="41" t="s">
        <v>3460</v>
      </c>
      <c r="B1488" s="30" t="s">
        <v>35</v>
      </c>
      <c r="C1488" s="42" t="s">
        <v>3456</v>
      </c>
      <c r="D1488" s="42" t="s">
        <v>3457</v>
      </c>
      <c r="E1488" s="42" t="s">
        <v>3458</v>
      </c>
      <c r="F1488" s="42" t="s">
        <v>3459</v>
      </c>
      <c r="G1488" s="32" t="s">
        <v>40</v>
      </c>
      <c r="H1488" s="30">
        <v>0</v>
      </c>
      <c r="I1488" s="67">
        <v>590000000</v>
      </c>
      <c r="J1488" s="32" t="s">
        <v>41</v>
      </c>
      <c r="K1488" s="32" t="s">
        <v>182</v>
      </c>
      <c r="L1488" s="32" t="s">
        <v>302</v>
      </c>
      <c r="M1488" s="32" t="s">
        <v>69</v>
      </c>
      <c r="N1488" s="32" t="s">
        <v>303</v>
      </c>
      <c r="O1488" s="32" t="s">
        <v>115</v>
      </c>
      <c r="P1488" s="30">
        <v>704</v>
      </c>
      <c r="Q1488" s="30" t="s">
        <v>3453</v>
      </c>
      <c r="R1488" s="62">
        <v>4</v>
      </c>
      <c r="S1488" s="53">
        <v>1000</v>
      </c>
      <c r="T1488" s="44">
        <f>R1488*S1488</f>
        <v>4000</v>
      </c>
      <c r="U1488" s="44">
        <f>T1488*1.12</f>
        <v>4480</v>
      </c>
      <c r="V1488" s="65"/>
      <c r="W1488" s="32">
        <v>2016</v>
      </c>
      <c r="X1488" s="87"/>
    </row>
    <row r="1489" spans="1:61" ht="50.1" customHeight="1">
      <c r="A1489" s="29" t="s">
        <v>3461</v>
      </c>
      <c r="B1489" s="30" t="s">
        <v>35</v>
      </c>
      <c r="C1489" s="31" t="s">
        <v>3462</v>
      </c>
      <c r="D1489" s="31" t="s">
        <v>3463</v>
      </c>
      <c r="E1489" s="31" t="s">
        <v>3464</v>
      </c>
      <c r="F1489" s="31" t="s">
        <v>3465</v>
      </c>
      <c r="G1489" s="32" t="s">
        <v>103</v>
      </c>
      <c r="H1489" s="33">
        <v>10</v>
      </c>
      <c r="I1489" s="67">
        <v>590000000</v>
      </c>
      <c r="J1489" s="32" t="s">
        <v>41</v>
      </c>
      <c r="K1489" s="32" t="s">
        <v>200</v>
      </c>
      <c r="L1489" s="32" t="s">
        <v>43</v>
      </c>
      <c r="M1489" s="32" t="s">
        <v>84</v>
      </c>
      <c r="N1489" s="32" t="s">
        <v>201</v>
      </c>
      <c r="O1489" s="32" t="s">
        <v>202</v>
      </c>
      <c r="P1489" s="32">
        <v>796</v>
      </c>
      <c r="Q1489" s="32" t="s">
        <v>47</v>
      </c>
      <c r="R1489" s="34">
        <v>40</v>
      </c>
      <c r="S1489" s="34">
        <v>480</v>
      </c>
      <c r="T1489" s="35">
        <v>0</v>
      </c>
      <c r="U1489" s="36">
        <f t="shared" si="142"/>
        <v>0</v>
      </c>
      <c r="V1489" s="37" t="s">
        <v>48</v>
      </c>
      <c r="W1489" s="32">
        <v>2016</v>
      </c>
      <c r="X1489" s="38">
        <v>11</v>
      </c>
    </row>
    <row r="1490" spans="1:61" s="136" customFormat="1" ht="50.1" customHeight="1">
      <c r="A1490" s="41" t="s">
        <v>3466</v>
      </c>
      <c r="B1490" s="30" t="s">
        <v>35</v>
      </c>
      <c r="C1490" s="42" t="s">
        <v>3462</v>
      </c>
      <c r="D1490" s="42" t="s">
        <v>3463</v>
      </c>
      <c r="E1490" s="42" t="s">
        <v>3464</v>
      </c>
      <c r="F1490" s="42" t="s">
        <v>3465</v>
      </c>
      <c r="G1490" s="30" t="s">
        <v>103</v>
      </c>
      <c r="H1490" s="30">
        <v>10</v>
      </c>
      <c r="I1490" s="67">
        <v>590000000</v>
      </c>
      <c r="J1490" s="32" t="s">
        <v>41</v>
      </c>
      <c r="K1490" s="30" t="s">
        <v>204</v>
      </c>
      <c r="L1490" s="32" t="s">
        <v>43</v>
      </c>
      <c r="M1490" s="30" t="s">
        <v>84</v>
      </c>
      <c r="N1490" s="30" t="s">
        <v>45</v>
      </c>
      <c r="O1490" s="54" t="s">
        <v>166</v>
      </c>
      <c r="P1490" s="32">
        <v>796</v>
      </c>
      <c r="Q1490" s="30" t="s">
        <v>47</v>
      </c>
      <c r="R1490" s="43">
        <v>40</v>
      </c>
      <c r="S1490" s="43">
        <v>480</v>
      </c>
      <c r="T1490" s="44">
        <f>R1490*S1490</f>
        <v>19200</v>
      </c>
      <c r="U1490" s="44">
        <f>T1490*1.12</f>
        <v>21504.000000000004</v>
      </c>
      <c r="V1490" s="64"/>
      <c r="W1490" s="32">
        <v>2016</v>
      </c>
      <c r="X1490" s="30"/>
    </row>
    <row r="1491" spans="1:61" ht="50.1" customHeight="1">
      <c r="A1491" s="29" t="s">
        <v>3467</v>
      </c>
      <c r="B1491" s="30" t="s">
        <v>35</v>
      </c>
      <c r="C1491" s="31" t="s">
        <v>3468</v>
      </c>
      <c r="D1491" s="31" t="s">
        <v>3469</v>
      </c>
      <c r="E1491" s="31" t="s">
        <v>3470</v>
      </c>
      <c r="F1491" s="31" t="s">
        <v>3471</v>
      </c>
      <c r="G1491" s="32" t="s">
        <v>40</v>
      </c>
      <c r="H1491" s="33">
        <v>0</v>
      </c>
      <c r="I1491" s="67">
        <v>590000000</v>
      </c>
      <c r="J1491" s="32" t="s">
        <v>41</v>
      </c>
      <c r="K1491" s="32" t="s">
        <v>68</v>
      </c>
      <c r="L1491" s="32" t="s">
        <v>302</v>
      </c>
      <c r="M1491" s="32" t="s">
        <v>69</v>
      </c>
      <c r="N1491" s="32" t="s">
        <v>303</v>
      </c>
      <c r="O1491" s="32" t="s">
        <v>71</v>
      </c>
      <c r="P1491" s="32">
        <v>796</v>
      </c>
      <c r="Q1491" s="32" t="s">
        <v>47</v>
      </c>
      <c r="R1491" s="34">
        <v>9</v>
      </c>
      <c r="S1491" s="34">
        <v>51398</v>
      </c>
      <c r="T1491" s="35">
        <v>0</v>
      </c>
      <c r="U1491" s="36">
        <f t="shared" si="142"/>
        <v>0</v>
      </c>
      <c r="V1491" s="37" t="s">
        <v>48</v>
      </c>
      <c r="W1491" s="32">
        <v>2016</v>
      </c>
      <c r="X1491" s="38">
        <v>11</v>
      </c>
    </row>
    <row r="1492" spans="1:61" s="136" customFormat="1" ht="50.1" customHeight="1">
      <c r="A1492" s="41" t="s">
        <v>3472</v>
      </c>
      <c r="B1492" s="30" t="s">
        <v>35</v>
      </c>
      <c r="C1492" s="42" t="s">
        <v>3468</v>
      </c>
      <c r="D1492" s="42" t="s">
        <v>3469</v>
      </c>
      <c r="E1492" s="42" t="s">
        <v>3470</v>
      </c>
      <c r="F1492" s="42" t="s">
        <v>3471</v>
      </c>
      <c r="G1492" s="32" t="s">
        <v>40</v>
      </c>
      <c r="H1492" s="30">
        <v>0</v>
      </c>
      <c r="I1492" s="67">
        <v>590000000</v>
      </c>
      <c r="J1492" s="32" t="s">
        <v>41</v>
      </c>
      <c r="K1492" s="32" t="s">
        <v>182</v>
      </c>
      <c r="L1492" s="32" t="s">
        <v>302</v>
      </c>
      <c r="M1492" s="32" t="s">
        <v>69</v>
      </c>
      <c r="N1492" s="32" t="s">
        <v>303</v>
      </c>
      <c r="O1492" s="32" t="s">
        <v>115</v>
      </c>
      <c r="P1492" s="32">
        <v>796</v>
      </c>
      <c r="Q1492" s="32" t="s">
        <v>47</v>
      </c>
      <c r="R1492" s="62">
        <v>9</v>
      </c>
      <c r="S1492" s="53">
        <v>51398</v>
      </c>
      <c r="T1492" s="44">
        <f>R1492*S1492</f>
        <v>462582</v>
      </c>
      <c r="U1492" s="44">
        <f>T1492*1.12</f>
        <v>518091.84</v>
      </c>
      <c r="V1492" s="65"/>
      <c r="W1492" s="32">
        <v>2016</v>
      </c>
      <c r="X1492" s="87"/>
    </row>
    <row r="1493" spans="1:61" ht="50.1" customHeight="1">
      <c r="A1493" s="29" t="s">
        <v>3473</v>
      </c>
      <c r="B1493" s="30" t="s">
        <v>35</v>
      </c>
      <c r="C1493" s="31" t="s">
        <v>3474</v>
      </c>
      <c r="D1493" s="31" t="s">
        <v>3475</v>
      </c>
      <c r="E1493" s="31" t="s">
        <v>3476</v>
      </c>
      <c r="F1493" s="31" t="s">
        <v>3477</v>
      </c>
      <c r="G1493" s="32" t="s">
        <v>40</v>
      </c>
      <c r="H1493" s="33">
        <v>0</v>
      </c>
      <c r="I1493" s="67">
        <v>590000000</v>
      </c>
      <c r="J1493" s="32" t="s">
        <v>41</v>
      </c>
      <c r="K1493" s="32" t="s">
        <v>275</v>
      </c>
      <c r="L1493" s="32" t="s">
        <v>41</v>
      </c>
      <c r="M1493" s="32" t="s">
        <v>84</v>
      </c>
      <c r="N1493" s="32" t="s">
        <v>3478</v>
      </c>
      <c r="O1493" s="32" t="s">
        <v>3479</v>
      </c>
      <c r="P1493" s="32">
        <v>796</v>
      </c>
      <c r="Q1493" s="32" t="s">
        <v>47</v>
      </c>
      <c r="R1493" s="34">
        <v>10</v>
      </c>
      <c r="S1493" s="34">
        <v>7130</v>
      </c>
      <c r="T1493" s="35">
        <v>0</v>
      </c>
      <c r="U1493" s="36">
        <f t="shared" si="142"/>
        <v>0</v>
      </c>
      <c r="V1493" s="37" t="s">
        <v>48</v>
      </c>
      <c r="W1493" s="32">
        <v>2016</v>
      </c>
      <c r="X1493" s="38">
        <v>11</v>
      </c>
    </row>
    <row r="1494" spans="1:61" s="136" customFormat="1" ht="50.1" customHeight="1">
      <c r="A1494" s="41" t="s">
        <v>3480</v>
      </c>
      <c r="B1494" s="30" t="s">
        <v>35</v>
      </c>
      <c r="C1494" s="42" t="s">
        <v>3474</v>
      </c>
      <c r="D1494" s="42" t="s">
        <v>3475</v>
      </c>
      <c r="E1494" s="42" t="s">
        <v>3476</v>
      </c>
      <c r="F1494" s="42" t="s">
        <v>3481</v>
      </c>
      <c r="G1494" s="30" t="s">
        <v>40</v>
      </c>
      <c r="H1494" s="30">
        <v>0</v>
      </c>
      <c r="I1494" s="67">
        <v>590000000</v>
      </c>
      <c r="J1494" s="32" t="s">
        <v>41</v>
      </c>
      <c r="K1494" s="30" t="s">
        <v>204</v>
      </c>
      <c r="L1494" s="30" t="s">
        <v>41</v>
      </c>
      <c r="M1494" s="30" t="s">
        <v>84</v>
      </c>
      <c r="N1494" s="30" t="s">
        <v>3478</v>
      </c>
      <c r="O1494" s="30" t="s">
        <v>3482</v>
      </c>
      <c r="P1494" s="32">
        <v>796</v>
      </c>
      <c r="Q1494" s="30" t="s">
        <v>47</v>
      </c>
      <c r="R1494" s="43">
        <v>10</v>
      </c>
      <c r="S1494" s="43">
        <v>7130</v>
      </c>
      <c r="T1494" s="44">
        <f>R1494*S1494</f>
        <v>71300</v>
      </c>
      <c r="U1494" s="44">
        <f>T1494*1.12</f>
        <v>79856.000000000015</v>
      </c>
      <c r="V1494" s="64"/>
      <c r="W1494" s="32">
        <v>2016</v>
      </c>
      <c r="X1494" s="30"/>
    </row>
    <row r="1495" spans="1:61" ht="50.1" customHeight="1">
      <c r="A1495" s="29" t="s">
        <v>3483</v>
      </c>
      <c r="B1495" s="30" t="s">
        <v>35</v>
      </c>
      <c r="C1495" s="31" t="s">
        <v>3474</v>
      </c>
      <c r="D1495" s="31" t="s">
        <v>3475</v>
      </c>
      <c r="E1495" s="31" t="s">
        <v>3476</v>
      </c>
      <c r="F1495" s="31" t="s">
        <v>3484</v>
      </c>
      <c r="G1495" s="32" t="s">
        <v>40</v>
      </c>
      <c r="H1495" s="33">
        <v>0</v>
      </c>
      <c r="I1495" s="67">
        <v>590000000</v>
      </c>
      <c r="J1495" s="32" t="s">
        <v>41</v>
      </c>
      <c r="K1495" s="32" t="s">
        <v>275</v>
      </c>
      <c r="L1495" s="32" t="s">
        <v>41</v>
      </c>
      <c r="M1495" s="32" t="s">
        <v>84</v>
      </c>
      <c r="N1495" s="32" t="s">
        <v>3478</v>
      </c>
      <c r="O1495" s="32" t="s">
        <v>3479</v>
      </c>
      <c r="P1495" s="32">
        <v>796</v>
      </c>
      <c r="Q1495" s="32" t="s">
        <v>47</v>
      </c>
      <c r="R1495" s="34">
        <v>10</v>
      </c>
      <c r="S1495" s="34">
        <v>7130</v>
      </c>
      <c r="T1495" s="35">
        <v>0</v>
      </c>
      <c r="U1495" s="36">
        <f t="shared" si="142"/>
        <v>0</v>
      </c>
      <c r="V1495" s="37" t="s">
        <v>48</v>
      </c>
      <c r="W1495" s="32">
        <v>2016</v>
      </c>
      <c r="X1495" s="38">
        <v>11</v>
      </c>
    </row>
    <row r="1496" spans="1:61" s="40" customFormat="1" ht="50.1" customHeight="1">
      <c r="A1496" s="70" t="s">
        <v>3485</v>
      </c>
      <c r="B1496" s="30" t="s">
        <v>35</v>
      </c>
      <c r="C1496" s="42" t="s">
        <v>3474</v>
      </c>
      <c r="D1496" s="42" t="s">
        <v>3475</v>
      </c>
      <c r="E1496" s="42" t="s">
        <v>3476</v>
      </c>
      <c r="F1496" s="42" t="s">
        <v>3486</v>
      </c>
      <c r="G1496" s="30" t="s">
        <v>40</v>
      </c>
      <c r="H1496" s="30">
        <v>0</v>
      </c>
      <c r="I1496" s="67">
        <v>590000000</v>
      </c>
      <c r="J1496" s="32" t="s">
        <v>41</v>
      </c>
      <c r="K1496" s="30" t="s">
        <v>204</v>
      </c>
      <c r="L1496" s="30" t="s">
        <v>41</v>
      </c>
      <c r="M1496" s="30" t="s">
        <v>84</v>
      </c>
      <c r="N1496" s="30" t="s">
        <v>3478</v>
      </c>
      <c r="O1496" s="30" t="s">
        <v>3482</v>
      </c>
      <c r="P1496" s="32">
        <v>796</v>
      </c>
      <c r="Q1496" s="30" t="s">
        <v>47</v>
      </c>
      <c r="R1496" s="58">
        <v>10</v>
      </c>
      <c r="S1496" s="58">
        <v>7129.9999999999991</v>
      </c>
      <c r="T1496" s="58">
        <v>0</v>
      </c>
      <c r="U1496" s="58">
        <f>T1496*1.12</f>
        <v>0</v>
      </c>
      <c r="V1496" s="314"/>
      <c r="W1496" s="32">
        <v>2016</v>
      </c>
      <c r="X1496" s="30" t="s">
        <v>14209</v>
      </c>
      <c r="Y1496" s="364"/>
      <c r="Z1496" s="364"/>
      <c r="AA1496" s="364"/>
      <c r="AB1496" s="364"/>
      <c r="AC1496" s="364"/>
      <c r="AD1496" s="364"/>
      <c r="AE1496" s="364"/>
      <c r="AF1496" s="364"/>
      <c r="AG1496" s="364"/>
      <c r="AH1496" s="364"/>
      <c r="AI1496" s="364"/>
      <c r="AJ1496" s="364"/>
      <c r="AK1496" s="39"/>
      <c r="AL1496" s="39"/>
      <c r="AM1496" s="39"/>
      <c r="AN1496" s="39"/>
      <c r="AO1496" s="39"/>
      <c r="AP1496" s="39"/>
      <c r="AQ1496" s="39"/>
      <c r="AR1496" s="39"/>
      <c r="AS1496" s="39"/>
      <c r="AT1496" s="39"/>
      <c r="AU1496" s="39"/>
      <c r="AV1496" s="39"/>
      <c r="AW1496" s="39"/>
      <c r="AX1496" s="39"/>
      <c r="AY1496" s="39"/>
      <c r="AZ1496" s="39"/>
      <c r="BA1496" s="39"/>
      <c r="BB1496" s="39"/>
      <c r="BC1496" s="39"/>
      <c r="BD1496" s="39"/>
      <c r="BE1496" s="39"/>
      <c r="BF1496" s="39"/>
      <c r="BG1496" s="39"/>
      <c r="BH1496" s="39"/>
      <c r="BI1496" s="39"/>
    </row>
    <row r="1497" spans="1:61" s="40" customFormat="1" ht="50.1" customHeight="1">
      <c r="A1497" s="98" t="s">
        <v>14210</v>
      </c>
      <c r="B1497" s="338" t="s">
        <v>35</v>
      </c>
      <c r="C1497" s="42" t="s">
        <v>14211</v>
      </c>
      <c r="D1497" s="42" t="s">
        <v>3475</v>
      </c>
      <c r="E1497" s="42" t="s">
        <v>14212</v>
      </c>
      <c r="F1497" s="161" t="s">
        <v>14213</v>
      </c>
      <c r="G1497" s="98" t="s">
        <v>40</v>
      </c>
      <c r="H1497" s="33">
        <v>0</v>
      </c>
      <c r="I1497" s="32">
        <v>590000000</v>
      </c>
      <c r="J1497" s="98" t="s">
        <v>7255</v>
      </c>
      <c r="K1497" s="98" t="s">
        <v>14136</v>
      </c>
      <c r="L1497" s="98" t="s">
        <v>13075</v>
      </c>
      <c r="M1497" s="98" t="s">
        <v>512</v>
      </c>
      <c r="N1497" s="98" t="s">
        <v>14214</v>
      </c>
      <c r="O1497" s="98" t="s">
        <v>731</v>
      </c>
      <c r="P1497" s="68">
        <v>796</v>
      </c>
      <c r="Q1497" s="30" t="s">
        <v>47</v>
      </c>
      <c r="R1497" s="58">
        <v>3</v>
      </c>
      <c r="S1497" s="102">
        <v>38702</v>
      </c>
      <c r="T1497" s="58">
        <f>S1497*R1497</f>
        <v>116106</v>
      </c>
      <c r="U1497" s="58">
        <f>T1497*1.12</f>
        <v>130038.72000000002</v>
      </c>
      <c r="V1497" s="98"/>
      <c r="W1497" s="68">
        <v>2016</v>
      </c>
      <c r="X1497" s="98"/>
      <c r="Y1497" s="364"/>
      <c r="Z1497" s="364"/>
      <c r="AA1497" s="364"/>
      <c r="AB1497" s="364"/>
      <c r="AC1497" s="364"/>
      <c r="AD1497" s="364"/>
      <c r="AE1497" s="364"/>
      <c r="AF1497" s="364"/>
      <c r="AG1497" s="364"/>
      <c r="AH1497" s="364"/>
      <c r="AI1497" s="364"/>
      <c r="AJ1497" s="364"/>
      <c r="AK1497" s="39"/>
      <c r="AL1497" s="39"/>
      <c r="AM1497" s="39"/>
      <c r="AN1497" s="39"/>
      <c r="AO1497" s="39"/>
      <c r="AP1497" s="39"/>
      <c r="AQ1497" s="39"/>
      <c r="AR1497" s="39"/>
      <c r="AS1497" s="39"/>
      <c r="AT1497" s="39"/>
      <c r="AU1497" s="39"/>
      <c r="AV1497" s="39"/>
      <c r="AW1497" s="39"/>
      <c r="AX1497" s="39"/>
      <c r="AY1497" s="39"/>
      <c r="AZ1497" s="39"/>
      <c r="BA1497" s="39"/>
      <c r="BB1497" s="39"/>
      <c r="BC1497" s="39"/>
      <c r="BD1497" s="39"/>
      <c r="BE1497" s="39"/>
      <c r="BF1497" s="39"/>
      <c r="BG1497" s="39"/>
      <c r="BH1497" s="39"/>
      <c r="BI1497" s="39"/>
    </row>
    <row r="1498" spans="1:61" ht="50.1" customHeight="1">
      <c r="A1498" s="29" t="s">
        <v>3487</v>
      </c>
      <c r="B1498" s="30" t="s">
        <v>35</v>
      </c>
      <c r="C1498" s="31" t="s">
        <v>3474</v>
      </c>
      <c r="D1498" s="31" t="s">
        <v>3475</v>
      </c>
      <c r="E1498" s="31" t="s">
        <v>3476</v>
      </c>
      <c r="F1498" s="31" t="s">
        <v>3488</v>
      </c>
      <c r="G1498" s="32" t="s">
        <v>40</v>
      </c>
      <c r="H1498" s="33">
        <v>0</v>
      </c>
      <c r="I1498" s="67">
        <v>590000000</v>
      </c>
      <c r="J1498" s="32" t="s">
        <v>41</v>
      </c>
      <c r="K1498" s="32" t="s">
        <v>275</v>
      </c>
      <c r="L1498" s="32" t="s">
        <v>41</v>
      </c>
      <c r="M1498" s="32" t="s">
        <v>84</v>
      </c>
      <c r="N1498" s="32" t="s">
        <v>3478</v>
      </c>
      <c r="O1498" s="32" t="s">
        <v>3479</v>
      </c>
      <c r="P1498" s="32">
        <v>796</v>
      </c>
      <c r="Q1498" s="32" t="s">
        <v>47</v>
      </c>
      <c r="R1498" s="34">
        <v>10</v>
      </c>
      <c r="S1498" s="34">
        <v>7127</v>
      </c>
      <c r="T1498" s="35">
        <v>0</v>
      </c>
      <c r="U1498" s="36">
        <f t="shared" si="142"/>
        <v>0</v>
      </c>
      <c r="V1498" s="37" t="s">
        <v>48</v>
      </c>
      <c r="W1498" s="32">
        <v>2016</v>
      </c>
      <c r="X1498" s="38">
        <v>11</v>
      </c>
    </row>
    <row r="1499" spans="1:61" s="136" customFormat="1" ht="50.1" customHeight="1">
      <c r="A1499" s="41" t="s">
        <v>3489</v>
      </c>
      <c r="B1499" s="30" t="s">
        <v>35</v>
      </c>
      <c r="C1499" s="42" t="s">
        <v>3474</v>
      </c>
      <c r="D1499" s="42" t="s">
        <v>3475</v>
      </c>
      <c r="E1499" s="42" t="s">
        <v>3476</v>
      </c>
      <c r="F1499" s="42" t="s">
        <v>3490</v>
      </c>
      <c r="G1499" s="30" t="s">
        <v>40</v>
      </c>
      <c r="H1499" s="30">
        <v>0</v>
      </c>
      <c r="I1499" s="67">
        <v>590000000</v>
      </c>
      <c r="J1499" s="32" t="s">
        <v>41</v>
      </c>
      <c r="K1499" s="30" t="s">
        <v>204</v>
      </c>
      <c r="L1499" s="30" t="s">
        <v>41</v>
      </c>
      <c r="M1499" s="30" t="s">
        <v>84</v>
      </c>
      <c r="N1499" s="30" t="s">
        <v>3478</v>
      </c>
      <c r="O1499" s="30" t="s">
        <v>3482</v>
      </c>
      <c r="P1499" s="32">
        <v>796</v>
      </c>
      <c r="Q1499" s="30" t="s">
        <v>47</v>
      </c>
      <c r="R1499" s="43">
        <v>10</v>
      </c>
      <c r="S1499" s="43">
        <v>7127</v>
      </c>
      <c r="T1499" s="44">
        <f>R1499*S1499</f>
        <v>71270</v>
      </c>
      <c r="U1499" s="44">
        <f>T1499*1.12</f>
        <v>79822.400000000009</v>
      </c>
      <c r="V1499" s="64"/>
      <c r="W1499" s="32">
        <v>2016</v>
      </c>
      <c r="X1499" s="30"/>
    </row>
    <row r="1500" spans="1:61" ht="50.1" customHeight="1">
      <c r="A1500" s="29" t="s">
        <v>3491</v>
      </c>
      <c r="B1500" s="30" t="s">
        <v>35</v>
      </c>
      <c r="C1500" s="31" t="s">
        <v>3474</v>
      </c>
      <c r="D1500" s="31" t="s">
        <v>3475</v>
      </c>
      <c r="E1500" s="31" t="s">
        <v>3476</v>
      </c>
      <c r="F1500" s="31" t="s">
        <v>3492</v>
      </c>
      <c r="G1500" s="32" t="s">
        <v>40</v>
      </c>
      <c r="H1500" s="33">
        <v>0</v>
      </c>
      <c r="I1500" s="67">
        <v>590000000</v>
      </c>
      <c r="J1500" s="32" t="s">
        <v>41</v>
      </c>
      <c r="K1500" s="32" t="s">
        <v>275</v>
      </c>
      <c r="L1500" s="32" t="s">
        <v>41</v>
      </c>
      <c r="M1500" s="32" t="s">
        <v>84</v>
      </c>
      <c r="N1500" s="32" t="s">
        <v>810</v>
      </c>
      <c r="O1500" s="32" t="s">
        <v>46</v>
      </c>
      <c r="P1500" s="32">
        <v>796</v>
      </c>
      <c r="Q1500" s="32" t="s">
        <v>47</v>
      </c>
      <c r="R1500" s="34">
        <v>20</v>
      </c>
      <c r="S1500" s="34">
        <v>2645</v>
      </c>
      <c r="T1500" s="35">
        <v>0</v>
      </c>
      <c r="U1500" s="36">
        <f t="shared" si="142"/>
        <v>0</v>
      </c>
      <c r="V1500" s="37" t="s">
        <v>48</v>
      </c>
      <c r="W1500" s="32">
        <v>2016</v>
      </c>
      <c r="X1500" s="38">
        <v>11</v>
      </c>
    </row>
    <row r="1501" spans="1:61" s="136" customFormat="1" ht="50.1" customHeight="1">
      <c r="A1501" s="41" t="s">
        <v>3493</v>
      </c>
      <c r="B1501" s="30" t="s">
        <v>35</v>
      </c>
      <c r="C1501" s="42" t="s">
        <v>3474</v>
      </c>
      <c r="D1501" s="42" t="s">
        <v>3475</v>
      </c>
      <c r="E1501" s="42" t="s">
        <v>3476</v>
      </c>
      <c r="F1501" s="42" t="s">
        <v>3492</v>
      </c>
      <c r="G1501" s="30" t="s">
        <v>40</v>
      </c>
      <c r="H1501" s="30">
        <v>0</v>
      </c>
      <c r="I1501" s="67">
        <v>590000000</v>
      </c>
      <c r="J1501" s="32" t="s">
        <v>41</v>
      </c>
      <c r="K1501" s="30" t="s">
        <v>204</v>
      </c>
      <c r="L1501" s="30" t="s">
        <v>41</v>
      </c>
      <c r="M1501" s="30" t="s">
        <v>84</v>
      </c>
      <c r="N1501" s="30" t="s">
        <v>810</v>
      </c>
      <c r="O1501" s="32" t="s">
        <v>175</v>
      </c>
      <c r="P1501" s="32">
        <v>796</v>
      </c>
      <c r="Q1501" s="30" t="s">
        <v>47</v>
      </c>
      <c r="R1501" s="43">
        <v>20</v>
      </c>
      <c r="S1501" s="43">
        <v>2645</v>
      </c>
      <c r="T1501" s="44">
        <f>R1501*S1501</f>
        <v>52900</v>
      </c>
      <c r="U1501" s="44">
        <f>T1501*1.12</f>
        <v>59248.000000000007</v>
      </c>
      <c r="V1501" s="64"/>
      <c r="W1501" s="32">
        <v>2016</v>
      </c>
      <c r="X1501" s="30"/>
    </row>
    <row r="1502" spans="1:61" ht="50.1" customHeight="1">
      <c r="A1502" s="29" t="s">
        <v>3494</v>
      </c>
      <c r="B1502" s="30" t="s">
        <v>35</v>
      </c>
      <c r="C1502" s="31" t="s">
        <v>3495</v>
      </c>
      <c r="D1502" s="31" t="s">
        <v>3475</v>
      </c>
      <c r="E1502" s="31" t="s">
        <v>3496</v>
      </c>
      <c r="F1502" s="31" t="s">
        <v>3497</v>
      </c>
      <c r="G1502" s="32" t="s">
        <v>40</v>
      </c>
      <c r="H1502" s="33">
        <v>0</v>
      </c>
      <c r="I1502" s="67">
        <v>590000000</v>
      </c>
      <c r="J1502" s="32" t="s">
        <v>41</v>
      </c>
      <c r="K1502" s="32" t="s">
        <v>275</v>
      </c>
      <c r="L1502" s="32" t="s">
        <v>43</v>
      </c>
      <c r="M1502" s="32" t="s">
        <v>44</v>
      </c>
      <c r="N1502" s="32" t="s">
        <v>296</v>
      </c>
      <c r="O1502" s="32" t="s">
        <v>111</v>
      </c>
      <c r="P1502" s="32">
        <v>796</v>
      </c>
      <c r="Q1502" s="32" t="s">
        <v>47</v>
      </c>
      <c r="R1502" s="34">
        <v>20</v>
      </c>
      <c r="S1502" s="34">
        <v>370</v>
      </c>
      <c r="T1502" s="35">
        <v>0</v>
      </c>
      <c r="U1502" s="36">
        <f t="shared" si="142"/>
        <v>0</v>
      </c>
      <c r="V1502" s="37" t="s">
        <v>48</v>
      </c>
      <c r="W1502" s="32">
        <v>2016</v>
      </c>
      <c r="X1502" s="38">
        <v>11</v>
      </c>
    </row>
    <row r="1503" spans="1:61" s="136" customFormat="1" ht="50.1" customHeight="1">
      <c r="A1503" s="41" t="s">
        <v>3498</v>
      </c>
      <c r="B1503" s="30" t="s">
        <v>35</v>
      </c>
      <c r="C1503" s="42" t="s">
        <v>3495</v>
      </c>
      <c r="D1503" s="42" t="s">
        <v>3475</v>
      </c>
      <c r="E1503" s="42" t="s">
        <v>3496</v>
      </c>
      <c r="F1503" s="42" t="s">
        <v>3497</v>
      </c>
      <c r="G1503" s="30" t="s">
        <v>40</v>
      </c>
      <c r="H1503" s="30">
        <v>0</v>
      </c>
      <c r="I1503" s="67">
        <v>590000000</v>
      </c>
      <c r="J1503" s="32" t="s">
        <v>41</v>
      </c>
      <c r="K1503" s="30" t="s">
        <v>204</v>
      </c>
      <c r="L1503" s="32" t="s">
        <v>43</v>
      </c>
      <c r="M1503" s="30" t="s">
        <v>44</v>
      </c>
      <c r="N1503" s="30" t="s">
        <v>296</v>
      </c>
      <c r="O1503" s="32" t="s">
        <v>115</v>
      </c>
      <c r="P1503" s="32">
        <v>796</v>
      </c>
      <c r="Q1503" s="30" t="s">
        <v>47</v>
      </c>
      <c r="R1503" s="43">
        <v>20</v>
      </c>
      <c r="S1503" s="43">
        <v>370</v>
      </c>
      <c r="T1503" s="44">
        <f>R1503*S1503</f>
        <v>7400</v>
      </c>
      <c r="U1503" s="44">
        <f>T1503*1.12</f>
        <v>8288</v>
      </c>
      <c r="V1503" s="64"/>
      <c r="W1503" s="32">
        <v>2016</v>
      </c>
      <c r="X1503" s="30"/>
    </row>
    <row r="1504" spans="1:61" ht="50.1" customHeight="1">
      <c r="A1504" s="29" t="s">
        <v>3499</v>
      </c>
      <c r="B1504" s="30" t="s">
        <v>35</v>
      </c>
      <c r="C1504" s="31" t="s">
        <v>3495</v>
      </c>
      <c r="D1504" s="31" t="s">
        <v>3475</v>
      </c>
      <c r="E1504" s="31" t="s">
        <v>3496</v>
      </c>
      <c r="F1504" s="31" t="s">
        <v>3500</v>
      </c>
      <c r="G1504" s="32" t="s">
        <v>40</v>
      </c>
      <c r="H1504" s="33">
        <v>0</v>
      </c>
      <c r="I1504" s="67">
        <v>590000000</v>
      </c>
      <c r="J1504" s="32" t="s">
        <v>41</v>
      </c>
      <c r="K1504" s="32" t="s">
        <v>275</v>
      </c>
      <c r="L1504" s="32" t="s">
        <v>43</v>
      </c>
      <c r="M1504" s="32" t="s">
        <v>44</v>
      </c>
      <c r="N1504" s="32" t="s">
        <v>296</v>
      </c>
      <c r="O1504" s="32" t="s">
        <v>111</v>
      </c>
      <c r="P1504" s="32">
        <v>796</v>
      </c>
      <c r="Q1504" s="32" t="s">
        <v>47</v>
      </c>
      <c r="R1504" s="34">
        <v>20</v>
      </c>
      <c r="S1504" s="34">
        <v>130</v>
      </c>
      <c r="T1504" s="35">
        <v>0</v>
      </c>
      <c r="U1504" s="36">
        <f t="shared" si="142"/>
        <v>0</v>
      </c>
      <c r="V1504" s="37" t="s">
        <v>48</v>
      </c>
      <c r="W1504" s="32">
        <v>2016</v>
      </c>
      <c r="X1504" s="38">
        <v>11</v>
      </c>
    </row>
    <row r="1505" spans="1:63" s="136" customFormat="1" ht="50.1" customHeight="1">
      <c r="A1505" s="41" t="s">
        <v>3501</v>
      </c>
      <c r="B1505" s="30" t="s">
        <v>35</v>
      </c>
      <c r="C1505" s="42" t="s">
        <v>3495</v>
      </c>
      <c r="D1505" s="42" t="s">
        <v>3475</v>
      </c>
      <c r="E1505" s="42" t="s">
        <v>3496</v>
      </c>
      <c r="F1505" s="42" t="s">
        <v>3500</v>
      </c>
      <c r="G1505" s="30" t="s">
        <v>40</v>
      </c>
      <c r="H1505" s="30">
        <v>0</v>
      </c>
      <c r="I1505" s="67">
        <v>590000000</v>
      </c>
      <c r="J1505" s="32" t="s">
        <v>41</v>
      </c>
      <c r="K1505" s="30" t="s">
        <v>204</v>
      </c>
      <c r="L1505" s="32" t="s">
        <v>43</v>
      </c>
      <c r="M1505" s="30" t="s">
        <v>44</v>
      </c>
      <c r="N1505" s="30" t="s">
        <v>296</v>
      </c>
      <c r="O1505" s="32" t="s">
        <v>115</v>
      </c>
      <c r="P1505" s="32">
        <v>796</v>
      </c>
      <c r="Q1505" s="30" t="s">
        <v>47</v>
      </c>
      <c r="R1505" s="43">
        <v>20</v>
      </c>
      <c r="S1505" s="43">
        <v>130</v>
      </c>
      <c r="T1505" s="44">
        <f>R1505*S1505</f>
        <v>2600</v>
      </c>
      <c r="U1505" s="44">
        <f>T1505*1.12</f>
        <v>2912.0000000000005</v>
      </c>
      <c r="V1505" s="64"/>
      <c r="W1505" s="32">
        <v>2016</v>
      </c>
      <c r="X1505" s="30"/>
    </row>
    <row r="1506" spans="1:63" ht="50.1" customHeight="1">
      <c r="A1506" s="29" t="s">
        <v>3502</v>
      </c>
      <c r="B1506" s="30" t="s">
        <v>35</v>
      </c>
      <c r="C1506" s="31" t="s">
        <v>3503</v>
      </c>
      <c r="D1506" s="31" t="s">
        <v>3475</v>
      </c>
      <c r="E1506" s="31" t="s">
        <v>3504</v>
      </c>
      <c r="F1506" s="31" t="s">
        <v>3505</v>
      </c>
      <c r="G1506" s="32" t="s">
        <v>40</v>
      </c>
      <c r="H1506" s="33">
        <v>0</v>
      </c>
      <c r="I1506" s="67">
        <v>590000000</v>
      </c>
      <c r="J1506" s="32" t="s">
        <v>41</v>
      </c>
      <c r="K1506" s="32" t="s">
        <v>68</v>
      </c>
      <c r="L1506" s="32" t="s">
        <v>302</v>
      </c>
      <c r="M1506" s="32" t="s">
        <v>69</v>
      </c>
      <c r="N1506" s="32" t="s">
        <v>3506</v>
      </c>
      <c r="O1506" s="32" t="s">
        <v>100</v>
      </c>
      <c r="P1506" s="32">
        <v>796</v>
      </c>
      <c r="Q1506" s="32" t="s">
        <v>47</v>
      </c>
      <c r="R1506" s="34">
        <v>1413</v>
      </c>
      <c r="S1506" s="34">
        <v>35</v>
      </c>
      <c r="T1506" s="35">
        <v>0</v>
      </c>
      <c r="U1506" s="36">
        <f t="shared" si="142"/>
        <v>0</v>
      </c>
      <c r="V1506" s="37" t="s">
        <v>48</v>
      </c>
      <c r="W1506" s="32">
        <v>2016</v>
      </c>
      <c r="X1506" s="38">
        <v>11</v>
      </c>
    </row>
    <row r="1507" spans="1:63" s="136" customFormat="1" ht="50.1" customHeight="1">
      <c r="A1507" s="41" t="s">
        <v>3507</v>
      </c>
      <c r="B1507" s="30" t="s">
        <v>35</v>
      </c>
      <c r="C1507" s="42" t="s">
        <v>3503</v>
      </c>
      <c r="D1507" s="42" t="s">
        <v>3475</v>
      </c>
      <c r="E1507" s="42" t="s">
        <v>3504</v>
      </c>
      <c r="F1507" s="42" t="s">
        <v>3505</v>
      </c>
      <c r="G1507" s="32" t="s">
        <v>40</v>
      </c>
      <c r="H1507" s="30">
        <v>0</v>
      </c>
      <c r="I1507" s="67">
        <v>590000000</v>
      </c>
      <c r="J1507" s="32" t="s">
        <v>41</v>
      </c>
      <c r="K1507" s="32" t="s">
        <v>182</v>
      </c>
      <c r="L1507" s="32" t="s">
        <v>302</v>
      </c>
      <c r="M1507" s="32" t="s">
        <v>69</v>
      </c>
      <c r="N1507" s="32" t="s">
        <v>3506</v>
      </c>
      <c r="O1507" s="32" t="s">
        <v>175</v>
      </c>
      <c r="P1507" s="32">
        <v>796</v>
      </c>
      <c r="Q1507" s="32" t="s">
        <v>47</v>
      </c>
      <c r="R1507" s="62">
        <v>1413</v>
      </c>
      <c r="S1507" s="53">
        <v>35</v>
      </c>
      <c r="T1507" s="44">
        <f>R1507*S1507</f>
        <v>49455</v>
      </c>
      <c r="U1507" s="44">
        <f>T1507*1.12</f>
        <v>55389.600000000006</v>
      </c>
      <c r="V1507" s="32"/>
      <c r="W1507" s="32">
        <v>2016</v>
      </c>
      <c r="X1507" s="32"/>
    </row>
    <row r="1508" spans="1:63" ht="50.1" customHeight="1">
      <c r="A1508" s="29" t="s">
        <v>3508</v>
      </c>
      <c r="B1508" s="30" t="s">
        <v>35</v>
      </c>
      <c r="C1508" s="31" t="s">
        <v>3503</v>
      </c>
      <c r="D1508" s="31" t="s">
        <v>3475</v>
      </c>
      <c r="E1508" s="31" t="s">
        <v>3504</v>
      </c>
      <c r="F1508" s="31" t="s">
        <v>3509</v>
      </c>
      <c r="G1508" s="32" t="s">
        <v>40</v>
      </c>
      <c r="H1508" s="33">
        <v>0</v>
      </c>
      <c r="I1508" s="67">
        <v>590000000</v>
      </c>
      <c r="J1508" s="32" t="s">
        <v>41</v>
      </c>
      <c r="K1508" s="32" t="s">
        <v>68</v>
      </c>
      <c r="L1508" s="32" t="s">
        <v>302</v>
      </c>
      <c r="M1508" s="32" t="s">
        <v>69</v>
      </c>
      <c r="N1508" s="32" t="s">
        <v>303</v>
      </c>
      <c r="O1508" s="32" t="s">
        <v>71</v>
      </c>
      <c r="P1508" s="32">
        <v>796</v>
      </c>
      <c r="Q1508" s="32" t="s">
        <v>47</v>
      </c>
      <c r="R1508" s="34">
        <v>454</v>
      </c>
      <c r="S1508" s="34">
        <v>37</v>
      </c>
      <c r="T1508" s="35">
        <v>0</v>
      </c>
      <c r="U1508" s="36">
        <f t="shared" si="142"/>
        <v>0</v>
      </c>
      <c r="V1508" s="37" t="s">
        <v>48</v>
      </c>
      <c r="W1508" s="32">
        <v>2016</v>
      </c>
      <c r="X1508" s="38">
        <v>11</v>
      </c>
    </row>
    <row r="1509" spans="1:63" s="40" customFormat="1" ht="50.1" customHeight="1">
      <c r="A1509" s="70" t="s">
        <v>14243</v>
      </c>
      <c r="B1509" s="30" t="s">
        <v>35</v>
      </c>
      <c r="C1509" s="42" t="s">
        <v>3503</v>
      </c>
      <c r="D1509" s="42" t="s">
        <v>3475</v>
      </c>
      <c r="E1509" s="42" t="s">
        <v>3504</v>
      </c>
      <c r="F1509" s="42" t="s">
        <v>3509</v>
      </c>
      <c r="G1509" s="32" t="s">
        <v>40</v>
      </c>
      <c r="H1509" s="30">
        <v>0</v>
      </c>
      <c r="I1509" s="351">
        <v>590000000</v>
      </c>
      <c r="J1509" s="32" t="s">
        <v>41</v>
      </c>
      <c r="K1509" s="32" t="s">
        <v>182</v>
      </c>
      <c r="L1509" s="32" t="s">
        <v>302</v>
      </c>
      <c r="M1509" s="32" t="s">
        <v>69</v>
      </c>
      <c r="N1509" s="32" t="s">
        <v>303</v>
      </c>
      <c r="O1509" s="32" t="s">
        <v>115</v>
      </c>
      <c r="P1509" s="32">
        <v>796</v>
      </c>
      <c r="Q1509" s="32" t="s">
        <v>47</v>
      </c>
      <c r="R1509" s="58">
        <v>454</v>
      </c>
      <c r="S1509" s="58">
        <v>37</v>
      </c>
      <c r="T1509" s="58">
        <v>0</v>
      </c>
      <c r="U1509" s="58">
        <f>T1509*1.12</f>
        <v>0</v>
      </c>
      <c r="V1509" s="65"/>
      <c r="W1509" s="32">
        <v>2016</v>
      </c>
      <c r="X1509" s="32" t="s">
        <v>13106</v>
      </c>
      <c r="Y1509" s="363"/>
      <c r="Z1509" s="364"/>
      <c r="AA1509" s="364"/>
      <c r="AB1509" s="364"/>
      <c r="AC1509" s="364"/>
      <c r="AD1509" s="364"/>
      <c r="AE1509" s="364"/>
      <c r="AF1509" s="364"/>
      <c r="AG1509" s="364"/>
      <c r="AH1509" s="364"/>
      <c r="AI1509" s="364"/>
      <c r="AJ1509" s="364"/>
      <c r="AK1509" s="364"/>
      <c r="AL1509" s="364"/>
      <c r="AM1509" s="39"/>
      <c r="AN1509" s="39"/>
      <c r="AO1509" s="39"/>
      <c r="AP1509" s="39"/>
      <c r="AQ1509" s="39"/>
      <c r="AR1509" s="39"/>
      <c r="AS1509" s="39"/>
      <c r="AT1509" s="39"/>
      <c r="AU1509" s="39"/>
      <c r="AV1509" s="39"/>
      <c r="AW1509" s="39"/>
      <c r="AX1509" s="39"/>
      <c r="AY1509" s="39"/>
      <c r="AZ1509" s="39"/>
      <c r="BA1509" s="39"/>
      <c r="BB1509" s="39"/>
      <c r="BC1509" s="39"/>
      <c r="BD1509" s="39"/>
      <c r="BE1509" s="39"/>
      <c r="BF1509" s="39"/>
      <c r="BG1509" s="39"/>
      <c r="BH1509" s="39"/>
      <c r="BI1509" s="39"/>
      <c r="BJ1509" s="39"/>
      <c r="BK1509" s="39"/>
    </row>
    <row r="1510" spans="1:63" s="40" customFormat="1" ht="50.1" customHeight="1">
      <c r="A1510" s="70" t="s">
        <v>14244</v>
      </c>
      <c r="B1510" s="54" t="s">
        <v>35</v>
      </c>
      <c r="C1510" s="31" t="s">
        <v>3503</v>
      </c>
      <c r="D1510" s="31" t="s">
        <v>3475</v>
      </c>
      <c r="E1510" s="31" t="s">
        <v>3504</v>
      </c>
      <c r="F1510" s="42" t="s">
        <v>14245</v>
      </c>
      <c r="G1510" s="30" t="s">
        <v>40</v>
      </c>
      <c r="H1510" s="239">
        <v>0</v>
      </c>
      <c r="I1510" s="313">
        <v>590000000</v>
      </c>
      <c r="J1510" s="68" t="s">
        <v>394</v>
      </c>
      <c r="K1510" s="30" t="s">
        <v>14136</v>
      </c>
      <c r="L1510" s="30" t="s">
        <v>396</v>
      </c>
      <c r="M1510" s="30" t="s">
        <v>69</v>
      </c>
      <c r="N1510" s="30" t="s">
        <v>9603</v>
      </c>
      <c r="O1510" s="30" t="s">
        <v>398</v>
      </c>
      <c r="P1510" s="70">
        <v>796</v>
      </c>
      <c r="Q1510" s="30" t="s">
        <v>47</v>
      </c>
      <c r="R1510" s="58">
        <v>100</v>
      </c>
      <c r="S1510" s="102">
        <v>20</v>
      </c>
      <c r="T1510" s="58">
        <f t="shared" ref="T1510" si="143">S1510*R1510</f>
        <v>2000</v>
      </c>
      <c r="U1510" s="323">
        <f>T1510*1.12</f>
        <v>2240</v>
      </c>
      <c r="V1510" s="30"/>
      <c r="W1510" s="68">
        <v>2016</v>
      </c>
      <c r="X1510" s="30"/>
      <c r="Y1510" s="363"/>
      <c r="Z1510" s="364"/>
      <c r="AA1510" s="364"/>
      <c r="AB1510" s="364"/>
      <c r="AC1510" s="364"/>
      <c r="AD1510" s="364"/>
      <c r="AE1510" s="364"/>
      <c r="AF1510" s="364"/>
      <c r="AG1510" s="364"/>
      <c r="AH1510" s="364"/>
      <c r="AI1510" s="364"/>
      <c r="AJ1510" s="364"/>
      <c r="AK1510" s="364"/>
      <c r="AL1510" s="364"/>
      <c r="AM1510" s="39"/>
      <c r="AN1510" s="39"/>
      <c r="AO1510" s="39"/>
      <c r="AP1510" s="39"/>
      <c r="AQ1510" s="39"/>
      <c r="AR1510" s="39"/>
      <c r="AS1510" s="39"/>
      <c r="AT1510" s="39"/>
      <c r="AU1510" s="39"/>
      <c r="AV1510" s="39"/>
      <c r="AW1510" s="39"/>
      <c r="AX1510" s="39"/>
      <c r="AY1510" s="39"/>
      <c r="AZ1510" s="39"/>
      <c r="BA1510" s="39"/>
      <c r="BB1510" s="39"/>
      <c r="BC1510" s="39"/>
      <c r="BD1510" s="39"/>
      <c r="BE1510" s="39"/>
      <c r="BF1510" s="39"/>
      <c r="BG1510" s="39"/>
      <c r="BH1510" s="39"/>
      <c r="BI1510" s="39"/>
      <c r="BJ1510" s="39"/>
      <c r="BK1510" s="39"/>
    </row>
    <row r="1511" spans="1:63" ht="50.1" customHeight="1">
      <c r="A1511" s="29" t="s">
        <v>3510</v>
      </c>
      <c r="B1511" s="30" t="s">
        <v>35</v>
      </c>
      <c r="C1511" s="31" t="s">
        <v>3503</v>
      </c>
      <c r="D1511" s="31" t="s">
        <v>3475</v>
      </c>
      <c r="E1511" s="31" t="s">
        <v>3504</v>
      </c>
      <c r="F1511" s="31" t="s">
        <v>3511</v>
      </c>
      <c r="G1511" s="32" t="s">
        <v>40</v>
      </c>
      <c r="H1511" s="33">
        <v>0</v>
      </c>
      <c r="I1511" s="67">
        <v>590000000</v>
      </c>
      <c r="J1511" s="32" t="s">
        <v>41</v>
      </c>
      <c r="K1511" s="32" t="s">
        <v>68</v>
      </c>
      <c r="L1511" s="32" t="s">
        <v>302</v>
      </c>
      <c r="M1511" s="32" t="s">
        <v>69</v>
      </c>
      <c r="N1511" s="32" t="s">
        <v>303</v>
      </c>
      <c r="O1511" s="32" t="s">
        <v>71</v>
      </c>
      <c r="P1511" s="32">
        <v>796</v>
      </c>
      <c r="Q1511" s="32" t="s">
        <v>47</v>
      </c>
      <c r="R1511" s="34">
        <v>310</v>
      </c>
      <c r="S1511" s="34">
        <v>45</v>
      </c>
      <c r="T1511" s="35">
        <v>0</v>
      </c>
      <c r="U1511" s="36">
        <f t="shared" si="142"/>
        <v>0</v>
      </c>
      <c r="V1511" s="37" t="s">
        <v>48</v>
      </c>
      <c r="W1511" s="32">
        <v>2016</v>
      </c>
      <c r="X1511" s="38">
        <v>11</v>
      </c>
    </row>
    <row r="1512" spans="1:63" s="136" customFormat="1" ht="50.1" customHeight="1">
      <c r="A1512" s="41" t="s">
        <v>3512</v>
      </c>
      <c r="B1512" s="30" t="s">
        <v>35</v>
      </c>
      <c r="C1512" s="42" t="s">
        <v>3503</v>
      </c>
      <c r="D1512" s="42" t="s">
        <v>3475</v>
      </c>
      <c r="E1512" s="42" t="s">
        <v>3504</v>
      </c>
      <c r="F1512" s="42" t="s">
        <v>3511</v>
      </c>
      <c r="G1512" s="32" t="s">
        <v>40</v>
      </c>
      <c r="H1512" s="30">
        <v>0</v>
      </c>
      <c r="I1512" s="67">
        <v>590000000</v>
      </c>
      <c r="J1512" s="32" t="s">
        <v>41</v>
      </c>
      <c r="K1512" s="32" t="s">
        <v>182</v>
      </c>
      <c r="L1512" s="32" t="s">
        <v>302</v>
      </c>
      <c r="M1512" s="32" t="s">
        <v>69</v>
      </c>
      <c r="N1512" s="32" t="s">
        <v>303</v>
      </c>
      <c r="O1512" s="32" t="s">
        <v>115</v>
      </c>
      <c r="P1512" s="32">
        <v>796</v>
      </c>
      <c r="Q1512" s="32" t="s">
        <v>47</v>
      </c>
      <c r="R1512" s="62">
        <v>310</v>
      </c>
      <c r="S1512" s="53">
        <v>45</v>
      </c>
      <c r="T1512" s="44">
        <f>R1512*S1512</f>
        <v>13950</v>
      </c>
      <c r="U1512" s="44">
        <f>T1512*1.12</f>
        <v>15624.000000000002</v>
      </c>
      <c r="V1512" s="65"/>
      <c r="W1512" s="32">
        <v>2016</v>
      </c>
      <c r="X1512" s="87"/>
    </row>
    <row r="1513" spans="1:63" ht="50.1" customHeight="1">
      <c r="A1513" s="29" t="s">
        <v>3513</v>
      </c>
      <c r="B1513" s="30" t="s">
        <v>35</v>
      </c>
      <c r="C1513" s="31" t="s">
        <v>3503</v>
      </c>
      <c r="D1513" s="31" t="s">
        <v>3475</v>
      </c>
      <c r="E1513" s="31" t="s">
        <v>3504</v>
      </c>
      <c r="F1513" s="31" t="s">
        <v>3514</v>
      </c>
      <c r="G1513" s="32" t="s">
        <v>40</v>
      </c>
      <c r="H1513" s="33">
        <v>0</v>
      </c>
      <c r="I1513" s="67">
        <v>590000000</v>
      </c>
      <c r="J1513" s="32" t="s">
        <v>41</v>
      </c>
      <c r="K1513" s="32" t="s">
        <v>68</v>
      </c>
      <c r="L1513" s="32" t="s">
        <v>302</v>
      </c>
      <c r="M1513" s="32" t="s">
        <v>69</v>
      </c>
      <c r="N1513" s="32" t="s">
        <v>303</v>
      </c>
      <c r="O1513" s="32" t="s">
        <v>100</v>
      </c>
      <c r="P1513" s="32">
        <v>796</v>
      </c>
      <c r="Q1513" s="32" t="s">
        <v>47</v>
      </c>
      <c r="R1513" s="34">
        <v>3</v>
      </c>
      <c r="S1513" s="34">
        <v>70</v>
      </c>
      <c r="T1513" s="35">
        <v>0</v>
      </c>
      <c r="U1513" s="36">
        <f t="shared" si="142"/>
        <v>0</v>
      </c>
      <c r="V1513" s="37" t="s">
        <v>48</v>
      </c>
      <c r="W1513" s="32">
        <v>2016</v>
      </c>
      <c r="X1513" s="38">
        <v>11</v>
      </c>
    </row>
    <row r="1514" spans="1:63" s="136" customFormat="1" ht="50.1" customHeight="1">
      <c r="A1514" s="41" t="s">
        <v>3515</v>
      </c>
      <c r="B1514" s="30" t="s">
        <v>35</v>
      </c>
      <c r="C1514" s="42" t="s">
        <v>3503</v>
      </c>
      <c r="D1514" s="42" t="s">
        <v>3475</v>
      </c>
      <c r="E1514" s="42" t="s">
        <v>3504</v>
      </c>
      <c r="F1514" s="42" t="s">
        <v>3514</v>
      </c>
      <c r="G1514" s="32" t="s">
        <v>40</v>
      </c>
      <c r="H1514" s="30">
        <v>0</v>
      </c>
      <c r="I1514" s="67">
        <v>590000000</v>
      </c>
      <c r="J1514" s="32" t="s">
        <v>41</v>
      </c>
      <c r="K1514" s="32" t="s">
        <v>182</v>
      </c>
      <c r="L1514" s="32" t="s">
        <v>302</v>
      </c>
      <c r="M1514" s="32" t="s">
        <v>69</v>
      </c>
      <c r="N1514" s="32" t="s">
        <v>303</v>
      </c>
      <c r="O1514" s="32" t="s">
        <v>175</v>
      </c>
      <c r="P1514" s="32">
        <v>796</v>
      </c>
      <c r="Q1514" s="32" t="s">
        <v>47</v>
      </c>
      <c r="R1514" s="62">
        <v>3</v>
      </c>
      <c r="S1514" s="53">
        <v>70</v>
      </c>
      <c r="T1514" s="44">
        <f>R1514*S1514</f>
        <v>210</v>
      </c>
      <c r="U1514" s="44">
        <f>T1514*1.12</f>
        <v>235.20000000000002</v>
      </c>
      <c r="V1514" s="65"/>
      <c r="W1514" s="32">
        <v>2016</v>
      </c>
      <c r="X1514" s="87"/>
    </row>
    <row r="1515" spans="1:63" ht="50.1" customHeight="1">
      <c r="A1515" s="29" t="s">
        <v>3516</v>
      </c>
      <c r="B1515" s="30" t="s">
        <v>35</v>
      </c>
      <c r="C1515" s="31" t="s">
        <v>3503</v>
      </c>
      <c r="D1515" s="31" t="s">
        <v>3475</v>
      </c>
      <c r="E1515" s="31" t="s">
        <v>3504</v>
      </c>
      <c r="F1515" s="31" t="s">
        <v>3517</v>
      </c>
      <c r="G1515" s="32" t="s">
        <v>40</v>
      </c>
      <c r="H1515" s="33">
        <v>0</v>
      </c>
      <c r="I1515" s="67">
        <v>590000000</v>
      </c>
      <c r="J1515" s="32" t="s">
        <v>41</v>
      </c>
      <c r="K1515" s="32" t="s">
        <v>68</v>
      </c>
      <c r="L1515" s="32" t="s">
        <v>302</v>
      </c>
      <c r="M1515" s="32" t="s">
        <v>69</v>
      </c>
      <c r="N1515" s="32" t="s">
        <v>303</v>
      </c>
      <c r="O1515" s="32" t="s">
        <v>100</v>
      </c>
      <c r="P1515" s="32">
        <v>796</v>
      </c>
      <c r="Q1515" s="32" t="s">
        <v>47</v>
      </c>
      <c r="R1515" s="34">
        <v>9</v>
      </c>
      <c r="S1515" s="34">
        <v>80</v>
      </c>
      <c r="T1515" s="35">
        <v>0</v>
      </c>
      <c r="U1515" s="36">
        <f t="shared" si="142"/>
        <v>0</v>
      </c>
      <c r="V1515" s="37" t="s">
        <v>48</v>
      </c>
      <c r="W1515" s="32">
        <v>2016</v>
      </c>
      <c r="X1515" s="38">
        <v>11</v>
      </c>
    </row>
    <row r="1516" spans="1:63" s="136" customFormat="1" ht="50.1" customHeight="1">
      <c r="A1516" s="41" t="s">
        <v>3518</v>
      </c>
      <c r="B1516" s="30" t="s">
        <v>35</v>
      </c>
      <c r="C1516" s="42" t="s">
        <v>3503</v>
      </c>
      <c r="D1516" s="42" t="s">
        <v>3475</v>
      </c>
      <c r="E1516" s="42" t="s">
        <v>3504</v>
      </c>
      <c r="F1516" s="42" t="s">
        <v>3517</v>
      </c>
      <c r="G1516" s="32" t="s">
        <v>40</v>
      </c>
      <c r="H1516" s="30">
        <v>0</v>
      </c>
      <c r="I1516" s="67">
        <v>590000000</v>
      </c>
      <c r="J1516" s="32" t="s">
        <v>41</v>
      </c>
      <c r="K1516" s="32" t="s">
        <v>182</v>
      </c>
      <c r="L1516" s="32" t="s">
        <v>302</v>
      </c>
      <c r="M1516" s="32" t="s">
        <v>69</v>
      </c>
      <c r="N1516" s="32" t="s">
        <v>303</v>
      </c>
      <c r="O1516" s="32" t="s">
        <v>175</v>
      </c>
      <c r="P1516" s="32">
        <v>796</v>
      </c>
      <c r="Q1516" s="32" t="s">
        <v>47</v>
      </c>
      <c r="R1516" s="62">
        <v>9</v>
      </c>
      <c r="S1516" s="53">
        <v>80</v>
      </c>
      <c r="T1516" s="44">
        <f>R1516*S1516</f>
        <v>720</v>
      </c>
      <c r="U1516" s="44">
        <f>T1516*1.12</f>
        <v>806.40000000000009</v>
      </c>
      <c r="V1516" s="65"/>
      <c r="W1516" s="32">
        <v>2016</v>
      </c>
      <c r="X1516" s="87"/>
    </row>
    <row r="1517" spans="1:63" ht="50.1" customHeight="1">
      <c r="A1517" s="29" t="s">
        <v>3519</v>
      </c>
      <c r="B1517" s="30" t="s">
        <v>35</v>
      </c>
      <c r="C1517" s="31" t="s">
        <v>3520</v>
      </c>
      <c r="D1517" s="31" t="s">
        <v>3521</v>
      </c>
      <c r="E1517" s="31" t="s">
        <v>3522</v>
      </c>
      <c r="F1517" s="31" t="s">
        <v>3523</v>
      </c>
      <c r="G1517" s="32" t="s">
        <v>103</v>
      </c>
      <c r="H1517" s="33">
        <v>10</v>
      </c>
      <c r="I1517" s="67">
        <v>590000000</v>
      </c>
      <c r="J1517" s="32" t="s">
        <v>41</v>
      </c>
      <c r="K1517" s="32" t="s">
        <v>200</v>
      </c>
      <c r="L1517" s="32" t="s">
        <v>43</v>
      </c>
      <c r="M1517" s="32" t="s">
        <v>84</v>
      </c>
      <c r="N1517" s="32" t="s">
        <v>201</v>
      </c>
      <c r="O1517" s="32" t="s">
        <v>202</v>
      </c>
      <c r="P1517" s="32">
        <v>796</v>
      </c>
      <c r="Q1517" s="32" t="s">
        <v>47</v>
      </c>
      <c r="R1517" s="34">
        <v>75</v>
      </c>
      <c r="S1517" s="34">
        <v>468</v>
      </c>
      <c r="T1517" s="35">
        <v>0</v>
      </c>
      <c r="U1517" s="36">
        <f t="shared" si="142"/>
        <v>0</v>
      </c>
      <c r="V1517" s="37" t="s">
        <v>48</v>
      </c>
      <c r="W1517" s="32">
        <v>2016</v>
      </c>
      <c r="X1517" s="38">
        <v>11</v>
      </c>
    </row>
    <row r="1518" spans="1:63" s="136" customFormat="1" ht="50.1" customHeight="1">
      <c r="A1518" s="41" t="s">
        <v>3524</v>
      </c>
      <c r="B1518" s="30" t="s">
        <v>35</v>
      </c>
      <c r="C1518" s="42" t="s">
        <v>3520</v>
      </c>
      <c r="D1518" s="42" t="s">
        <v>3521</v>
      </c>
      <c r="E1518" s="42" t="s">
        <v>3522</v>
      </c>
      <c r="F1518" s="42" t="s">
        <v>3525</v>
      </c>
      <c r="G1518" s="30" t="s">
        <v>103</v>
      </c>
      <c r="H1518" s="30">
        <v>10</v>
      </c>
      <c r="I1518" s="67">
        <v>590000000</v>
      </c>
      <c r="J1518" s="32" t="s">
        <v>41</v>
      </c>
      <c r="K1518" s="30" t="s">
        <v>204</v>
      </c>
      <c r="L1518" s="32" t="s">
        <v>43</v>
      </c>
      <c r="M1518" s="30" t="s">
        <v>84</v>
      </c>
      <c r="N1518" s="30" t="s">
        <v>45</v>
      </c>
      <c r="O1518" s="54" t="s">
        <v>166</v>
      </c>
      <c r="P1518" s="32">
        <v>796</v>
      </c>
      <c r="Q1518" s="30" t="s">
        <v>47</v>
      </c>
      <c r="R1518" s="43">
        <v>75</v>
      </c>
      <c r="S1518" s="43">
        <v>468</v>
      </c>
      <c r="T1518" s="44">
        <f>R1518*S1518</f>
        <v>35100</v>
      </c>
      <c r="U1518" s="44">
        <f>T1518*1.12</f>
        <v>39312.000000000007</v>
      </c>
      <c r="V1518" s="64"/>
      <c r="W1518" s="32">
        <v>2016</v>
      </c>
      <c r="X1518" s="30"/>
    </row>
    <row r="1519" spans="1:63" ht="50.1" customHeight="1">
      <c r="A1519" s="29" t="s">
        <v>3526</v>
      </c>
      <c r="B1519" s="30" t="s">
        <v>35</v>
      </c>
      <c r="C1519" s="31" t="s">
        <v>3527</v>
      </c>
      <c r="D1519" s="31" t="s">
        <v>3528</v>
      </c>
      <c r="E1519" s="31" t="s">
        <v>3529</v>
      </c>
      <c r="F1519" s="31" t="s">
        <v>3530</v>
      </c>
      <c r="G1519" s="32" t="s">
        <v>40</v>
      </c>
      <c r="H1519" s="33">
        <v>0</v>
      </c>
      <c r="I1519" s="67">
        <v>590000000</v>
      </c>
      <c r="J1519" s="32" t="s">
        <v>41</v>
      </c>
      <c r="K1519" s="32" t="s">
        <v>275</v>
      </c>
      <c r="L1519" s="32" t="s">
        <v>43</v>
      </c>
      <c r="M1519" s="32" t="s">
        <v>69</v>
      </c>
      <c r="N1519" s="32" t="s">
        <v>3531</v>
      </c>
      <c r="O1519" s="32" t="s">
        <v>111</v>
      </c>
      <c r="P1519" s="32">
        <v>796</v>
      </c>
      <c r="Q1519" s="32" t="s">
        <v>47</v>
      </c>
      <c r="R1519" s="34">
        <v>1</v>
      </c>
      <c r="S1519" s="34">
        <v>120980</v>
      </c>
      <c r="T1519" s="35">
        <f>R1519*S1519</f>
        <v>120980</v>
      </c>
      <c r="U1519" s="36">
        <f>T1519*1.12</f>
        <v>135497.60000000001</v>
      </c>
      <c r="V1519" s="37" t="s">
        <v>48</v>
      </c>
      <c r="W1519" s="32">
        <v>2016</v>
      </c>
      <c r="X1519" s="38" t="s">
        <v>48</v>
      </c>
    </row>
    <row r="1520" spans="1:63" ht="50.1" customHeight="1">
      <c r="A1520" s="29" t="s">
        <v>3532</v>
      </c>
      <c r="B1520" s="30" t="s">
        <v>35</v>
      </c>
      <c r="C1520" s="31" t="s">
        <v>3533</v>
      </c>
      <c r="D1520" s="31" t="s">
        <v>3528</v>
      </c>
      <c r="E1520" s="31" t="s">
        <v>3534</v>
      </c>
      <c r="F1520" s="31" t="s">
        <v>3535</v>
      </c>
      <c r="G1520" s="32" t="s">
        <v>40</v>
      </c>
      <c r="H1520" s="33">
        <v>95.3</v>
      </c>
      <c r="I1520" s="67">
        <v>590000000</v>
      </c>
      <c r="J1520" s="32" t="s">
        <v>41</v>
      </c>
      <c r="K1520" s="32" t="s">
        <v>68</v>
      </c>
      <c r="L1520" s="32" t="s">
        <v>302</v>
      </c>
      <c r="M1520" s="32" t="s">
        <v>69</v>
      </c>
      <c r="N1520" s="32" t="s">
        <v>303</v>
      </c>
      <c r="O1520" s="32" t="s">
        <v>71</v>
      </c>
      <c r="P1520" s="32">
        <v>796</v>
      </c>
      <c r="Q1520" s="32" t="s">
        <v>47</v>
      </c>
      <c r="R1520" s="34">
        <v>4</v>
      </c>
      <c r="S1520" s="34">
        <v>325000</v>
      </c>
      <c r="T1520" s="35">
        <v>0</v>
      </c>
      <c r="U1520" s="36">
        <f>T1520*1.12</f>
        <v>0</v>
      </c>
      <c r="V1520" s="37" t="s">
        <v>48</v>
      </c>
      <c r="W1520" s="32">
        <v>2016</v>
      </c>
      <c r="X1520" s="38">
        <v>11</v>
      </c>
    </row>
    <row r="1521" spans="1:63" s="136" customFormat="1" ht="50.1" customHeight="1">
      <c r="A1521" s="41" t="s">
        <v>3536</v>
      </c>
      <c r="B1521" s="30" t="s">
        <v>35</v>
      </c>
      <c r="C1521" s="42" t="s">
        <v>3533</v>
      </c>
      <c r="D1521" s="42" t="s">
        <v>3528</v>
      </c>
      <c r="E1521" s="42" t="s">
        <v>3534</v>
      </c>
      <c r="F1521" s="42" t="s">
        <v>3535</v>
      </c>
      <c r="G1521" s="32" t="s">
        <v>40</v>
      </c>
      <c r="H1521" s="137">
        <v>95.3</v>
      </c>
      <c r="I1521" s="67">
        <v>590000000</v>
      </c>
      <c r="J1521" s="32" t="s">
        <v>41</v>
      </c>
      <c r="K1521" s="32" t="s">
        <v>182</v>
      </c>
      <c r="L1521" s="32" t="s">
        <v>302</v>
      </c>
      <c r="M1521" s="32" t="s">
        <v>69</v>
      </c>
      <c r="N1521" s="32" t="s">
        <v>303</v>
      </c>
      <c r="O1521" s="32" t="s">
        <v>115</v>
      </c>
      <c r="P1521" s="32">
        <v>796</v>
      </c>
      <c r="Q1521" s="32" t="s">
        <v>47</v>
      </c>
      <c r="R1521" s="62">
        <v>4</v>
      </c>
      <c r="S1521" s="53">
        <v>325000</v>
      </c>
      <c r="T1521" s="44">
        <f>R1521*S1521</f>
        <v>1300000</v>
      </c>
      <c r="U1521" s="44">
        <f>T1521*1.12</f>
        <v>1456000.0000000002</v>
      </c>
      <c r="V1521" s="65"/>
      <c r="W1521" s="32">
        <v>2016</v>
      </c>
      <c r="X1521" s="87"/>
    </row>
    <row r="1522" spans="1:63" ht="50.1" customHeight="1">
      <c r="A1522" s="29" t="s">
        <v>3537</v>
      </c>
      <c r="B1522" s="30" t="s">
        <v>35</v>
      </c>
      <c r="C1522" s="31" t="s">
        <v>3538</v>
      </c>
      <c r="D1522" s="31" t="s">
        <v>3539</v>
      </c>
      <c r="E1522" s="31" t="s">
        <v>3540</v>
      </c>
      <c r="F1522" s="31" t="s">
        <v>3541</v>
      </c>
      <c r="G1522" s="32" t="s">
        <v>40</v>
      </c>
      <c r="H1522" s="33">
        <v>50</v>
      </c>
      <c r="I1522" s="67">
        <v>590000000</v>
      </c>
      <c r="J1522" s="32" t="s">
        <v>41</v>
      </c>
      <c r="K1522" s="32" t="s">
        <v>381</v>
      </c>
      <c r="L1522" s="32" t="s">
        <v>302</v>
      </c>
      <c r="M1522" s="32" t="s">
        <v>69</v>
      </c>
      <c r="N1522" s="32" t="s">
        <v>303</v>
      </c>
      <c r="O1522" s="32" t="s">
        <v>71</v>
      </c>
      <c r="P1522" s="32">
        <v>796</v>
      </c>
      <c r="Q1522" s="32" t="s">
        <v>47</v>
      </c>
      <c r="R1522" s="34">
        <v>7</v>
      </c>
      <c r="S1522" s="34">
        <v>343929</v>
      </c>
      <c r="T1522" s="35">
        <v>0</v>
      </c>
      <c r="U1522" s="36">
        <f t="shared" ref="U1522:U1540" si="144">T1522*1.12</f>
        <v>0</v>
      </c>
      <c r="V1522" s="37" t="s">
        <v>48</v>
      </c>
      <c r="W1522" s="32">
        <v>2016</v>
      </c>
      <c r="X1522" s="38">
        <v>11</v>
      </c>
    </row>
    <row r="1523" spans="1:63" s="40" customFormat="1" ht="50.1" customHeight="1">
      <c r="A1523" s="70" t="s">
        <v>3542</v>
      </c>
      <c r="B1523" s="30" t="s">
        <v>35</v>
      </c>
      <c r="C1523" s="42" t="s">
        <v>3538</v>
      </c>
      <c r="D1523" s="42" t="s">
        <v>3539</v>
      </c>
      <c r="E1523" s="42" t="s">
        <v>3540</v>
      </c>
      <c r="F1523" s="42" t="s">
        <v>3541</v>
      </c>
      <c r="G1523" s="32" t="s">
        <v>40</v>
      </c>
      <c r="H1523" s="33">
        <v>50</v>
      </c>
      <c r="I1523" s="67">
        <v>590000000</v>
      </c>
      <c r="J1523" s="32" t="s">
        <v>41</v>
      </c>
      <c r="K1523" s="32" t="s">
        <v>383</v>
      </c>
      <c r="L1523" s="32" t="s">
        <v>302</v>
      </c>
      <c r="M1523" s="32" t="s">
        <v>69</v>
      </c>
      <c r="N1523" s="32" t="s">
        <v>303</v>
      </c>
      <c r="O1523" s="32" t="s">
        <v>115</v>
      </c>
      <c r="P1523" s="32">
        <v>796</v>
      </c>
      <c r="Q1523" s="32" t="s">
        <v>47</v>
      </c>
      <c r="R1523" s="58">
        <v>7</v>
      </c>
      <c r="S1523" s="58">
        <v>343929</v>
      </c>
      <c r="T1523" s="58">
        <v>0</v>
      </c>
      <c r="U1523" s="58">
        <f>T1523*1.12</f>
        <v>0</v>
      </c>
      <c r="V1523" s="32"/>
      <c r="W1523" s="32">
        <v>2016</v>
      </c>
      <c r="X1523" s="30" t="s">
        <v>14384</v>
      </c>
      <c r="Y1523" s="363"/>
      <c r="Z1523" s="364"/>
      <c r="AA1523" s="364"/>
      <c r="AB1523" s="364"/>
      <c r="AC1523" s="364"/>
      <c r="AD1523" s="364"/>
      <c r="AE1523" s="364"/>
      <c r="AF1523" s="364"/>
      <c r="AG1523" s="364"/>
      <c r="AH1523" s="364"/>
      <c r="AI1523" s="364"/>
      <c r="AJ1523" s="364"/>
      <c r="AK1523" s="364"/>
      <c r="AL1523" s="364"/>
      <c r="AM1523" s="39"/>
      <c r="AN1523" s="39"/>
      <c r="AO1523" s="39"/>
      <c r="AP1523" s="39"/>
      <c r="AQ1523" s="39"/>
      <c r="AR1523" s="39"/>
      <c r="AS1523" s="39"/>
      <c r="AT1523" s="39"/>
      <c r="AU1523" s="39"/>
      <c r="AV1523" s="39"/>
      <c r="AW1523" s="39"/>
      <c r="AX1523" s="39"/>
      <c r="AY1523" s="39"/>
      <c r="AZ1523" s="39"/>
      <c r="BA1523" s="39"/>
      <c r="BB1523" s="39"/>
      <c r="BC1523" s="39"/>
      <c r="BD1523" s="39"/>
      <c r="BE1523" s="39"/>
      <c r="BF1523" s="39"/>
      <c r="BG1523" s="39"/>
      <c r="BH1523" s="39"/>
      <c r="BI1523" s="39"/>
      <c r="BJ1523" s="39"/>
      <c r="BK1523" s="39"/>
    </row>
    <row r="1524" spans="1:63" s="40" customFormat="1" ht="50.1" customHeight="1">
      <c r="A1524" s="70" t="s">
        <v>14385</v>
      </c>
      <c r="B1524" s="54" t="s">
        <v>35</v>
      </c>
      <c r="C1524" s="42" t="s">
        <v>14386</v>
      </c>
      <c r="D1524" s="42" t="s">
        <v>14387</v>
      </c>
      <c r="E1524" s="42" t="s">
        <v>14388</v>
      </c>
      <c r="F1524" s="42" t="s">
        <v>14389</v>
      </c>
      <c r="G1524" s="30" t="s">
        <v>40</v>
      </c>
      <c r="H1524" s="239">
        <v>0</v>
      </c>
      <c r="I1524" s="313">
        <v>590000000</v>
      </c>
      <c r="J1524" s="68" t="s">
        <v>394</v>
      </c>
      <c r="K1524" s="191" t="s">
        <v>14136</v>
      </c>
      <c r="L1524" s="30" t="s">
        <v>396</v>
      </c>
      <c r="M1524" s="446" t="s">
        <v>44</v>
      </c>
      <c r="N1524" s="30" t="s">
        <v>14390</v>
      </c>
      <c r="O1524" s="30" t="s">
        <v>11496</v>
      </c>
      <c r="P1524" s="70">
        <v>796</v>
      </c>
      <c r="Q1524" s="30" t="s">
        <v>47</v>
      </c>
      <c r="R1524" s="102">
        <v>147</v>
      </c>
      <c r="S1524" s="102">
        <v>14200</v>
      </c>
      <c r="T1524" s="102">
        <f>R1524*S1524</f>
        <v>2087400</v>
      </c>
      <c r="U1524" s="102">
        <f>T1524*1.12</f>
        <v>2337888</v>
      </c>
      <c r="V1524" s="70"/>
      <c r="W1524" s="70">
        <v>2016</v>
      </c>
      <c r="X1524" s="123"/>
      <c r="Y1524" s="363"/>
      <c r="Z1524" s="364"/>
      <c r="AA1524" s="364"/>
      <c r="AB1524" s="364"/>
      <c r="AC1524" s="364"/>
      <c r="AD1524" s="364"/>
      <c r="AE1524" s="364"/>
      <c r="AF1524" s="364"/>
      <c r="AG1524" s="364"/>
      <c r="AH1524" s="364"/>
      <c r="AI1524" s="364"/>
      <c r="AJ1524" s="364"/>
      <c r="AK1524" s="364"/>
      <c r="AL1524" s="364"/>
      <c r="AM1524" s="39"/>
      <c r="AN1524" s="39"/>
      <c r="AO1524" s="39"/>
      <c r="AP1524" s="39"/>
      <c r="AQ1524" s="39"/>
      <c r="AR1524" s="39"/>
      <c r="AS1524" s="39"/>
      <c r="AT1524" s="39"/>
      <c r="AU1524" s="39"/>
      <c r="AV1524" s="39"/>
      <c r="AW1524" s="39"/>
      <c r="AX1524" s="39"/>
      <c r="AY1524" s="39"/>
      <c r="AZ1524" s="39"/>
      <c r="BA1524" s="39"/>
      <c r="BB1524" s="39"/>
      <c r="BC1524" s="39"/>
      <c r="BD1524" s="39"/>
      <c r="BE1524" s="39"/>
      <c r="BF1524" s="39"/>
      <c r="BG1524" s="39"/>
      <c r="BH1524" s="39"/>
      <c r="BI1524" s="39"/>
      <c r="BJ1524" s="39"/>
      <c r="BK1524" s="39"/>
    </row>
    <row r="1525" spans="1:63" ht="50.1" customHeight="1">
      <c r="A1525" s="29" t="s">
        <v>3543</v>
      </c>
      <c r="B1525" s="30" t="s">
        <v>35</v>
      </c>
      <c r="C1525" s="31" t="s">
        <v>3538</v>
      </c>
      <c r="D1525" s="31" t="s">
        <v>3539</v>
      </c>
      <c r="E1525" s="31" t="s">
        <v>3540</v>
      </c>
      <c r="F1525" s="31" t="s">
        <v>3544</v>
      </c>
      <c r="G1525" s="32" t="s">
        <v>40</v>
      </c>
      <c r="H1525" s="33">
        <v>50</v>
      </c>
      <c r="I1525" s="67">
        <v>590000000</v>
      </c>
      <c r="J1525" s="32" t="s">
        <v>41</v>
      </c>
      <c r="K1525" s="32" t="s">
        <v>381</v>
      </c>
      <c r="L1525" s="32" t="s">
        <v>302</v>
      </c>
      <c r="M1525" s="32" t="s">
        <v>69</v>
      </c>
      <c r="N1525" s="32" t="s">
        <v>303</v>
      </c>
      <c r="O1525" s="32" t="s">
        <v>71</v>
      </c>
      <c r="P1525" s="32">
        <v>796</v>
      </c>
      <c r="Q1525" s="32" t="s">
        <v>47</v>
      </c>
      <c r="R1525" s="34">
        <v>4</v>
      </c>
      <c r="S1525" s="34">
        <v>125233</v>
      </c>
      <c r="T1525" s="35">
        <v>0</v>
      </c>
      <c r="U1525" s="36">
        <f t="shared" si="144"/>
        <v>0</v>
      </c>
      <c r="V1525" s="37" t="s">
        <v>48</v>
      </c>
      <c r="W1525" s="32">
        <v>2016</v>
      </c>
      <c r="X1525" s="38">
        <v>11</v>
      </c>
    </row>
    <row r="1526" spans="1:63" s="136" customFormat="1" ht="50.1" customHeight="1">
      <c r="A1526" s="41" t="s">
        <v>3545</v>
      </c>
      <c r="B1526" s="30" t="s">
        <v>35</v>
      </c>
      <c r="C1526" s="42" t="s">
        <v>3538</v>
      </c>
      <c r="D1526" s="42" t="s">
        <v>3539</v>
      </c>
      <c r="E1526" s="42" t="s">
        <v>3540</v>
      </c>
      <c r="F1526" s="42" t="s">
        <v>3544</v>
      </c>
      <c r="G1526" s="32" t="s">
        <v>40</v>
      </c>
      <c r="H1526" s="33">
        <v>50</v>
      </c>
      <c r="I1526" s="67">
        <v>590000000</v>
      </c>
      <c r="J1526" s="32" t="s">
        <v>41</v>
      </c>
      <c r="K1526" s="32" t="s">
        <v>383</v>
      </c>
      <c r="L1526" s="32" t="s">
        <v>302</v>
      </c>
      <c r="M1526" s="32" t="s">
        <v>69</v>
      </c>
      <c r="N1526" s="32" t="s">
        <v>303</v>
      </c>
      <c r="O1526" s="32" t="s">
        <v>115</v>
      </c>
      <c r="P1526" s="32">
        <v>796</v>
      </c>
      <c r="Q1526" s="32" t="s">
        <v>47</v>
      </c>
      <c r="R1526" s="62">
        <v>4</v>
      </c>
      <c r="S1526" s="53">
        <v>125233</v>
      </c>
      <c r="T1526" s="44">
        <f>R1526*S1526</f>
        <v>500932</v>
      </c>
      <c r="U1526" s="44">
        <f>T1526*1.12</f>
        <v>561043.84000000008</v>
      </c>
      <c r="V1526" s="65"/>
      <c r="W1526" s="32">
        <v>2016</v>
      </c>
      <c r="X1526" s="87"/>
    </row>
    <row r="1527" spans="1:63" ht="50.1" customHeight="1">
      <c r="A1527" s="29" t="s">
        <v>3546</v>
      </c>
      <c r="B1527" s="30" t="s">
        <v>35</v>
      </c>
      <c r="C1527" s="31" t="s">
        <v>3547</v>
      </c>
      <c r="D1527" s="31" t="s">
        <v>3548</v>
      </c>
      <c r="E1527" s="31" t="s">
        <v>3549</v>
      </c>
      <c r="F1527" s="31" t="s">
        <v>3550</v>
      </c>
      <c r="G1527" s="32" t="s">
        <v>40</v>
      </c>
      <c r="H1527" s="33">
        <v>0</v>
      </c>
      <c r="I1527" s="67">
        <v>590000000</v>
      </c>
      <c r="J1527" s="32" t="s">
        <v>41</v>
      </c>
      <c r="K1527" s="32" t="s">
        <v>42</v>
      </c>
      <c r="L1527" s="32" t="s">
        <v>43</v>
      </c>
      <c r="M1527" s="32" t="s">
        <v>44</v>
      </c>
      <c r="N1527" s="32" t="s">
        <v>172</v>
      </c>
      <c r="O1527" s="32" t="s">
        <v>111</v>
      </c>
      <c r="P1527" s="32">
        <v>796</v>
      </c>
      <c r="Q1527" s="32" t="s">
        <v>47</v>
      </c>
      <c r="R1527" s="34">
        <v>1</v>
      </c>
      <c r="S1527" s="34">
        <v>250000</v>
      </c>
      <c r="T1527" s="35">
        <v>0</v>
      </c>
      <c r="U1527" s="36">
        <f t="shared" si="144"/>
        <v>0</v>
      </c>
      <c r="V1527" s="37" t="s">
        <v>48</v>
      </c>
      <c r="W1527" s="32">
        <v>2016</v>
      </c>
      <c r="X1527" s="38">
        <v>11</v>
      </c>
    </row>
    <row r="1528" spans="1:63" s="136" customFormat="1" ht="50.1" customHeight="1">
      <c r="A1528" s="41" t="s">
        <v>3551</v>
      </c>
      <c r="B1528" s="30" t="s">
        <v>35</v>
      </c>
      <c r="C1528" s="42" t="s">
        <v>3547</v>
      </c>
      <c r="D1528" s="42" t="s">
        <v>3548</v>
      </c>
      <c r="E1528" s="42" t="s">
        <v>3549</v>
      </c>
      <c r="F1528" s="42" t="s">
        <v>3550</v>
      </c>
      <c r="G1528" s="30" t="s">
        <v>40</v>
      </c>
      <c r="H1528" s="30">
        <v>0</v>
      </c>
      <c r="I1528" s="67">
        <v>590000000</v>
      </c>
      <c r="J1528" s="32" t="s">
        <v>41</v>
      </c>
      <c r="K1528" s="30" t="s">
        <v>174</v>
      </c>
      <c r="L1528" s="32" t="s">
        <v>43</v>
      </c>
      <c r="M1528" s="30" t="s">
        <v>44</v>
      </c>
      <c r="N1528" s="30" t="s">
        <v>172</v>
      </c>
      <c r="O1528" s="32" t="s">
        <v>115</v>
      </c>
      <c r="P1528" s="32">
        <v>796</v>
      </c>
      <c r="Q1528" s="30" t="s">
        <v>47</v>
      </c>
      <c r="R1528" s="43">
        <v>1</v>
      </c>
      <c r="S1528" s="43">
        <v>250000</v>
      </c>
      <c r="T1528" s="44">
        <f>R1528*S1528</f>
        <v>250000</v>
      </c>
      <c r="U1528" s="44">
        <f>T1528*1.12</f>
        <v>280000</v>
      </c>
      <c r="V1528" s="64"/>
      <c r="W1528" s="32">
        <v>2016</v>
      </c>
      <c r="X1528" s="30"/>
    </row>
    <row r="1529" spans="1:63" ht="50.1" customHeight="1">
      <c r="A1529" s="29" t="s">
        <v>3552</v>
      </c>
      <c r="B1529" s="30" t="s">
        <v>35</v>
      </c>
      <c r="C1529" s="31" t="s">
        <v>3553</v>
      </c>
      <c r="D1529" s="31" t="s">
        <v>3548</v>
      </c>
      <c r="E1529" s="31" t="s">
        <v>3554</v>
      </c>
      <c r="F1529" s="31" t="s">
        <v>3555</v>
      </c>
      <c r="G1529" s="32" t="s">
        <v>40</v>
      </c>
      <c r="H1529" s="33">
        <v>0</v>
      </c>
      <c r="I1529" s="67">
        <v>590000000</v>
      </c>
      <c r="J1529" s="32" t="s">
        <v>41</v>
      </c>
      <c r="K1529" s="32" t="s">
        <v>68</v>
      </c>
      <c r="L1529" s="32" t="s">
        <v>302</v>
      </c>
      <c r="M1529" s="32" t="s">
        <v>69</v>
      </c>
      <c r="N1529" s="32" t="s">
        <v>303</v>
      </c>
      <c r="O1529" s="32" t="s">
        <v>71</v>
      </c>
      <c r="P1529" s="32">
        <v>796</v>
      </c>
      <c r="Q1529" s="32" t="s">
        <v>47</v>
      </c>
      <c r="R1529" s="34">
        <v>3</v>
      </c>
      <c r="S1529" s="34">
        <v>60500</v>
      </c>
      <c r="T1529" s="35">
        <v>0</v>
      </c>
      <c r="U1529" s="36">
        <f t="shared" si="144"/>
        <v>0</v>
      </c>
      <c r="V1529" s="37" t="s">
        <v>48</v>
      </c>
      <c r="W1529" s="32">
        <v>2016</v>
      </c>
      <c r="X1529" s="38">
        <v>11</v>
      </c>
    </row>
    <row r="1530" spans="1:63" s="136" customFormat="1" ht="50.1" customHeight="1">
      <c r="A1530" s="41" t="s">
        <v>3556</v>
      </c>
      <c r="B1530" s="30" t="s">
        <v>35</v>
      </c>
      <c r="C1530" s="42" t="s">
        <v>3553</v>
      </c>
      <c r="D1530" s="42" t="s">
        <v>3548</v>
      </c>
      <c r="E1530" s="42" t="s">
        <v>3554</v>
      </c>
      <c r="F1530" s="42" t="s">
        <v>3555</v>
      </c>
      <c r="G1530" s="32" t="s">
        <v>40</v>
      </c>
      <c r="H1530" s="30">
        <v>0</v>
      </c>
      <c r="I1530" s="67">
        <v>590000000</v>
      </c>
      <c r="J1530" s="32" t="s">
        <v>41</v>
      </c>
      <c r="K1530" s="32" t="s">
        <v>182</v>
      </c>
      <c r="L1530" s="32" t="s">
        <v>302</v>
      </c>
      <c r="M1530" s="32" t="s">
        <v>69</v>
      </c>
      <c r="N1530" s="32" t="s">
        <v>303</v>
      </c>
      <c r="O1530" s="32" t="s">
        <v>115</v>
      </c>
      <c r="P1530" s="32">
        <v>796</v>
      </c>
      <c r="Q1530" s="32" t="s">
        <v>47</v>
      </c>
      <c r="R1530" s="62">
        <v>3</v>
      </c>
      <c r="S1530" s="53">
        <v>60500</v>
      </c>
      <c r="T1530" s="44">
        <f>R1530*S1530</f>
        <v>181500</v>
      </c>
      <c r="U1530" s="44">
        <f>T1530*1.12</f>
        <v>203280.00000000003</v>
      </c>
      <c r="V1530" s="65"/>
      <c r="W1530" s="32">
        <v>2016</v>
      </c>
      <c r="X1530" s="87"/>
    </row>
    <row r="1531" spans="1:63" ht="50.1" customHeight="1">
      <c r="A1531" s="29" t="s">
        <v>3557</v>
      </c>
      <c r="B1531" s="30" t="s">
        <v>35</v>
      </c>
      <c r="C1531" s="31" t="s">
        <v>3558</v>
      </c>
      <c r="D1531" s="31" t="s">
        <v>3548</v>
      </c>
      <c r="E1531" s="31" t="s">
        <v>3559</v>
      </c>
      <c r="F1531" s="31" t="s">
        <v>3560</v>
      </c>
      <c r="G1531" s="32" t="s">
        <v>40</v>
      </c>
      <c r="H1531" s="33">
        <v>0</v>
      </c>
      <c r="I1531" s="67">
        <v>590000000</v>
      </c>
      <c r="J1531" s="32" t="s">
        <v>41</v>
      </c>
      <c r="K1531" s="32" t="s">
        <v>68</v>
      </c>
      <c r="L1531" s="32" t="s">
        <v>302</v>
      </c>
      <c r="M1531" s="32" t="s">
        <v>69</v>
      </c>
      <c r="N1531" s="32" t="s">
        <v>3561</v>
      </c>
      <c r="O1531" s="32" t="s">
        <v>71</v>
      </c>
      <c r="P1531" s="32">
        <v>796</v>
      </c>
      <c r="Q1531" s="32" t="s">
        <v>47</v>
      </c>
      <c r="R1531" s="34">
        <v>4</v>
      </c>
      <c r="S1531" s="34">
        <v>4230</v>
      </c>
      <c r="T1531" s="35">
        <v>0</v>
      </c>
      <c r="U1531" s="36">
        <f t="shared" si="144"/>
        <v>0</v>
      </c>
      <c r="V1531" s="37" t="s">
        <v>48</v>
      </c>
      <c r="W1531" s="32">
        <v>2016</v>
      </c>
      <c r="X1531" s="38">
        <v>11</v>
      </c>
    </row>
    <row r="1532" spans="1:63" s="40" customFormat="1" ht="50.1" customHeight="1">
      <c r="A1532" s="70" t="s">
        <v>3562</v>
      </c>
      <c r="B1532" s="30" t="s">
        <v>35</v>
      </c>
      <c r="C1532" s="42" t="s">
        <v>3558</v>
      </c>
      <c r="D1532" s="42" t="s">
        <v>3548</v>
      </c>
      <c r="E1532" s="42" t="s">
        <v>3559</v>
      </c>
      <c r="F1532" s="42" t="s">
        <v>3560</v>
      </c>
      <c r="G1532" s="32" t="s">
        <v>40</v>
      </c>
      <c r="H1532" s="30">
        <v>0</v>
      </c>
      <c r="I1532" s="67">
        <v>590000000</v>
      </c>
      <c r="J1532" s="32" t="s">
        <v>41</v>
      </c>
      <c r="K1532" s="32" t="s">
        <v>182</v>
      </c>
      <c r="L1532" s="32" t="s">
        <v>302</v>
      </c>
      <c r="M1532" s="32" t="s">
        <v>69</v>
      </c>
      <c r="N1532" s="32" t="s">
        <v>3561</v>
      </c>
      <c r="O1532" s="32" t="s">
        <v>115</v>
      </c>
      <c r="P1532" s="32">
        <v>796</v>
      </c>
      <c r="Q1532" s="32" t="s">
        <v>47</v>
      </c>
      <c r="R1532" s="58">
        <v>4</v>
      </c>
      <c r="S1532" s="58">
        <v>4230</v>
      </c>
      <c r="T1532" s="58">
        <v>0</v>
      </c>
      <c r="U1532" s="58">
        <f>T1532*1.12</f>
        <v>0</v>
      </c>
      <c r="V1532" s="32"/>
      <c r="W1532" s="32">
        <v>2016</v>
      </c>
      <c r="X1532" s="32" t="s">
        <v>5470</v>
      </c>
      <c r="Y1532" s="364"/>
      <c r="Z1532" s="364"/>
      <c r="AA1532" s="364"/>
      <c r="AB1532" s="364"/>
      <c r="AC1532" s="364"/>
      <c r="AD1532" s="364"/>
      <c r="AE1532" s="364"/>
      <c r="AF1532" s="364"/>
      <c r="AG1532" s="364"/>
      <c r="AH1532" s="39"/>
      <c r="AI1532" s="39"/>
      <c r="AJ1532" s="39"/>
      <c r="AK1532" s="39"/>
      <c r="AL1532" s="39"/>
      <c r="AM1532" s="39"/>
      <c r="AN1532" s="39"/>
      <c r="AO1532" s="39"/>
      <c r="AP1532" s="39"/>
      <c r="AQ1532" s="39"/>
      <c r="AR1532" s="39"/>
      <c r="AS1532" s="39"/>
      <c r="AT1532" s="39"/>
      <c r="AU1532" s="39"/>
      <c r="AV1532" s="39"/>
      <c r="AW1532" s="39"/>
      <c r="AX1532" s="39"/>
      <c r="AY1532" s="39"/>
      <c r="AZ1532" s="39"/>
      <c r="BA1532" s="39"/>
      <c r="BB1532" s="39"/>
      <c r="BC1532" s="39"/>
      <c r="BD1532" s="39"/>
      <c r="BE1532" s="39"/>
      <c r="BF1532" s="39"/>
    </row>
    <row r="1533" spans="1:63" s="40" customFormat="1" ht="50.1" customHeight="1">
      <c r="A1533" s="70" t="s">
        <v>13237</v>
      </c>
      <c r="B1533" s="54" t="s">
        <v>35</v>
      </c>
      <c r="C1533" s="42" t="s">
        <v>3558</v>
      </c>
      <c r="D1533" s="42" t="s">
        <v>3548</v>
      </c>
      <c r="E1533" s="42" t="s">
        <v>3559</v>
      </c>
      <c r="F1533" s="42" t="s">
        <v>13238</v>
      </c>
      <c r="G1533" s="30" t="s">
        <v>40</v>
      </c>
      <c r="H1533" s="239">
        <v>0</v>
      </c>
      <c r="I1533" s="313">
        <v>590000000</v>
      </c>
      <c r="J1533" s="68" t="s">
        <v>394</v>
      </c>
      <c r="K1533" s="253" t="s">
        <v>12378</v>
      </c>
      <c r="L1533" s="30" t="s">
        <v>396</v>
      </c>
      <c r="M1533" s="30" t="s">
        <v>69</v>
      </c>
      <c r="N1533" s="30" t="s">
        <v>85</v>
      </c>
      <c r="O1533" s="30" t="s">
        <v>13142</v>
      </c>
      <c r="P1533" s="32">
        <v>796</v>
      </c>
      <c r="Q1533" s="32" t="s">
        <v>47</v>
      </c>
      <c r="R1533" s="422">
        <v>5</v>
      </c>
      <c r="S1533" s="318">
        <v>8800</v>
      </c>
      <c r="T1533" s="291">
        <f>R1533*S1533</f>
        <v>44000</v>
      </c>
      <c r="U1533" s="291">
        <f>T1533*1.12</f>
        <v>49280.000000000007</v>
      </c>
      <c r="V1533" s="371"/>
      <c r="W1533" s="68">
        <v>2016</v>
      </c>
      <c r="X1533" s="123"/>
      <c r="Y1533" s="364"/>
      <c r="Z1533" s="364"/>
      <c r="AA1533" s="364"/>
      <c r="AB1533" s="364"/>
      <c r="AC1533" s="364"/>
      <c r="AD1533" s="364"/>
      <c r="AE1533" s="364"/>
      <c r="AF1533" s="364"/>
      <c r="AG1533" s="364"/>
      <c r="AH1533" s="39"/>
      <c r="AI1533" s="39"/>
      <c r="AJ1533" s="39"/>
      <c r="AK1533" s="39"/>
      <c r="AL1533" s="39"/>
      <c r="AM1533" s="39"/>
      <c r="AN1533" s="39"/>
      <c r="AO1533" s="39"/>
      <c r="AP1533" s="39"/>
      <c r="AQ1533" s="39"/>
      <c r="AR1533" s="39"/>
      <c r="AS1533" s="39"/>
      <c r="AT1533" s="39"/>
      <c r="AU1533" s="39"/>
      <c r="AV1533" s="39"/>
      <c r="AW1533" s="39"/>
      <c r="AX1533" s="39"/>
      <c r="AY1533" s="39"/>
      <c r="AZ1533" s="39"/>
      <c r="BA1533" s="39"/>
      <c r="BB1533" s="39"/>
      <c r="BC1533" s="39"/>
      <c r="BD1533" s="39"/>
      <c r="BE1533" s="39"/>
      <c r="BF1533" s="39"/>
    </row>
    <row r="1534" spans="1:63" ht="50.1" customHeight="1">
      <c r="A1534" s="29" t="s">
        <v>3563</v>
      </c>
      <c r="B1534" s="30" t="s">
        <v>35</v>
      </c>
      <c r="C1534" s="31" t="s">
        <v>3558</v>
      </c>
      <c r="D1534" s="31" t="s">
        <v>3548</v>
      </c>
      <c r="E1534" s="31" t="s">
        <v>3559</v>
      </c>
      <c r="F1534" s="31" t="s">
        <v>3564</v>
      </c>
      <c r="G1534" s="32" t="s">
        <v>40</v>
      </c>
      <c r="H1534" s="33">
        <v>0</v>
      </c>
      <c r="I1534" s="67">
        <v>590000000</v>
      </c>
      <c r="J1534" s="32" t="s">
        <v>41</v>
      </c>
      <c r="K1534" s="32" t="s">
        <v>68</v>
      </c>
      <c r="L1534" s="32" t="s">
        <v>302</v>
      </c>
      <c r="M1534" s="32" t="s">
        <v>69</v>
      </c>
      <c r="N1534" s="32" t="s">
        <v>303</v>
      </c>
      <c r="O1534" s="32" t="s">
        <v>71</v>
      </c>
      <c r="P1534" s="32">
        <v>796</v>
      </c>
      <c r="Q1534" s="32" t="s">
        <v>47</v>
      </c>
      <c r="R1534" s="34">
        <v>3</v>
      </c>
      <c r="S1534" s="34">
        <v>4230</v>
      </c>
      <c r="T1534" s="35">
        <v>0</v>
      </c>
      <c r="U1534" s="36">
        <f t="shared" si="144"/>
        <v>0</v>
      </c>
      <c r="V1534" s="37" t="s">
        <v>48</v>
      </c>
      <c r="W1534" s="32">
        <v>2016</v>
      </c>
      <c r="X1534" s="38">
        <v>11</v>
      </c>
    </row>
    <row r="1535" spans="1:63" s="136" customFormat="1" ht="50.1" customHeight="1">
      <c r="A1535" s="41" t="s">
        <v>3565</v>
      </c>
      <c r="B1535" s="30" t="s">
        <v>35</v>
      </c>
      <c r="C1535" s="42" t="s">
        <v>3558</v>
      </c>
      <c r="D1535" s="42" t="s">
        <v>3548</v>
      </c>
      <c r="E1535" s="42" t="s">
        <v>3559</v>
      </c>
      <c r="F1535" s="42" t="s">
        <v>3564</v>
      </c>
      <c r="G1535" s="32" t="s">
        <v>40</v>
      </c>
      <c r="H1535" s="30">
        <v>0</v>
      </c>
      <c r="I1535" s="67">
        <v>590000000</v>
      </c>
      <c r="J1535" s="32" t="s">
        <v>41</v>
      </c>
      <c r="K1535" s="32" t="s">
        <v>182</v>
      </c>
      <c r="L1535" s="32" t="s">
        <v>302</v>
      </c>
      <c r="M1535" s="32" t="s">
        <v>69</v>
      </c>
      <c r="N1535" s="32" t="s">
        <v>303</v>
      </c>
      <c r="O1535" s="32" t="s">
        <v>115</v>
      </c>
      <c r="P1535" s="32">
        <v>796</v>
      </c>
      <c r="Q1535" s="32" t="s">
        <v>47</v>
      </c>
      <c r="R1535" s="62">
        <v>3</v>
      </c>
      <c r="S1535" s="53">
        <v>4230</v>
      </c>
      <c r="T1535" s="44">
        <f>R1535*S1535</f>
        <v>12690</v>
      </c>
      <c r="U1535" s="44">
        <f>T1535*1.12</f>
        <v>14212.800000000001</v>
      </c>
      <c r="V1535" s="65"/>
      <c r="W1535" s="32">
        <v>2016</v>
      </c>
      <c r="X1535" s="87"/>
    </row>
    <row r="1536" spans="1:63" ht="50.1" customHeight="1">
      <c r="A1536" s="29" t="s">
        <v>3566</v>
      </c>
      <c r="B1536" s="30" t="s">
        <v>35</v>
      </c>
      <c r="C1536" s="31" t="s">
        <v>3567</v>
      </c>
      <c r="D1536" s="31" t="s">
        <v>3568</v>
      </c>
      <c r="E1536" s="31" t="s">
        <v>3569</v>
      </c>
      <c r="F1536" s="31" t="s">
        <v>3570</v>
      </c>
      <c r="G1536" s="32" t="s">
        <v>40</v>
      </c>
      <c r="H1536" s="33">
        <v>0</v>
      </c>
      <c r="I1536" s="67">
        <v>590000000</v>
      </c>
      <c r="J1536" s="32" t="s">
        <v>41</v>
      </c>
      <c r="K1536" s="32" t="s">
        <v>68</v>
      </c>
      <c r="L1536" s="32" t="s">
        <v>302</v>
      </c>
      <c r="M1536" s="32" t="s">
        <v>69</v>
      </c>
      <c r="N1536" s="32" t="s">
        <v>303</v>
      </c>
      <c r="O1536" s="32" t="s">
        <v>71</v>
      </c>
      <c r="P1536" s="32">
        <v>796</v>
      </c>
      <c r="Q1536" s="32" t="s">
        <v>47</v>
      </c>
      <c r="R1536" s="34">
        <v>4</v>
      </c>
      <c r="S1536" s="34">
        <v>2000</v>
      </c>
      <c r="T1536" s="35">
        <v>0</v>
      </c>
      <c r="U1536" s="36">
        <f t="shared" si="144"/>
        <v>0</v>
      </c>
      <c r="V1536" s="37" t="s">
        <v>48</v>
      </c>
      <c r="W1536" s="32">
        <v>2016</v>
      </c>
      <c r="X1536" s="38">
        <v>11</v>
      </c>
    </row>
    <row r="1537" spans="1:24" s="136" customFormat="1" ht="50.1" customHeight="1">
      <c r="A1537" s="41" t="s">
        <v>3571</v>
      </c>
      <c r="B1537" s="30" t="s">
        <v>35</v>
      </c>
      <c r="C1537" s="42" t="s">
        <v>3567</v>
      </c>
      <c r="D1537" s="42" t="s">
        <v>3568</v>
      </c>
      <c r="E1537" s="42" t="s">
        <v>3569</v>
      </c>
      <c r="F1537" s="42" t="s">
        <v>3570</v>
      </c>
      <c r="G1537" s="32" t="s">
        <v>40</v>
      </c>
      <c r="H1537" s="30">
        <v>0</v>
      </c>
      <c r="I1537" s="67">
        <v>590000000</v>
      </c>
      <c r="J1537" s="32" t="s">
        <v>41</v>
      </c>
      <c r="K1537" s="32" t="s">
        <v>182</v>
      </c>
      <c r="L1537" s="32" t="s">
        <v>302</v>
      </c>
      <c r="M1537" s="32" t="s">
        <v>69</v>
      </c>
      <c r="N1537" s="32" t="s">
        <v>303</v>
      </c>
      <c r="O1537" s="32" t="s">
        <v>115</v>
      </c>
      <c r="P1537" s="32">
        <v>796</v>
      </c>
      <c r="Q1537" s="32" t="s">
        <v>47</v>
      </c>
      <c r="R1537" s="62">
        <v>4</v>
      </c>
      <c r="S1537" s="53">
        <v>2000</v>
      </c>
      <c r="T1537" s="44">
        <f>R1537*S1537</f>
        <v>8000</v>
      </c>
      <c r="U1537" s="44">
        <f>T1537*1.12</f>
        <v>8960</v>
      </c>
      <c r="V1537" s="65"/>
      <c r="W1537" s="32">
        <v>2016</v>
      </c>
      <c r="X1537" s="87"/>
    </row>
    <row r="1538" spans="1:24" ht="50.1" customHeight="1">
      <c r="A1538" s="29" t="s">
        <v>3572</v>
      </c>
      <c r="B1538" s="30" t="s">
        <v>35</v>
      </c>
      <c r="C1538" s="31" t="s">
        <v>3567</v>
      </c>
      <c r="D1538" s="31" t="s">
        <v>3568</v>
      </c>
      <c r="E1538" s="31" t="s">
        <v>3569</v>
      </c>
      <c r="F1538" s="31" t="s">
        <v>3573</v>
      </c>
      <c r="G1538" s="32" t="s">
        <v>40</v>
      </c>
      <c r="H1538" s="33">
        <v>0</v>
      </c>
      <c r="I1538" s="67">
        <v>590000000</v>
      </c>
      <c r="J1538" s="32" t="s">
        <v>41</v>
      </c>
      <c r="K1538" s="32" t="s">
        <v>68</v>
      </c>
      <c r="L1538" s="32" t="s">
        <v>302</v>
      </c>
      <c r="M1538" s="32" t="s">
        <v>69</v>
      </c>
      <c r="N1538" s="32" t="s">
        <v>303</v>
      </c>
      <c r="O1538" s="32" t="s">
        <v>71</v>
      </c>
      <c r="P1538" s="32">
        <v>796</v>
      </c>
      <c r="Q1538" s="32" t="s">
        <v>47</v>
      </c>
      <c r="R1538" s="34">
        <v>5</v>
      </c>
      <c r="S1538" s="34">
        <v>2000</v>
      </c>
      <c r="T1538" s="35">
        <v>0</v>
      </c>
      <c r="U1538" s="36">
        <f t="shared" si="144"/>
        <v>0</v>
      </c>
      <c r="V1538" s="37" t="s">
        <v>48</v>
      </c>
      <c r="W1538" s="32">
        <v>2016</v>
      </c>
      <c r="X1538" s="38">
        <v>11</v>
      </c>
    </row>
    <row r="1539" spans="1:24" s="136" customFormat="1" ht="50.1" customHeight="1">
      <c r="A1539" s="41" t="s">
        <v>3574</v>
      </c>
      <c r="B1539" s="30" t="s">
        <v>35</v>
      </c>
      <c r="C1539" s="42" t="s">
        <v>3567</v>
      </c>
      <c r="D1539" s="42" t="s">
        <v>3568</v>
      </c>
      <c r="E1539" s="42" t="s">
        <v>3569</v>
      </c>
      <c r="F1539" s="42" t="s">
        <v>3573</v>
      </c>
      <c r="G1539" s="32" t="s">
        <v>40</v>
      </c>
      <c r="H1539" s="30">
        <v>0</v>
      </c>
      <c r="I1539" s="67">
        <v>590000000</v>
      </c>
      <c r="J1539" s="32" t="s">
        <v>41</v>
      </c>
      <c r="K1539" s="32" t="s">
        <v>182</v>
      </c>
      <c r="L1539" s="32" t="s">
        <v>302</v>
      </c>
      <c r="M1539" s="32" t="s">
        <v>69</v>
      </c>
      <c r="N1539" s="32" t="s">
        <v>303</v>
      </c>
      <c r="O1539" s="32" t="s">
        <v>115</v>
      </c>
      <c r="P1539" s="32">
        <v>796</v>
      </c>
      <c r="Q1539" s="32" t="s">
        <v>47</v>
      </c>
      <c r="R1539" s="62">
        <v>5</v>
      </c>
      <c r="S1539" s="53">
        <v>2000</v>
      </c>
      <c r="T1539" s="44">
        <f>R1539*S1539</f>
        <v>10000</v>
      </c>
      <c r="U1539" s="44">
        <f>T1539*1.12</f>
        <v>11200.000000000002</v>
      </c>
      <c r="V1539" s="65"/>
      <c r="W1539" s="32">
        <v>2016</v>
      </c>
      <c r="X1539" s="87"/>
    </row>
    <row r="1540" spans="1:24" ht="50.1" customHeight="1">
      <c r="A1540" s="29" t="s">
        <v>3575</v>
      </c>
      <c r="B1540" s="30" t="s">
        <v>35</v>
      </c>
      <c r="C1540" s="31" t="s">
        <v>3576</v>
      </c>
      <c r="D1540" s="31" t="s">
        <v>3577</v>
      </c>
      <c r="E1540" s="31" t="s">
        <v>3578</v>
      </c>
      <c r="F1540" s="31" t="s">
        <v>3579</v>
      </c>
      <c r="G1540" s="32" t="s">
        <v>40</v>
      </c>
      <c r="H1540" s="33">
        <v>0</v>
      </c>
      <c r="I1540" s="67">
        <v>590000000</v>
      </c>
      <c r="J1540" s="32" t="s">
        <v>41</v>
      </c>
      <c r="K1540" s="32" t="s">
        <v>132</v>
      </c>
      <c r="L1540" s="32" t="s">
        <v>41</v>
      </c>
      <c r="M1540" s="32" t="s">
        <v>84</v>
      </c>
      <c r="N1540" s="32" t="s">
        <v>55</v>
      </c>
      <c r="O1540" s="32" t="s">
        <v>56</v>
      </c>
      <c r="P1540" s="32" t="s">
        <v>133</v>
      </c>
      <c r="Q1540" s="32" t="s">
        <v>134</v>
      </c>
      <c r="R1540" s="34">
        <v>500</v>
      </c>
      <c r="S1540" s="34">
        <v>1652</v>
      </c>
      <c r="T1540" s="35">
        <v>0</v>
      </c>
      <c r="U1540" s="36">
        <f t="shared" si="144"/>
        <v>0</v>
      </c>
      <c r="V1540" s="37" t="s">
        <v>48</v>
      </c>
      <c r="W1540" s="32">
        <v>2016</v>
      </c>
      <c r="X1540" s="38">
        <v>11</v>
      </c>
    </row>
    <row r="1541" spans="1:24" s="136" customFormat="1" ht="50.1" customHeight="1">
      <c r="A1541" s="41" t="s">
        <v>3580</v>
      </c>
      <c r="B1541" s="30" t="s">
        <v>35</v>
      </c>
      <c r="C1541" s="42" t="s">
        <v>3576</v>
      </c>
      <c r="D1541" s="73" t="s">
        <v>3581</v>
      </c>
      <c r="E1541" s="42" t="s">
        <v>3578</v>
      </c>
      <c r="F1541" s="73" t="s">
        <v>3579</v>
      </c>
      <c r="G1541" s="30" t="s">
        <v>40</v>
      </c>
      <c r="H1541" s="30">
        <v>0</v>
      </c>
      <c r="I1541" s="67">
        <v>590000000</v>
      </c>
      <c r="J1541" s="32" t="s">
        <v>41</v>
      </c>
      <c r="K1541" s="48" t="s">
        <v>212</v>
      </c>
      <c r="L1541" s="32" t="s">
        <v>41</v>
      </c>
      <c r="M1541" s="98" t="s">
        <v>84</v>
      </c>
      <c r="N1541" s="30" t="s">
        <v>55</v>
      </c>
      <c r="O1541" s="67" t="s">
        <v>483</v>
      </c>
      <c r="P1541" s="98" t="s">
        <v>133</v>
      </c>
      <c r="Q1541" s="98" t="s">
        <v>137</v>
      </c>
      <c r="R1541" s="49" t="s">
        <v>3582</v>
      </c>
      <c r="S1541" s="118" t="s">
        <v>3583</v>
      </c>
      <c r="T1541" s="44">
        <f>R1541*S1541</f>
        <v>826000</v>
      </c>
      <c r="U1541" s="44">
        <f>T1541*1.12</f>
        <v>925120.00000000012</v>
      </c>
      <c r="V1541" s="98"/>
      <c r="W1541" s="32">
        <v>2016</v>
      </c>
      <c r="X1541" s="30"/>
    </row>
    <row r="1542" spans="1:24" ht="50.1" customHeight="1">
      <c r="A1542" s="30" t="s">
        <v>3584</v>
      </c>
      <c r="B1542" s="30" t="s">
        <v>35</v>
      </c>
      <c r="C1542" s="42" t="s">
        <v>3585</v>
      </c>
      <c r="D1542" s="42" t="s">
        <v>3586</v>
      </c>
      <c r="E1542" s="59" t="s">
        <v>3587</v>
      </c>
      <c r="F1542" s="42" t="s">
        <v>3588</v>
      </c>
      <c r="G1542" s="30" t="s">
        <v>40</v>
      </c>
      <c r="H1542" s="30">
        <v>0</v>
      </c>
      <c r="I1542" s="67">
        <v>590000000</v>
      </c>
      <c r="J1542" s="32" t="s">
        <v>41</v>
      </c>
      <c r="K1542" s="48" t="s">
        <v>132</v>
      </c>
      <c r="L1542" s="32" t="s">
        <v>41</v>
      </c>
      <c r="M1542" s="30" t="s">
        <v>84</v>
      </c>
      <c r="N1542" s="30" t="s">
        <v>55</v>
      </c>
      <c r="O1542" s="67" t="s">
        <v>56</v>
      </c>
      <c r="P1542" s="30">
        <v>166</v>
      </c>
      <c r="Q1542" s="32" t="s">
        <v>134</v>
      </c>
      <c r="R1542" s="58">
        <v>1400</v>
      </c>
      <c r="S1542" s="71">
        <v>750</v>
      </c>
      <c r="T1542" s="44">
        <v>0</v>
      </c>
      <c r="U1542" s="44">
        <v>0</v>
      </c>
      <c r="V1542" s="101"/>
      <c r="W1542" s="32">
        <v>2016</v>
      </c>
      <c r="X1542" s="38">
        <v>11</v>
      </c>
    </row>
    <row r="1543" spans="1:24" ht="50.1" customHeight="1">
      <c r="A1543" s="70" t="s">
        <v>3589</v>
      </c>
      <c r="B1543" s="30" t="s">
        <v>35</v>
      </c>
      <c r="C1543" s="42" t="s">
        <v>3585</v>
      </c>
      <c r="D1543" s="42" t="s">
        <v>3586</v>
      </c>
      <c r="E1543" s="59" t="s">
        <v>3587</v>
      </c>
      <c r="F1543" s="42" t="s">
        <v>3588</v>
      </c>
      <c r="G1543" s="30" t="s">
        <v>40</v>
      </c>
      <c r="H1543" s="30">
        <v>0</v>
      </c>
      <c r="I1543" s="67">
        <v>590000000</v>
      </c>
      <c r="J1543" s="32" t="s">
        <v>41</v>
      </c>
      <c r="K1543" s="48" t="s">
        <v>508</v>
      </c>
      <c r="L1543" s="32" t="s">
        <v>41</v>
      </c>
      <c r="M1543" s="30" t="s">
        <v>84</v>
      </c>
      <c r="N1543" s="30" t="s">
        <v>55</v>
      </c>
      <c r="O1543" s="67" t="s">
        <v>483</v>
      </c>
      <c r="P1543" s="30">
        <v>166</v>
      </c>
      <c r="Q1543" s="32" t="s">
        <v>134</v>
      </c>
      <c r="R1543" s="58">
        <v>1400</v>
      </c>
      <c r="S1543" s="71">
        <v>750</v>
      </c>
      <c r="T1543" s="44">
        <v>0</v>
      </c>
      <c r="U1543" s="44">
        <f t="shared" ref="U1543:U1589" si="145">T1543*1.12</f>
        <v>0</v>
      </c>
      <c r="V1543" s="101"/>
      <c r="W1543" s="32">
        <v>2016</v>
      </c>
      <c r="X1543" s="30" t="s">
        <v>509</v>
      </c>
    </row>
    <row r="1544" spans="1:24" ht="50.1" customHeight="1">
      <c r="A1544" s="30" t="s">
        <v>3590</v>
      </c>
      <c r="B1544" s="30" t="s">
        <v>35</v>
      </c>
      <c r="C1544" s="42" t="s">
        <v>3585</v>
      </c>
      <c r="D1544" s="42" t="s">
        <v>3586</v>
      </c>
      <c r="E1544" s="59" t="s">
        <v>3587</v>
      </c>
      <c r="F1544" s="42" t="s">
        <v>3588</v>
      </c>
      <c r="G1544" s="30" t="s">
        <v>40</v>
      </c>
      <c r="H1544" s="30">
        <v>0</v>
      </c>
      <c r="I1544" s="67">
        <v>590000000</v>
      </c>
      <c r="J1544" s="32" t="s">
        <v>41</v>
      </c>
      <c r="K1544" s="48" t="s">
        <v>511</v>
      </c>
      <c r="L1544" s="32" t="s">
        <v>41</v>
      </c>
      <c r="M1544" s="30" t="s">
        <v>512</v>
      </c>
      <c r="N1544" s="30" t="s">
        <v>55</v>
      </c>
      <c r="O1544" s="67" t="s">
        <v>398</v>
      </c>
      <c r="P1544" s="30">
        <v>166</v>
      </c>
      <c r="Q1544" s="32" t="s">
        <v>134</v>
      </c>
      <c r="R1544" s="58">
        <v>1400</v>
      </c>
      <c r="S1544" s="71">
        <v>750</v>
      </c>
      <c r="T1544" s="44">
        <f>R1544*S1544</f>
        <v>1050000</v>
      </c>
      <c r="U1544" s="44">
        <f t="shared" si="145"/>
        <v>1176000</v>
      </c>
      <c r="V1544" s="101"/>
      <c r="W1544" s="32">
        <v>2016</v>
      </c>
      <c r="X1544" s="30"/>
    </row>
    <row r="1545" spans="1:24" ht="50.1" customHeight="1">
      <c r="A1545" s="29" t="s">
        <v>3591</v>
      </c>
      <c r="B1545" s="30" t="s">
        <v>35</v>
      </c>
      <c r="C1545" s="31" t="s">
        <v>3592</v>
      </c>
      <c r="D1545" s="31" t="s">
        <v>3593</v>
      </c>
      <c r="E1545" s="31" t="s">
        <v>3594</v>
      </c>
      <c r="F1545" s="31" t="s">
        <v>3595</v>
      </c>
      <c r="G1545" s="32" t="s">
        <v>40</v>
      </c>
      <c r="H1545" s="33">
        <v>0</v>
      </c>
      <c r="I1545" s="67">
        <v>590000000</v>
      </c>
      <c r="J1545" s="32" t="s">
        <v>41</v>
      </c>
      <c r="K1545" s="32" t="s">
        <v>3596</v>
      </c>
      <c r="L1545" s="32" t="s">
        <v>43</v>
      </c>
      <c r="M1545" s="32" t="s">
        <v>69</v>
      </c>
      <c r="N1545" s="32" t="s">
        <v>284</v>
      </c>
      <c r="O1545" s="32" t="s">
        <v>71</v>
      </c>
      <c r="P1545" s="32">
        <v>796</v>
      </c>
      <c r="Q1545" s="32" t="s">
        <v>47</v>
      </c>
      <c r="R1545" s="34">
        <v>3</v>
      </c>
      <c r="S1545" s="34">
        <v>250</v>
      </c>
      <c r="T1545" s="35">
        <f>R1545*S1545</f>
        <v>750</v>
      </c>
      <c r="U1545" s="36">
        <f t="shared" si="145"/>
        <v>840.00000000000011</v>
      </c>
      <c r="V1545" s="37" t="s">
        <v>48</v>
      </c>
      <c r="W1545" s="32">
        <v>2016</v>
      </c>
      <c r="X1545" s="38" t="s">
        <v>48</v>
      </c>
    </row>
    <row r="1546" spans="1:24" ht="50.1" customHeight="1">
      <c r="A1546" s="29" t="s">
        <v>3597</v>
      </c>
      <c r="B1546" s="30" t="s">
        <v>35</v>
      </c>
      <c r="C1546" s="31" t="s">
        <v>3598</v>
      </c>
      <c r="D1546" s="31" t="s">
        <v>3599</v>
      </c>
      <c r="E1546" s="31" t="s">
        <v>3600</v>
      </c>
      <c r="F1546" s="31" t="s">
        <v>3599</v>
      </c>
      <c r="G1546" s="32" t="s">
        <v>40</v>
      </c>
      <c r="H1546" s="33">
        <v>0</v>
      </c>
      <c r="I1546" s="67">
        <v>590000000</v>
      </c>
      <c r="J1546" s="32" t="s">
        <v>41</v>
      </c>
      <c r="K1546" s="32" t="s">
        <v>283</v>
      </c>
      <c r="L1546" s="32" t="s">
        <v>43</v>
      </c>
      <c r="M1546" s="32" t="s">
        <v>69</v>
      </c>
      <c r="N1546" s="32" t="s">
        <v>284</v>
      </c>
      <c r="O1546" s="32" t="s">
        <v>71</v>
      </c>
      <c r="P1546" s="32">
        <v>796</v>
      </c>
      <c r="Q1546" s="32" t="s">
        <v>47</v>
      </c>
      <c r="R1546" s="34">
        <v>25</v>
      </c>
      <c r="S1546" s="34">
        <v>280</v>
      </c>
      <c r="T1546" s="35">
        <v>0</v>
      </c>
      <c r="U1546" s="36">
        <f t="shared" si="145"/>
        <v>0</v>
      </c>
      <c r="V1546" s="37" t="s">
        <v>48</v>
      </c>
      <c r="W1546" s="32">
        <v>2016</v>
      </c>
      <c r="X1546" s="38">
        <v>11</v>
      </c>
    </row>
    <row r="1547" spans="1:24" s="136" customFormat="1" ht="50.1" customHeight="1">
      <c r="A1547" s="41" t="s">
        <v>3601</v>
      </c>
      <c r="B1547" s="30" t="s">
        <v>35</v>
      </c>
      <c r="C1547" s="42" t="s">
        <v>3598</v>
      </c>
      <c r="D1547" s="42" t="s">
        <v>3599</v>
      </c>
      <c r="E1547" s="42" t="s">
        <v>3600</v>
      </c>
      <c r="F1547" s="73" t="s">
        <v>3599</v>
      </c>
      <c r="G1547" s="30" t="s">
        <v>40</v>
      </c>
      <c r="H1547" s="30">
        <v>0</v>
      </c>
      <c r="I1547" s="67">
        <v>590000000</v>
      </c>
      <c r="J1547" s="32" t="s">
        <v>41</v>
      </c>
      <c r="K1547" s="68" t="s">
        <v>957</v>
      </c>
      <c r="L1547" s="32" t="s">
        <v>43</v>
      </c>
      <c r="M1547" s="68" t="s">
        <v>69</v>
      </c>
      <c r="N1547" s="68" t="s">
        <v>1017</v>
      </c>
      <c r="O1547" s="32" t="s">
        <v>115</v>
      </c>
      <c r="P1547" s="32">
        <v>796</v>
      </c>
      <c r="Q1547" s="30" t="s">
        <v>47</v>
      </c>
      <c r="R1547" s="131">
        <v>25</v>
      </c>
      <c r="S1547" s="58">
        <v>280</v>
      </c>
      <c r="T1547" s="44">
        <f>R1547*S1547</f>
        <v>7000</v>
      </c>
      <c r="U1547" s="44">
        <f t="shared" si="145"/>
        <v>7840.0000000000009</v>
      </c>
      <c r="V1547" s="98"/>
      <c r="W1547" s="32">
        <v>2016</v>
      </c>
      <c r="X1547" s="30"/>
    </row>
    <row r="1548" spans="1:24" ht="50.1" customHeight="1">
      <c r="A1548" s="29" t="s">
        <v>3602</v>
      </c>
      <c r="B1548" s="30" t="s">
        <v>35</v>
      </c>
      <c r="C1548" s="31" t="s">
        <v>3603</v>
      </c>
      <c r="D1548" s="31" t="s">
        <v>3604</v>
      </c>
      <c r="E1548" s="31" t="s">
        <v>3605</v>
      </c>
      <c r="F1548" s="31" t="s">
        <v>3606</v>
      </c>
      <c r="G1548" s="32" t="s">
        <v>40</v>
      </c>
      <c r="H1548" s="33">
        <v>0</v>
      </c>
      <c r="I1548" s="67">
        <v>590000000</v>
      </c>
      <c r="J1548" s="32" t="s">
        <v>41</v>
      </c>
      <c r="K1548" s="32" t="s">
        <v>334</v>
      </c>
      <c r="L1548" s="32" t="s">
        <v>43</v>
      </c>
      <c r="M1548" s="32" t="s">
        <v>69</v>
      </c>
      <c r="N1548" s="32" t="s">
        <v>284</v>
      </c>
      <c r="O1548" s="32" t="s">
        <v>71</v>
      </c>
      <c r="P1548" s="32" t="s">
        <v>325</v>
      </c>
      <c r="Q1548" s="32" t="s">
        <v>326</v>
      </c>
      <c r="R1548" s="34">
        <v>4</v>
      </c>
      <c r="S1548" s="34">
        <v>3450</v>
      </c>
      <c r="T1548" s="35">
        <f>R1548*S1548</f>
        <v>13800</v>
      </c>
      <c r="U1548" s="36">
        <f t="shared" si="145"/>
        <v>15456.000000000002</v>
      </c>
      <c r="V1548" s="37" t="s">
        <v>48</v>
      </c>
      <c r="W1548" s="32">
        <v>2016</v>
      </c>
      <c r="X1548" s="38" t="s">
        <v>48</v>
      </c>
    </row>
    <row r="1549" spans="1:24" ht="50.1" customHeight="1">
      <c r="A1549" s="29" t="s">
        <v>3607</v>
      </c>
      <c r="B1549" s="30" t="s">
        <v>35</v>
      </c>
      <c r="C1549" s="31" t="s">
        <v>3608</v>
      </c>
      <c r="D1549" s="31" t="s">
        <v>3604</v>
      </c>
      <c r="E1549" s="31" t="s">
        <v>3609</v>
      </c>
      <c r="F1549" s="31" t="s">
        <v>3610</v>
      </c>
      <c r="G1549" s="32" t="s">
        <v>40</v>
      </c>
      <c r="H1549" s="33">
        <v>10</v>
      </c>
      <c r="I1549" s="67">
        <v>590000000</v>
      </c>
      <c r="J1549" s="32" t="s">
        <v>41</v>
      </c>
      <c r="K1549" s="32" t="s">
        <v>224</v>
      </c>
      <c r="L1549" s="32" t="s">
        <v>43</v>
      </c>
      <c r="M1549" s="32" t="s">
        <v>84</v>
      </c>
      <c r="N1549" s="32" t="s">
        <v>225</v>
      </c>
      <c r="O1549" s="32" t="s">
        <v>56</v>
      </c>
      <c r="P1549" s="32">
        <v>796</v>
      </c>
      <c r="Q1549" s="32" t="s">
        <v>47</v>
      </c>
      <c r="R1549" s="34">
        <v>140</v>
      </c>
      <c r="S1549" s="34">
        <v>103</v>
      </c>
      <c r="T1549" s="35">
        <v>0</v>
      </c>
      <c r="U1549" s="36">
        <f t="shared" si="145"/>
        <v>0</v>
      </c>
      <c r="V1549" s="37" t="s">
        <v>48</v>
      </c>
      <c r="W1549" s="32">
        <v>2016</v>
      </c>
      <c r="X1549" s="38">
        <v>11</v>
      </c>
    </row>
    <row r="1550" spans="1:24" s="136" customFormat="1" ht="50.1" customHeight="1">
      <c r="A1550" s="41" t="s">
        <v>3611</v>
      </c>
      <c r="B1550" s="30" t="s">
        <v>35</v>
      </c>
      <c r="C1550" s="42" t="s">
        <v>3608</v>
      </c>
      <c r="D1550" s="42" t="s">
        <v>3604</v>
      </c>
      <c r="E1550" s="42" t="s">
        <v>3609</v>
      </c>
      <c r="F1550" s="42" t="s">
        <v>3610</v>
      </c>
      <c r="G1550" s="30" t="s">
        <v>40</v>
      </c>
      <c r="H1550" s="30">
        <v>10</v>
      </c>
      <c r="I1550" s="67">
        <v>590000000</v>
      </c>
      <c r="J1550" s="32" t="s">
        <v>41</v>
      </c>
      <c r="K1550" s="30" t="s">
        <v>1296</v>
      </c>
      <c r="L1550" s="32" t="s">
        <v>43</v>
      </c>
      <c r="M1550" s="30" t="s">
        <v>84</v>
      </c>
      <c r="N1550" s="30" t="s">
        <v>418</v>
      </c>
      <c r="O1550" s="67" t="s">
        <v>483</v>
      </c>
      <c r="P1550" s="32">
        <v>796</v>
      </c>
      <c r="Q1550" s="30" t="s">
        <v>47</v>
      </c>
      <c r="R1550" s="43">
        <v>140</v>
      </c>
      <c r="S1550" s="43">
        <v>103</v>
      </c>
      <c r="T1550" s="44">
        <f>R1550*S1550</f>
        <v>14420</v>
      </c>
      <c r="U1550" s="44">
        <f t="shared" si="145"/>
        <v>16150.400000000001</v>
      </c>
      <c r="V1550" s="64"/>
      <c r="W1550" s="32">
        <v>2016</v>
      </c>
      <c r="X1550" s="30"/>
    </row>
    <row r="1551" spans="1:24" ht="50.1" customHeight="1">
      <c r="A1551" s="29" t="s">
        <v>3612</v>
      </c>
      <c r="B1551" s="30" t="s">
        <v>35</v>
      </c>
      <c r="C1551" s="31" t="s">
        <v>3613</v>
      </c>
      <c r="D1551" s="31" t="s">
        <v>3614</v>
      </c>
      <c r="E1551" s="31" t="s">
        <v>3615</v>
      </c>
      <c r="F1551" s="31" t="s">
        <v>3616</v>
      </c>
      <c r="G1551" s="32" t="s">
        <v>103</v>
      </c>
      <c r="H1551" s="33">
        <v>10</v>
      </c>
      <c r="I1551" s="67">
        <v>590000000</v>
      </c>
      <c r="J1551" s="32" t="s">
        <v>41</v>
      </c>
      <c r="K1551" s="32" t="s">
        <v>200</v>
      </c>
      <c r="L1551" s="32" t="s">
        <v>43</v>
      </c>
      <c r="M1551" s="32" t="s">
        <v>84</v>
      </c>
      <c r="N1551" s="32" t="s">
        <v>201</v>
      </c>
      <c r="O1551" s="32" t="s">
        <v>202</v>
      </c>
      <c r="P1551" s="32" t="s">
        <v>346</v>
      </c>
      <c r="Q1551" s="32" t="s">
        <v>347</v>
      </c>
      <c r="R1551" s="34">
        <v>40</v>
      </c>
      <c r="S1551" s="34">
        <v>1781</v>
      </c>
      <c r="T1551" s="35">
        <v>0</v>
      </c>
      <c r="U1551" s="36">
        <f t="shared" si="145"/>
        <v>0</v>
      </c>
      <c r="V1551" s="37" t="s">
        <v>48</v>
      </c>
      <c r="W1551" s="32">
        <v>2016</v>
      </c>
      <c r="X1551" s="38">
        <v>11</v>
      </c>
    </row>
    <row r="1552" spans="1:24" s="136" customFormat="1" ht="50.1" customHeight="1">
      <c r="A1552" s="41" t="s">
        <v>3617</v>
      </c>
      <c r="B1552" s="30" t="s">
        <v>35</v>
      </c>
      <c r="C1552" s="42" t="s">
        <v>3613</v>
      </c>
      <c r="D1552" s="42" t="s">
        <v>3614</v>
      </c>
      <c r="E1552" s="42" t="s">
        <v>3615</v>
      </c>
      <c r="F1552" s="42" t="s">
        <v>3616</v>
      </c>
      <c r="G1552" s="30" t="s">
        <v>103</v>
      </c>
      <c r="H1552" s="30">
        <v>10</v>
      </c>
      <c r="I1552" s="67">
        <v>590000000</v>
      </c>
      <c r="J1552" s="32" t="s">
        <v>41</v>
      </c>
      <c r="K1552" s="30" t="s">
        <v>204</v>
      </c>
      <c r="L1552" s="32" t="s">
        <v>43</v>
      </c>
      <c r="M1552" s="30" t="s">
        <v>84</v>
      </c>
      <c r="N1552" s="30" t="s">
        <v>45</v>
      </c>
      <c r="O1552" s="54" t="s">
        <v>166</v>
      </c>
      <c r="P1552" s="32">
        <v>736</v>
      </c>
      <c r="Q1552" s="30" t="s">
        <v>347</v>
      </c>
      <c r="R1552" s="43">
        <v>40</v>
      </c>
      <c r="S1552" s="43">
        <v>1781</v>
      </c>
      <c r="T1552" s="44">
        <f>R1552*S1552</f>
        <v>71240</v>
      </c>
      <c r="U1552" s="44">
        <f t="shared" si="145"/>
        <v>79788.800000000003</v>
      </c>
      <c r="V1552" s="64"/>
      <c r="W1552" s="32">
        <v>2016</v>
      </c>
      <c r="X1552" s="30"/>
    </row>
    <row r="1553" spans="1:63" ht="50.1" customHeight="1">
      <c r="A1553" s="29" t="s">
        <v>3618</v>
      </c>
      <c r="B1553" s="30" t="s">
        <v>35</v>
      </c>
      <c r="C1553" s="31" t="s">
        <v>3619</v>
      </c>
      <c r="D1553" s="31" t="s">
        <v>3620</v>
      </c>
      <c r="E1553" s="31" t="s">
        <v>3621</v>
      </c>
      <c r="F1553" s="31" t="s">
        <v>3622</v>
      </c>
      <c r="G1553" s="32" t="s">
        <v>40</v>
      </c>
      <c r="H1553" s="33">
        <v>0</v>
      </c>
      <c r="I1553" s="67">
        <v>590000000</v>
      </c>
      <c r="J1553" s="32" t="s">
        <v>41</v>
      </c>
      <c r="K1553" s="32" t="s">
        <v>68</v>
      </c>
      <c r="L1553" s="32" t="s">
        <v>302</v>
      </c>
      <c r="M1553" s="32" t="s">
        <v>69</v>
      </c>
      <c r="N1553" s="32" t="s">
        <v>303</v>
      </c>
      <c r="O1553" s="32" t="s">
        <v>71</v>
      </c>
      <c r="P1553" s="32">
        <v>796</v>
      </c>
      <c r="Q1553" s="32" t="s">
        <v>47</v>
      </c>
      <c r="R1553" s="34">
        <v>10</v>
      </c>
      <c r="S1553" s="34">
        <v>5100</v>
      </c>
      <c r="T1553" s="35">
        <v>0</v>
      </c>
      <c r="U1553" s="36">
        <f t="shared" si="145"/>
        <v>0</v>
      </c>
      <c r="V1553" s="37" t="s">
        <v>48</v>
      </c>
      <c r="W1553" s="32">
        <v>2016</v>
      </c>
      <c r="X1553" s="38">
        <v>11</v>
      </c>
    </row>
    <row r="1554" spans="1:63" s="136" customFormat="1" ht="50.1" customHeight="1">
      <c r="A1554" s="41" t="s">
        <v>3623</v>
      </c>
      <c r="B1554" s="30" t="s">
        <v>35</v>
      </c>
      <c r="C1554" s="42" t="s">
        <v>3619</v>
      </c>
      <c r="D1554" s="42" t="s">
        <v>3620</v>
      </c>
      <c r="E1554" s="42" t="s">
        <v>3621</v>
      </c>
      <c r="F1554" s="42" t="s">
        <v>3622</v>
      </c>
      <c r="G1554" s="32" t="s">
        <v>40</v>
      </c>
      <c r="H1554" s="30">
        <v>0</v>
      </c>
      <c r="I1554" s="67">
        <v>590000000</v>
      </c>
      <c r="J1554" s="32" t="s">
        <v>41</v>
      </c>
      <c r="K1554" s="32" t="s">
        <v>182</v>
      </c>
      <c r="L1554" s="32" t="s">
        <v>302</v>
      </c>
      <c r="M1554" s="32" t="s">
        <v>69</v>
      </c>
      <c r="N1554" s="32" t="s">
        <v>303</v>
      </c>
      <c r="O1554" s="32" t="s">
        <v>115</v>
      </c>
      <c r="P1554" s="32">
        <v>796</v>
      </c>
      <c r="Q1554" s="32" t="s">
        <v>47</v>
      </c>
      <c r="R1554" s="62">
        <v>10</v>
      </c>
      <c r="S1554" s="53">
        <v>5100</v>
      </c>
      <c r="T1554" s="44">
        <f>R1554*S1554</f>
        <v>51000</v>
      </c>
      <c r="U1554" s="44">
        <f t="shared" si="145"/>
        <v>57120.000000000007</v>
      </c>
      <c r="V1554" s="65"/>
      <c r="W1554" s="32">
        <v>2016</v>
      </c>
      <c r="X1554" s="87"/>
    </row>
    <row r="1555" spans="1:63" ht="50.1" customHeight="1">
      <c r="A1555" s="29" t="s">
        <v>3624</v>
      </c>
      <c r="B1555" s="30" t="s">
        <v>35</v>
      </c>
      <c r="C1555" s="31" t="s">
        <v>3625</v>
      </c>
      <c r="D1555" s="31" t="s">
        <v>3620</v>
      </c>
      <c r="E1555" s="31" t="s">
        <v>3626</v>
      </c>
      <c r="F1555" s="31" t="s">
        <v>3627</v>
      </c>
      <c r="G1555" s="32" t="s">
        <v>40</v>
      </c>
      <c r="H1555" s="33">
        <v>0</v>
      </c>
      <c r="I1555" s="67">
        <v>590000000</v>
      </c>
      <c r="J1555" s="32" t="s">
        <v>41</v>
      </c>
      <c r="K1555" s="32" t="s">
        <v>68</v>
      </c>
      <c r="L1555" s="32" t="s">
        <v>302</v>
      </c>
      <c r="M1555" s="32" t="s">
        <v>69</v>
      </c>
      <c r="N1555" s="32" t="s">
        <v>303</v>
      </c>
      <c r="O1555" s="32" t="s">
        <v>71</v>
      </c>
      <c r="P1555" s="32">
        <v>796</v>
      </c>
      <c r="Q1555" s="32" t="s">
        <v>47</v>
      </c>
      <c r="R1555" s="34">
        <v>2</v>
      </c>
      <c r="S1555" s="34">
        <v>6500</v>
      </c>
      <c r="T1555" s="35">
        <v>0</v>
      </c>
      <c r="U1555" s="36">
        <f t="shared" si="145"/>
        <v>0</v>
      </c>
      <c r="V1555" s="37" t="s">
        <v>48</v>
      </c>
      <c r="W1555" s="32">
        <v>2016</v>
      </c>
      <c r="X1555" s="38">
        <v>11</v>
      </c>
    </row>
    <row r="1556" spans="1:63" s="136" customFormat="1" ht="50.1" customHeight="1">
      <c r="A1556" s="41" t="s">
        <v>3628</v>
      </c>
      <c r="B1556" s="30" t="s">
        <v>35</v>
      </c>
      <c r="C1556" s="42" t="s">
        <v>3625</v>
      </c>
      <c r="D1556" s="42" t="s">
        <v>3620</v>
      </c>
      <c r="E1556" s="42" t="s">
        <v>3626</v>
      </c>
      <c r="F1556" s="42" t="s">
        <v>3627</v>
      </c>
      <c r="G1556" s="32" t="s">
        <v>40</v>
      </c>
      <c r="H1556" s="30">
        <v>0</v>
      </c>
      <c r="I1556" s="67">
        <v>590000000</v>
      </c>
      <c r="J1556" s="32" t="s">
        <v>41</v>
      </c>
      <c r="K1556" s="32" t="s">
        <v>182</v>
      </c>
      <c r="L1556" s="32" t="s">
        <v>302</v>
      </c>
      <c r="M1556" s="32" t="s">
        <v>69</v>
      </c>
      <c r="N1556" s="32" t="s">
        <v>303</v>
      </c>
      <c r="O1556" s="32" t="s">
        <v>115</v>
      </c>
      <c r="P1556" s="32">
        <v>796</v>
      </c>
      <c r="Q1556" s="32" t="s">
        <v>47</v>
      </c>
      <c r="R1556" s="62">
        <v>2</v>
      </c>
      <c r="S1556" s="53">
        <v>6500</v>
      </c>
      <c r="T1556" s="44">
        <f>R1556*S1556</f>
        <v>13000</v>
      </c>
      <c r="U1556" s="44">
        <f t="shared" si="145"/>
        <v>14560.000000000002</v>
      </c>
      <c r="V1556" s="65"/>
      <c r="W1556" s="32">
        <v>2016</v>
      </c>
      <c r="X1556" s="87"/>
    </row>
    <row r="1557" spans="1:63" ht="50.1" customHeight="1">
      <c r="A1557" s="29" t="s">
        <v>3629</v>
      </c>
      <c r="B1557" s="30" t="s">
        <v>35</v>
      </c>
      <c r="C1557" s="31" t="s">
        <v>3630</v>
      </c>
      <c r="D1557" s="31" t="s">
        <v>3620</v>
      </c>
      <c r="E1557" s="31" t="s">
        <v>3631</v>
      </c>
      <c r="F1557" s="31" t="s">
        <v>3632</v>
      </c>
      <c r="G1557" s="32" t="s">
        <v>40</v>
      </c>
      <c r="H1557" s="33">
        <v>0</v>
      </c>
      <c r="I1557" s="67">
        <v>590000000</v>
      </c>
      <c r="J1557" s="32" t="s">
        <v>41</v>
      </c>
      <c r="K1557" s="32" t="s">
        <v>68</v>
      </c>
      <c r="L1557" s="32" t="s">
        <v>302</v>
      </c>
      <c r="M1557" s="32" t="s">
        <v>69</v>
      </c>
      <c r="N1557" s="32" t="s">
        <v>303</v>
      </c>
      <c r="O1557" s="32" t="s">
        <v>71</v>
      </c>
      <c r="P1557" s="32">
        <v>796</v>
      </c>
      <c r="Q1557" s="32" t="s">
        <v>47</v>
      </c>
      <c r="R1557" s="34">
        <v>14</v>
      </c>
      <c r="S1557" s="34">
        <v>2100</v>
      </c>
      <c r="T1557" s="35">
        <v>0</v>
      </c>
      <c r="U1557" s="36">
        <f t="shared" si="145"/>
        <v>0</v>
      </c>
      <c r="V1557" s="37" t="s">
        <v>48</v>
      </c>
      <c r="W1557" s="32">
        <v>2016</v>
      </c>
      <c r="X1557" s="38">
        <v>11</v>
      </c>
    </row>
    <row r="1558" spans="1:63" s="40" customFormat="1" ht="50.1" customHeight="1">
      <c r="A1558" s="70" t="s">
        <v>3633</v>
      </c>
      <c r="B1558" s="30" t="s">
        <v>35</v>
      </c>
      <c r="C1558" s="42" t="s">
        <v>3630</v>
      </c>
      <c r="D1558" s="42" t="s">
        <v>3620</v>
      </c>
      <c r="E1558" s="42" t="s">
        <v>3631</v>
      </c>
      <c r="F1558" s="42" t="s">
        <v>3632</v>
      </c>
      <c r="G1558" s="32" t="s">
        <v>40</v>
      </c>
      <c r="H1558" s="30">
        <v>0</v>
      </c>
      <c r="I1558" s="47">
        <v>590000000</v>
      </c>
      <c r="J1558" s="32" t="s">
        <v>41</v>
      </c>
      <c r="K1558" s="32" t="s">
        <v>182</v>
      </c>
      <c r="L1558" s="32" t="s">
        <v>302</v>
      </c>
      <c r="M1558" s="32" t="s">
        <v>69</v>
      </c>
      <c r="N1558" s="32" t="s">
        <v>303</v>
      </c>
      <c r="O1558" s="32" t="s">
        <v>115</v>
      </c>
      <c r="P1558" s="32">
        <v>796</v>
      </c>
      <c r="Q1558" s="32" t="s">
        <v>47</v>
      </c>
      <c r="R1558" s="58">
        <v>14</v>
      </c>
      <c r="S1558" s="58">
        <v>2100</v>
      </c>
      <c r="T1558" s="58">
        <v>0</v>
      </c>
      <c r="U1558" s="58">
        <f>T1558*1.12</f>
        <v>0</v>
      </c>
      <c r="V1558" s="65"/>
      <c r="W1558" s="32">
        <v>2016</v>
      </c>
      <c r="X1558" s="214" t="s">
        <v>14311</v>
      </c>
      <c r="Y1558" s="363"/>
      <c r="Z1558" s="364"/>
      <c r="AA1558" s="364"/>
      <c r="AB1558" s="364"/>
      <c r="AC1558" s="364"/>
      <c r="AD1558" s="364"/>
      <c r="AE1558" s="364"/>
      <c r="AF1558" s="364"/>
      <c r="AG1558" s="364"/>
      <c r="AH1558" s="364"/>
      <c r="AI1558" s="364"/>
      <c r="AJ1558" s="364"/>
      <c r="AK1558" s="364"/>
      <c r="AL1558" s="364"/>
      <c r="AM1558" s="39"/>
      <c r="AN1558" s="39"/>
      <c r="AO1558" s="39"/>
      <c r="AP1558" s="39"/>
      <c r="AQ1558" s="39"/>
      <c r="AR1558" s="39"/>
      <c r="AS1558" s="39"/>
      <c r="AT1558" s="39"/>
      <c r="AU1558" s="39"/>
      <c r="AV1558" s="39"/>
      <c r="AW1558" s="39"/>
      <c r="AX1558" s="39"/>
      <c r="AY1558" s="39"/>
      <c r="AZ1558" s="39"/>
      <c r="BA1558" s="39"/>
      <c r="BB1558" s="39"/>
      <c r="BC1558" s="39"/>
      <c r="BD1558" s="39"/>
      <c r="BE1558" s="39"/>
      <c r="BF1558" s="39"/>
      <c r="BG1558" s="39"/>
      <c r="BH1558" s="39"/>
      <c r="BI1558" s="39"/>
      <c r="BJ1558" s="39"/>
      <c r="BK1558" s="39"/>
    </row>
    <row r="1559" spans="1:63" s="40" customFormat="1" ht="50.1" customHeight="1">
      <c r="A1559" s="70" t="s">
        <v>14312</v>
      </c>
      <c r="B1559" s="30" t="s">
        <v>35</v>
      </c>
      <c r="C1559" s="42" t="s">
        <v>3630</v>
      </c>
      <c r="D1559" s="42" t="s">
        <v>3620</v>
      </c>
      <c r="E1559" s="42" t="s">
        <v>3631</v>
      </c>
      <c r="F1559" s="42" t="s">
        <v>3632</v>
      </c>
      <c r="G1559" s="87" t="s">
        <v>40</v>
      </c>
      <c r="H1559" s="30">
        <v>0</v>
      </c>
      <c r="I1559" s="87">
        <v>590000000</v>
      </c>
      <c r="J1559" s="32" t="s">
        <v>41</v>
      </c>
      <c r="K1559" s="32" t="s">
        <v>14136</v>
      </c>
      <c r="L1559" s="32" t="s">
        <v>302</v>
      </c>
      <c r="M1559" s="87" t="s">
        <v>84</v>
      </c>
      <c r="N1559" s="32" t="s">
        <v>85</v>
      </c>
      <c r="O1559" s="248" t="s">
        <v>14294</v>
      </c>
      <c r="P1559" s="32">
        <v>796</v>
      </c>
      <c r="Q1559" s="32" t="s">
        <v>47</v>
      </c>
      <c r="R1559" s="58">
        <v>4</v>
      </c>
      <c r="S1559" s="58">
        <v>2100</v>
      </c>
      <c r="T1559" s="58">
        <f>R1559*S1559</f>
        <v>8400</v>
      </c>
      <c r="U1559" s="58">
        <f>T1559*1.12</f>
        <v>9408</v>
      </c>
      <c r="V1559" s="123"/>
      <c r="W1559" s="204">
        <v>2016</v>
      </c>
      <c r="X1559" s="157"/>
      <c r="Y1559" s="363"/>
      <c r="Z1559" s="364"/>
      <c r="AA1559" s="364"/>
      <c r="AB1559" s="364"/>
      <c r="AC1559" s="364"/>
      <c r="AD1559" s="364"/>
      <c r="AE1559" s="364"/>
      <c r="AF1559" s="364"/>
      <c r="AG1559" s="364"/>
      <c r="AH1559" s="364"/>
      <c r="AI1559" s="364"/>
      <c r="AJ1559" s="364"/>
      <c r="AK1559" s="364"/>
      <c r="AL1559" s="364"/>
      <c r="AM1559" s="39"/>
      <c r="AN1559" s="39"/>
      <c r="AO1559" s="39"/>
      <c r="AP1559" s="39"/>
      <c r="AQ1559" s="39"/>
      <c r="AR1559" s="39"/>
      <c r="AS1559" s="39"/>
      <c r="AT1559" s="39"/>
      <c r="AU1559" s="39"/>
      <c r="AV1559" s="39"/>
      <c r="AW1559" s="39"/>
      <c r="AX1559" s="39"/>
      <c r="AY1559" s="39"/>
      <c r="AZ1559" s="39"/>
      <c r="BA1559" s="39"/>
      <c r="BB1559" s="39"/>
      <c r="BC1559" s="39"/>
      <c r="BD1559" s="39"/>
      <c r="BE1559" s="39"/>
      <c r="BF1559" s="39"/>
      <c r="BG1559" s="39"/>
      <c r="BH1559" s="39"/>
      <c r="BI1559" s="39"/>
      <c r="BJ1559" s="39"/>
      <c r="BK1559" s="39"/>
    </row>
    <row r="1560" spans="1:63" ht="50.1" customHeight="1">
      <c r="A1560" s="29" t="s">
        <v>3634</v>
      </c>
      <c r="B1560" s="30" t="s">
        <v>35</v>
      </c>
      <c r="C1560" s="31" t="s">
        <v>3635</v>
      </c>
      <c r="D1560" s="31" t="s">
        <v>3636</v>
      </c>
      <c r="E1560" s="31" t="s">
        <v>3637</v>
      </c>
      <c r="F1560" s="31" t="s">
        <v>3638</v>
      </c>
      <c r="G1560" s="32" t="s">
        <v>40</v>
      </c>
      <c r="H1560" s="33">
        <v>0</v>
      </c>
      <c r="I1560" s="67">
        <v>590000000</v>
      </c>
      <c r="J1560" s="32" t="s">
        <v>41</v>
      </c>
      <c r="K1560" s="32" t="s">
        <v>132</v>
      </c>
      <c r="L1560" s="32" t="s">
        <v>41</v>
      </c>
      <c r="M1560" s="32" t="s">
        <v>84</v>
      </c>
      <c r="N1560" s="32" t="s">
        <v>3023</v>
      </c>
      <c r="O1560" s="32" t="s">
        <v>56</v>
      </c>
      <c r="P1560" s="32">
        <v>166</v>
      </c>
      <c r="Q1560" s="32" t="s">
        <v>134</v>
      </c>
      <c r="R1560" s="102">
        <v>1000</v>
      </c>
      <c r="S1560" s="102">
        <v>1024</v>
      </c>
      <c r="T1560" s="35">
        <v>0</v>
      </c>
      <c r="U1560" s="36">
        <f t="shared" si="145"/>
        <v>0</v>
      </c>
      <c r="V1560" s="37" t="s">
        <v>48</v>
      </c>
      <c r="W1560" s="32">
        <v>2016</v>
      </c>
      <c r="X1560" s="38">
        <v>11</v>
      </c>
    </row>
    <row r="1561" spans="1:63" ht="50.1" customHeight="1">
      <c r="A1561" s="70" t="s">
        <v>3639</v>
      </c>
      <c r="B1561" s="30" t="s">
        <v>35</v>
      </c>
      <c r="C1561" s="42" t="s">
        <v>3635</v>
      </c>
      <c r="D1561" s="31" t="s">
        <v>3636</v>
      </c>
      <c r="E1561" s="59" t="s">
        <v>3637</v>
      </c>
      <c r="F1561" s="66" t="s">
        <v>3638</v>
      </c>
      <c r="G1561" s="30" t="s">
        <v>40</v>
      </c>
      <c r="H1561" s="30">
        <v>0</v>
      </c>
      <c r="I1561" s="67">
        <v>590000000</v>
      </c>
      <c r="J1561" s="32" t="s">
        <v>41</v>
      </c>
      <c r="K1561" s="48" t="s">
        <v>508</v>
      </c>
      <c r="L1561" s="32" t="s">
        <v>41</v>
      </c>
      <c r="M1561" s="30" t="s">
        <v>84</v>
      </c>
      <c r="N1561" s="30" t="s">
        <v>3023</v>
      </c>
      <c r="O1561" s="67" t="s">
        <v>483</v>
      </c>
      <c r="P1561" s="30">
        <v>166</v>
      </c>
      <c r="Q1561" s="32" t="s">
        <v>134</v>
      </c>
      <c r="R1561" s="58">
        <v>1000</v>
      </c>
      <c r="S1561" s="71">
        <v>1024</v>
      </c>
      <c r="T1561" s="44">
        <v>0</v>
      </c>
      <c r="U1561" s="44">
        <f t="shared" si="145"/>
        <v>0</v>
      </c>
      <c r="V1561" s="101"/>
      <c r="W1561" s="32">
        <v>2016</v>
      </c>
      <c r="X1561" s="30">
        <v>11.19</v>
      </c>
    </row>
    <row r="1562" spans="1:63" ht="50.1" customHeight="1">
      <c r="A1562" s="30" t="s">
        <v>3640</v>
      </c>
      <c r="B1562" s="30" t="s">
        <v>35</v>
      </c>
      <c r="C1562" s="42" t="s">
        <v>3635</v>
      </c>
      <c r="D1562" s="31" t="s">
        <v>3636</v>
      </c>
      <c r="E1562" s="59" t="s">
        <v>3637</v>
      </c>
      <c r="F1562" s="66" t="s">
        <v>3638</v>
      </c>
      <c r="G1562" s="30" t="s">
        <v>40</v>
      </c>
      <c r="H1562" s="30">
        <v>0</v>
      </c>
      <c r="I1562" s="67">
        <v>590000000</v>
      </c>
      <c r="J1562" s="32" t="s">
        <v>41</v>
      </c>
      <c r="K1562" s="48" t="s">
        <v>511</v>
      </c>
      <c r="L1562" s="32" t="s">
        <v>41</v>
      </c>
      <c r="M1562" s="30" t="s">
        <v>84</v>
      </c>
      <c r="N1562" s="30" t="s">
        <v>55</v>
      </c>
      <c r="O1562" s="67" t="s">
        <v>62</v>
      </c>
      <c r="P1562" s="30">
        <v>166</v>
      </c>
      <c r="Q1562" s="32" t="s">
        <v>134</v>
      </c>
      <c r="R1562" s="58">
        <v>1000</v>
      </c>
      <c r="S1562" s="71">
        <v>1230</v>
      </c>
      <c r="T1562" s="44">
        <f>R1562*S1562</f>
        <v>1230000</v>
      </c>
      <c r="U1562" s="44">
        <f t="shared" si="145"/>
        <v>1377600.0000000002</v>
      </c>
      <c r="V1562" s="101"/>
      <c r="W1562" s="32">
        <v>2016</v>
      </c>
      <c r="X1562" s="30"/>
    </row>
    <row r="1563" spans="1:63" ht="50.1" customHeight="1">
      <c r="A1563" s="29" t="s">
        <v>3641</v>
      </c>
      <c r="B1563" s="30" t="s">
        <v>35</v>
      </c>
      <c r="C1563" s="31" t="s">
        <v>3642</v>
      </c>
      <c r="D1563" s="31" t="s">
        <v>3643</v>
      </c>
      <c r="E1563" s="31" t="s">
        <v>3644</v>
      </c>
      <c r="F1563" s="31" t="s">
        <v>3643</v>
      </c>
      <c r="G1563" s="32" t="s">
        <v>103</v>
      </c>
      <c r="H1563" s="33">
        <v>10</v>
      </c>
      <c r="I1563" s="67">
        <v>590000000</v>
      </c>
      <c r="J1563" s="32" t="s">
        <v>41</v>
      </c>
      <c r="K1563" s="32" t="s">
        <v>200</v>
      </c>
      <c r="L1563" s="32" t="s">
        <v>43</v>
      </c>
      <c r="M1563" s="32" t="s">
        <v>84</v>
      </c>
      <c r="N1563" s="32" t="s">
        <v>201</v>
      </c>
      <c r="O1563" s="32" t="s">
        <v>202</v>
      </c>
      <c r="P1563" s="32" t="s">
        <v>133</v>
      </c>
      <c r="Q1563" s="32" t="s">
        <v>134</v>
      </c>
      <c r="R1563" s="34">
        <v>30</v>
      </c>
      <c r="S1563" s="34">
        <v>450</v>
      </c>
      <c r="T1563" s="35">
        <v>0</v>
      </c>
      <c r="U1563" s="36">
        <f t="shared" si="145"/>
        <v>0</v>
      </c>
      <c r="V1563" s="37" t="s">
        <v>48</v>
      </c>
      <c r="W1563" s="32">
        <v>2016</v>
      </c>
      <c r="X1563" s="38">
        <v>11</v>
      </c>
    </row>
    <row r="1564" spans="1:63" s="136" customFormat="1" ht="50.1" customHeight="1">
      <c r="A1564" s="41" t="s">
        <v>3645</v>
      </c>
      <c r="B1564" s="30" t="s">
        <v>35</v>
      </c>
      <c r="C1564" s="42" t="s">
        <v>3642</v>
      </c>
      <c r="D1564" s="42" t="s">
        <v>3643</v>
      </c>
      <c r="E1564" s="42" t="s">
        <v>3644</v>
      </c>
      <c r="F1564" s="42" t="s">
        <v>3646</v>
      </c>
      <c r="G1564" s="30" t="s">
        <v>103</v>
      </c>
      <c r="H1564" s="30">
        <v>10</v>
      </c>
      <c r="I1564" s="67">
        <v>590000000</v>
      </c>
      <c r="J1564" s="32" t="s">
        <v>41</v>
      </c>
      <c r="K1564" s="30" t="s">
        <v>204</v>
      </c>
      <c r="L1564" s="32" t="s">
        <v>43</v>
      </c>
      <c r="M1564" s="30" t="s">
        <v>84</v>
      </c>
      <c r="N1564" s="30" t="s">
        <v>45</v>
      </c>
      <c r="O1564" s="54" t="s">
        <v>166</v>
      </c>
      <c r="P1564" s="32">
        <v>166</v>
      </c>
      <c r="Q1564" s="30" t="s">
        <v>134</v>
      </c>
      <c r="R1564" s="43">
        <v>30</v>
      </c>
      <c r="S1564" s="43">
        <v>450</v>
      </c>
      <c r="T1564" s="44">
        <f>R1564*S1564</f>
        <v>13500</v>
      </c>
      <c r="U1564" s="44">
        <f t="shared" si="145"/>
        <v>15120.000000000002</v>
      </c>
      <c r="V1564" s="51"/>
      <c r="W1564" s="32">
        <v>2016</v>
      </c>
      <c r="X1564" s="30"/>
    </row>
    <row r="1565" spans="1:63" ht="50.1" customHeight="1">
      <c r="A1565" s="29" t="s">
        <v>3647</v>
      </c>
      <c r="B1565" s="30" t="s">
        <v>35</v>
      </c>
      <c r="C1565" s="31" t="s">
        <v>3648</v>
      </c>
      <c r="D1565" s="31" t="s">
        <v>3643</v>
      </c>
      <c r="E1565" s="31" t="s">
        <v>3644</v>
      </c>
      <c r="F1565" s="31" t="s">
        <v>3649</v>
      </c>
      <c r="G1565" s="32" t="s">
        <v>40</v>
      </c>
      <c r="H1565" s="33">
        <v>0</v>
      </c>
      <c r="I1565" s="67">
        <v>590000000</v>
      </c>
      <c r="J1565" s="32" t="s">
        <v>41</v>
      </c>
      <c r="K1565" s="32" t="s">
        <v>3650</v>
      </c>
      <c r="L1565" s="32" t="s">
        <v>43</v>
      </c>
      <c r="M1565" s="32" t="s">
        <v>84</v>
      </c>
      <c r="N1565" s="32" t="s">
        <v>345</v>
      </c>
      <c r="O1565" s="32" t="s">
        <v>56</v>
      </c>
      <c r="P1565" s="32" t="s">
        <v>189</v>
      </c>
      <c r="Q1565" s="32" t="s">
        <v>190</v>
      </c>
      <c r="R1565" s="34">
        <v>150</v>
      </c>
      <c r="S1565" s="34">
        <v>310</v>
      </c>
      <c r="T1565" s="35">
        <v>0</v>
      </c>
      <c r="U1565" s="36">
        <f t="shared" si="145"/>
        <v>0</v>
      </c>
      <c r="V1565" s="37" t="s">
        <v>48</v>
      </c>
      <c r="W1565" s="32">
        <v>2016</v>
      </c>
      <c r="X1565" s="38">
        <v>11</v>
      </c>
    </row>
    <row r="1566" spans="1:63" s="136" customFormat="1" ht="50.1" customHeight="1">
      <c r="A1566" s="41" t="s">
        <v>3651</v>
      </c>
      <c r="B1566" s="30" t="s">
        <v>35</v>
      </c>
      <c r="C1566" s="42" t="s">
        <v>3648</v>
      </c>
      <c r="D1566" s="42" t="s">
        <v>3643</v>
      </c>
      <c r="E1566" s="42" t="s">
        <v>3644</v>
      </c>
      <c r="F1566" s="42" t="s">
        <v>3649</v>
      </c>
      <c r="G1566" s="30" t="s">
        <v>40</v>
      </c>
      <c r="H1566" s="30">
        <v>0</v>
      </c>
      <c r="I1566" s="67">
        <v>590000000</v>
      </c>
      <c r="J1566" s="32" t="s">
        <v>41</v>
      </c>
      <c r="K1566" s="30" t="s">
        <v>3652</v>
      </c>
      <c r="L1566" s="32" t="s">
        <v>43</v>
      </c>
      <c r="M1566" s="30" t="s">
        <v>84</v>
      </c>
      <c r="N1566" s="30" t="s">
        <v>520</v>
      </c>
      <c r="O1566" s="67" t="s">
        <v>483</v>
      </c>
      <c r="P1566" s="32">
        <v>112</v>
      </c>
      <c r="Q1566" s="30" t="s">
        <v>190</v>
      </c>
      <c r="R1566" s="43">
        <v>150</v>
      </c>
      <c r="S1566" s="43">
        <v>310</v>
      </c>
      <c r="T1566" s="44">
        <f>R1566*S1566</f>
        <v>46500</v>
      </c>
      <c r="U1566" s="44">
        <f t="shared" si="145"/>
        <v>52080.000000000007</v>
      </c>
      <c r="V1566" s="64"/>
      <c r="W1566" s="32">
        <v>2016</v>
      </c>
      <c r="X1566" s="30"/>
    </row>
    <row r="1567" spans="1:63" ht="50.1" customHeight="1">
      <c r="A1567" s="29" t="s">
        <v>3653</v>
      </c>
      <c r="B1567" s="30" t="s">
        <v>35</v>
      </c>
      <c r="C1567" s="31" t="s">
        <v>3654</v>
      </c>
      <c r="D1567" s="31" t="s">
        <v>3655</v>
      </c>
      <c r="E1567" s="31" t="s">
        <v>3656</v>
      </c>
      <c r="F1567" s="31" t="s">
        <v>3657</v>
      </c>
      <c r="G1567" s="32" t="s">
        <v>40</v>
      </c>
      <c r="H1567" s="33">
        <v>0</v>
      </c>
      <c r="I1567" s="67">
        <v>590000000</v>
      </c>
      <c r="J1567" s="32" t="s">
        <v>41</v>
      </c>
      <c r="K1567" s="32" t="s">
        <v>3658</v>
      </c>
      <c r="L1567" s="32" t="s">
        <v>43</v>
      </c>
      <c r="M1567" s="32" t="s">
        <v>69</v>
      </c>
      <c r="N1567" s="32" t="s">
        <v>70</v>
      </c>
      <c r="O1567" s="32" t="s">
        <v>71</v>
      </c>
      <c r="P1567" s="32">
        <v>796</v>
      </c>
      <c r="Q1567" s="32" t="s">
        <v>47</v>
      </c>
      <c r="R1567" s="34">
        <v>8</v>
      </c>
      <c r="S1567" s="34">
        <v>4700</v>
      </c>
      <c r="T1567" s="35">
        <v>0</v>
      </c>
      <c r="U1567" s="36">
        <f t="shared" si="145"/>
        <v>0</v>
      </c>
      <c r="V1567" s="37" t="s">
        <v>48</v>
      </c>
      <c r="W1567" s="32">
        <v>2016</v>
      </c>
      <c r="X1567" s="38">
        <v>11</v>
      </c>
    </row>
    <row r="1568" spans="1:63" s="136" customFormat="1" ht="50.1" customHeight="1">
      <c r="A1568" s="41" t="s">
        <v>3659</v>
      </c>
      <c r="B1568" s="30" t="s">
        <v>35</v>
      </c>
      <c r="C1568" s="42" t="s">
        <v>3654</v>
      </c>
      <c r="D1568" s="42" t="s">
        <v>3655</v>
      </c>
      <c r="E1568" s="42" t="s">
        <v>3656</v>
      </c>
      <c r="F1568" s="42" t="s">
        <v>3657</v>
      </c>
      <c r="G1568" s="32" t="s">
        <v>40</v>
      </c>
      <c r="H1568" s="30">
        <v>0</v>
      </c>
      <c r="I1568" s="67">
        <v>590000000</v>
      </c>
      <c r="J1568" s="32" t="s">
        <v>41</v>
      </c>
      <c r="K1568" s="48" t="s">
        <v>3658</v>
      </c>
      <c r="L1568" s="32" t="s">
        <v>43</v>
      </c>
      <c r="M1568" s="68" t="s">
        <v>69</v>
      </c>
      <c r="N1568" s="32" t="s">
        <v>70</v>
      </c>
      <c r="O1568" s="32" t="s">
        <v>115</v>
      </c>
      <c r="P1568" s="32">
        <v>796</v>
      </c>
      <c r="Q1568" s="32" t="s">
        <v>47</v>
      </c>
      <c r="R1568" s="58">
        <v>8</v>
      </c>
      <c r="S1568" s="58">
        <v>4700</v>
      </c>
      <c r="T1568" s="44">
        <f>R1568*S1568</f>
        <v>37600</v>
      </c>
      <c r="U1568" s="44">
        <f t="shared" si="145"/>
        <v>42112.000000000007</v>
      </c>
      <c r="V1568" s="32"/>
      <c r="W1568" s="32">
        <v>2016</v>
      </c>
      <c r="X1568" s="30"/>
    </row>
    <row r="1569" spans="1:58" ht="50.1" customHeight="1">
      <c r="A1569" s="29" t="s">
        <v>3660</v>
      </c>
      <c r="B1569" s="30" t="s">
        <v>35</v>
      </c>
      <c r="C1569" s="31" t="s">
        <v>3661</v>
      </c>
      <c r="D1569" s="31" t="s">
        <v>3655</v>
      </c>
      <c r="E1569" s="31" t="s">
        <v>3662</v>
      </c>
      <c r="F1569" s="31" t="s">
        <v>3657</v>
      </c>
      <c r="G1569" s="32" t="s">
        <v>40</v>
      </c>
      <c r="H1569" s="33">
        <v>0</v>
      </c>
      <c r="I1569" s="67">
        <v>590000000</v>
      </c>
      <c r="J1569" s="32" t="s">
        <v>41</v>
      </c>
      <c r="K1569" s="32" t="s">
        <v>68</v>
      </c>
      <c r="L1569" s="32" t="s">
        <v>43</v>
      </c>
      <c r="M1569" s="32" t="s">
        <v>69</v>
      </c>
      <c r="N1569" s="32" t="s">
        <v>70</v>
      </c>
      <c r="O1569" s="32" t="s">
        <v>71</v>
      </c>
      <c r="P1569" s="32">
        <v>796</v>
      </c>
      <c r="Q1569" s="32" t="s">
        <v>47</v>
      </c>
      <c r="R1569" s="34">
        <v>15</v>
      </c>
      <c r="S1569" s="34">
        <v>5200</v>
      </c>
      <c r="T1569" s="35">
        <v>0</v>
      </c>
      <c r="U1569" s="36">
        <f t="shared" si="145"/>
        <v>0</v>
      </c>
      <c r="V1569" s="37" t="s">
        <v>48</v>
      </c>
      <c r="W1569" s="32">
        <v>2016</v>
      </c>
      <c r="X1569" s="38">
        <v>11</v>
      </c>
    </row>
    <row r="1570" spans="1:58" s="136" customFormat="1" ht="50.1" customHeight="1">
      <c r="A1570" s="41" t="s">
        <v>3663</v>
      </c>
      <c r="B1570" s="30" t="s">
        <v>35</v>
      </c>
      <c r="C1570" s="42" t="s">
        <v>3661</v>
      </c>
      <c r="D1570" s="42" t="s">
        <v>3655</v>
      </c>
      <c r="E1570" s="42" t="s">
        <v>3662</v>
      </c>
      <c r="F1570" s="42" t="s">
        <v>3657</v>
      </c>
      <c r="G1570" s="32" t="s">
        <v>40</v>
      </c>
      <c r="H1570" s="30">
        <v>0</v>
      </c>
      <c r="I1570" s="67">
        <v>590000000</v>
      </c>
      <c r="J1570" s="32" t="s">
        <v>41</v>
      </c>
      <c r="K1570" s="32" t="s">
        <v>182</v>
      </c>
      <c r="L1570" s="32" t="s">
        <v>43</v>
      </c>
      <c r="M1570" s="68" t="s">
        <v>69</v>
      </c>
      <c r="N1570" s="32" t="s">
        <v>70</v>
      </c>
      <c r="O1570" s="32" t="s">
        <v>115</v>
      </c>
      <c r="P1570" s="32">
        <v>796</v>
      </c>
      <c r="Q1570" s="32" t="s">
        <v>47</v>
      </c>
      <c r="R1570" s="58">
        <v>15</v>
      </c>
      <c r="S1570" s="58">
        <v>5200</v>
      </c>
      <c r="T1570" s="44">
        <f>R1570*S1570</f>
        <v>78000</v>
      </c>
      <c r="U1570" s="44">
        <f t="shared" si="145"/>
        <v>87360.000000000015</v>
      </c>
      <c r="V1570" s="32"/>
      <c r="W1570" s="32">
        <v>2016</v>
      </c>
      <c r="X1570" s="30"/>
    </row>
    <row r="1571" spans="1:58" ht="50.1" customHeight="1">
      <c r="A1571" s="29" t="s">
        <v>3664</v>
      </c>
      <c r="B1571" s="30" t="s">
        <v>35</v>
      </c>
      <c r="C1571" s="31" t="s">
        <v>3665</v>
      </c>
      <c r="D1571" s="31" t="s">
        <v>3655</v>
      </c>
      <c r="E1571" s="31" t="s">
        <v>3666</v>
      </c>
      <c r="F1571" s="31" t="s">
        <v>3657</v>
      </c>
      <c r="G1571" s="32" t="s">
        <v>40</v>
      </c>
      <c r="H1571" s="33">
        <v>0</v>
      </c>
      <c r="I1571" s="67">
        <v>590000000</v>
      </c>
      <c r="J1571" s="32" t="s">
        <v>41</v>
      </c>
      <c r="K1571" s="32" t="s">
        <v>3667</v>
      </c>
      <c r="L1571" s="32" t="s">
        <v>43</v>
      </c>
      <c r="M1571" s="32" t="s">
        <v>69</v>
      </c>
      <c r="N1571" s="32" t="s">
        <v>70</v>
      </c>
      <c r="O1571" s="32" t="s">
        <v>71</v>
      </c>
      <c r="P1571" s="32">
        <v>796</v>
      </c>
      <c r="Q1571" s="32" t="s">
        <v>47</v>
      </c>
      <c r="R1571" s="34">
        <v>10</v>
      </c>
      <c r="S1571" s="34">
        <v>9100</v>
      </c>
      <c r="T1571" s="35">
        <v>0</v>
      </c>
      <c r="U1571" s="36">
        <f t="shared" si="145"/>
        <v>0</v>
      </c>
      <c r="V1571" s="37" t="s">
        <v>48</v>
      </c>
      <c r="W1571" s="32">
        <v>2016</v>
      </c>
      <c r="X1571" s="38">
        <v>11</v>
      </c>
    </row>
    <row r="1572" spans="1:58" s="40" customFormat="1" ht="50.1" customHeight="1">
      <c r="A1572" s="70" t="s">
        <v>3668</v>
      </c>
      <c r="B1572" s="30" t="s">
        <v>35</v>
      </c>
      <c r="C1572" s="42" t="s">
        <v>3665</v>
      </c>
      <c r="D1572" s="42" t="s">
        <v>3655</v>
      </c>
      <c r="E1572" s="42" t="s">
        <v>3666</v>
      </c>
      <c r="F1572" s="42" t="s">
        <v>3657</v>
      </c>
      <c r="G1572" s="32" t="s">
        <v>40</v>
      </c>
      <c r="H1572" s="30">
        <v>0</v>
      </c>
      <c r="I1572" s="67">
        <v>590000000</v>
      </c>
      <c r="J1572" s="32" t="s">
        <v>41</v>
      </c>
      <c r="K1572" s="32" t="s">
        <v>182</v>
      </c>
      <c r="L1572" s="32" t="s">
        <v>43</v>
      </c>
      <c r="M1572" s="68" t="s">
        <v>69</v>
      </c>
      <c r="N1572" s="32" t="s">
        <v>70</v>
      </c>
      <c r="O1572" s="32" t="s">
        <v>115</v>
      </c>
      <c r="P1572" s="32">
        <v>796</v>
      </c>
      <c r="Q1572" s="32" t="s">
        <v>47</v>
      </c>
      <c r="R1572" s="58">
        <v>10</v>
      </c>
      <c r="S1572" s="58">
        <v>9100</v>
      </c>
      <c r="T1572" s="58">
        <v>0</v>
      </c>
      <c r="U1572" s="58">
        <f>T1572*1.12</f>
        <v>0</v>
      </c>
      <c r="V1572" s="32"/>
      <c r="W1572" s="32">
        <v>2016</v>
      </c>
      <c r="X1572" s="30">
        <v>11</v>
      </c>
      <c r="Y1572" s="364"/>
      <c r="Z1572" s="364"/>
      <c r="AA1572" s="364"/>
      <c r="AB1572" s="364"/>
      <c r="AC1572" s="364"/>
      <c r="AD1572" s="364"/>
      <c r="AE1572" s="364"/>
      <c r="AF1572" s="364"/>
      <c r="AG1572" s="364"/>
      <c r="AH1572" s="39"/>
      <c r="AI1572" s="39"/>
      <c r="AJ1572" s="39"/>
      <c r="AK1572" s="39"/>
      <c r="AL1572" s="39"/>
      <c r="AM1572" s="39"/>
      <c r="AN1572" s="39"/>
      <c r="AO1572" s="39"/>
      <c r="AP1572" s="39"/>
      <c r="AQ1572" s="39"/>
      <c r="AR1572" s="39"/>
      <c r="AS1572" s="39"/>
      <c r="AT1572" s="39"/>
      <c r="AU1572" s="39"/>
      <c r="AV1572" s="39"/>
      <c r="AW1572" s="39"/>
      <c r="AX1572" s="39"/>
      <c r="AY1572" s="39"/>
      <c r="AZ1572" s="39"/>
      <c r="BA1572" s="39"/>
      <c r="BB1572" s="39"/>
      <c r="BC1572" s="39"/>
      <c r="BD1572" s="39"/>
      <c r="BE1572" s="39"/>
      <c r="BF1572" s="39"/>
    </row>
    <row r="1573" spans="1:58" s="40" customFormat="1" ht="50.1" customHeight="1">
      <c r="A1573" s="70" t="s">
        <v>12996</v>
      </c>
      <c r="B1573" s="30" t="s">
        <v>35</v>
      </c>
      <c r="C1573" s="42" t="s">
        <v>3665</v>
      </c>
      <c r="D1573" s="42" t="s">
        <v>3655</v>
      </c>
      <c r="E1573" s="42" t="s">
        <v>3666</v>
      </c>
      <c r="F1573" s="42" t="s">
        <v>3657</v>
      </c>
      <c r="G1573" s="32" t="s">
        <v>40</v>
      </c>
      <c r="H1573" s="30">
        <v>0</v>
      </c>
      <c r="I1573" s="67">
        <v>590000000</v>
      </c>
      <c r="J1573" s="32" t="s">
        <v>41</v>
      </c>
      <c r="K1573" s="32" t="s">
        <v>12806</v>
      </c>
      <c r="L1573" s="32" t="s">
        <v>43</v>
      </c>
      <c r="M1573" s="68" t="s">
        <v>69</v>
      </c>
      <c r="N1573" s="32" t="s">
        <v>70</v>
      </c>
      <c r="O1573" s="32" t="s">
        <v>398</v>
      </c>
      <c r="P1573" s="32">
        <v>796</v>
      </c>
      <c r="Q1573" s="32" t="s">
        <v>47</v>
      </c>
      <c r="R1573" s="58">
        <v>10</v>
      </c>
      <c r="S1573" s="58">
        <v>9100</v>
      </c>
      <c r="T1573" s="58">
        <f>R1573*S1573</f>
        <v>91000</v>
      </c>
      <c r="U1573" s="58">
        <f>T1573*1.12</f>
        <v>101920.00000000001</v>
      </c>
      <c r="V1573" s="32"/>
      <c r="W1573" s="32">
        <v>2016</v>
      </c>
      <c r="X1573" s="30"/>
      <c r="Y1573" s="364"/>
      <c r="Z1573" s="364"/>
      <c r="AA1573" s="364"/>
      <c r="AB1573" s="364"/>
      <c r="AC1573" s="364"/>
      <c r="AD1573" s="364"/>
      <c r="AE1573" s="364"/>
      <c r="AF1573" s="364"/>
      <c r="AG1573" s="364"/>
      <c r="AH1573" s="39"/>
      <c r="AI1573" s="39"/>
      <c r="AJ1573" s="39"/>
      <c r="AK1573" s="39"/>
      <c r="AL1573" s="39"/>
      <c r="AM1573" s="39"/>
      <c r="AN1573" s="39"/>
      <c r="AO1573" s="39"/>
      <c r="AP1573" s="39"/>
      <c r="AQ1573" s="39"/>
      <c r="AR1573" s="39"/>
      <c r="AS1573" s="39"/>
      <c r="AT1573" s="39"/>
      <c r="AU1573" s="39"/>
      <c r="AV1573" s="39"/>
      <c r="AW1573" s="39"/>
      <c r="AX1573" s="39"/>
      <c r="AY1573" s="39"/>
      <c r="AZ1573" s="39"/>
      <c r="BA1573" s="39"/>
      <c r="BB1573" s="39"/>
      <c r="BC1573" s="39"/>
      <c r="BD1573" s="39"/>
      <c r="BE1573" s="39"/>
      <c r="BF1573" s="39"/>
    </row>
    <row r="1574" spans="1:58" ht="50.1" customHeight="1">
      <c r="A1574" s="29" t="s">
        <v>3669</v>
      </c>
      <c r="B1574" s="30" t="s">
        <v>35</v>
      </c>
      <c r="C1574" s="31" t="s">
        <v>3661</v>
      </c>
      <c r="D1574" s="31" t="s">
        <v>3655</v>
      </c>
      <c r="E1574" s="31" t="s">
        <v>3662</v>
      </c>
      <c r="F1574" s="31" t="s">
        <v>3657</v>
      </c>
      <c r="G1574" s="32" t="s">
        <v>40</v>
      </c>
      <c r="H1574" s="33">
        <v>0</v>
      </c>
      <c r="I1574" s="67">
        <v>590000000</v>
      </c>
      <c r="J1574" s="32" t="s">
        <v>41</v>
      </c>
      <c r="K1574" s="32" t="s">
        <v>68</v>
      </c>
      <c r="L1574" s="32" t="s">
        <v>43</v>
      </c>
      <c r="M1574" s="32" t="s">
        <v>69</v>
      </c>
      <c r="N1574" s="32" t="s">
        <v>70</v>
      </c>
      <c r="O1574" s="32" t="s">
        <v>71</v>
      </c>
      <c r="P1574" s="32">
        <v>796</v>
      </c>
      <c r="Q1574" s="32" t="s">
        <v>47</v>
      </c>
      <c r="R1574" s="34">
        <v>10</v>
      </c>
      <c r="S1574" s="34">
        <v>5970</v>
      </c>
      <c r="T1574" s="35">
        <f>R1574*S1574</f>
        <v>59700</v>
      </c>
      <c r="U1574" s="36">
        <f t="shared" si="145"/>
        <v>66864</v>
      </c>
      <c r="V1574" s="37" t="s">
        <v>48</v>
      </c>
      <c r="W1574" s="32">
        <v>2016</v>
      </c>
      <c r="X1574" s="38" t="s">
        <v>48</v>
      </c>
    </row>
    <row r="1575" spans="1:58" ht="50.1" customHeight="1">
      <c r="A1575" s="29" t="s">
        <v>3670</v>
      </c>
      <c r="B1575" s="30" t="s">
        <v>35</v>
      </c>
      <c r="C1575" s="31" t="s">
        <v>3671</v>
      </c>
      <c r="D1575" s="31" t="s">
        <v>3672</v>
      </c>
      <c r="E1575" s="31" t="s">
        <v>3673</v>
      </c>
      <c r="F1575" s="31" t="s">
        <v>3674</v>
      </c>
      <c r="G1575" s="32" t="s">
        <v>40</v>
      </c>
      <c r="H1575" s="33">
        <v>0</v>
      </c>
      <c r="I1575" s="67">
        <v>590000000</v>
      </c>
      <c r="J1575" s="32" t="s">
        <v>41</v>
      </c>
      <c r="K1575" s="32" t="s">
        <v>68</v>
      </c>
      <c r="L1575" s="32" t="s">
        <v>302</v>
      </c>
      <c r="M1575" s="32" t="s">
        <v>69</v>
      </c>
      <c r="N1575" s="32" t="s">
        <v>303</v>
      </c>
      <c r="O1575" s="32" t="s">
        <v>71</v>
      </c>
      <c r="P1575" s="32">
        <v>796</v>
      </c>
      <c r="Q1575" s="32" t="s">
        <v>47</v>
      </c>
      <c r="R1575" s="34">
        <v>2</v>
      </c>
      <c r="S1575" s="34">
        <v>220</v>
      </c>
      <c r="T1575" s="35">
        <v>0</v>
      </c>
      <c r="U1575" s="36">
        <f t="shared" si="145"/>
        <v>0</v>
      </c>
      <c r="V1575" s="37" t="s">
        <v>48</v>
      </c>
      <c r="W1575" s="32">
        <v>2016</v>
      </c>
      <c r="X1575" s="38">
        <v>11</v>
      </c>
    </row>
    <row r="1576" spans="1:58" s="136" customFormat="1" ht="50.1" customHeight="1">
      <c r="A1576" s="41" t="s">
        <v>3675</v>
      </c>
      <c r="B1576" s="30" t="s">
        <v>35</v>
      </c>
      <c r="C1576" s="42" t="s">
        <v>3671</v>
      </c>
      <c r="D1576" s="42" t="s">
        <v>3672</v>
      </c>
      <c r="E1576" s="42" t="s">
        <v>3673</v>
      </c>
      <c r="F1576" s="42" t="s">
        <v>3674</v>
      </c>
      <c r="G1576" s="32" t="s">
        <v>40</v>
      </c>
      <c r="H1576" s="30">
        <v>0</v>
      </c>
      <c r="I1576" s="67">
        <v>590000000</v>
      </c>
      <c r="J1576" s="32" t="s">
        <v>41</v>
      </c>
      <c r="K1576" s="32" t="s">
        <v>182</v>
      </c>
      <c r="L1576" s="32" t="s">
        <v>302</v>
      </c>
      <c r="M1576" s="32" t="s">
        <v>69</v>
      </c>
      <c r="N1576" s="32" t="s">
        <v>303</v>
      </c>
      <c r="O1576" s="32" t="s">
        <v>115</v>
      </c>
      <c r="P1576" s="32">
        <v>796</v>
      </c>
      <c r="Q1576" s="32" t="s">
        <v>47</v>
      </c>
      <c r="R1576" s="62">
        <v>2</v>
      </c>
      <c r="S1576" s="53">
        <v>220</v>
      </c>
      <c r="T1576" s="44">
        <v>0</v>
      </c>
      <c r="U1576" s="44">
        <f>T1576*1.12</f>
        <v>0</v>
      </c>
      <c r="V1576" s="65"/>
      <c r="W1576" s="32">
        <v>2016</v>
      </c>
      <c r="X1576" s="371" t="s">
        <v>13061</v>
      </c>
    </row>
    <row r="1577" spans="1:58" ht="50.1" customHeight="1">
      <c r="A1577" s="70" t="s">
        <v>13165</v>
      </c>
      <c r="B1577" s="54" t="s">
        <v>35</v>
      </c>
      <c r="C1577" s="42" t="s">
        <v>3671</v>
      </c>
      <c r="D1577" s="42" t="s">
        <v>3672</v>
      </c>
      <c r="E1577" s="42" t="s">
        <v>3673</v>
      </c>
      <c r="F1577" s="42" t="s">
        <v>13166</v>
      </c>
      <c r="G1577" s="30" t="s">
        <v>40</v>
      </c>
      <c r="H1577" s="239">
        <v>0</v>
      </c>
      <c r="I1577" s="313">
        <v>590000000</v>
      </c>
      <c r="J1577" s="68" t="s">
        <v>394</v>
      </c>
      <c r="K1577" s="30" t="s">
        <v>13145</v>
      </c>
      <c r="L1577" s="30" t="s">
        <v>396</v>
      </c>
      <c r="M1577" s="30" t="s">
        <v>69</v>
      </c>
      <c r="N1577" s="30" t="s">
        <v>345</v>
      </c>
      <c r="O1577" s="30" t="s">
        <v>13142</v>
      </c>
      <c r="P1577" s="32">
        <v>796</v>
      </c>
      <c r="Q1577" s="32" t="s">
        <v>47</v>
      </c>
      <c r="R1577" s="43">
        <v>2</v>
      </c>
      <c r="S1577" s="43">
        <v>355</v>
      </c>
      <c r="T1577" s="43">
        <f>R1577*S1577</f>
        <v>710</v>
      </c>
      <c r="U1577" s="43">
        <f>T1577*1.12</f>
        <v>795.2</v>
      </c>
      <c r="V1577" s="33"/>
      <c r="W1577" s="68">
        <v>2016</v>
      </c>
      <c r="X1577" s="322"/>
    </row>
    <row r="1578" spans="1:58" ht="50.1" customHeight="1">
      <c r="A1578" s="29" t="s">
        <v>3676</v>
      </c>
      <c r="B1578" s="30" t="s">
        <v>35</v>
      </c>
      <c r="C1578" s="31" t="s">
        <v>3671</v>
      </c>
      <c r="D1578" s="31" t="s">
        <v>3672</v>
      </c>
      <c r="E1578" s="31" t="s">
        <v>3673</v>
      </c>
      <c r="F1578" s="31" t="s">
        <v>3677</v>
      </c>
      <c r="G1578" s="32" t="s">
        <v>40</v>
      </c>
      <c r="H1578" s="33">
        <v>0</v>
      </c>
      <c r="I1578" s="67">
        <v>590000000</v>
      </c>
      <c r="J1578" s="32" t="s">
        <v>41</v>
      </c>
      <c r="K1578" s="32" t="s">
        <v>68</v>
      </c>
      <c r="L1578" s="32" t="s">
        <v>302</v>
      </c>
      <c r="M1578" s="32" t="s">
        <v>69</v>
      </c>
      <c r="N1578" s="32" t="s">
        <v>303</v>
      </c>
      <c r="O1578" s="32" t="s">
        <v>71</v>
      </c>
      <c r="P1578" s="32">
        <v>796</v>
      </c>
      <c r="Q1578" s="32" t="s">
        <v>47</v>
      </c>
      <c r="R1578" s="34">
        <v>7</v>
      </c>
      <c r="S1578" s="34">
        <v>150</v>
      </c>
      <c r="T1578" s="35">
        <v>0</v>
      </c>
      <c r="U1578" s="36">
        <f t="shared" si="145"/>
        <v>0</v>
      </c>
      <c r="V1578" s="37" t="s">
        <v>48</v>
      </c>
      <c r="W1578" s="32">
        <v>2016</v>
      </c>
      <c r="X1578" s="38">
        <v>11</v>
      </c>
    </row>
    <row r="1579" spans="1:58" s="136" customFormat="1" ht="50.1" customHeight="1">
      <c r="A1579" s="41" t="s">
        <v>3678</v>
      </c>
      <c r="B1579" s="30" t="s">
        <v>35</v>
      </c>
      <c r="C1579" s="42" t="s">
        <v>3671</v>
      </c>
      <c r="D1579" s="42" t="s">
        <v>3672</v>
      </c>
      <c r="E1579" s="42" t="s">
        <v>3673</v>
      </c>
      <c r="F1579" s="42" t="s">
        <v>3677</v>
      </c>
      <c r="G1579" s="32" t="s">
        <v>40</v>
      </c>
      <c r="H1579" s="30">
        <v>0</v>
      </c>
      <c r="I1579" s="67">
        <v>590000000</v>
      </c>
      <c r="J1579" s="32" t="s">
        <v>41</v>
      </c>
      <c r="K1579" s="32" t="s">
        <v>182</v>
      </c>
      <c r="L1579" s="32" t="s">
        <v>302</v>
      </c>
      <c r="M1579" s="32" t="s">
        <v>69</v>
      </c>
      <c r="N1579" s="32" t="s">
        <v>303</v>
      </c>
      <c r="O1579" s="32" t="s">
        <v>115</v>
      </c>
      <c r="P1579" s="32">
        <v>796</v>
      </c>
      <c r="Q1579" s="32" t="s">
        <v>47</v>
      </c>
      <c r="R1579" s="62">
        <v>7</v>
      </c>
      <c r="S1579" s="53">
        <v>150</v>
      </c>
      <c r="T1579" s="44">
        <f>R1579*S1579</f>
        <v>1050</v>
      </c>
      <c r="U1579" s="44">
        <f>T1579*1.12</f>
        <v>1176</v>
      </c>
      <c r="V1579" s="65"/>
      <c r="W1579" s="32">
        <v>2016</v>
      </c>
      <c r="X1579" s="87"/>
    </row>
    <row r="1580" spans="1:58" ht="50.1" customHeight="1">
      <c r="A1580" s="29" t="s">
        <v>3679</v>
      </c>
      <c r="B1580" s="30" t="s">
        <v>35</v>
      </c>
      <c r="C1580" s="31" t="s">
        <v>3671</v>
      </c>
      <c r="D1580" s="31" t="s">
        <v>3672</v>
      </c>
      <c r="E1580" s="31" t="s">
        <v>3673</v>
      </c>
      <c r="F1580" s="31" t="s">
        <v>3680</v>
      </c>
      <c r="G1580" s="32" t="s">
        <v>40</v>
      </c>
      <c r="H1580" s="33">
        <v>0</v>
      </c>
      <c r="I1580" s="67">
        <v>590000000</v>
      </c>
      <c r="J1580" s="32" t="s">
        <v>41</v>
      </c>
      <c r="K1580" s="32" t="s">
        <v>68</v>
      </c>
      <c r="L1580" s="32" t="s">
        <v>302</v>
      </c>
      <c r="M1580" s="32" t="s">
        <v>69</v>
      </c>
      <c r="N1580" s="32" t="s">
        <v>303</v>
      </c>
      <c r="O1580" s="32" t="s">
        <v>71</v>
      </c>
      <c r="P1580" s="32">
        <v>796</v>
      </c>
      <c r="Q1580" s="32" t="s">
        <v>47</v>
      </c>
      <c r="R1580" s="34">
        <v>2</v>
      </c>
      <c r="S1580" s="34">
        <v>140</v>
      </c>
      <c r="T1580" s="35">
        <v>0</v>
      </c>
      <c r="U1580" s="36">
        <f t="shared" si="145"/>
        <v>0</v>
      </c>
      <c r="V1580" s="37" t="s">
        <v>48</v>
      </c>
      <c r="W1580" s="32">
        <v>2016</v>
      </c>
      <c r="X1580" s="38">
        <v>11</v>
      </c>
    </row>
    <row r="1581" spans="1:58" s="136" customFormat="1" ht="50.1" customHeight="1">
      <c r="A1581" s="41" t="s">
        <v>3681</v>
      </c>
      <c r="B1581" s="30" t="s">
        <v>35</v>
      </c>
      <c r="C1581" s="42" t="s">
        <v>3671</v>
      </c>
      <c r="D1581" s="42" t="s">
        <v>3672</v>
      </c>
      <c r="E1581" s="42" t="s">
        <v>3673</v>
      </c>
      <c r="F1581" s="42" t="s">
        <v>3680</v>
      </c>
      <c r="G1581" s="32" t="s">
        <v>40</v>
      </c>
      <c r="H1581" s="30">
        <v>0</v>
      </c>
      <c r="I1581" s="67">
        <v>590000000</v>
      </c>
      <c r="J1581" s="32" t="s">
        <v>41</v>
      </c>
      <c r="K1581" s="32" t="s">
        <v>182</v>
      </c>
      <c r="L1581" s="32" t="s">
        <v>302</v>
      </c>
      <c r="M1581" s="32" t="s">
        <v>69</v>
      </c>
      <c r="N1581" s="32" t="s">
        <v>303</v>
      </c>
      <c r="O1581" s="32" t="s">
        <v>115</v>
      </c>
      <c r="P1581" s="32">
        <v>796</v>
      </c>
      <c r="Q1581" s="32" t="s">
        <v>47</v>
      </c>
      <c r="R1581" s="62">
        <v>2</v>
      </c>
      <c r="S1581" s="53">
        <v>140</v>
      </c>
      <c r="T1581" s="44">
        <v>0</v>
      </c>
      <c r="U1581" s="44">
        <f>T1581*1.12</f>
        <v>0</v>
      </c>
      <c r="V1581" s="65"/>
      <c r="W1581" s="32">
        <v>2016</v>
      </c>
      <c r="X1581" s="371" t="s">
        <v>13061</v>
      </c>
    </row>
    <row r="1582" spans="1:58" ht="50.1" customHeight="1">
      <c r="A1582" s="70" t="s">
        <v>13167</v>
      </c>
      <c r="B1582" s="54" t="s">
        <v>35</v>
      </c>
      <c r="C1582" s="42" t="s">
        <v>3671</v>
      </c>
      <c r="D1582" s="42" t="s">
        <v>3672</v>
      </c>
      <c r="E1582" s="42" t="s">
        <v>3673</v>
      </c>
      <c r="F1582" s="42" t="s">
        <v>13168</v>
      </c>
      <c r="G1582" s="30" t="s">
        <v>40</v>
      </c>
      <c r="H1582" s="239">
        <v>0</v>
      </c>
      <c r="I1582" s="313">
        <v>590000000</v>
      </c>
      <c r="J1582" s="68" t="s">
        <v>394</v>
      </c>
      <c r="K1582" s="30" t="s">
        <v>13145</v>
      </c>
      <c r="L1582" s="30" t="s">
        <v>396</v>
      </c>
      <c r="M1582" s="30" t="s">
        <v>69</v>
      </c>
      <c r="N1582" s="30" t="s">
        <v>345</v>
      </c>
      <c r="O1582" s="30" t="s">
        <v>13142</v>
      </c>
      <c r="P1582" s="32">
        <v>796</v>
      </c>
      <c r="Q1582" s="32" t="s">
        <v>47</v>
      </c>
      <c r="R1582" s="43">
        <v>2</v>
      </c>
      <c r="S1582" s="43">
        <v>450</v>
      </c>
      <c r="T1582" s="43">
        <f>R1582*S1582</f>
        <v>900</v>
      </c>
      <c r="U1582" s="43">
        <f>T1582*1.12</f>
        <v>1008.0000000000001</v>
      </c>
      <c r="V1582" s="33"/>
      <c r="W1582" s="68">
        <v>2016</v>
      </c>
      <c r="X1582" s="371"/>
    </row>
    <row r="1583" spans="1:58" ht="50.1" customHeight="1">
      <c r="A1583" s="29" t="s">
        <v>3682</v>
      </c>
      <c r="B1583" s="30" t="s">
        <v>35</v>
      </c>
      <c r="C1583" s="31" t="s">
        <v>3671</v>
      </c>
      <c r="D1583" s="31" t="s">
        <v>3672</v>
      </c>
      <c r="E1583" s="31" t="s">
        <v>3673</v>
      </c>
      <c r="F1583" s="31" t="s">
        <v>3683</v>
      </c>
      <c r="G1583" s="32" t="s">
        <v>40</v>
      </c>
      <c r="H1583" s="33">
        <v>0</v>
      </c>
      <c r="I1583" s="67">
        <v>590000000</v>
      </c>
      <c r="J1583" s="32" t="s">
        <v>41</v>
      </c>
      <c r="K1583" s="32" t="s">
        <v>68</v>
      </c>
      <c r="L1583" s="32" t="s">
        <v>302</v>
      </c>
      <c r="M1583" s="32" t="s">
        <v>69</v>
      </c>
      <c r="N1583" s="32" t="s">
        <v>303</v>
      </c>
      <c r="O1583" s="32" t="s">
        <v>71</v>
      </c>
      <c r="P1583" s="32">
        <v>796</v>
      </c>
      <c r="Q1583" s="32" t="s">
        <v>47</v>
      </c>
      <c r="R1583" s="34">
        <v>7</v>
      </c>
      <c r="S1583" s="34">
        <v>250</v>
      </c>
      <c r="T1583" s="35">
        <v>0</v>
      </c>
      <c r="U1583" s="36">
        <f t="shared" si="145"/>
        <v>0</v>
      </c>
      <c r="V1583" s="37" t="s">
        <v>48</v>
      </c>
      <c r="W1583" s="32">
        <v>2016</v>
      </c>
      <c r="X1583" s="38">
        <v>11</v>
      </c>
    </row>
    <row r="1584" spans="1:58" s="136" customFormat="1" ht="50.1" customHeight="1">
      <c r="A1584" s="41" t="s">
        <v>3684</v>
      </c>
      <c r="B1584" s="30" t="s">
        <v>35</v>
      </c>
      <c r="C1584" s="42" t="s">
        <v>3671</v>
      </c>
      <c r="D1584" s="42" t="s">
        <v>3672</v>
      </c>
      <c r="E1584" s="42" t="s">
        <v>3673</v>
      </c>
      <c r="F1584" s="42" t="s">
        <v>3683</v>
      </c>
      <c r="G1584" s="32" t="s">
        <v>40</v>
      </c>
      <c r="H1584" s="30">
        <v>0</v>
      </c>
      <c r="I1584" s="67">
        <v>590000000</v>
      </c>
      <c r="J1584" s="32" t="s">
        <v>41</v>
      </c>
      <c r="K1584" s="32" t="s">
        <v>182</v>
      </c>
      <c r="L1584" s="32" t="s">
        <v>302</v>
      </c>
      <c r="M1584" s="32" t="s">
        <v>69</v>
      </c>
      <c r="N1584" s="32" t="s">
        <v>303</v>
      </c>
      <c r="O1584" s="32" t="s">
        <v>115</v>
      </c>
      <c r="P1584" s="32">
        <v>796</v>
      </c>
      <c r="Q1584" s="32" t="s">
        <v>47</v>
      </c>
      <c r="R1584" s="62">
        <v>7</v>
      </c>
      <c r="S1584" s="53">
        <v>250</v>
      </c>
      <c r="T1584" s="44">
        <f>R1584*S1584</f>
        <v>1750</v>
      </c>
      <c r="U1584" s="44">
        <f>T1584*1.12</f>
        <v>1960.0000000000002</v>
      </c>
      <c r="V1584" s="65"/>
      <c r="W1584" s="32">
        <v>2016</v>
      </c>
      <c r="X1584" s="87"/>
    </row>
    <row r="1585" spans="1:63" ht="50.1" customHeight="1">
      <c r="A1585" s="29" t="s">
        <v>3685</v>
      </c>
      <c r="B1585" s="30" t="s">
        <v>35</v>
      </c>
      <c r="C1585" s="31" t="s">
        <v>3686</v>
      </c>
      <c r="D1585" s="31" t="s">
        <v>3687</v>
      </c>
      <c r="E1585" s="31" t="s">
        <v>3688</v>
      </c>
      <c r="F1585" s="31" t="s">
        <v>3689</v>
      </c>
      <c r="G1585" s="32" t="s">
        <v>103</v>
      </c>
      <c r="H1585" s="33">
        <v>10</v>
      </c>
      <c r="I1585" s="67">
        <v>590000000</v>
      </c>
      <c r="J1585" s="32" t="s">
        <v>41</v>
      </c>
      <c r="K1585" s="32" t="s">
        <v>42</v>
      </c>
      <c r="L1585" s="32" t="s">
        <v>43</v>
      </c>
      <c r="M1585" s="32" t="s">
        <v>84</v>
      </c>
      <c r="N1585" s="32" t="s">
        <v>904</v>
      </c>
      <c r="O1585" s="32" t="s">
        <v>111</v>
      </c>
      <c r="P1585" s="32">
        <v>796</v>
      </c>
      <c r="Q1585" s="32" t="s">
        <v>47</v>
      </c>
      <c r="R1585" s="34">
        <v>50</v>
      </c>
      <c r="S1585" s="34">
        <v>350</v>
      </c>
      <c r="T1585" s="35">
        <v>0</v>
      </c>
      <c r="U1585" s="36">
        <f t="shared" si="145"/>
        <v>0</v>
      </c>
      <c r="V1585" s="37" t="s">
        <v>48</v>
      </c>
      <c r="W1585" s="32">
        <v>2016</v>
      </c>
      <c r="X1585" s="38">
        <v>11</v>
      </c>
    </row>
    <row r="1586" spans="1:63" s="136" customFormat="1" ht="50.1" customHeight="1">
      <c r="A1586" s="41" t="s">
        <v>3690</v>
      </c>
      <c r="B1586" s="30" t="s">
        <v>35</v>
      </c>
      <c r="C1586" s="42" t="s">
        <v>3686</v>
      </c>
      <c r="D1586" s="42" t="s">
        <v>3687</v>
      </c>
      <c r="E1586" s="42" t="s">
        <v>3688</v>
      </c>
      <c r="F1586" s="42" t="s">
        <v>3689</v>
      </c>
      <c r="G1586" s="30" t="s">
        <v>103</v>
      </c>
      <c r="H1586" s="30">
        <v>10</v>
      </c>
      <c r="I1586" s="67">
        <v>590000000</v>
      </c>
      <c r="J1586" s="32" t="s">
        <v>41</v>
      </c>
      <c r="K1586" s="30" t="s">
        <v>174</v>
      </c>
      <c r="L1586" s="32" t="s">
        <v>43</v>
      </c>
      <c r="M1586" s="30" t="s">
        <v>84</v>
      </c>
      <c r="N1586" s="30" t="s">
        <v>45</v>
      </c>
      <c r="O1586" s="32" t="s">
        <v>115</v>
      </c>
      <c r="P1586" s="32">
        <v>796</v>
      </c>
      <c r="Q1586" s="30" t="s">
        <v>47</v>
      </c>
      <c r="R1586" s="43">
        <v>50</v>
      </c>
      <c r="S1586" s="43">
        <v>350</v>
      </c>
      <c r="T1586" s="44">
        <f>R1586*S1586</f>
        <v>17500</v>
      </c>
      <c r="U1586" s="44">
        <f>T1586*1.12</f>
        <v>19600.000000000004</v>
      </c>
      <c r="V1586" s="64"/>
      <c r="W1586" s="32">
        <v>2016</v>
      </c>
      <c r="X1586" s="30"/>
    </row>
    <row r="1587" spans="1:63" ht="50.1" customHeight="1">
      <c r="A1587" s="29" t="s">
        <v>3691</v>
      </c>
      <c r="B1587" s="30" t="s">
        <v>35</v>
      </c>
      <c r="C1587" s="31" t="s">
        <v>3692</v>
      </c>
      <c r="D1587" s="31" t="s">
        <v>3687</v>
      </c>
      <c r="E1587" s="31" t="s">
        <v>3693</v>
      </c>
      <c r="F1587" s="31" t="s">
        <v>3694</v>
      </c>
      <c r="G1587" s="32" t="s">
        <v>103</v>
      </c>
      <c r="H1587" s="33">
        <v>10</v>
      </c>
      <c r="I1587" s="67">
        <v>590000000</v>
      </c>
      <c r="J1587" s="32" t="s">
        <v>41</v>
      </c>
      <c r="K1587" s="32" t="s">
        <v>42</v>
      </c>
      <c r="L1587" s="32" t="s">
        <v>43</v>
      </c>
      <c r="M1587" s="32" t="s">
        <v>84</v>
      </c>
      <c r="N1587" s="32" t="s">
        <v>904</v>
      </c>
      <c r="O1587" s="32" t="s">
        <v>111</v>
      </c>
      <c r="P1587" s="32">
        <v>796</v>
      </c>
      <c r="Q1587" s="32" t="s">
        <v>47</v>
      </c>
      <c r="R1587" s="34">
        <v>50</v>
      </c>
      <c r="S1587" s="34">
        <v>320</v>
      </c>
      <c r="T1587" s="35">
        <v>0</v>
      </c>
      <c r="U1587" s="36">
        <f t="shared" si="145"/>
        <v>0</v>
      </c>
      <c r="V1587" s="37" t="s">
        <v>48</v>
      </c>
      <c r="W1587" s="32">
        <v>2016</v>
      </c>
      <c r="X1587" s="38">
        <v>11</v>
      </c>
    </row>
    <row r="1588" spans="1:63" s="136" customFormat="1" ht="50.1" customHeight="1">
      <c r="A1588" s="41" t="s">
        <v>3695</v>
      </c>
      <c r="B1588" s="30" t="s">
        <v>35</v>
      </c>
      <c r="C1588" s="42" t="s">
        <v>3692</v>
      </c>
      <c r="D1588" s="42" t="s">
        <v>3687</v>
      </c>
      <c r="E1588" s="42" t="s">
        <v>3693</v>
      </c>
      <c r="F1588" s="42" t="s">
        <v>3694</v>
      </c>
      <c r="G1588" s="30" t="s">
        <v>103</v>
      </c>
      <c r="H1588" s="30">
        <v>10</v>
      </c>
      <c r="I1588" s="67">
        <v>590000000</v>
      </c>
      <c r="J1588" s="32" t="s">
        <v>41</v>
      </c>
      <c r="K1588" s="30" t="s">
        <v>174</v>
      </c>
      <c r="L1588" s="32" t="s">
        <v>43</v>
      </c>
      <c r="M1588" s="30" t="s">
        <v>84</v>
      </c>
      <c r="N1588" s="30" t="s">
        <v>45</v>
      </c>
      <c r="O1588" s="32" t="s">
        <v>115</v>
      </c>
      <c r="P1588" s="32">
        <v>796</v>
      </c>
      <c r="Q1588" s="30" t="s">
        <v>47</v>
      </c>
      <c r="R1588" s="43">
        <v>50</v>
      </c>
      <c r="S1588" s="43">
        <v>320</v>
      </c>
      <c r="T1588" s="44">
        <f>R1588*S1588</f>
        <v>16000</v>
      </c>
      <c r="U1588" s="44">
        <f>T1588*1.12</f>
        <v>17920</v>
      </c>
      <c r="V1588" s="64"/>
      <c r="W1588" s="32">
        <v>2016</v>
      </c>
      <c r="X1588" s="30"/>
    </row>
    <row r="1589" spans="1:63" ht="50.1" customHeight="1">
      <c r="A1589" s="29" t="s">
        <v>3696</v>
      </c>
      <c r="B1589" s="30" t="s">
        <v>35</v>
      </c>
      <c r="C1589" s="31" t="s">
        <v>3697</v>
      </c>
      <c r="D1589" s="31" t="s">
        <v>3687</v>
      </c>
      <c r="E1589" s="31" t="s">
        <v>3698</v>
      </c>
      <c r="F1589" s="31" t="s">
        <v>3699</v>
      </c>
      <c r="G1589" s="32" t="s">
        <v>103</v>
      </c>
      <c r="H1589" s="33">
        <v>10</v>
      </c>
      <c r="I1589" s="67">
        <v>590000000</v>
      </c>
      <c r="J1589" s="32" t="s">
        <v>41</v>
      </c>
      <c r="K1589" s="32" t="s">
        <v>42</v>
      </c>
      <c r="L1589" s="32" t="s">
        <v>43</v>
      </c>
      <c r="M1589" s="32" t="s">
        <v>84</v>
      </c>
      <c r="N1589" s="32" t="s">
        <v>904</v>
      </c>
      <c r="O1589" s="32" t="s">
        <v>111</v>
      </c>
      <c r="P1589" s="32">
        <v>796</v>
      </c>
      <c r="Q1589" s="32" t="s">
        <v>47</v>
      </c>
      <c r="R1589" s="34">
        <v>50</v>
      </c>
      <c r="S1589" s="34">
        <v>100</v>
      </c>
      <c r="T1589" s="35">
        <v>0</v>
      </c>
      <c r="U1589" s="36">
        <f t="shared" si="145"/>
        <v>0</v>
      </c>
      <c r="V1589" s="37" t="s">
        <v>48</v>
      </c>
      <c r="W1589" s="32">
        <v>2016</v>
      </c>
      <c r="X1589" s="38">
        <v>11</v>
      </c>
    </row>
    <row r="1590" spans="1:63" s="136" customFormat="1" ht="50.1" customHeight="1">
      <c r="A1590" s="41" t="s">
        <v>3700</v>
      </c>
      <c r="B1590" s="30" t="s">
        <v>35</v>
      </c>
      <c r="C1590" s="42" t="s">
        <v>3697</v>
      </c>
      <c r="D1590" s="42" t="s">
        <v>3687</v>
      </c>
      <c r="E1590" s="42" t="s">
        <v>3698</v>
      </c>
      <c r="F1590" s="42" t="s">
        <v>3699</v>
      </c>
      <c r="G1590" s="30" t="s">
        <v>103</v>
      </c>
      <c r="H1590" s="30">
        <v>10</v>
      </c>
      <c r="I1590" s="67">
        <v>590000000</v>
      </c>
      <c r="J1590" s="32" t="s">
        <v>41</v>
      </c>
      <c r="K1590" s="30" t="s">
        <v>174</v>
      </c>
      <c r="L1590" s="32" t="s">
        <v>43</v>
      </c>
      <c r="M1590" s="30" t="s">
        <v>84</v>
      </c>
      <c r="N1590" s="30" t="s">
        <v>45</v>
      </c>
      <c r="O1590" s="32" t="s">
        <v>115</v>
      </c>
      <c r="P1590" s="32">
        <v>796</v>
      </c>
      <c r="Q1590" s="30" t="s">
        <v>47</v>
      </c>
      <c r="R1590" s="43">
        <v>50</v>
      </c>
      <c r="S1590" s="43">
        <v>100</v>
      </c>
      <c r="T1590" s="44">
        <f>R1590*S1590</f>
        <v>5000</v>
      </c>
      <c r="U1590" s="44">
        <f>T1590*1.12</f>
        <v>5600.0000000000009</v>
      </c>
      <c r="V1590" s="64"/>
      <c r="W1590" s="32">
        <v>2016</v>
      </c>
      <c r="X1590" s="30"/>
    </row>
    <row r="1591" spans="1:63" ht="50.1" customHeight="1">
      <c r="A1591" s="29" t="s">
        <v>3701</v>
      </c>
      <c r="B1591" s="30" t="s">
        <v>35</v>
      </c>
      <c r="C1591" s="31" t="s">
        <v>3702</v>
      </c>
      <c r="D1591" s="31" t="s">
        <v>3703</v>
      </c>
      <c r="E1591" s="31" t="s">
        <v>3704</v>
      </c>
      <c r="F1591" s="31" t="s">
        <v>3705</v>
      </c>
      <c r="G1591" s="32" t="s">
        <v>40</v>
      </c>
      <c r="H1591" s="33">
        <v>0</v>
      </c>
      <c r="I1591" s="67">
        <v>590000000</v>
      </c>
      <c r="J1591" s="32" t="s">
        <v>41</v>
      </c>
      <c r="K1591" s="32" t="s">
        <v>3706</v>
      </c>
      <c r="L1591" s="32" t="s">
        <v>43</v>
      </c>
      <c r="M1591" s="32" t="s">
        <v>69</v>
      </c>
      <c r="N1591" s="32" t="s">
        <v>284</v>
      </c>
      <c r="O1591" s="32" t="s">
        <v>71</v>
      </c>
      <c r="P1591" s="32">
        <v>796</v>
      </c>
      <c r="Q1591" s="32" t="s">
        <v>47</v>
      </c>
      <c r="R1591" s="34">
        <v>220</v>
      </c>
      <c r="S1591" s="34">
        <v>715</v>
      </c>
      <c r="T1591" s="35">
        <v>0</v>
      </c>
      <c r="U1591" s="36">
        <v>0</v>
      </c>
      <c r="V1591" s="37" t="s">
        <v>48</v>
      </c>
      <c r="W1591" s="32">
        <v>2016</v>
      </c>
      <c r="X1591" s="38" t="s">
        <v>3707</v>
      </c>
    </row>
    <row r="1592" spans="1:63" ht="50.1" customHeight="1">
      <c r="A1592" s="29" t="s">
        <v>3708</v>
      </c>
      <c r="B1592" s="30" t="s">
        <v>35</v>
      </c>
      <c r="C1592" s="31" t="s">
        <v>3702</v>
      </c>
      <c r="D1592" s="31" t="s">
        <v>3703</v>
      </c>
      <c r="E1592" s="31" t="s">
        <v>3704</v>
      </c>
      <c r="F1592" s="31" t="s">
        <v>3705</v>
      </c>
      <c r="G1592" s="32" t="s">
        <v>40</v>
      </c>
      <c r="H1592" s="33">
        <v>0</v>
      </c>
      <c r="I1592" s="67">
        <v>590000000</v>
      </c>
      <c r="J1592" s="32" t="s">
        <v>41</v>
      </c>
      <c r="K1592" s="32" t="s">
        <v>3709</v>
      </c>
      <c r="L1592" s="32" t="s">
        <v>43</v>
      </c>
      <c r="M1592" s="32" t="s">
        <v>44</v>
      </c>
      <c r="N1592" s="32" t="s">
        <v>3710</v>
      </c>
      <c r="O1592" s="32" t="s">
        <v>3711</v>
      </c>
      <c r="P1592" s="32">
        <v>796</v>
      </c>
      <c r="Q1592" s="32" t="s">
        <v>47</v>
      </c>
      <c r="R1592" s="34">
        <v>220</v>
      </c>
      <c r="S1592" s="34">
        <v>715</v>
      </c>
      <c r="T1592" s="35">
        <f>R1592*S1592</f>
        <v>157300</v>
      </c>
      <c r="U1592" s="36">
        <f t="shared" ref="U1592:U1598" si="146">T1592*1.12</f>
        <v>176176.00000000003</v>
      </c>
      <c r="V1592" s="37" t="s">
        <v>48</v>
      </c>
      <c r="W1592" s="32">
        <v>2016</v>
      </c>
      <c r="X1592" s="38" t="s">
        <v>48</v>
      </c>
    </row>
    <row r="1593" spans="1:63" ht="50.1" customHeight="1">
      <c r="A1593" s="29" t="s">
        <v>3712</v>
      </c>
      <c r="B1593" s="30" t="s">
        <v>35</v>
      </c>
      <c r="C1593" s="31" t="s">
        <v>3713</v>
      </c>
      <c r="D1593" s="31" t="s">
        <v>3714</v>
      </c>
      <c r="E1593" s="31" t="s">
        <v>488</v>
      </c>
      <c r="F1593" s="31" t="s">
        <v>3715</v>
      </c>
      <c r="G1593" s="32" t="s">
        <v>40</v>
      </c>
      <c r="H1593" s="33">
        <v>0</v>
      </c>
      <c r="I1593" s="67">
        <v>590000000</v>
      </c>
      <c r="J1593" s="32" t="s">
        <v>41</v>
      </c>
      <c r="K1593" s="32" t="s">
        <v>68</v>
      </c>
      <c r="L1593" s="32" t="s">
        <v>302</v>
      </c>
      <c r="M1593" s="32" t="s">
        <v>69</v>
      </c>
      <c r="N1593" s="32" t="s">
        <v>303</v>
      </c>
      <c r="O1593" s="32" t="s">
        <v>71</v>
      </c>
      <c r="P1593" s="32">
        <v>796</v>
      </c>
      <c r="Q1593" s="32" t="s">
        <v>47</v>
      </c>
      <c r="R1593" s="34">
        <v>3</v>
      </c>
      <c r="S1593" s="34">
        <v>22500</v>
      </c>
      <c r="T1593" s="35">
        <v>0</v>
      </c>
      <c r="U1593" s="36">
        <f t="shared" si="146"/>
        <v>0</v>
      </c>
      <c r="V1593" s="37" t="s">
        <v>48</v>
      </c>
      <c r="W1593" s="32">
        <v>2016</v>
      </c>
      <c r="X1593" s="38">
        <v>11</v>
      </c>
    </row>
    <row r="1594" spans="1:63" s="136" customFormat="1" ht="50.1" customHeight="1">
      <c r="A1594" s="41" t="s">
        <v>3716</v>
      </c>
      <c r="B1594" s="30" t="s">
        <v>35</v>
      </c>
      <c r="C1594" s="42" t="s">
        <v>3713</v>
      </c>
      <c r="D1594" s="42" t="s">
        <v>3714</v>
      </c>
      <c r="E1594" s="42" t="s">
        <v>488</v>
      </c>
      <c r="F1594" s="42" t="s">
        <v>3715</v>
      </c>
      <c r="G1594" s="32" t="s">
        <v>40</v>
      </c>
      <c r="H1594" s="30">
        <v>0</v>
      </c>
      <c r="I1594" s="67">
        <v>590000000</v>
      </c>
      <c r="J1594" s="32" t="s">
        <v>41</v>
      </c>
      <c r="K1594" s="32" t="s">
        <v>182</v>
      </c>
      <c r="L1594" s="32" t="s">
        <v>302</v>
      </c>
      <c r="M1594" s="32" t="s">
        <v>69</v>
      </c>
      <c r="N1594" s="32" t="s">
        <v>303</v>
      </c>
      <c r="O1594" s="32" t="s">
        <v>115</v>
      </c>
      <c r="P1594" s="32">
        <v>796</v>
      </c>
      <c r="Q1594" s="32" t="s">
        <v>47</v>
      </c>
      <c r="R1594" s="62">
        <v>3</v>
      </c>
      <c r="S1594" s="53">
        <v>22500</v>
      </c>
      <c r="T1594" s="44">
        <f>R1594*S1594</f>
        <v>67500</v>
      </c>
      <c r="U1594" s="44">
        <f t="shared" si="146"/>
        <v>75600</v>
      </c>
      <c r="V1594" s="65"/>
      <c r="W1594" s="32">
        <v>2016</v>
      </c>
      <c r="X1594" s="87"/>
    </row>
    <row r="1595" spans="1:63" ht="50.1" customHeight="1">
      <c r="A1595" s="29" t="s">
        <v>3717</v>
      </c>
      <c r="B1595" s="30" t="s">
        <v>35</v>
      </c>
      <c r="C1595" s="31" t="s">
        <v>3718</v>
      </c>
      <c r="D1595" s="31" t="s">
        <v>3719</v>
      </c>
      <c r="E1595" s="31" t="s">
        <v>3720</v>
      </c>
      <c r="F1595" s="31" t="s">
        <v>3721</v>
      </c>
      <c r="G1595" s="32" t="s">
        <v>103</v>
      </c>
      <c r="H1595" s="33">
        <v>10</v>
      </c>
      <c r="I1595" s="67">
        <v>590000000</v>
      </c>
      <c r="J1595" s="32" t="s">
        <v>41</v>
      </c>
      <c r="K1595" s="32" t="s">
        <v>200</v>
      </c>
      <c r="L1595" s="32" t="s">
        <v>43</v>
      </c>
      <c r="M1595" s="32" t="s">
        <v>84</v>
      </c>
      <c r="N1595" s="32" t="s">
        <v>201</v>
      </c>
      <c r="O1595" s="32" t="s">
        <v>202</v>
      </c>
      <c r="P1595" s="32">
        <v>796</v>
      </c>
      <c r="Q1595" s="32" t="s">
        <v>47</v>
      </c>
      <c r="R1595" s="34">
        <v>32</v>
      </c>
      <c r="S1595" s="34">
        <v>950</v>
      </c>
      <c r="T1595" s="35">
        <v>0</v>
      </c>
      <c r="U1595" s="36">
        <f t="shared" si="146"/>
        <v>0</v>
      </c>
      <c r="V1595" s="37" t="s">
        <v>48</v>
      </c>
      <c r="W1595" s="32">
        <v>2016</v>
      </c>
      <c r="X1595" s="38">
        <v>11</v>
      </c>
    </row>
    <row r="1596" spans="1:63" s="136" customFormat="1" ht="50.1" customHeight="1">
      <c r="A1596" s="41" t="s">
        <v>3722</v>
      </c>
      <c r="B1596" s="30" t="s">
        <v>35</v>
      </c>
      <c r="C1596" s="42" t="s">
        <v>3718</v>
      </c>
      <c r="D1596" s="42" t="s">
        <v>3719</v>
      </c>
      <c r="E1596" s="42" t="s">
        <v>3720</v>
      </c>
      <c r="F1596" s="42" t="s">
        <v>3723</v>
      </c>
      <c r="G1596" s="30" t="s">
        <v>103</v>
      </c>
      <c r="H1596" s="30">
        <v>10</v>
      </c>
      <c r="I1596" s="67">
        <v>590000000</v>
      </c>
      <c r="J1596" s="32" t="s">
        <v>41</v>
      </c>
      <c r="K1596" s="30" t="s">
        <v>204</v>
      </c>
      <c r="L1596" s="32" t="s">
        <v>43</v>
      </c>
      <c r="M1596" s="30" t="s">
        <v>84</v>
      </c>
      <c r="N1596" s="30" t="s">
        <v>45</v>
      </c>
      <c r="O1596" s="54" t="s">
        <v>166</v>
      </c>
      <c r="P1596" s="32">
        <v>796</v>
      </c>
      <c r="Q1596" s="30" t="s">
        <v>47</v>
      </c>
      <c r="R1596" s="43">
        <v>32</v>
      </c>
      <c r="S1596" s="43">
        <v>950</v>
      </c>
      <c r="T1596" s="44">
        <f>R1596*S1596</f>
        <v>30400</v>
      </c>
      <c r="U1596" s="44">
        <f t="shared" si="146"/>
        <v>34048</v>
      </c>
      <c r="V1596" s="64"/>
      <c r="W1596" s="32">
        <v>2016</v>
      </c>
      <c r="X1596" s="30"/>
    </row>
    <row r="1597" spans="1:63" ht="50.1" customHeight="1">
      <c r="A1597" s="29" t="s">
        <v>3724</v>
      </c>
      <c r="B1597" s="30" t="s">
        <v>35</v>
      </c>
      <c r="C1597" s="31" t="s">
        <v>3718</v>
      </c>
      <c r="D1597" s="31" t="s">
        <v>3719</v>
      </c>
      <c r="E1597" s="31" t="s">
        <v>3720</v>
      </c>
      <c r="F1597" s="31" t="s">
        <v>3725</v>
      </c>
      <c r="G1597" s="32" t="s">
        <v>40</v>
      </c>
      <c r="H1597" s="33">
        <v>0</v>
      </c>
      <c r="I1597" s="67">
        <v>590000000</v>
      </c>
      <c r="J1597" s="32" t="s">
        <v>41</v>
      </c>
      <c r="K1597" s="32" t="s">
        <v>224</v>
      </c>
      <c r="L1597" s="32" t="s">
        <v>43</v>
      </c>
      <c r="M1597" s="32" t="s">
        <v>84</v>
      </c>
      <c r="N1597" s="32" t="s">
        <v>314</v>
      </c>
      <c r="O1597" s="32" t="s">
        <v>56</v>
      </c>
      <c r="P1597" s="32">
        <v>796</v>
      </c>
      <c r="Q1597" s="32" t="s">
        <v>47</v>
      </c>
      <c r="R1597" s="34">
        <v>130</v>
      </c>
      <c r="S1597" s="34">
        <v>2302.73</v>
      </c>
      <c r="T1597" s="35">
        <v>0</v>
      </c>
      <c r="U1597" s="36">
        <f t="shared" si="146"/>
        <v>0</v>
      </c>
      <c r="V1597" s="37" t="s">
        <v>48</v>
      </c>
      <c r="W1597" s="32">
        <v>2016</v>
      </c>
      <c r="X1597" s="38">
        <v>11</v>
      </c>
    </row>
    <row r="1598" spans="1:63" s="136" customFormat="1" ht="50.1" customHeight="1">
      <c r="A1598" s="41" t="s">
        <v>3726</v>
      </c>
      <c r="B1598" s="30" t="s">
        <v>35</v>
      </c>
      <c r="C1598" s="42" t="s">
        <v>3718</v>
      </c>
      <c r="D1598" s="42" t="s">
        <v>3719</v>
      </c>
      <c r="E1598" s="42" t="s">
        <v>3720</v>
      </c>
      <c r="F1598" s="42" t="s">
        <v>3725</v>
      </c>
      <c r="G1598" s="30" t="s">
        <v>40</v>
      </c>
      <c r="H1598" s="30">
        <v>0</v>
      </c>
      <c r="I1598" s="67">
        <v>590000000</v>
      </c>
      <c r="J1598" s="32" t="s">
        <v>41</v>
      </c>
      <c r="K1598" s="30" t="s">
        <v>1296</v>
      </c>
      <c r="L1598" s="32" t="s">
        <v>43</v>
      </c>
      <c r="M1598" s="30" t="s">
        <v>84</v>
      </c>
      <c r="N1598" s="30" t="s">
        <v>525</v>
      </c>
      <c r="O1598" s="30" t="s">
        <v>483</v>
      </c>
      <c r="P1598" s="32">
        <v>796</v>
      </c>
      <c r="Q1598" s="30" t="s">
        <v>47</v>
      </c>
      <c r="R1598" s="43">
        <v>130</v>
      </c>
      <c r="S1598" s="43">
        <v>2302.73</v>
      </c>
      <c r="T1598" s="44">
        <f>R1598*S1598</f>
        <v>299354.90000000002</v>
      </c>
      <c r="U1598" s="44">
        <f t="shared" si="146"/>
        <v>335277.48800000007</v>
      </c>
      <c r="V1598" s="64"/>
      <c r="W1598" s="32">
        <v>2016</v>
      </c>
      <c r="X1598" s="30"/>
    </row>
    <row r="1599" spans="1:63" s="40" customFormat="1" ht="50.1" customHeight="1">
      <c r="A1599" s="29" t="s">
        <v>3727</v>
      </c>
      <c r="B1599" s="30" t="s">
        <v>35</v>
      </c>
      <c r="C1599" s="31" t="s">
        <v>3728</v>
      </c>
      <c r="D1599" s="31" t="s">
        <v>3719</v>
      </c>
      <c r="E1599" s="31" t="s">
        <v>3729</v>
      </c>
      <c r="F1599" s="31" t="s">
        <v>81</v>
      </c>
      <c r="G1599" s="32" t="s">
        <v>40</v>
      </c>
      <c r="H1599" s="33">
        <v>0</v>
      </c>
      <c r="I1599" s="47">
        <v>590000000</v>
      </c>
      <c r="J1599" s="32" t="s">
        <v>41</v>
      </c>
      <c r="K1599" s="32" t="s">
        <v>3730</v>
      </c>
      <c r="L1599" s="32" t="s">
        <v>83</v>
      </c>
      <c r="M1599" s="32" t="s">
        <v>84</v>
      </c>
      <c r="N1599" s="32" t="s">
        <v>85</v>
      </c>
      <c r="O1599" s="32">
        <v>100</v>
      </c>
      <c r="P1599" s="32">
        <v>796</v>
      </c>
      <c r="Q1599" s="32" t="s">
        <v>47</v>
      </c>
      <c r="R1599" s="170">
        <v>20</v>
      </c>
      <c r="S1599" s="170">
        <v>600</v>
      </c>
      <c r="T1599" s="291">
        <v>0</v>
      </c>
      <c r="U1599" s="402">
        <f>T1599*1.12</f>
        <v>0</v>
      </c>
      <c r="V1599" s="37" t="s">
        <v>48</v>
      </c>
      <c r="W1599" s="32">
        <v>2016</v>
      </c>
      <c r="X1599" s="214" t="s">
        <v>14309</v>
      </c>
      <c r="Y1599" s="363"/>
      <c r="Z1599" s="364"/>
      <c r="AA1599" s="364"/>
      <c r="AB1599" s="364"/>
      <c r="AC1599" s="364"/>
      <c r="AD1599" s="364"/>
      <c r="AE1599" s="364"/>
      <c r="AF1599" s="364"/>
      <c r="AG1599" s="364"/>
      <c r="AH1599" s="364"/>
      <c r="AI1599" s="364"/>
      <c r="AJ1599" s="364"/>
      <c r="AK1599" s="364"/>
      <c r="AL1599" s="364"/>
      <c r="AM1599" s="39"/>
      <c r="AN1599" s="39"/>
      <c r="AO1599" s="39"/>
      <c r="AP1599" s="39"/>
      <c r="AQ1599" s="39"/>
      <c r="AR1599" s="39"/>
      <c r="AS1599" s="39"/>
      <c r="AT1599" s="39"/>
      <c r="AU1599" s="39"/>
      <c r="AV1599" s="39"/>
      <c r="AW1599" s="39"/>
      <c r="AX1599" s="39"/>
      <c r="AY1599" s="39"/>
      <c r="AZ1599" s="39"/>
      <c r="BA1599" s="39"/>
      <c r="BB1599" s="39"/>
      <c r="BC1599" s="39"/>
      <c r="BD1599" s="39"/>
      <c r="BE1599" s="39"/>
      <c r="BF1599" s="39"/>
      <c r="BG1599" s="39"/>
      <c r="BH1599" s="39"/>
      <c r="BI1599" s="39"/>
      <c r="BJ1599" s="39"/>
      <c r="BK1599" s="39"/>
    </row>
    <row r="1600" spans="1:63" s="40" customFormat="1" ht="50.1" customHeight="1">
      <c r="A1600" s="70" t="s">
        <v>14310</v>
      </c>
      <c r="B1600" s="30" t="s">
        <v>35</v>
      </c>
      <c r="C1600" s="423" t="s">
        <v>3728</v>
      </c>
      <c r="D1600" s="42" t="s">
        <v>3719</v>
      </c>
      <c r="E1600" s="42" t="s">
        <v>3729</v>
      </c>
      <c r="F1600" s="42" t="s">
        <v>81</v>
      </c>
      <c r="G1600" s="87" t="s">
        <v>40</v>
      </c>
      <c r="H1600" s="30">
        <v>0</v>
      </c>
      <c r="I1600" s="87">
        <v>590000000</v>
      </c>
      <c r="J1600" s="32" t="s">
        <v>41</v>
      </c>
      <c r="K1600" s="32" t="s">
        <v>14136</v>
      </c>
      <c r="L1600" s="32" t="s">
        <v>83</v>
      </c>
      <c r="M1600" s="87" t="s">
        <v>84</v>
      </c>
      <c r="N1600" s="32" t="s">
        <v>85</v>
      </c>
      <c r="O1600" s="248" t="s">
        <v>14294</v>
      </c>
      <c r="P1600" s="87">
        <v>796</v>
      </c>
      <c r="Q1600" s="87" t="s">
        <v>47</v>
      </c>
      <c r="R1600" s="218">
        <v>5</v>
      </c>
      <c r="S1600" s="218">
        <v>600</v>
      </c>
      <c r="T1600" s="58">
        <f>R1600*S1600</f>
        <v>3000</v>
      </c>
      <c r="U1600" s="58">
        <f>T1600*1.12</f>
        <v>3360.0000000000005</v>
      </c>
      <c r="V1600" s="123"/>
      <c r="W1600" s="204">
        <v>2016</v>
      </c>
      <c r="X1600" s="157"/>
      <c r="Y1600" s="363"/>
      <c r="Z1600" s="364"/>
      <c r="AA1600" s="364"/>
      <c r="AB1600" s="364"/>
      <c r="AC1600" s="364"/>
      <c r="AD1600" s="364"/>
      <c r="AE1600" s="364"/>
      <c r="AF1600" s="364"/>
      <c r="AG1600" s="364"/>
      <c r="AH1600" s="364"/>
      <c r="AI1600" s="364"/>
      <c r="AJ1600" s="364"/>
      <c r="AK1600" s="364"/>
      <c r="AL1600" s="364"/>
      <c r="AM1600" s="39"/>
      <c r="AN1600" s="39"/>
      <c r="AO1600" s="39"/>
      <c r="AP1600" s="39"/>
      <c r="AQ1600" s="39"/>
      <c r="AR1600" s="39"/>
      <c r="AS1600" s="39"/>
      <c r="AT1600" s="39"/>
      <c r="AU1600" s="39"/>
      <c r="AV1600" s="39"/>
      <c r="AW1600" s="39"/>
      <c r="AX1600" s="39"/>
      <c r="AY1600" s="39"/>
      <c r="AZ1600" s="39"/>
      <c r="BA1600" s="39"/>
      <c r="BB1600" s="39"/>
      <c r="BC1600" s="39"/>
      <c r="BD1600" s="39"/>
      <c r="BE1600" s="39"/>
      <c r="BF1600" s="39"/>
      <c r="BG1600" s="39"/>
      <c r="BH1600" s="39"/>
      <c r="BI1600" s="39"/>
      <c r="BJ1600" s="39"/>
      <c r="BK1600" s="39"/>
    </row>
    <row r="1601" spans="1:24" ht="50.1" customHeight="1">
      <c r="A1601" s="29" t="s">
        <v>3731</v>
      </c>
      <c r="B1601" s="30" t="s">
        <v>35</v>
      </c>
      <c r="C1601" s="31" t="s">
        <v>3732</v>
      </c>
      <c r="D1601" s="31" t="s">
        <v>3733</v>
      </c>
      <c r="E1601" s="31" t="s">
        <v>3734</v>
      </c>
      <c r="F1601" s="31" t="s">
        <v>3735</v>
      </c>
      <c r="G1601" s="32" t="s">
        <v>40</v>
      </c>
      <c r="H1601" s="33">
        <v>0</v>
      </c>
      <c r="I1601" s="67">
        <v>590000000</v>
      </c>
      <c r="J1601" s="32" t="s">
        <v>41</v>
      </c>
      <c r="K1601" s="32" t="s">
        <v>437</v>
      </c>
      <c r="L1601" s="32" t="s">
        <v>43</v>
      </c>
      <c r="M1601" s="32" t="s">
        <v>84</v>
      </c>
      <c r="N1601" s="32" t="s">
        <v>438</v>
      </c>
      <c r="O1601" s="32" t="s">
        <v>56</v>
      </c>
      <c r="P1601" s="32">
        <v>796</v>
      </c>
      <c r="Q1601" s="32" t="s">
        <v>47</v>
      </c>
      <c r="R1601" s="34">
        <v>500</v>
      </c>
      <c r="S1601" s="34">
        <v>460</v>
      </c>
      <c r="T1601" s="35">
        <v>0</v>
      </c>
      <c r="U1601" s="36">
        <v>0</v>
      </c>
      <c r="V1601" s="37" t="s">
        <v>48</v>
      </c>
      <c r="W1601" s="32">
        <v>2016</v>
      </c>
      <c r="X1601" s="38" t="s">
        <v>3736</v>
      </c>
    </row>
    <row r="1602" spans="1:24" ht="50.1" customHeight="1">
      <c r="A1602" s="29" t="s">
        <v>3737</v>
      </c>
      <c r="B1602" s="30" t="s">
        <v>35</v>
      </c>
      <c r="C1602" s="31" t="s">
        <v>3732</v>
      </c>
      <c r="D1602" s="31" t="s">
        <v>3733</v>
      </c>
      <c r="E1602" s="31" t="s">
        <v>3734</v>
      </c>
      <c r="F1602" s="31" t="s">
        <v>3738</v>
      </c>
      <c r="G1602" s="32" t="s">
        <v>103</v>
      </c>
      <c r="H1602" s="33">
        <v>30</v>
      </c>
      <c r="I1602" s="67">
        <v>590000000</v>
      </c>
      <c r="J1602" s="32" t="s">
        <v>41</v>
      </c>
      <c r="K1602" s="32" t="s">
        <v>3739</v>
      </c>
      <c r="L1602" s="32" t="s">
        <v>43</v>
      </c>
      <c r="M1602" s="32" t="s">
        <v>84</v>
      </c>
      <c r="N1602" s="32" t="s">
        <v>225</v>
      </c>
      <c r="O1602" s="32" t="s">
        <v>56</v>
      </c>
      <c r="P1602" s="32">
        <v>796</v>
      </c>
      <c r="Q1602" s="32" t="s">
        <v>47</v>
      </c>
      <c r="R1602" s="34">
        <v>500</v>
      </c>
      <c r="S1602" s="34">
        <v>460</v>
      </c>
      <c r="T1602" s="35">
        <f t="shared" ref="T1602:T1610" si="147">R1602*S1602</f>
        <v>230000</v>
      </c>
      <c r="U1602" s="36">
        <f t="shared" ref="U1602:U1610" si="148">T1602*1.12</f>
        <v>257600.00000000003</v>
      </c>
      <c r="V1602" s="37" t="s">
        <v>48</v>
      </c>
      <c r="W1602" s="32">
        <v>2016</v>
      </c>
      <c r="X1602" s="38" t="s">
        <v>48</v>
      </c>
    </row>
    <row r="1603" spans="1:24" ht="50.1" customHeight="1">
      <c r="A1603" s="29" t="s">
        <v>3740</v>
      </c>
      <c r="B1603" s="30" t="s">
        <v>35</v>
      </c>
      <c r="C1603" s="31" t="s">
        <v>3741</v>
      </c>
      <c r="D1603" s="31" t="s">
        <v>3742</v>
      </c>
      <c r="E1603" s="31" t="s">
        <v>3743</v>
      </c>
      <c r="F1603" s="31" t="s">
        <v>3744</v>
      </c>
      <c r="G1603" s="32" t="s">
        <v>40</v>
      </c>
      <c r="H1603" s="33">
        <v>0</v>
      </c>
      <c r="I1603" s="67">
        <v>590000000</v>
      </c>
      <c r="J1603" s="32" t="s">
        <v>41</v>
      </c>
      <c r="K1603" s="32" t="s">
        <v>224</v>
      </c>
      <c r="L1603" s="32" t="s">
        <v>43</v>
      </c>
      <c r="M1603" s="32" t="s">
        <v>84</v>
      </c>
      <c r="N1603" s="32" t="s">
        <v>314</v>
      </c>
      <c r="O1603" s="32" t="s">
        <v>56</v>
      </c>
      <c r="P1603" s="32">
        <v>796</v>
      </c>
      <c r="Q1603" s="32" t="s">
        <v>47</v>
      </c>
      <c r="R1603" s="34">
        <v>3000</v>
      </c>
      <c r="S1603" s="34">
        <v>1.18</v>
      </c>
      <c r="T1603" s="35">
        <v>0</v>
      </c>
      <c r="U1603" s="36">
        <f t="shared" si="148"/>
        <v>0</v>
      </c>
      <c r="V1603" s="37" t="s">
        <v>48</v>
      </c>
      <c r="W1603" s="32">
        <v>2016</v>
      </c>
      <c r="X1603" s="38">
        <v>11</v>
      </c>
    </row>
    <row r="1604" spans="1:24" s="136" customFormat="1" ht="50.1" customHeight="1">
      <c r="A1604" s="41" t="s">
        <v>3745</v>
      </c>
      <c r="B1604" s="30" t="s">
        <v>35</v>
      </c>
      <c r="C1604" s="42" t="s">
        <v>3741</v>
      </c>
      <c r="D1604" s="42" t="s">
        <v>3742</v>
      </c>
      <c r="E1604" s="42" t="s">
        <v>3743</v>
      </c>
      <c r="F1604" s="42" t="s">
        <v>3746</v>
      </c>
      <c r="G1604" s="30" t="s">
        <v>40</v>
      </c>
      <c r="H1604" s="30">
        <v>0</v>
      </c>
      <c r="I1604" s="67">
        <v>590000000</v>
      </c>
      <c r="J1604" s="32" t="s">
        <v>41</v>
      </c>
      <c r="K1604" s="30" t="s">
        <v>1296</v>
      </c>
      <c r="L1604" s="32" t="s">
        <v>43</v>
      </c>
      <c r="M1604" s="30" t="s">
        <v>84</v>
      </c>
      <c r="N1604" s="30" t="s">
        <v>525</v>
      </c>
      <c r="O1604" s="30" t="s">
        <v>483</v>
      </c>
      <c r="P1604" s="32">
        <v>796</v>
      </c>
      <c r="Q1604" s="30" t="s">
        <v>47</v>
      </c>
      <c r="R1604" s="43">
        <v>3000</v>
      </c>
      <c r="S1604" s="43">
        <v>1.18</v>
      </c>
      <c r="T1604" s="44">
        <f>R1604*S1604</f>
        <v>3540</v>
      </c>
      <c r="U1604" s="44">
        <f>T1604*1.12</f>
        <v>3964.8</v>
      </c>
      <c r="V1604" s="64"/>
      <c r="W1604" s="32">
        <v>2016</v>
      </c>
      <c r="X1604" s="30"/>
    </row>
    <row r="1605" spans="1:24" ht="50.1" customHeight="1">
      <c r="A1605" s="29" t="s">
        <v>3747</v>
      </c>
      <c r="B1605" s="30" t="s">
        <v>35</v>
      </c>
      <c r="C1605" s="31" t="s">
        <v>3748</v>
      </c>
      <c r="D1605" s="31" t="s">
        <v>3749</v>
      </c>
      <c r="E1605" s="31" t="s">
        <v>3750</v>
      </c>
      <c r="F1605" s="31" t="s">
        <v>3751</v>
      </c>
      <c r="G1605" s="32" t="s">
        <v>103</v>
      </c>
      <c r="H1605" s="33">
        <v>10</v>
      </c>
      <c r="I1605" s="67">
        <v>590000000</v>
      </c>
      <c r="J1605" s="32" t="s">
        <v>41</v>
      </c>
      <c r="K1605" s="32" t="s">
        <v>200</v>
      </c>
      <c r="L1605" s="32" t="s">
        <v>43</v>
      </c>
      <c r="M1605" s="32" t="s">
        <v>84</v>
      </c>
      <c r="N1605" s="32" t="s">
        <v>201</v>
      </c>
      <c r="O1605" s="32" t="s">
        <v>202</v>
      </c>
      <c r="P1605" s="32">
        <v>796</v>
      </c>
      <c r="Q1605" s="32" t="s">
        <v>47</v>
      </c>
      <c r="R1605" s="34">
        <v>100</v>
      </c>
      <c r="S1605" s="34">
        <v>1263.5999999999999</v>
      </c>
      <c r="T1605" s="35">
        <v>0</v>
      </c>
      <c r="U1605" s="36">
        <f>T1605*1.12</f>
        <v>0</v>
      </c>
      <c r="V1605" s="37" t="s">
        <v>48</v>
      </c>
      <c r="W1605" s="32">
        <v>2016</v>
      </c>
      <c r="X1605" s="38">
        <v>11</v>
      </c>
    </row>
    <row r="1606" spans="1:24" s="40" customFormat="1" ht="50.1" customHeight="1">
      <c r="A1606" s="70" t="s">
        <v>3752</v>
      </c>
      <c r="B1606" s="30" t="s">
        <v>35</v>
      </c>
      <c r="C1606" s="42" t="s">
        <v>3748</v>
      </c>
      <c r="D1606" s="42" t="s">
        <v>3749</v>
      </c>
      <c r="E1606" s="42" t="s">
        <v>3750</v>
      </c>
      <c r="F1606" s="42" t="s">
        <v>3751</v>
      </c>
      <c r="G1606" s="30" t="s">
        <v>103</v>
      </c>
      <c r="H1606" s="30">
        <v>10</v>
      </c>
      <c r="I1606" s="67">
        <v>590000000</v>
      </c>
      <c r="J1606" s="32" t="s">
        <v>41</v>
      </c>
      <c r="K1606" s="30" t="s">
        <v>204</v>
      </c>
      <c r="L1606" s="32" t="s">
        <v>43</v>
      </c>
      <c r="M1606" s="30" t="s">
        <v>84</v>
      </c>
      <c r="N1606" s="30" t="s">
        <v>45</v>
      </c>
      <c r="O1606" s="54" t="s">
        <v>166</v>
      </c>
      <c r="P1606" s="32">
        <v>796</v>
      </c>
      <c r="Q1606" s="30" t="s">
        <v>47</v>
      </c>
      <c r="R1606" s="43">
        <v>100</v>
      </c>
      <c r="S1606" s="43">
        <v>1263.6000000000001</v>
      </c>
      <c r="T1606" s="44">
        <v>0</v>
      </c>
      <c r="U1606" s="44">
        <f t="shared" ref="U1606" si="149">T1606*1.12</f>
        <v>0</v>
      </c>
      <c r="V1606" s="64"/>
      <c r="W1606" s="32">
        <v>2016</v>
      </c>
      <c r="X1606" s="327" t="s">
        <v>1840</v>
      </c>
    </row>
    <row r="1607" spans="1:24" s="40" customFormat="1" ht="50.1" customHeight="1">
      <c r="A1607" s="70" t="s">
        <v>3753</v>
      </c>
      <c r="B1607" s="30" t="s">
        <v>35</v>
      </c>
      <c r="C1607" s="42" t="s">
        <v>3748</v>
      </c>
      <c r="D1607" s="42" t="s">
        <v>3749</v>
      </c>
      <c r="E1607" s="42" t="s">
        <v>3750</v>
      </c>
      <c r="F1607" s="42" t="s">
        <v>3754</v>
      </c>
      <c r="G1607" s="30" t="s">
        <v>40</v>
      </c>
      <c r="H1607" s="30">
        <v>0</v>
      </c>
      <c r="I1607" s="67">
        <v>590000000</v>
      </c>
      <c r="J1607" s="32" t="s">
        <v>41</v>
      </c>
      <c r="K1607" s="30" t="s">
        <v>835</v>
      </c>
      <c r="L1607" s="32" t="s">
        <v>41</v>
      </c>
      <c r="M1607" s="30" t="s">
        <v>44</v>
      </c>
      <c r="N1607" s="30" t="s">
        <v>1843</v>
      </c>
      <c r="O1607" s="32" t="s">
        <v>1844</v>
      </c>
      <c r="P1607" s="32">
        <v>796</v>
      </c>
      <c r="Q1607" s="30" t="s">
        <v>47</v>
      </c>
      <c r="R1607" s="170">
        <v>22</v>
      </c>
      <c r="S1607" s="170">
        <v>628</v>
      </c>
      <c r="T1607" s="44">
        <f>R1607*S1607</f>
        <v>13816</v>
      </c>
      <c r="U1607" s="44">
        <f>T1607*1.12</f>
        <v>15473.920000000002</v>
      </c>
      <c r="V1607" s="116"/>
      <c r="W1607" s="32">
        <v>2016</v>
      </c>
      <c r="X1607" s="327"/>
    </row>
    <row r="1608" spans="1:24" ht="50.1" customHeight="1">
      <c r="A1608" s="29" t="s">
        <v>3755</v>
      </c>
      <c r="B1608" s="30" t="s">
        <v>35</v>
      </c>
      <c r="C1608" s="31" t="s">
        <v>3756</v>
      </c>
      <c r="D1608" s="31" t="s">
        <v>3757</v>
      </c>
      <c r="E1608" s="31" t="s">
        <v>3758</v>
      </c>
      <c r="F1608" s="31" t="s">
        <v>1944</v>
      </c>
      <c r="G1608" s="32" t="s">
        <v>40</v>
      </c>
      <c r="H1608" s="33">
        <v>0</v>
      </c>
      <c r="I1608" s="67">
        <v>590000000</v>
      </c>
      <c r="J1608" s="32" t="s">
        <v>41</v>
      </c>
      <c r="K1608" s="32" t="s">
        <v>1608</v>
      </c>
      <c r="L1608" s="32" t="s">
        <v>43</v>
      </c>
      <c r="M1608" s="32" t="s">
        <v>69</v>
      </c>
      <c r="N1608" s="32" t="s">
        <v>284</v>
      </c>
      <c r="O1608" s="32" t="s">
        <v>71</v>
      </c>
      <c r="P1608" s="32">
        <v>796</v>
      </c>
      <c r="Q1608" s="32" t="s">
        <v>47</v>
      </c>
      <c r="R1608" s="34">
        <v>60</v>
      </c>
      <c r="S1608" s="34">
        <v>39</v>
      </c>
      <c r="T1608" s="35">
        <f t="shared" si="147"/>
        <v>2340</v>
      </c>
      <c r="U1608" s="36">
        <f t="shared" si="148"/>
        <v>2620.8000000000002</v>
      </c>
      <c r="V1608" s="37" t="s">
        <v>48</v>
      </c>
      <c r="W1608" s="32">
        <v>2016</v>
      </c>
      <c r="X1608" s="38" t="s">
        <v>48</v>
      </c>
    </row>
    <row r="1609" spans="1:24" ht="50.1" customHeight="1">
      <c r="A1609" s="29" t="s">
        <v>3759</v>
      </c>
      <c r="B1609" s="30" t="s">
        <v>35</v>
      </c>
      <c r="C1609" s="31" t="s">
        <v>3760</v>
      </c>
      <c r="D1609" s="31" t="s">
        <v>3757</v>
      </c>
      <c r="E1609" s="31" t="s">
        <v>3761</v>
      </c>
      <c r="F1609" s="31" t="s">
        <v>3762</v>
      </c>
      <c r="G1609" s="32" t="s">
        <v>40</v>
      </c>
      <c r="H1609" s="33">
        <v>0</v>
      </c>
      <c r="I1609" s="67">
        <v>590000000</v>
      </c>
      <c r="J1609" s="32" t="s">
        <v>41</v>
      </c>
      <c r="K1609" s="32" t="s">
        <v>1608</v>
      </c>
      <c r="L1609" s="32" t="s">
        <v>43</v>
      </c>
      <c r="M1609" s="32" t="s">
        <v>69</v>
      </c>
      <c r="N1609" s="32" t="s">
        <v>284</v>
      </c>
      <c r="O1609" s="32" t="s">
        <v>71</v>
      </c>
      <c r="P1609" s="32">
        <v>796</v>
      </c>
      <c r="Q1609" s="32" t="s">
        <v>47</v>
      </c>
      <c r="R1609" s="34">
        <v>120</v>
      </c>
      <c r="S1609" s="34">
        <v>173</v>
      </c>
      <c r="T1609" s="35">
        <f t="shared" si="147"/>
        <v>20760</v>
      </c>
      <c r="U1609" s="36">
        <f t="shared" si="148"/>
        <v>23251.200000000001</v>
      </c>
      <c r="V1609" s="37" t="s">
        <v>48</v>
      </c>
      <c r="W1609" s="32">
        <v>2016</v>
      </c>
      <c r="X1609" s="38" t="s">
        <v>48</v>
      </c>
    </row>
    <row r="1610" spans="1:24" ht="50.1" customHeight="1">
      <c r="A1610" s="29" t="s">
        <v>3763</v>
      </c>
      <c r="B1610" s="30" t="s">
        <v>35</v>
      </c>
      <c r="C1610" s="31" t="s">
        <v>3764</v>
      </c>
      <c r="D1610" s="31" t="s">
        <v>3757</v>
      </c>
      <c r="E1610" s="31" t="s">
        <v>3765</v>
      </c>
      <c r="F1610" s="31" t="s">
        <v>3766</v>
      </c>
      <c r="G1610" s="32" t="s">
        <v>40</v>
      </c>
      <c r="H1610" s="33">
        <v>0</v>
      </c>
      <c r="I1610" s="67">
        <v>590000000</v>
      </c>
      <c r="J1610" s="32" t="s">
        <v>41</v>
      </c>
      <c r="K1610" s="32" t="s">
        <v>1608</v>
      </c>
      <c r="L1610" s="32" t="s">
        <v>43</v>
      </c>
      <c r="M1610" s="32" t="s">
        <v>69</v>
      </c>
      <c r="N1610" s="32" t="s">
        <v>284</v>
      </c>
      <c r="O1610" s="32" t="s">
        <v>71</v>
      </c>
      <c r="P1610" s="32">
        <v>796</v>
      </c>
      <c r="Q1610" s="32" t="s">
        <v>47</v>
      </c>
      <c r="R1610" s="34">
        <v>70</v>
      </c>
      <c r="S1610" s="34">
        <v>182</v>
      </c>
      <c r="T1610" s="35">
        <f t="shared" si="147"/>
        <v>12740</v>
      </c>
      <c r="U1610" s="36">
        <f t="shared" si="148"/>
        <v>14268.800000000001</v>
      </c>
      <c r="V1610" s="37" t="s">
        <v>48</v>
      </c>
      <c r="W1610" s="32">
        <v>2016</v>
      </c>
      <c r="X1610" s="38" t="s">
        <v>48</v>
      </c>
    </row>
    <row r="1611" spans="1:24" ht="50.1" customHeight="1">
      <c r="A1611" s="29" t="s">
        <v>3767</v>
      </c>
      <c r="B1611" s="30" t="s">
        <v>35</v>
      </c>
      <c r="C1611" s="31" t="s">
        <v>3768</v>
      </c>
      <c r="D1611" s="31" t="s">
        <v>3757</v>
      </c>
      <c r="E1611" s="31" t="s">
        <v>3769</v>
      </c>
      <c r="F1611" s="31" t="s">
        <v>3770</v>
      </c>
      <c r="G1611" s="32" t="s">
        <v>40</v>
      </c>
      <c r="H1611" s="33">
        <v>0</v>
      </c>
      <c r="I1611" s="67">
        <v>590000000</v>
      </c>
      <c r="J1611" s="32" t="s">
        <v>41</v>
      </c>
      <c r="K1611" s="32" t="s">
        <v>54</v>
      </c>
      <c r="L1611" s="32" t="s">
        <v>43</v>
      </c>
      <c r="M1611" s="32" t="s">
        <v>69</v>
      </c>
      <c r="N1611" s="32" t="s">
        <v>284</v>
      </c>
      <c r="O1611" s="32" t="s">
        <v>71</v>
      </c>
      <c r="P1611" s="32">
        <v>796</v>
      </c>
      <c r="Q1611" s="32" t="s">
        <v>47</v>
      </c>
      <c r="R1611" s="34">
        <v>200</v>
      </c>
      <c r="S1611" s="34">
        <v>340</v>
      </c>
      <c r="T1611" s="35">
        <v>0</v>
      </c>
      <c r="U1611" s="36">
        <v>0</v>
      </c>
      <c r="V1611" s="37" t="s">
        <v>48</v>
      </c>
      <c r="W1611" s="32">
        <v>2016</v>
      </c>
      <c r="X1611" s="38" t="s">
        <v>12651</v>
      </c>
    </row>
    <row r="1612" spans="1:24" ht="50.1" customHeight="1">
      <c r="A1612" s="29" t="s">
        <v>3771</v>
      </c>
      <c r="B1612" s="30" t="s">
        <v>35</v>
      </c>
      <c r="C1612" s="31" t="s">
        <v>3768</v>
      </c>
      <c r="D1612" s="31" t="s">
        <v>3757</v>
      </c>
      <c r="E1612" s="31" t="s">
        <v>3769</v>
      </c>
      <c r="F1612" s="31" t="s">
        <v>3770</v>
      </c>
      <c r="G1612" s="32" t="s">
        <v>40</v>
      </c>
      <c r="H1612" s="33">
        <v>0</v>
      </c>
      <c r="I1612" s="67">
        <v>590000000</v>
      </c>
      <c r="J1612" s="32" t="s">
        <v>41</v>
      </c>
      <c r="K1612" s="32" t="s">
        <v>1422</v>
      </c>
      <c r="L1612" s="32" t="s">
        <v>43</v>
      </c>
      <c r="M1612" s="32" t="s">
        <v>69</v>
      </c>
      <c r="N1612" s="32" t="s">
        <v>284</v>
      </c>
      <c r="O1612" s="32" t="s">
        <v>77</v>
      </c>
      <c r="P1612" s="32">
        <v>796</v>
      </c>
      <c r="Q1612" s="32" t="s">
        <v>47</v>
      </c>
      <c r="R1612" s="34">
        <v>200</v>
      </c>
      <c r="S1612" s="34">
        <v>446.42899999999997</v>
      </c>
      <c r="T1612" s="35">
        <f>R1612*S1612</f>
        <v>89285.799999999988</v>
      </c>
      <c r="U1612" s="36">
        <f>T1612*1.12</f>
        <v>100000.09599999999</v>
      </c>
      <c r="V1612" s="37" t="s">
        <v>48</v>
      </c>
      <c r="W1612" s="32">
        <v>2016</v>
      </c>
      <c r="X1612" s="38" t="s">
        <v>48</v>
      </c>
    </row>
    <row r="1613" spans="1:24" ht="50.1" customHeight="1">
      <c r="A1613" s="29" t="s">
        <v>3772</v>
      </c>
      <c r="B1613" s="30" t="s">
        <v>35</v>
      </c>
      <c r="C1613" s="31" t="s">
        <v>3773</v>
      </c>
      <c r="D1613" s="31" t="s">
        <v>3774</v>
      </c>
      <c r="E1613" s="31" t="s">
        <v>3775</v>
      </c>
      <c r="F1613" s="31" t="s">
        <v>3776</v>
      </c>
      <c r="G1613" s="32" t="s">
        <v>40</v>
      </c>
      <c r="H1613" s="33">
        <v>0</v>
      </c>
      <c r="I1613" s="67">
        <v>590000000</v>
      </c>
      <c r="J1613" s="32" t="s">
        <v>41</v>
      </c>
      <c r="K1613" s="32" t="s">
        <v>3777</v>
      </c>
      <c r="L1613" s="32" t="s">
        <v>41</v>
      </c>
      <c r="M1613" s="32" t="s">
        <v>84</v>
      </c>
      <c r="N1613" s="32" t="s">
        <v>55</v>
      </c>
      <c r="O1613" s="32" t="s">
        <v>56</v>
      </c>
      <c r="P1613" s="32" t="s">
        <v>133</v>
      </c>
      <c r="Q1613" s="32" t="s">
        <v>134</v>
      </c>
      <c r="R1613" s="34">
        <v>20</v>
      </c>
      <c r="S1613" s="34">
        <v>1118</v>
      </c>
      <c r="T1613" s="35">
        <v>0</v>
      </c>
      <c r="U1613" s="36">
        <f>T1613*1.12</f>
        <v>0</v>
      </c>
      <c r="V1613" s="37" t="s">
        <v>48</v>
      </c>
      <c r="W1613" s="32">
        <v>2016</v>
      </c>
      <c r="X1613" s="38">
        <v>11</v>
      </c>
    </row>
    <row r="1614" spans="1:24" s="136" customFormat="1" ht="50.1" customHeight="1">
      <c r="A1614" s="41" t="s">
        <v>3778</v>
      </c>
      <c r="B1614" s="30" t="s">
        <v>35</v>
      </c>
      <c r="C1614" s="42" t="s">
        <v>3773</v>
      </c>
      <c r="D1614" s="73" t="s">
        <v>3779</v>
      </c>
      <c r="E1614" s="42" t="s">
        <v>3775</v>
      </c>
      <c r="F1614" s="73" t="s">
        <v>3776</v>
      </c>
      <c r="G1614" s="30" t="s">
        <v>40</v>
      </c>
      <c r="H1614" s="30">
        <v>0</v>
      </c>
      <c r="I1614" s="67">
        <v>590000000</v>
      </c>
      <c r="J1614" s="32" t="s">
        <v>41</v>
      </c>
      <c r="K1614" s="48" t="s">
        <v>3780</v>
      </c>
      <c r="L1614" s="32" t="s">
        <v>41</v>
      </c>
      <c r="M1614" s="98" t="s">
        <v>84</v>
      </c>
      <c r="N1614" s="30" t="s">
        <v>55</v>
      </c>
      <c r="O1614" s="67" t="s">
        <v>483</v>
      </c>
      <c r="P1614" s="125" t="s">
        <v>133</v>
      </c>
      <c r="Q1614" s="98" t="s">
        <v>137</v>
      </c>
      <c r="R1614" s="138" t="s">
        <v>3781</v>
      </c>
      <c r="S1614" s="139" t="s">
        <v>3782</v>
      </c>
      <c r="T1614" s="44">
        <f>R1614*S1614</f>
        <v>22360</v>
      </c>
      <c r="U1614" s="44">
        <f>T1614*1.12</f>
        <v>25043.200000000001</v>
      </c>
      <c r="V1614" s="140"/>
      <c r="W1614" s="32">
        <v>2016</v>
      </c>
      <c r="X1614" s="30"/>
    </row>
    <row r="1615" spans="1:24" ht="50.1" customHeight="1">
      <c r="A1615" s="29" t="s">
        <v>3783</v>
      </c>
      <c r="B1615" s="30" t="s">
        <v>35</v>
      </c>
      <c r="C1615" s="31" t="s">
        <v>3784</v>
      </c>
      <c r="D1615" s="31" t="s">
        <v>3785</v>
      </c>
      <c r="E1615" s="31" t="s">
        <v>3786</v>
      </c>
      <c r="F1615" s="31" t="s">
        <v>3787</v>
      </c>
      <c r="G1615" s="32" t="s">
        <v>40</v>
      </c>
      <c r="H1615" s="33">
        <v>0</v>
      </c>
      <c r="I1615" s="67">
        <v>590000000</v>
      </c>
      <c r="J1615" s="32" t="s">
        <v>41</v>
      </c>
      <c r="K1615" s="32" t="s">
        <v>68</v>
      </c>
      <c r="L1615" s="32" t="s">
        <v>302</v>
      </c>
      <c r="M1615" s="32" t="s">
        <v>69</v>
      </c>
      <c r="N1615" s="32" t="s">
        <v>303</v>
      </c>
      <c r="O1615" s="32" t="s">
        <v>71</v>
      </c>
      <c r="P1615" s="32">
        <v>796</v>
      </c>
      <c r="Q1615" s="32" t="s">
        <v>47</v>
      </c>
      <c r="R1615" s="34">
        <v>2</v>
      </c>
      <c r="S1615" s="34">
        <v>500</v>
      </c>
      <c r="T1615" s="35">
        <v>0</v>
      </c>
      <c r="U1615" s="36">
        <f t="shared" ref="U1615:U1630" si="150">T1615*1.12</f>
        <v>0</v>
      </c>
      <c r="V1615" s="37" t="s">
        <v>48</v>
      </c>
      <c r="W1615" s="32">
        <v>2016</v>
      </c>
      <c r="X1615" s="38">
        <v>11</v>
      </c>
    </row>
    <row r="1616" spans="1:24" s="136" customFormat="1" ht="50.1" customHeight="1">
      <c r="A1616" s="41" t="s">
        <v>3788</v>
      </c>
      <c r="B1616" s="30" t="s">
        <v>35</v>
      </c>
      <c r="C1616" s="42" t="s">
        <v>3784</v>
      </c>
      <c r="D1616" s="42" t="s">
        <v>3785</v>
      </c>
      <c r="E1616" s="42" t="s">
        <v>3786</v>
      </c>
      <c r="F1616" s="42" t="s">
        <v>3787</v>
      </c>
      <c r="G1616" s="32" t="s">
        <v>40</v>
      </c>
      <c r="H1616" s="30">
        <v>0</v>
      </c>
      <c r="I1616" s="67">
        <v>590000000</v>
      </c>
      <c r="J1616" s="32" t="s">
        <v>41</v>
      </c>
      <c r="K1616" s="32" t="s">
        <v>182</v>
      </c>
      <c r="L1616" s="32" t="s">
        <v>302</v>
      </c>
      <c r="M1616" s="32" t="s">
        <v>69</v>
      </c>
      <c r="N1616" s="32" t="s">
        <v>303</v>
      </c>
      <c r="O1616" s="32" t="s">
        <v>115</v>
      </c>
      <c r="P1616" s="32">
        <v>796</v>
      </c>
      <c r="Q1616" s="32" t="s">
        <v>47</v>
      </c>
      <c r="R1616" s="62">
        <v>2</v>
      </c>
      <c r="S1616" s="53">
        <v>500</v>
      </c>
      <c r="T1616" s="44">
        <v>0</v>
      </c>
      <c r="U1616" s="44">
        <f>T1616*1.12</f>
        <v>0</v>
      </c>
      <c r="V1616" s="65"/>
      <c r="W1616" s="32">
        <v>2016</v>
      </c>
      <c r="X1616" s="371" t="s">
        <v>13061</v>
      </c>
    </row>
    <row r="1617" spans="1:61" ht="50.1" customHeight="1">
      <c r="A1617" s="70" t="s">
        <v>13169</v>
      </c>
      <c r="B1617" s="54" t="s">
        <v>35</v>
      </c>
      <c r="C1617" s="42" t="s">
        <v>3784</v>
      </c>
      <c r="D1617" s="42" t="s">
        <v>3785</v>
      </c>
      <c r="E1617" s="42" t="s">
        <v>3786</v>
      </c>
      <c r="F1617" s="42" t="s">
        <v>13170</v>
      </c>
      <c r="G1617" s="30" t="s">
        <v>40</v>
      </c>
      <c r="H1617" s="239">
        <v>0</v>
      </c>
      <c r="I1617" s="313">
        <v>590000000</v>
      </c>
      <c r="J1617" s="68" t="s">
        <v>394</v>
      </c>
      <c r="K1617" s="253" t="s">
        <v>13145</v>
      </c>
      <c r="L1617" s="30" t="s">
        <v>396</v>
      </c>
      <c r="M1617" s="30" t="s">
        <v>69</v>
      </c>
      <c r="N1617" s="30" t="s">
        <v>345</v>
      </c>
      <c r="O1617" s="30" t="s">
        <v>13142</v>
      </c>
      <c r="P1617" s="32">
        <v>796</v>
      </c>
      <c r="Q1617" s="32" t="s">
        <v>47</v>
      </c>
      <c r="R1617" s="43">
        <v>2</v>
      </c>
      <c r="S1617" s="43">
        <v>1350</v>
      </c>
      <c r="T1617" s="170">
        <f>R1617*S1617</f>
        <v>2700</v>
      </c>
      <c r="U1617" s="170">
        <f>T1617*1.12</f>
        <v>3024.0000000000005</v>
      </c>
      <c r="V1617" s="30"/>
      <c r="W1617" s="68">
        <v>2016</v>
      </c>
      <c r="X1617" s="371"/>
    </row>
    <row r="1618" spans="1:61" ht="50.1" customHeight="1">
      <c r="A1618" s="29" t="s">
        <v>3789</v>
      </c>
      <c r="B1618" s="30" t="s">
        <v>35</v>
      </c>
      <c r="C1618" s="31" t="s">
        <v>3790</v>
      </c>
      <c r="D1618" s="31" t="s">
        <v>3791</v>
      </c>
      <c r="E1618" s="31" t="s">
        <v>3792</v>
      </c>
      <c r="F1618" s="31" t="s">
        <v>3793</v>
      </c>
      <c r="G1618" s="32" t="s">
        <v>103</v>
      </c>
      <c r="H1618" s="33">
        <v>0</v>
      </c>
      <c r="I1618" s="67">
        <v>590000000</v>
      </c>
      <c r="J1618" s="32" t="s">
        <v>41</v>
      </c>
      <c r="K1618" s="32" t="s">
        <v>132</v>
      </c>
      <c r="L1618" s="32" t="s">
        <v>41</v>
      </c>
      <c r="M1618" s="32" t="s">
        <v>44</v>
      </c>
      <c r="N1618" s="32" t="s">
        <v>3023</v>
      </c>
      <c r="O1618" s="32" t="s">
        <v>105</v>
      </c>
      <c r="P1618" s="32" t="s">
        <v>57</v>
      </c>
      <c r="Q1618" s="32" t="s">
        <v>58</v>
      </c>
      <c r="R1618" s="34">
        <v>30</v>
      </c>
      <c r="S1618" s="34">
        <v>2860</v>
      </c>
      <c r="T1618" s="35">
        <v>0</v>
      </c>
      <c r="U1618" s="36">
        <f t="shared" si="150"/>
        <v>0</v>
      </c>
      <c r="V1618" s="37" t="s">
        <v>48</v>
      </c>
      <c r="W1618" s="32">
        <v>2016</v>
      </c>
      <c r="X1618" s="38">
        <v>11</v>
      </c>
    </row>
    <row r="1619" spans="1:61" s="136" customFormat="1" ht="50.1" customHeight="1">
      <c r="A1619" s="41" t="s">
        <v>3794</v>
      </c>
      <c r="B1619" s="30" t="s">
        <v>35</v>
      </c>
      <c r="C1619" s="42" t="s">
        <v>3790</v>
      </c>
      <c r="D1619" s="42" t="s">
        <v>3795</v>
      </c>
      <c r="E1619" s="42" t="s">
        <v>3792</v>
      </c>
      <c r="F1619" s="42" t="s">
        <v>3796</v>
      </c>
      <c r="G1619" s="30" t="s">
        <v>103</v>
      </c>
      <c r="H1619" s="30">
        <v>0</v>
      </c>
      <c r="I1619" s="67">
        <v>590000000</v>
      </c>
      <c r="J1619" s="32" t="s">
        <v>41</v>
      </c>
      <c r="K1619" s="48" t="s">
        <v>212</v>
      </c>
      <c r="L1619" s="32" t="s">
        <v>41</v>
      </c>
      <c r="M1619" s="30" t="s">
        <v>44</v>
      </c>
      <c r="N1619" s="30" t="s">
        <v>3023</v>
      </c>
      <c r="O1619" s="67" t="s">
        <v>483</v>
      </c>
      <c r="P1619" s="30">
        <v>113</v>
      </c>
      <c r="Q1619" s="68" t="s">
        <v>3797</v>
      </c>
      <c r="R1619" s="49">
        <v>30</v>
      </c>
      <c r="S1619" s="50">
        <v>2860</v>
      </c>
      <c r="T1619" s="44">
        <f>R1619*S1619</f>
        <v>85800</v>
      </c>
      <c r="U1619" s="44">
        <f>T1619*1.12</f>
        <v>96096.000000000015</v>
      </c>
      <c r="V1619" s="101"/>
      <c r="W1619" s="32">
        <v>2016</v>
      </c>
      <c r="X1619" s="30"/>
    </row>
    <row r="1620" spans="1:61" ht="50.1" customHeight="1">
      <c r="A1620" s="29" t="s">
        <v>3798</v>
      </c>
      <c r="B1620" s="30" t="s">
        <v>35</v>
      </c>
      <c r="C1620" s="31" t="s">
        <v>3799</v>
      </c>
      <c r="D1620" s="31" t="s">
        <v>3800</v>
      </c>
      <c r="E1620" s="31" t="s">
        <v>3801</v>
      </c>
      <c r="F1620" s="31" t="s">
        <v>3802</v>
      </c>
      <c r="G1620" s="32" t="s">
        <v>40</v>
      </c>
      <c r="H1620" s="33">
        <v>0</v>
      </c>
      <c r="I1620" s="67">
        <v>590000000</v>
      </c>
      <c r="J1620" s="32" t="s">
        <v>41</v>
      </c>
      <c r="K1620" s="32" t="s">
        <v>68</v>
      </c>
      <c r="L1620" s="32" t="s">
        <v>302</v>
      </c>
      <c r="M1620" s="32" t="s">
        <v>69</v>
      </c>
      <c r="N1620" s="32" t="s">
        <v>303</v>
      </c>
      <c r="O1620" s="32" t="s">
        <v>71</v>
      </c>
      <c r="P1620" s="32">
        <v>796</v>
      </c>
      <c r="Q1620" s="32" t="s">
        <v>47</v>
      </c>
      <c r="R1620" s="34">
        <v>13</v>
      </c>
      <c r="S1620" s="34">
        <v>2700</v>
      </c>
      <c r="T1620" s="35">
        <v>0</v>
      </c>
      <c r="U1620" s="36">
        <f t="shared" si="150"/>
        <v>0</v>
      </c>
      <c r="V1620" s="37" t="s">
        <v>48</v>
      </c>
      <c r="W1620" s="32">
        <v>2016</v>
      </c>
      <c r="X1620" s="38">
        <v>11</v>
      </c>
    </row>
    <row r="1621" spans="1:61" s="40" customFormat="1" ht="50.1" customHeight="1">
      <c r="A1621" s="70" t="s">
        <v>3803</v>
      </c>
      <c r="B1621" s="30" t="s">
        <v>35</v>
      </c>
      <c r="C1621" s="220" t="s">
        <v>3799</v>
      </c>
      <c r="D1621" s="220" t="s">
        <v>3800</v>
      </c>
      <c r="E1621" s="220" t="s">
        <v>3801</v>
      </c>
      <c r="F1621" s="220" t="s">
        <v>3802</v>
      </c>
      <c r="G1621" s="32" t="s">
        <v>40</v>
      </c>
      <c r="H1621" s="30">
        <v>0</v>
      </c>
      <c r="I1621" s="351">
        <v>590000000</v>
      </c>
      <c r="J1621" s="32" t="s">
        <v>41</v>
      </c>
      <c r="K1621" s="32" t="s">
        <v>182</v>
      </c>
      <c r="L1621" s="32" t="s">
        <v>302</v>
      </c>
      <c r="M1621" s="32" t="s">
        <v>69</v>
      </c>
      <c r="N1621" s="32" t="s">
        <v>303</v>
      </c>
      <c r="O1621" s="32" t="s">
        <v>115</v>
      </c>
      <c r="P1621" s="32">
        <v>796</v>
      </c>
      <c r="Q1621" s="32" t="s">
        <v>47</v>
      </c>
      <c r="R1621" s="58">
        <v>13</v>
      </c>
      <c r="S1621" s="58">
        <v>2700</v>
      </c>
      <c r="T1621" s="58">
        <v>0</v>
      </c>
      <c r="U1621" s="58">
        <f>T1621*1.12</f>
        <v>0</v>
      </c>
      <c r="V1621" s="65"/>
      <c r="W1621" s="32">
        <v>2016</v>
      </c>
      <c r="X1621" s="30" t="s">
        <v>5470</v>
      </c>
      <c r="Y1621" s="364"/>
      <c r="Z1621" s="364"/>
      <c r="AA1621" s="364"/>
      <c r="AB1621" s="364"/>
      <c r="AC1621" s="364"/>
      <c r="AD1621" s="364"/>
      <c r="AE1621" s="364"/>
      <c r="AF1621" s="364"/>
      <c r="AG1621" s="364"/>
      <c r="AH1621" s="364"/>
      <c r="AI1621" s="364"/>
      <c r="AJ1621" s="364"/>
      <c r="AK1621" s="39"/>
      <c r="AL1621" s="39"/>
      <c r="AM1621" s="39"/>
      <c r="AN1621" s="39"/>
      <c r="AO1621" s="39"/>
      <c r="AP1621" s="39"/>
      <c r="AQ1621" s="39"/>
      <c r="AR1621" s="39"/>
      <c r="AS1621" s="39"/>
      <c r="AT1621" s="39"/>
      <c r="AU1621" s="39"/>
      <c r="AV1621" s="39"/>
      <c r="AW1621" s="39"/>
      <c r="AX1621" s="39"/>
      <c r="AY1621" s="39"/>
      <c r="AZ1621" s="39"/>
      <c r="BA1621" s="39"/>
      <c r="BB1621" s="39"/>
      <c r="BC1621" s="39"/>
      <c r="BD1621" s="39"/>
      <c r="BE1621" s="39"/>
      <c r="BF1621" s="39"/>
      <c r="BG1621" s="39"/>
      <c r="BH1621" s="39"/>
      <c r="BI1621" s="39"/>
    </row>
    <row r="1622" spans="1:61" s="40" customFormat="1" ht="50.1" customHeight="1">
      <c r="A1622" s="68" t="s">
        <v>14225</v>
      </c>
      <c r="B1622" s="54" t="s">
        <v>35</v>
      </c>
      <c r="C1622" s="220" t="s">
        <v>3799</v>
      </c>
      <c r="D1622" s="220" t="s">
        <v>3800</v>
      </c>
      <c r="E1622" s="220" t="s">
        <v>3801</v>
      </c>
      <c r="F1622" s="220" t="s">
        <v>14226</v>
      </c>
      <c r="G1622" s="30" t="s">
        <v>40</v>
      </c>
      <c r="H1622" s="239">
        <v>0</v>
      </c>
      <c r="I1622" s="313">
        <v>590000000</v>
      </c>
      <c r="J1622" s="68" t="s">
        <v>394</v>
      </c>
      <c r="K1622" s="30" t="s">
        <v>14136</v>
      </c>
      <c r="L1622" s="30" t="s">
        <v>396</v>
      </c>
      <c r="M1622" s="30" t="s">
        <v>69</v>
      </c>
      <c r="N1622" s="30" t="s">
        <v>14227</v>
      </c>
      <c r="O1622" s="30" t="s">
        <v>175</v>
      </c>
      <c r="P1622" s="70">
        <v>796</v>
      </c>
      <c r="Q1622" s="30" t="s">
        <v>47</v>
      </c>
      <c r="R1622" s="58">
        <v>4</v>
      </c>
      <c r="S1622" s="58">
        <v>700</v>
      </c>
      <c r="T1622" s="323">
        <f>R1622*S1622</f>
        <v>2800</v>
      </c>
      <c r="U1622" s="323">
        <f>T1622*1.12</f>
        <v>3136.0000000000005</v>
      </c>
      <c r="V1622" s="123"/>
      <c r="W1622" s="68">
        <v>2016</v>
      </c>
      <c r="X1622" s="30"/>
      <c r="Y1622" s="364"/>
      <c r="Z1622" s="364"/>
      <c r="AA1622" s="364"/>
      <c r="AB1622" s="364"/>
      <c r="AC1622" s="364"/>
      <c r="AD1622" s="364"/>
      <c r="AE1622" s="364"/>
      <c r="AF1622" s="364"/>
      <c r="AG1622" s="364"/>
      <c r="AH1622" s="364"/>
      <c r="AI1622" s="364"/>
      <c r="AJ1622" s="364"/>
      <c r="AK1622" s="39"/>
      <c r="AL1622" s="39"/>
      <c r="AM1622" s="39"/>
      <c r="AN1622" s="39"/>
      <c r="AO1622" s="39"/>
      <c r="AP1622" s="39"/>
      <c r="AQ1622" s="39"/>
      <c r="AR1622" s="39"/>
      <c r="AS1622" s="39"/>
      <c r="AT1622" s="39"/>
      <c r="AU1622" s="39"/>
      <c r="AV1622" s="39"/>
      <c r="AW1622" s="39"/>
      <c r="AX1622" s="39"/>
      <c r="AY1622" s="39"/>
      <c r="AZ1622" s="39"/>
      <c r="BA1622" s="39"/>
      <c r="BB1622" s="39"/>
      <c r="BC1622" s="39"/>
      <c r="BD1622" s="39"/>
      <c r="BE1622" s="39"/>
      <c r="BF1622" s="39"/>
      <c r="BG1622" s="39"/>
      <c r="BH1622" s="39"/>
      <c r="BI1622" s="39"/>
    </row>
    <row r="1623" spans="1:61" ht="50.1" customHeight="1">
      <c r="A1623" s="29" t="s">
        <v>3804</v>
      </c>
      <c r="B1623" s="30" t="s">
        <v>35</v>
      </c>
      <c r="C1623" s="31" t="s">
        <v>3799</v>
      </c>
      <c r="D1623" s="31" t="s">
        <v>3800</v>
      </c>
      <c r="E1623" s="31" t="s">
        <v>3801</v>
      </c>
      <c r="F1623" s="31" t="s">
        <v>3805</v>
      </c>
      <c r="G1623" s="32" t="s">
        <v>40</v>
      </c>
      <c r="H1623" s="33">
        <v>0</v>
      </c>
      <c r="I1623" s="67">
        <v>590000000</v>
      </c>
      <c r="J1623" s="32" t="s">
        <v>41</v>
      </c>
      <c r="K1623" s="32" t="s">
        <v>68</v>
      </c>
      <c r="L1623" s="32" t="s">
        <v>302</v>
      </c>
      <c r="M1623" s="32" t="s">
        <v>69</v>
      </c>
      <c r="N1623" s="32" t="s">
        <v>303</v>
      </c>
      <c r="O1623" s="32" t="s">
        <v>71</v>
      </c>
      <c r="P1623" s="32">
        <v>796</v>
      </c>
      <c r="Q1623" s="32" t="s">
        <v>47</v>
      </c>
      <c r="R1623" s="34">
        <v>11</v>
      </c>
      <c r="S1623" s="34">
        <v>700</v>
      </c>
      <c r="T1623" s="35">
        <v>0</v>
      </c>
      <c r="U1623" s="36">
        <f t="shared" si="150"/>
        <v>0</v>
      </c>
      <c r="V1623" s="37" t="s">
        <v>48</v>
      </c>
      <c r="W1623" s="32">
        <v>2016</v>
      </c>
      <c r="X1623" s="38">
        <v>11</v>
      </c>
    </row>
    <row r="1624" spans="1:61" s="40" customFormat="1" ht="50.1" customHeight="1">
      <c r="A1624" s="70" t="s">
        <v>3806</v>
      </c>
      <c r="B1624" s="30" t="s">
        <v>35</v>
      </c>
      <c r="C1624" s="42" t="s">
        <v>3799</v>
      </c>
      <c r="D1624" s="42" t="s">
        <v>3800</v>
      </c>
      <c r="E1624" s="42" t="s">
        <v>3801</v>
      </c>
      <c r="F1624" s="42" t="s">
        <v>3805</v>
      </c>
      <c r="G1624" s="32" t="s">
        <v>40</v>
      </c>
      <c r="H1624" s="30">
        <v>0</v>
      </c>
      <c r="I1624" s="351">
        <v>590000000</v>
      </c>
      <c r="J1624" s="32" t="s">
        <v>41</v>
      </c>
      <c r="K1624" s="32" t="s">
        <v>182</v>
      </c>
      <c r="L1624" s="32" t="s">
        <v>302</v>
      </c>
      <c r="M1624" s="32" t="s">
        <v>69</v>
      </c>
      <c r="N1624" s="32" t="s">
        <v>303</v>
      </c>
      <c r="O1624" s="32" t="s">
        <v>115</v>
      </c>
      <c r="P1624" s="32">
        <v>796</v>
      </c>
      <c r="Q1624" s="32" t="s">
        <v>47</v>
      </c>
      <c r="R1624" s="58">
        <v>11</v>
      </c>
      <c r="S1624" s="58">
        <v>700</v>
      </c>
      <c r="T1624" s="58">
        <v>0</v>
      </c>
      <c r="U1624" s="58">
        <f>T1624*1.12</f>
        <v>0</v>
      </c>
      <c r="V1624" s="65"/>
      <c r="W1624" s="32">
        <v>2016</v>
      </c>
      <c r="X1624" s="87" t="s">
        <v>13391</v>
      </c>
      <c r="Y1624" s="364"/>
      <c r="Z1624" s="364"/>
      <c r="AA1624" s="364"/>
      <c r="AB1624" s="364"/>
      <c r="AC1624" s="364"/>
      <c r="AD1624" s="364"/>
      <c r="AE1624" s="364"/>
      <c r="AF1624" s="364"/>
      <c r="AG1624" s="364"/>
      <c r="AH1624" s="39"/>
      <c r="AI1624" s="39"/>
      <c r="AJ1624" s="39"/>
      <c r="AK1624" s="39"/>
      <c r="AL1624" s="39"/>
      <c r="AM1624" s="39"/>
      <c r="AN1624" s="39"/>
      <c r="AO1624" s="39"/>
      <c r="AP1624" s="39"/>
      <c r="AQ1624" s="39"/>
      <c r="AR1624" s="39"/>
      <c r="AS1624" s="39"/>
      <c r="AT1624" s="39"/>
      <c r="AU1624" s="39"/>
      <c r="AV1624" s="39"/>
      <c r="AW1624" s="39"/>
      <c r="AX1624" s="39"/>
      <c r="AY1624" s="39"/>
      <c r="AZ1624" s="39"/>
      <c r="BA1624" s="39"/>
      <c r="BB1624" s="39"/>
      <c r="BC1624" s="39"/>
      <c r="BD1624" s="39"/>
      <c r="BE1624" s="39"/>
      <c r="BF1624" s="39"/>
    </row>
    <row r="1625" spans="1:61" s="40" customFormat="1" ht="50.1" customHeight="1">
      <c r="A1625" s="30" t="s">
        <v>13685</v>
      </c>
      <c r="B1625" s="54" t="s">
        <v>35</v>
      </c>
      <c r="C1625" s="42" t="s">
        <v>3799</v>
      </c>
      <c r="D1625" s="42" t="s">
        <v>3800</v>
      </c>
      <c r="E1625" s="42" t="s">
        <v>3801</v>
      </c>
      <c r="F1625" s="42" t="s">
        <v>3805</v>
      </c>
      <c r="G1625" s="30" t="s">
        <v>40</v>
      </c>
      <c r="H1625" s="239">
        <v>0</v>
      </c>
      <c r="I1625" s="313">
        <v>590000000</v>
      </c>
      <c r="J1625" s="68" t="s">
        <v>394</v>
      </c>
      <c r="K1625" s="30" t="s">
        <v>13393</v>
      </c>
      <c r="L1625" s="30" t="s">
        <v>396</v>
      </c>
      <c r="M1625" s="30" t="s">
        <v>69</v>
      </c>
      <c r="N1625" s="30" t="s">
        <v>13394</v>
      </c>
      <c r="O1625" s="30" t="s">
        <v>13395</v>
      </c>
      <c r="P1625" s="32">
        <v>796</v>
      </c>
      <c r="Q1625" s="32" t="s">
        <v>47</v>
      </c>
      <c r="R1625" s="58">
        <v>10</v>
      </c>
      <c r="S1625" s="58">
        <v>1250</v>
      </c>
      <c r="T1625" s="58">
        <f>R1625*S1625</f>
        <v>12500</v>
      </c>
      <c r="U1625" s="58">
        <f>T1625*1.12</f>
        <v>14000.000000000002</v>
      </c>
      <c r="V1625" s="98"/>
      <c r="W1625" s="68">
        <v>2016</v>
      </c>
      <c r="X1625" s="123"/>
      <c r="Y1625" s="364"/>
      <c r="Z1625" s="364"/>
      <c r="AA1625" s="364"/>
      <c r="AB1625" s="364"/>
      <c r="AC1625" s="364"/>
      <c r="AD1625" s="364"/>
      <c r="AE1625" s="364"/>
      <c r="AF1625" s="364"/>
      <c r="AG1625" s="364"/>
      <c r="AH1625" s="39"/>
      <c r="AI1625" s="39"/>
      <c r="AJ1625" s="39"/>
      <c r="AK1625" s="39"/>
      <c r="AL1625" s="39"/>
      <c r="AM1625" s="39"/>
      <c r="AN1625" s="39"/>
      <c r="AO1625" s="39"/>
      <c r="AP1625" s="39"/>
      <c r="AQ1625" s="39"/>
      <c r="AR1625" s="39"/>
      <c r="AS1625" s="39"/>
      <c r="AT1625" s="39"/>
      <c r="AU1625" s="39"/>
      <c r="AV1625" s="39"/>
      <c r="AW1625" s="39"/>
      <c r="AX1625" s="39"/>
      <c r="AY1625" s="39"/>
      <c r="AZ1625" s="39"/>
      <c r="BA1625" s="39"/>
      <c r="BB1625" s="39"/>
      <c r="BC1625" s="39"/>
      <c r="BD1625" s="39"/>
      <c r="BE1625" s="39"/>
      <c r="BF1625" s="39"/>
    </row>
    <row r="1626" spans="1:61" ht="50.1" customHeight="1">
      <c r="A1626" s="29" t="s">
        <v>3807</v>
      </c>
      <c r="B1626" s="30" t="s">
        <v>35</v>
      </c>
      <c r="C1626" s="31" t="s">
        <v>3799</v>
      </c>
      <c r="D1626" s="31" t="s">
        <v>3800</v>
      </c>
      <c r="E1626" s="31" t="s">
        <v>3801</v>
      </c>
      <c r="F1626" s="31" t="s">
        <v>3808</v>
      </c>
      <c r="G1626" s="32" t="s">
        <v>40</v>
      </c>
      <c r="H1626" s="33">
        <v>0</v>
      </c>
      <c r="I1626" s="67">
        <v>590000000</v>
      </c>
      <c r="J1626" s="32" t="s">
        <v>41</v>
      </c>
      <c r="K1626" s="32" t="s">
        <v>68</v>
      </c>
      <c r="L1626" s="32" t="s">
        <v>302</v>
      </c>
      <c r="M1626" s="32" t="s">
        <v>69</v>
      </c>
      <c r="N1626" s="32" t="s">
        <v>303</v>
      </c>
      <c r="O1626" s="32" t="s">
        <v>71</v>
      </c>
      <c r="P1626" s="32">
        <v>796</v>
      </c>
      <c r="Q1626" s="32" t="s">
        <v>47</v>
      </c>
      <c r="R1626" s="34">
        <v>3</v>
      </c>
      <c r="S1626" s="34">
        <v>700</v>
      </c>
      <c r="T1626" s="35">
        <v>0</v>
      </c>
      <c r="U1626" s="36">
        <f t="shared" si="150"/>
        <v>0</v>
      </c>
      <c r="V1626" s="37" t="s">
        <v>48</v>
      </c>
      <c r="W1626" s="32">
        <v>2016</v>
      </c>
      <c r="X1626" s="38">
        <v>11</v>
      </c>
    </row>
    <row r="1627" spans="1:61" s="136" customFormat="1" ht="50.1" customHeight="1">
      <c r="A1627" s="41" t="s">
        <v>3809</v>
      </c>
      <c r="B1627" s="30" t="s">
        <v>35</v>
      </c>
      <c r="C1627" s="42" t="s">
        <v>3799</v>
      </c>
      <c r="D1627" s="42" t="s">
        <v>3800</v>
      </c>
      <c r="E1627" s="42" t="s">
        <v>3801</v>
      </c>
      <c r="F1627" s="42" t="s">
        <v>3808</v>
      </c>
      <c r="G1627" s="32" t="s">
        <v>40</v>
      </c>
      <c r="H1627" s="30">
        <v>0</v>
      </c>
      <c r="I1627" s="67">
        <v>590000000</v>
      </c>
      <c r="J1627" s="32" t="s">
        <v>41</v>
      </c>
      <c r="K1627" s="32" t="s">
        <v>182</v>
      </c>
      <c r="L1627" s="32" t="s">
        <v>302</v>
      </c>
      <c r="M1627" s="32" t="s">
        <v>69</v>
      </c>
      <c r="N1627" s="32" t="s">
        <v>303</v>
      </c>
      <c r="O1627" s="32" t="s">
        <v>115</v>
      </c>
      <c r="P1627" s="32">
        <v>796</v>
      </c>
      <c r="Q1627" s="32" t="s">
        <v>47</v>
      </c>
      <c r="R1627" s="62">
        <v>3</v>
      </c>
      <c r="S1627" s="53">
        <v>700</v>
      </c>
      <c r="T1627" s="44">
        <f>R1627*S1627</f>
        <v>2100</v>
      </c>
      <c r="U1627" s="44">
        <f>T1627*1.12</f>
        <v>2352</v>
      </c>
      <c r="V1627" s="65"/>
      <c r="W1627" s="32">
        <v>2016</v>
      </c>
      <c r="X1627" s="87"/>
    </row>
    <row r="1628" spans="1:61" ht="50.1" customHeight="1">
      <c r="A1628" s="29" t="s">
        <v>3810</v>
      </c>
      <c r="B1628" s="30" t="s">
        <v>35</v>
      </c>
      <c r="C1628" s="31" t="s">
        <v>3799</v>
      </c>
      <c r="D1628" s="31" t="s">
        <v>3800</v>
      </c>
      <c r="E1628" s="31" t="s">
        <v>3801</v>
      </c>
      <c r="F1628" s="31" t="s">
        <v>3811</v>
      </c>
      <c r="G1628" s="32" t="s">
        <v>40</v>
      </c>
      <c r="H1628" s="33">
        <v>0</v>
      </c>
      <c r="I1628" s="67">
        <v>590000000</v>
      </c>
      <c r="J1628" s="32" t="s">
        <v>41</v>
      </c>
      <c r="K1628" s="32" t="s">
        <v>68</v>
      </c>
      <c r="L1628" s="32" t="s">
        <v>302</v>
      </c>
      <c r="M1628" s="32" t="s">
        <v>69</v>
      </c>
      <c r="N1628" s="32" t="s">
        <v>303</v>
      </c>
      <c r="O1628" s="32" t="s">
        <v>71</v>
      </c>
      <c r="P1628" s="32">
        <v>796</v>
      </c>
      <c r="Q1628" s="32" t="s">
        <v>47</v>
      </c>
      <c r="R1628" s="34">
        <v>22</v>
      </c>
      <c r="S1628" s="34">
        <v>2500</v>
      </c>
      <c r="T1628" s="35">
        <v>0</v>
      </c>
      <c r="U1628" s="36">
        <f t="shared" si="150"/>
        <v>0</v>
      </c>
      <c r="V1628" s="37" t="s">
        <v>48</v>
      </c>
      <c r="W1628" s="32">
        <v>2016</v>
      </c>
      <c r="X1628" s="38">
        <v>11</v>
      </c>
    </row>
    <row r="1629" spans="1:61" s="136" customFormat="1" ht="50.1" customHeight="1">
      <c r="A1629" s="41" t="s">
        <v>3812</v>
      </c>
      <c r="B1629" s="30" t="s">
        <v>35</v>
      </c>
      <c r="C1629" s="42" t="s">
        <v>3799</v>
      </c>
      <c r="D1629" s="42" t="s">
        <v>3800</v>
      </c>
      <c r="E1629" s="42" t="s">
        <v>3801</v>
      </c>
      <c r="F1629" s="42" t="s">
        <v>3811</v>
      </c>
      <c r="G1629" s="32" t="s">
        <v>40</v>
      </c>
      <c r="H1629" s="30">
        <v>0</v>
      </c>
      <c r="I1629" s="67">
        <v>590000000</v>
      </c>
      <c r="J1629" s="32" t="s">
        <v>41</v>
      </c>
      <c r="K1629" s="32" t="s">
        <v>182</v>
      </c>
      <c r="L1629" s="32" t="s">
        <v>302</v>
      </c>
      <c r="M1629" s="32" t="s">
        <v>69</v>
      </c>
      <c r="N1629" s="32" t="s">
        <v>303</v>
      </c>
      <c r="O1629" s="32" t="s">
        <v>115</v>
      </c>
      <c r="P1629" s="32">
        <v>796</v>
      </c>
      <c r="Q1629" s="32" t="s">
        <v>47</v>
      </c>
      <c r="R1629" s="62">
        <v>22</v>
      </c>
      <c r="S1629" s="53">
        <v>2500</v>
      </c>
      <c r="T1629" s="44">
        <f>R1629*S1629</f>
        <v>55000</v>
      </c>
      <c r="U1629" s="44">
        <f>T1629*1.12</f>
        <v>61600.000000000007</v>
      </c>
      <c r="V1629" s="65"/>
      <c r="W1629" s="32">
        <v>2016</v>
      </c>
      <c r="X1629" s="87"/>
    </row>
    <row r="1630" spans="1:61" ht="50.1" customHeight="1">
      <c r="A1630" s="29" t="s">
        <v>3813</v>
      </c>
      <c r="B1630" s="30" t="s">
        <v>35</v>
      </c>
      <c r="C1630" s="31" t="s">
        <v>3814</v>
      </c>
      <c r="D1630" s="31" t="s">
        <v>3815</v>
      </c>
      <c r="E1630" s="31" t="s">
        <v>3816</v>
      </c>
      <c r="F1630" s="31" t="s">
        <v>3817</v>
      </c>
      <c r="G1630" s="32" t="s">
        <v>103</v>
      </c>
      <c r="H1630" s="33">
        <v>10</v>
      </c>
      <c r="I1630" s="67">
        <v>590000000</v>
      </c>
      <c r="J1630" s="32" t="s">
        <v>41</v>
      </c>
      <c r="K1630" s="32" t="s">
        <v>42</v>
      </c>
      <c r="L1630" s="32" t="s">
        <v>43</v>
      </c>
      <c r="M1630" s="32" t="s">
        <v>84</v>
      </c>
      <c r="N1630" s="32" t="s">
        <v>880</v>
      </c>
      <c r="O1630" s="32" t="s">
        <v>111</v>
      </c>
      <c r="P1630" s="32">
        <v>796</v>
      </c>
      <c r="Q1630" s="32" t="s">
        <v>47</v>
      </c>
      <c r="R1630" s="34">
        <v>50</v>
      </c>
      <c r="S1630" s="34">
        <v>179</v>
      </c>
      <c r="T1630" s="35">
        <v>0</v>
      </c>
      <c r="U1630" s="36">
        <f t="shared" si="150"/>
        <v>0</v>
      </c>
      <c r="V1630" s="37" t="s">
        <v>48</v>
      </c>
      <c r="W1630" s="32">
        <v>2016</v>
      </c>
      <c r="X1630" s="38">
        <v>11</v>
      </c>
    </row>
    <row r="1631" spans="1:61" s="136" customFormat="1" ht="50.1" customHeight="1">
      <c r="A1631" s="41" t="s">
        <v>3818</v>
      </c>
      <c r="B1631" s="30" t="s">
        <v>35</v>
      </c>
      <c r="C1631" s="42" t="s">
        <v>3814</v>
      </c>
      <c r="D1631" s="42" t="s">
        <v>3815</v>
      </c>
      <c r="E1631" s="42" t="s">
        <v>3816</v>
      </c>
      <c r="F1631" s="42" t="s">
        <v>3819</v>
      </c>
      <c r="G1631" s="30" t="s">
        <v>103</v>
      </c>
      <c r="H1631" s="30">
        <v>10</v>
      </c>
      <c r="I1631" s="67">
        <v>590000000</v>
      </c>
      <c r="J1631" s="32" t="s">
        <v>41</v>
      </c>
      <c r="K1631" s="30" t="s">
        <v>174</v>
      </c>
      <c r="L1631" s="32" t="s">
        <v>43</v>
      </c>
      <c r="M1631" s="30" t="s">
        <v>84</v>
      </c>
      <c r="N1631" s="30" t="s">
        <v>882</v>
      </c>
      <c r="O1631" s="32" t="s">
        <v>115</v>
      </c>
      <c r="P1631" s="32">
        <v>796</v>
      </c>
      <c r="Q1631" s="30" t="s">
        <v>47</v>
      </c>
      <c r="R1631" s="43">
        <v>50</v>
      </c>
      <c r="S1631" s="43">
        <v>179</v>
      </c>
      <c r="T1631" s="44">
        <f>R1631*S1631</f>
        <v>8950</v>
      </c>
      <c r="U1631" s="44">
        <f>T1631*1.12</f>
        <v>10024.000000000002</v>
      </c>
      <c r="V1631" s="64"/>
      <c r="W1631" s="32">
        <v>2016</v>
      </c>
      <c r="X1631" s="30"/>
    </row>
    <row r="1632" spans="1:61" ht="50.1" customHeight="1">
      <c r="A1632" s="29" t="s">
        <v>3820</v>
      </c>
      <c r="B1632" s="30" t="s">
        <v>35</v>
      </c>
      <c r="C1632" s="31" t="s">
        <v>3821</v>
      </c>
      <c r="D1632" s="31" t="s">
        <v>3815</v>
      </c>
      <c r="E1632" s="31" t="s">
        <v>3822</v>
      </c>
      <c r="F1632" s="31" t="s">
        <v>3823</v>
      </c>
      <c r="G1632" s="32" t="s">
        <v>40</v>
      </c>
      <c r="H1632" s="33">
        <v>0</v>
      </c>
      <c r="I1632" s="67">
        <v>590000000</v>
      </c>
      <c r="J1632" s="32" t="s">
        <v>41</v>
      </c>
      <c r="K1632" s="32" t="s">
        <v>275</v>
      </c>
      <c r="L1632" s="32" t="s">
        <v>43</v>
      </c>
      <c r="M1632" s="32" t="s">
        <v>44</v>
      </c>
      <c r="N1632" s="32" t="s">
        <v>296</v>
      </c>
      <c r="O1632" s="32" t="s">
        <v>111</v>
      </c>
      <c r="P1632" s="32">
        <v>796</v>
      </c>
      <c r="Q1632" s="32" t="s">
        <v>47</v>
      </c>
      <c r="R1632" s="34">
        <v>230</v>
      </c>
      <c r="S1632" s="34">
        <v>200</v>
      </c>
      <c r="T1632" s="35">
        <v>0</v>
      </c>
      <c r="U1632" s="36">
        <v>0</v>
      </c>
      <c r="V1632" s="37" t="s">
        <v>48</v>
      </c>
      <c r="W1632" s="32">
        <v>2016</v>
      </c>
      <c r="X1632" s="38" t="s">
        <v>1479</v>
      </c>
    </row>
    <row r="1633" spans="1:24" ht="50.1" customHeight="1">
      <c r="A1633" s="29" t="s">
        <v>3824</v>
      </c>
      <c r="B1633" s="30" t="s">
        <v>35</v>
      </c>
      <c r="C1633" s="31" t="s">
        <v>3821</v>
      </c>
      <c r="D1633" s="31" t="s">
        <v>3815</v>
      </c>
      <c r="E1633" s="31" t="s">
        <v>3822</v>
      </c>
      <c r="F1633" s="31" t="s">
        <v>3823</v>
      </c>
      <c r="G1633" s="32" t="s">
        <v>40</v>
      </c>
      <c r="H1633" s="33">
        <v>0</v>
      </c>
      <c r="I1633" s="67">
        <v>590000000</v>
      </c>
      <c r="J1633" s="32" t="s">
        <v>41</v>
      </c>
      <c r="K1633" s="32" t="s">
        <v>61</v>
      </c>
      <c r="L1633" s="32" t="s">
        <v>43</v>
      </c>
      <c r="M1633" s="32" t="s">
        <v>44</v>
      </c>
      <c r="N1633" s="32" t="s">
        <v>2012</v>
      </c>
      <c r="O1633" s="32" t="s">
        <v>398</v>
      </c>
      <c r="P1633" s="32">
        <v>796</v>
      </c>
      <c r="Q1633" s="32" t="s">
        <v>47</v>
      </c>
      <c r="R1633" s="34">
        <v>84</v>
      </c>
      <c r="S1633" s="34">
        <v>200</v>
      </c>
      <c r="T1633" s="35">
        <f>R1633*S1633</f>
        <v>16800</v>
      </c>
      <c r="U1633" s="36">
        <f>T1633*1.12</f>
        <v>18816</v>
      </c>
      <c r="V1633" s="37" t="s">
        <v>48</v>
      </c>
      <c r="W1633" s="32">
        <v>2016</v>
      </c>
      <c r="X1633" s="38" t="s">
        <v>48</v>
      </c>
    </row>
    <row r="1634" spans="1:24" ht="50.1" customHeight="1">
      <c r="A1634" s="29" t="s">
        <v>3825</v>
      </c>
      <c r="B1634" s="30" t="s">
        <v>35</v>
      </c>
      <c r="C1634" s="31" t="s">
        <v>3826</v>
      </c>
      <c r="D1634" s="31" t="s">
        <v>3827</v>
      </c>
      <c r="E1634" s="31" t="s">
        <v>1409</v>
      </c>
      <c r="F1634" s="31" t="s">
        <v>3828</v>
      </c>
      <c r="G1634" s="32" t="s">
        <v>40</v>
      </c>
      <c r="H1634" s="33">
        <v>0</v>
      </c>
      <c r="I1634" s="67">
        <v>590000000</v>
      </c>
      <c r="J1634" s="32" t="s">
        <v>41</v>
      </c>
      <c r="K1634" s="32" t="s">
        <v>275</v>
      </c>
      <c r="L1634" s="32" t="s">
        <v>41</v>
      </c>
      <c r="M1634" s="32" t="s">
        <v>84</v>
      </c>
      <c r="N1634" s="32" t="s">
        <v>1411</v>
      </c>
      <c r="O1634" s="32" t="s">
        <v>111</v>
      </c>
      <c r="P1634" s="32">
        <v>796</v>
      </c>
      <c r="Q1634" s="32" t="s">
        <v>47</v>
      </c>
      <c r="R1634" s="34">
        <v>30</v>
      </c>
      <c r="S1634" s="34">
        <v>690</v>
      </c>
      <c r="T1634" s="35">
        <v>0</v>
      </c>
      <c r="U1634" s="36">
        <v>0</v>
      </c>
      <c r="V1634" s="37" t="s">
        <v>48</v>
      </c>
      <c r="W1634" s="32">
        <v>2016</v>
      </c>
      <c r="X1634" s="38" t="s">
        <v>911</v>
      </c>
    </row>
    <row r="1635" spans="1:24" ht="50.1" customHeight="1">
      <c r="A1635" s="29" t="s">
        <v>3829</v>
      </c>
      <c r="B1635" s="30" t="s">
        <v>35</v>
      </c>
      <c r="C1635" s="31" t="s">
        <v>3826</v>
      </c>
      <c r="D1635" s="31" t="s">
        <v>3827</v>
      </c>
      <c r="E1635" s="31" t="s">
        <v>1409</v>
      </c>
      <c r="F1635" s="31" t="s">
        <v>3828</v>
      </c>
      <c r="G1635" s="32" t="s">
        <v>40</v>
      </c>
      <c r="H1635" s="33">
        <v>0</v>
      </c>
      <c r="I1635" s="67">
        <v>590000000</v>
      </c>
      <c r="J1635" s="32" t="s">
        <v>41</v>
      </c>
      <c r="K1635" s="32" t="s">
        <v>275</v>
      </c>
      <c r="L1635" s="32" t="s">
        <v>41</v>
      </c>
      <c r="M1635" s="32" t="s">
        <v>84</v>
      </c>
      <c r="N1635" s="32" t="s">
        <v>797</v>
      </c>
      <c r="O1635" s="32" t="s">
        <v>111</v>
      </c>
      <c r="P1635" s="32">
        <v>796</v>
      </c>
      <c r="Q1635" s="32" t="s">
        <v>47</v>
      </c>
      <c r="R1635" s="34">
        <v>30</v>
      </c>
      <c r="S1635" s="34">
        <v>800</v>
      </c>
      <c r="T1635" s="35">
        <f t="shared" ref="T1635:T1660" si="151">R1635*S1635</f>
        <v>24000</v>
      </c>
      <c r="U1635" s="36">
        <f t="shared" ref="U1635:U1660" si="152">T1635*1.12</f>
        <v>26880.000000000004</v>
      </c>
      <c r="V1635" s="37" t="s">
        <v>48</v>
      </c>
      <c r="W1635" s="32">
        <v>2016</v>
      </c>
      <c r="X1635" s="38" t="s">
        <v>48</v>
      </c>
    </row>
    <row r="1636" spans="1:24" ht="50.1" customHeight="1">
      <c r="A1636" s="29" t="s">
        <v>3830</v>
      </c>
      <c r="B1636" s="30" t="s">
        <v>35</v>
      </c>
      <c r="C1636" s="31" t="s">
        <v>3826</v>
      </c>
      <c r="D1636" s="31" t="s">
        <v>3827</v>
      </c>
      <c r="E1636" s="31" t="s">
        <v>1409</v>
      </c>
      <c r="F1636" s="31" t="s">
        <v>3831</v>
      </c>
      <c r="G1636" s="32" t="s">
        <v>40</v>
      </c>
      <c r="H1636" s="33">
        <v>0</v>
      </c>
      <c r="I1636" s="67">
        <v>590000000</v>
      </c>
      <c r="J1636" s="32" t="s">
        <v>41</v>
      </c>
      <c r="K1636" s="32" t="s">
        <v>275</v>
      </c>
      <c r="L1636" s="32" t="s">
        <v>41</v>
      </c>
      <c r="M1636" s="32" t="s">
        <v>84</v>
      </c>
      <c r="N1636" s="32" t="s">
        <v>810</v>
      </c>
      <c r="O1636" s="32" t="s">
        <v>111</v>
      </c>
      <c r="P1636" s="32">
        <v>796</v>
      </c>
      <c r="Q1636" s="32" t="s">
        <v>47</v>
      </c>
      <c r="R1636" s="34">
        <v>2</v>
      </c>
      <c r="S1636" s="34">
        <v>6578</v>
      </c>
      <c r="T1636" s="35">
        <v>0</v>
      </c>
      <c r="U1636" s="36">
        <f t="shared" si="152"/>
        <v>0</v>
      </c>
      <c r="V1636" s="37" t="s">
        <v>48</v>
      </c>
      <c r="W1636" s="32">
        <v>2016</v>
      </c>
      <c r="X1636" s="38">
        <v>11</v>
      </c>
    </row>
    <row r="1637" spans="1:24" ht="50.1" customHeight="1">
      <c r="A1637" s="41" t="s">
        <v>3832</v>
      </c>
      <c r="B1637" s="30" t="s">
        <v>35</v>
      </c>
      <c r="C1637" s="42" t="s">
        <v>3826</v>
      </c>
      <c r="D1637" s="42" t="s">
        <v>3827</v>
      </c>
      <c r="E1637" s="42" t="s">
        <v>1409</v>
      </c>
      <c r="F1637" s="42" t="s">
        <v>3831</v>
      </c>
      <c r="G1637" s="30" t="s">
        <v>40</v>
      </c>
      <c r="H1637" s="30">
        <v>0</v>
      </c>
      <c r="I1637" s="67">
        <v>590000000</v>
      </c>
      <c r="J1637" s="32" t="s">
        <v>41</v>
      </c>
      <c r="K1637" s="30" t="s">
        <v>204</v>
      </c>
      <c r="L1637" s="30" t="s">
        <v>41</v>
      </c>
      <c r="M1637" s="30" t="s">
        <v>84</v>
      </c>
      <c r="N1637" s="30" t="s">
        <v>810</v>
      </c>
      <c r="O1637" s="32" t="s">
        <v>115</v>
      </c>
      <c r="P1637" s="32">
        <v>796</v>
      </c>
      <c r="Q1637" s="30" t="s">
        <v>47</v>
      </c>
      <c r="R1637" s="43">
        <v>2</v>
      </c>
      <c r="S1637" s="43">
        <v>6578.0000000000009</v>
      </c>
      <c r="T1637" s="44">
        <f t="shared" si="151"/>
        <v>13156.000000000002</v>
      </c>
      <c r="U1637" s="44">
        <f t="shared" si="152"/>
        <v>14734.720000000003</v>
      </c>
      <c r="V1637" s="64"/>
      <c r="W1637" s="32">
        <v>2016</v>
      </c>
      <c r="X1637" s="30"/>
    </row>
    <row r="1638" spans="1:24" ht="50.1" customHeight="1">
      <c r="A1638" s="29" t="s">
        <v>3833</v>
      </c>
      <c r="B1638" s="30" t="s">
        <v>35</v>
      </c>
      <c r="C1638" s="31" t="s">
        <v>3834</v>
      </c>
      <c r="D1638" s="31" t="s">
        <v>3835</v>
      </c>
      <c r="E1638" s="31" t="s">
        <v>3836</v>
      </c>
      <c r="F1638" s="31" t="s">
        <v>3837</v>
      </c>
      <c r="G1638" s="32" t="s">
        <v>103</v>
      </c>
      <c r="H1638" s="33">
        <v>20</v>
      </c>
      <c r="I1638" s="67">
        <v>590000000</v>
      </c>
      <c r="J1638" s="32" t="s">
        <v>41</v>
      </c>
      <c r="K1638" s="32" t="s">
        <v>479</v>
      </c>
      <c r="L1638" s="32" t="s">
        <v>43</v>
      </c>
      <c r="M1638" s="32" t="s">
        <v>84</v>
      </c>
      <c r="N1638" s="32" t="s">
        <v>3838</v>
      </c>
      <c r="O1638" s="32" t="s">
        <v>56</v>
      </c>
      <c r="P1638" s="32" t="s">
        <v>310</v>
      </c>
      <c r="Q1638" s="32" t="s">
        <v>311</v>
      </c>
      <c r="R1638" s="34">
        <v>3100</v>
      </c>
      <c r="S1638" s="34">
        <v>66</v>
      </c>
      <c r="T1638" s="35">
        <f t="shared" si="151"/>
        <v>204600</v>
      </c>
      <c r="U1638" s="36">
        <f t="shared" si="152"/>
        <v>229152.00000000003</v>
      </c>
      <c r="V1638" s="37" t="s">
        <v>126</v>
      </c>
      <c r="W1638" s="32">
        <v>2016</v>
      </c>
      <c r="X1638" s="38" t="s">
        <v>48</v>
      </c>
    </row>
    <row r="1639" spans="1:24" ht="50.1" customHeight="1">
      <c r="A1639" s="29" t="s">
        <v>3839</v>
      </c>
      <c r="B1639" s="30" t="s">
        <v>35</v>
      </c>
      <c r="C1639" s="31" t="s">
        <v>3840</v>
      </c>
      <c r="D1639" s="31" t="s">
        <v>3835</v>
      </c>
      <c r="E1639" s="31" t="s">
        <v>3841</v>
      </c>
      <c r="F1639" s="31" t="s">
        <v>3842</v>
      </c>
      <c r="G1639" s="32" t="s">
        <v>40</v>
      </c>
      <c r="H1639" s="33">
        <v>0</v>
      </c>
      <c r="I1639" s="67">
        <v>590000000</v>
      </c>
      <c r="J1639" s="32" t="s">
        <v>41</v>
      </c>
      <c r="K1639" s="32" t="s">
        <v>437</v>
      </c>
      <c r="L1639" s="32" t="s">
        <v>43</v>
      </c>
      <c r="M1639" s="32" t="s">
        <v>84</v>
      </c>
      <c r="N1639" s="32" t="s">
        <v>438</v>
      </c>
      <c r="O1639" s="32" t="s">
        <v>56</v>
      </c>
      <c r="P1639" s="32" t="s">
        <v>310</v>
      </c>
      <c r="Q1639" s="32" t="s">
        <v>311</v>
      </c>
      <c r="R1639" s="34">
        <v>50</v>
      </c>
      <c r="S1639" s="34">
        <v>1116</v>
      </c>
      <c r="T1639" s="35">
        <v>0</v>
      </c>
      <c r="U1639" s="36">
        <f t="shared" si="152"/>
        <v>0</v>
      </c>
      <c r="V1639" s="37" t="s">
        <v>48</v>
      </c>
      <c r="W1639" s="32">
        <v>2016</v>
      </c>
      <c r="X1639" s="38">
        <v>11</v>
      </c>
    </row>
    <row r="1640" spans="1:24" s="40" customFormat="1" ht="50.1" customHeight="1">
      <c r="A1640" s="41" t="s">
        <v>3843</v>
      </c>
      <c r="B1640" s="30" t="s">
        <v>35</v>
      </c>
      <c r="C1640" s="42" t="s">
        <v>3840</v>
      </c>
      <c r="D1640" s="42" t="s">
        <v>3835</v>
      </c>
      <c r="E1640" s="42" t="s">
        <v>3841</v>
      </c>
      <c r="F1640" s="42" t="s">
        <v>3844</v>
      </c>
      <c r="G1640" s="30" t="s">
        <v>40</v>
      </c>
      <c r="H1640" s="30">
        <v>0</v>
      </c>
      <c r="I1640" s="67">
        <v>590000000</v>
      </c>
      <c r="J1640" s="32" t="s">
        <v>41</v>
      </c>
      <c r="K1640" s="30" t="s">
        <v>519</v>
      </c>
      <c r="L1640" s="32" t="s">
        <v>43</v>
      </c>
      <c r="M1640" s="30" t="s">
        <v>84</v>
      </c>
      <c r="N1640" s="30" t="s">
        <v>3845</v>
      </c>
      <c r="O1640" s="67" t="s">
        <v>483</v>
      </c>
      <c r="P1640" s="32">
        <v>715</v>
      </c>
      <c r="Q1640" s="30" t="s">
        <v>311</v>
      </c>
      <c r="R1640" s="58">
        <v>50</v>
      </c>
      <c r="S1640" s="58">
        <v>1116</v>
      </c>
      <c r="T1640" s="44">
        <v>0</v>
      </c>
      <c r="U1640" s="44">
        <f>T1640*1.12</f>
        <v>0</v>
      </c>
      <c r="V1640" s="64"/>
      <c r="W1640" s="32">
        <v>2016</v>
      </c>
      <c r="X1640" s="30" t="s">
        <v>2834</v>
      </c>
    </row>
    <row r="1641" spans="1:24" s="40" customFormat="1" ht="50.1" customHeight="1">
      <c r="A1641" s="41" t="s">
        <v>3846</v>
      </c>
      <c r="B1641" s="30" t="s">
        <v>35</v>
      </c>
      <c r="C1641" s="42" t="s">
        <v>3840</v>
      </c>
      <c r="D1641" s="42" t="s">
        <v>3835</v>
      </c>
      <c r="E1641" s="42" t="s">
        <v>3841</v>
      </c>
      <c r="F1641" s="42" t="s">
        <v>3842</v>
      </c>
      <c r="G1641" s="30" t="s">
        <v>40</v>
      </c>
      <c r="H1641" s="30">
        <v>0</v>
      </c>
      <c r="I1641" s="67">
        <v>590000000</v>
      </c>
      <c r="J1641" s="32" t="s">
        <v>41</v>
      </c>
      <c r="K1641" s="30" t="s">
        <v>707</v>
      </c>
      <c r="L1641" s="32" t="s">
        <v>43</v>
      </c>
      <c r="M1641" s="30" t="s">
        <v>84</v>
      </c>
      <c r="N1641" s="30" t="s">
        <v>520</v>
      </c>
      <c r="O1641" s="67" t="s">
        <v>398</v>
      </c>
      <c r="P1641" s="32">
        <v>715</v>
      </c>
      <c r="Q1641" s="30" t="s">
        <v>311</v>
      </c>
      <c r="R1641" s="58">
        <v>10</v>
      </c>
      <c r="S1641" s="58">
        <v>1500</v>
      </c>
      <c r="T1641" s="44">
        <f>R1641*S1641</f>
        <v>15000</v>
      </c>
      <c r="U1641" s="44">
        <f>T1641*1.12</f>
        <v>16800</v>
      </c>
      <c r="V1641" s="64"/>
      <c r="W1641" s="32">
        <v>2016</v>
      </c>
      <c r="X1641" s="30"/>
    </row>
    <row r="1642" spans="1:24" ht="50.1" customHeight="1">
      <c r="A1642" s="29" t="s">
        <v>3847</v>
      </c>
      <c r="B1642" s="30" t="s">
        <v>35</v>
      </c>
      <c r="C1642" s="31" t="s">
        <v>3848</v>
      </c>
      <c r="D1642" s="31" t="s">
        <v>3835</v>
      </c>
      <c r="E1642" s="31" t="s">
        <v>3849</v>
      </c>
      <c r="F1642" s="31" t="s">
        <v>3850</v>
      </c>
      <c r="G1642" s="32" t="s">
        <v>40</v>
      </c>
      <c r="H1642" s="33">
        <v>0</v>
      </c>
      <c r="I1642" s="67">
        <v>590000000</v>
      </c>
      <c r="J1642" s="32" t="s">
        <v>41</v>
      </c>
      <c r="K1642" s="32" t="s">
        <v>224</v>
      </c>
      <c r="L1642" s="32" t="s">
        <v>43</v>
      </c>
      <c r="M1642" s="32" t="s">
        <v>84</v>
      </c>
      <c r="N1642" s="32" t="s">
        <v>438</v>
      </c>
      <c r="O1642" s="32" t="s">
        <v>56</v>
      </c>
      <c r="P1642" s="32" t="s">
        <v>310</v>
      </c>
      <c r="Q1642" s="32" t="s">
        <v>311</v>
      </c>
      <c r="R1642" s="34">
        <v>500</v>
      </c>
      <c r="S1642" s="34">
        <v>190</v>
      </c>
      <c r="T1642" s="35">
        <f t="shared" si="151"/>
        <v>95000</v>
      </c>
      <c r="U1642" s="36">
        <f t="shared" si="152"/>
        <v>106400.00000000001</v>
      </c>
      <c r="V1642" s="37" t="s">
        <v>48</v>
      </c>
      <c r="W1642" s="32">
        <v>2016</v>
      </c>
      <c r="X1642" s="38" t="s">
        <v>48</v>
      </c>
    </row>
    <row r="1643" spans="1:24" ht="50.1" customHeight="1">
      <c r="A1643" s="29" t="s">
        <v>3851</v>
      </c>
      <c r="B1643" s="30" t="s">
        <v>35</v>
      </c>
      <c r="C1643" s="31" t="s">
        <v>3852</v>
      </c>
      <c r="D1643" s="31" t="s">
        <v>3835</v>
      </c>
      <c r="E1643" s="31" t="s">
        <v>3853</v>
      </c>
      <c r="F1643" s="31" t="s">
        <v>3854</v>
      </c>
      <c r="G1643" s="32" t="s">
        <v>40</v>
      </c>
      <c r="H1643" s="33">
        <v>0</v>
      </c>
      <c r="I1643" s="67">
        <v>590000000</v>
      </c>
      <c r="J1643" s="32" t="s">
        <v>41</v>
      </c>
      <c r="K1643" s="32" t="s">
        <v>224</v>
      </c>
      <c r="L1643" s="32" t="s">
        <v>43</v>
      </c>
      <c r="M1643" s="32" t="s">
        <v>84</v>
      </c>
      <c r="N1643" s="32" t="s">
        <v>438</v>
      </c>
      <c r="O1643" s="32" t="s">
        <v>56</v>
      </c>
      <c r="P1643" s="32" t="s">
        <v>310</v>
      </c>
      <c r="Q1643" s="32" t="s">
        <v>311</v>
      </c>
      <c r="R1643" s="34">
        <v>500</v>
      </c>
      <c r="S1643" s="34">
        <v>174</v>
      </c>
      <c r="T1643" s="35">
        <f t="shared" si="151"/>
        <v>87000</v>
      </c>
      <c r="U1643" s="36">
        <f t="shared" si="152"/>
        <v>97440.000000000015</v>
      </c>
      <c r="V1643" s="37" t="s">
        <v>48</v>
      </c>
      <c r="W1643" s="32">
        <v>2016</v>
      </c>
      <c r="X1643" s="38" t="s">
        <v>48</v>
      </c>
    </row>
    <row r="1644" spans="1:24" s="141" customFormat="1" ht="50.1" customHeight="1">
      <c r="A1644" s="29" t="s">
        <v>3855</v>
      </c>
      <c r="B1644" s="30" t="s">
        <v>35</v>
      </c>
      <c r="C1644" s="31" t="s">
        <v>3856</v>
      </c>
      <c r="D1644" s="31" t="s">
        <v>3857</v>
      </c>
      <c r="E1644" s="31" t="s">
        <v>3858</v>
      </c>
      <c r="F1644" s="31" t="s">
        <v>3857</v>
      </c>
      <c r="G1644" s="32" t="s">
        <v>103</v>
      </c>
      <c r="H1644" s="33">
        <v>10</v>
      </c>
      <c r="I1644" s="67">
        <v>590000000</v>
      </c>
      <c r="J1644" s="32" t="s">
        <v>41</v>
      </c>
      <c r="K1644" s="32" t="s">
        <v>3859</v>
      </c>
      <c r="L1644" s="32" t="s">
        <v>43</v>
      </c>
      <c r="M1644" s="32" t="s">
        <v>84</v>
      </c>
      <c r="N1644" s="32" t="s">
        <v>3860</v>
      </c>
      <c r="O1644" s="32" t="s">
        <v>202</v>
      </c>
      <c r="P1644" s="32" t="s">
        <v>57</v>
      </c>
      <c r="Q1644" s="32" t="s">
        <v>58</v>
      </c>
      <c r="R1644" s="34">
        <v>60</v>
      </c>
      <c r="S1644" s="34">
        <v>3500</v>
      </c>
      <c r="T1644" s="35">
        <f t="shared" si="151"/>
        <v>210000</v>
      </c>
      <c r="U1644" s="36">
        <f t="shared" si="152"/>
        <v>235200.00000000003</v>
      </c>
      <c r="V1644" s="37" t="s">
        <v>126</v>
      </c>
      <c r="W1644" s="32">
        <v>2016</v>
      </c>
      <c r="X1644" s="38" t="s">
        <v>48</v>
      </c>
    </row>
    <row r="1645" spans="1:24" ht="50.1" customHeight="1">
      <c r="A1645" s="29" t="s">
        <v>3861</v>
      </c>
      <c r="B1645" s="30" t="s">
        <v>35</v>
      </c>
      <c r="C1645" s="31" t="s">
        <v>3862</v>
      </c>
      <c r="D1645" s="31" t="s">
        <v>3863</v>
      </c>
      <c r="E1645" s="31" t="s">
        <v>488</v>
      </c>
      <c r="F1645" s="31" t="s">
        <v>3864</v>
      </c>
      <c r="G1645" s="32" t="s">
        <v>40</v>
      </c>
      <c r="H1645" s="33">
        <v>0</v>
      </c>
      <c r="I1645" s="67">
        <v>590000000</v>
      </c>
      <c r="J1645" s="32" t="s">
        <v>41</v>
      </c>
      <c r="K1645" s="32" t="s">
        <v>68</v>
      </c>
      <c r="L1645" s="32" t="s">
        <v>302</v>
      </c>
      <c r="M1645" s="32" t="s">
        <v>69</v>
      </c>
      <c r="N1645" s="32" t="s">
        <v>303</v>
      </c>
      <c r="O1645" s="32" t="s">
        <v>71</v>
      </c>
      <c r="P1645" s="32">
        <v>796</v>
      </c>
      <c r="Q1645" s="32" t="s">
        <v>47</v>
      </c>
      <c r="R1645" s="34">
        <v>16</v>
      </c>
      <c r="S1645" s="34">
        <v>250</v>
      </c>
      <c r="T1645" s="35">
        <v>0</v>
      </c>
      <c r="U1645" s="36">
        <f t="shared" si="152"/>
        <v>0</v>
      </c>
      <c r="V1645" s="37" t="s">
        <v>48</v>
      </c>
      <c r="W1645" s="32">
        <v>2016</v>
      </c>
      <c r="X1645" s="38">
        <v>11</v>
      </c>
    </row>
    <row r="1646" spans="1:24" ht="50.1" customHeight="1">
      <c r="A1646" s="41" t="s">
        <v>3865</v>
      </c>
      <c r="B1646" s="30" t="s">
        <v>35</v>
      </c>
      <c r="C1646" s="42" t="s">
        <v>3862</v>
      </c>
      <c r="D1646" s="42" t="s">
        <v>3863</v>
      </c>
      <c r="E1646" s="42" t="s">
        <v>488</v>
      </c>
      <c r="F1646" s="42" t="s">
        <v>3864</v>
      </c>
      <c r="G1646" s="32" t="s">
        <v>40</v>
      </c>
      <c r="H1646" s="30">
        <v>0</v>
      </c>
      <c r="I1646" s="67">
        <v>590000000</v>
      </c>
      <c r="J1646" s="32" t="s">
        <v>41</v>
      </c>
      <c r="K1646" s="32" t="s">
        <v>182</v>
      </c>
      <c r="L1646" s="32" t="s">
        <v>302</v>
      </c>
      <c r="M1646" s="32" t="s">
        <v>69</v>
      </c>
      <c r="N1646" s="32" t="s">
        <v>303</v>
      </c>
      <c r="O1646" s="32" t="s">
        <v>115</v>
      </c>
      <c r="P1646" s="32">
        <v>796</v>
      </c>
      <c r="Q1646" s="32" t="s">
        <v>47</v>
      </c>
      <c r="R1646" s="62">
        <v>16</v>
      </c>
      <c r="S1646" s="53">
        <v>250</v>
      </c>
      <c r="T1646" s="44">
        <f t="shared" si="151"/>
        <v>4000</v>
      </c>
      <c r="U1646" s="44">
        <f t="shared" si="152"/>
        <v>4480</v>
      </c>
      <c r="V1646" s="65"/>
      <c r="W1646" s="32">
        <v>2016</v>
      </c>
      <c r="X1646" s="87"/>
    </row>
    <row r="1647" spans="1:24" ht="50.1" customHeight="1">
      <c r="A1647" s="29" t="s">
        <v>3866</v>
      </c>
      <c r="B1647" s="30" t="s">
        <v>35</v>
      </c>
      <c r="C1647" s="31" t="s">
        <v>3867</v>
      </c>
      <c r="D1647" s="31" t="s">
        <v>3868</v>
      </c>
      <c r="E1647" s="31" t="s">
        <v>3869</v>
      </c>
      <c r="F1647" s="31" t="s">
        <v>3870</v>
      </c>
      <c r="G1647" s="32" t="s">
        <v>40</v>
      </c>
      <c r="H1647" s="33">
        <v>0</v>
      </c>
      <c r="I1647" s="67">
        <v>590000000</v>
      </c>
      <c r="J1647" s="32" t="s">
        <v>41</v>
      </c>
      <c r="K1647" s="32" t="s">
        <v>495</v>
      </c>
      <c r="L1647" s="32" t="s">
        <v>43</v>
      </c>
      <c r="M1647" s="32" t="s">
        <v>84</v>
      </c>
      <c r="N1647" s="32" t="s">
        <v>345</v>
      </c>
      <c r="O1647" s="32" t="s">
        <v>56</v>
      </c>
      <c r="P1647" s="32" t="s">
        <v>57</v>
      </c>
      <c r="Q1647" s="32" t="s">
        <v>58</v>
      </c>
      <c r="R1647" s="34">
        <v>150</v>
      </c>
      <c r="S1647" s="34">
        <v>33929</v>
      </c>
      <c r="T1647" s="35">
        <f t="shared" si="151"/>
        <v>5089350</v>
      </c>
      <c r="U1647" s="36">
        <f t="shared" si="152"/>
        <v>5700072.0000000009</v>
      </c>
      <c r="V1647" s="37" t="s">
        <v>48</v>
      </c>
      <c r="W1647" s="32">
        <v>2016</v>
      </c>
      <c r="X1647" s="38" t="s">
        <v>48</v>
      </c>
    </row>
    <row r="1648" spans="1:24" ht="50.1" customHeight="1">
      <c r="A1648" s="29" t="s">
        <v>3871</v>
      </c>
      <c r="B1648" s="30" t="s">
        <v>35</v>
      </c>
      <c r="C1648" s="31" t="s">
        <v>3872</v>
      </c>
      <c r="D1648" s="31" t="s">
        <v>3868</v>
      </c>
      <c r="E1648" s="31" t="s">
        <v>3873</v>
      </c>
      <c r="F1648" s="31" t="s">
        <v>3874</v>
      </c>
      <c r="G1648" s="32" t="s">
        <v>40</v>
      </c>
      <c r="H1648" s="33">
        <v>0</v>
      </c>
      <c r="I1648" s="67">
        <v>590000000</v>
      </c>
      <c r="J1648" s="32" t="s">
        <v>41</v>
      </c>
      <c r="K1648" s="32" t="s">
        <v>495</v>
      </c>
      <c r="L1648" s="32" t="s">
        <v>43</v>
      </c>
      <c r="M1648" s="32" t="s">
        <v>84</v>
      </c>
      <c r="N1648" s="32" t="s">
        <v>345</v>
      </c>
      <c r="O1648" s="32" t="s">
        <v>56</v>
      </c>
      <c r="P1648" s="32" t="s">
        <v>57</v>
      </c>
      <c r="Q1648" s="32" t="s">
        <v>58</v>
      </c>
      <c r="R1648" s="34">
        <v>100</v>
      </c>
      <c r="S1648" s="34">
        <v>19200</v>
      </c>
      <c r="T1648" s="35">
        <f t="shared" si="151"/>
        <v>1920000</v>
      </c>
      <c r="U1648" s="36">
        <f t="shared" si="152"/>
        <v>2150400</v>
      </c>
      <c r="V1648" s="37" t="s">
        <v>48</v>
      </c>
      <c r="W1648" s="32">
        <v>2016</v>
      </c>
      <c r="X1648" s="38" t="s">
        <v>48</v>
      </c>
    </row>
    <row r="1649" spans="1:58" ht="50.1" customHeight="1">
      <c r="A1649" s="29" t="s">
        <v>3875</v>
      </c>
      <c r="B1649" s="30" t="s">
        <v>35</v>
      </c>
      <c r="C1649" s="31" t="s">
        <v>3876</v>
      </c>
      <c r="D1649" s="31" t="s">
        <v>3877</v>
      </c>
      <c r="E1649" s="31" t="s">
        <v>3878</v>
      </c>
      <c r="F1649" s="31" t="s">
        <v>3879</v>
      </c>
      <c r="G1649" s="32" t="s">
        <v>40</v>
      </c>
      <c r="H1649" s="33">
        <v>0</v>
      </c>
      <c r="I1649" s="67">
        <v>590000000</v>
      </c>
      <c r="J1649" s="32" t="s">
        <v>41</v>
      </c>
      <c r="K1649" s="32" t="s">
        <v>42</v>
      </c>
      <c r="L1649" s="32" t="s">
        <v>43</v>
      </c>
      <c r="M1649" s="32" t="s">
        <v>44</v>
      </c>
      <c r="N1649" s="32" t="s">
        <v>45</v>
      </c>
      <c r="O1649" s="32" t="s">
        <v>111</v>
      </c>
      <c r="P1649" s="32">
        <v>796</v>
      </c>
      <c r="Q1649" s="32" t="s">
        <v>47</v>
      </c>
      <c r="R1649" s="34">
        <v>5</v>
      </c>
      <c r="S1649" s="34">
        <v>7600</v>
      </c>
      <c r="T1649" s="35">
        <v>0</v>
      </c>
      <c r="U1649" s="36">
        <f t="shared" si="152"/>
        <v>0</v>
      </c>
      <c r="V1649" s="37"/>
      <c r="W1649" s="32">
        <v>2016</v>
      </c>
      <c r="X1649" s="38">
        <v>11</v>
      </c>
    </row>
    <row r="1650" spans="1:58" ht="50.1" customHeight="1">
      <c r="A1650" s="41" t="s">
        <v>3880</v>
      </c>
      <c r="B1650" s="30" t="s">
        <v>35</v>
      </c>
      <c r="C1650" s="42" t="s">
        <v>3876</v>
      </c>
      <c r="D1650" s="42" t="s">
        <v>3877</v>
      </c>
      <c r="E1650" s="42" t="s">
        <v>3878</v>
      </c>
      <c r="F1650" s="42" t="s">
        <v>3881</v>
      </c>
      <c r="G1650" s="30" t="s">
        <v>40</v>
      </c>
      <c r="H1650" s="30">
        <v>0</v>
      </c>
      <c r="I1650" s="67">
        <v>590000000</v>
      </c>
      <c r="J1650" s="32" t="s">
        <v>41</v>
      </c>
      <c r="K1650" s="30" t="s">
        <v>174</v>
      </c>
      <c r="L1650" s="32" t="s">
        <v>43</v>
      </c>
      <c r="M1650" s="30" t="s">
        <v>44</v>
      </c>
      <c r="N1650" s="30" t="s">
        <v>45</v>
      </c>
      <c r="O1650" s="32" t="s">
        <v>115</v>
      </c>
      <c r="P1650" s="32">
        <v>796</v>
      </c>
      <c r="Q1650" s="30" t="s">
        <v>47</v>
      </c>
      <c r="R1650" s="43">
        <v>5</v>
      </c>
      <c r="S1650" s="43">
        <v>7600</v>
      </c>
      <c r="T1650" s="44">
        <f>R1650*S1650</f>
        <v>38000</v>
      </c>
      <c r="U1650" s="44">
        <f>T1650*1.12</f>
        <v>42560.000000000007</v>
      </c>
      <c r="V1650" s="64"/>
      <c r="W1650" s="32">
        <v>2016</v>
      </c>
      <c r="X1650" s="30"/>
    </row>
    <row r="1651" spans="1:58" ht="50.1" customHeight="1">
      <c r="A1651" s="29" t="s">
        <v>3882</v>
      </c>
      <c r="B1651" s="30" t="s">
        <v>35</v>
      </c>
      <c r="C1651" s="31" t="s">
        <v>3883</v>
      </c>
      <c r="D1651" s="31" t="s">
        <v>3884</v>
      </c>
      <c r="E1651" s="31" t="s">
        <v>3885</v>
      </c>
      <c r="F1651" s="31" t="s">
        <v>3886</v>
      </c>
      <c r="G1651" s="32" t="s">
        <v>40</v>
      </c>
      <c r="H1651" s="33">
        <v>0</v>
      </c>
      <c r="I1651" s="67">
        <v>590000000</v>
      </c>
      <c r="J1651" s="32" t="s">
        <v>41</v>
      </c>
      <c r="K1651" s="32" t="s">
        <v>3887</v>
      </c>
      <c r="L1651" s="32" t="s">
        <v>43</v>
      </c>
      <c r="M1651" s="32" t="s">
        <v>69</v>
      </c>
      <c r="N1651" s="32" t="s">
        <v>70</v>
      </c>
      <c r="O1651" s="32" t="s">
        <v>71</v>
      </c>
      <c r="P1651" s="32">
        <v>796</v>
      </c>
      <c r="Q1651" s="32" t="s">
        <v>47</v>
      </c>
      <c r="R1651" s="34">
        <v>6</v>
      </c>
      <c r="S1651" s="34">
        <v>20000</v>
      </c>
      <c r="T1651" s="35">
        <v>0</v>
      </c>
      <c r="U1651" s="36">
        <f>T1651*1.12</f>
        <v>0</v>
      </c>
      <c r="V1651" s="37"/>
      <c r="W1651" s="32">
        <v>2016</v>
      </c>
      <c r="X1651" s="38">
        <v>11</v>
      </c>
    </row>
    <row r="1652" spans="1:58" ht="50.1" customHeight="1">
      <c r="A1652" s="41" t="s">
        <v>3888</v>
      </c>
      <c r="B1652" s="30" t="s">
        <v>35</v>
      </c>
      <c r="C1652" s="42" t="s">
        <v>3883</v>
      </c>
      <c r="D1652" s="42" t="s">
        <v>3884</v>
      </c>
      <c r="E1652" s="42" t="s">
        <v>3885</v>
      </c>
      <c r="F1652" s="31" t="s">
        <v>3886</v>
      </c>
      <c r="G1652" s="32" t="s">
        <v>40</v>
      </c>
      <c r="H1652" s="30">
        <v>0</v>
      </c>
      <c r="I1652" s="67">
        <v>590000000</v>
      </c>
      <c r="J1652" s="32" t="s">
        <v>41</v>
      </c>
      <c r="K1652" s="32" t="s">
        <v>3887</v>
      </c>
      <c r="L1652" s="32" t="s">
        <v>43</v>
      </c>
      <c r="M1652" s="68" t="s">
        <v>69</v>
      </c>
      <c r="N1652" s="32" t="s">
        <v>70</v>
      </c>
      <c r="O1652" s="32" t="s">
        <v>115</v>
      </c>
      <c r="P1652" s="32">
        <v>796</v>
      </c>
      <c r="Q1652" s="32" t="s">
        <v>47</v>
      </c>
      <c r="R1652" s="58">
        <v>6</v>
      </c>
      <c r="S1652" s="58">
        <v>20000</v>
      </c>
      <c r="T1652" s="44">
        <f t="shared" si="151"/>
        <v>120000</v>
      </c>
      <c r="U1652" s="44">
        <f t="shared" si="152"/>
        <v>134400</v>
      </c>
      <c r="V1652" s="32"/>
      <c r="W1652" s="32">
        <v>2016</v>
      </c>
      <c r="X1652" s="30"/>
    </row>
    <row r="1653" spans="1:58" ht="50.1" customHeight="1">
      <c r="A1653" s="29" t="s">
        <v>3889</v>
      </c>
      <c r="B1653" s="30" t="s">
        <v>35</v>
      </c>
      <c r="C1653" s="31" t="s">
        <v>3883</v>
      </c>
      <c r="D1653" s="31" t="s">
        <v>3884</v>
      </c>
      <c r="E1653" s="31" t="s">
        <v>3885</v>
      </c>
      <c r="F1653" s="31" t="s">
        <v>3886</v>
      </c>
      <c r="G1653" s="32" t="s">
        <v>40</v>
      </c>
      <c r="H1653" s="33">
        <v>0</v>
      </c>
      <c r="I1653" s="67">
        <v>590000000</v>
      </c>
      <c r="J1653" s="32" t="s">
        <v>41</v>
      </c>
      <c r="K1653" s="32" t="s">
        <v>3890</v>
      </c>
      <c r="L1653" s="32" t="s">
        <v>43</v>
      </c>
      <c r="M1653" s="32" t="s">
        <v>69</v>
      </c>
      <c r="N1653" s="32" t="s">
        <v>70</v>
      </c>
      <c r="O1653" s="32" t="s">
        <v>71</v>
      </c>
      <c r="P1653" s="32">
        <v>796</v>
      </c>
      <c r="Q1653" s="32" t="s">
        <v>47</v>
      </c>
      <c r="R1653" s="34">
        <v>4</v>
      </c>
      <c r="S1653" s="34">
        <v>29000</v>
      </c>
      <c r="T1653" s="35">
        <f t="shared" si="151"/>
        <v>116000</v>
      </c>
      <c r="U1653" s="36">
        <f t="shared" si="152"/>
        <v>129920.00000000001</v>
      </c>
      <c r="V1653" s="37" t="s">
        <v>48</v>
      </c>
      <c r="W1653" s="32">
        <v>2016</v>
      </c>
      <c r="X1653" s="38" t="s">
        <v>48</v>
      </c>
    </row>
    <row r="1654" spans="1:58" ht="50.1" customHeight="1">
      <c r="A1654" s="29" t="s">
        <v>3891</v>
      </c>
      <c r="B1654" s="30" t="s">
        <v>35</v>
      </c>
      <c r="C1654" s="31" t="s">
        <v>3892</v>
      </c>
      <c r="D1654" s="31" t="s">
        <v>3884</v>
      </c>
      <c r="E1654" s="31" t="s">
        <v>3893</v>
      </c>
      <c r="F1654" s="31" t="s">
        <v>3886</v>
      </c>
      <c r="G1654" s="32" t="s">
        <v>40</v>
      </c>
      <c r="H1654" s="33">
        <v>0</v>
      </c>
      <c r="I1654" s="67">
        <v>590000000</v>
      </c>
      <c r="J1654" s="32" t="s">
        <v>41</v>
      </c>
      <c r="K1654" s="32" t="s">
        <v>3894</v>
      </c>
      <c r="L1654" s="32" t="s">
        <v>43</v>
      </c>
      <c r="M1654" s="32" t="s">
        <v>69</v>
      </c>
      <c r="N1654" s="32" t="s">
        <v>70</v>
      </c>
      <c r="O1654" s="32" t="s">
        <v>71</v>
      </c>
      <c r="P1654" s="32">
        <v>796</v>
      </c>
      <c r="Q1654" s="32" t="s">
        <v>47</v>
      </c>
      <c r="R1654" s="34">
        <v>3</v>
      </c>
      <c r="S1654" s="34">
        <v>28000</v>
      </c>
      <c r="T1654" s="35">
        <f t="shared" si="151"/>
        <v>84000</v>
      </c>
      <c r="U1654" s="36">
        <f t="shared" si="152"/>
        <v>94080.000000000015</v>
      </c>
      <c r="V1654" s="37" t="s">
        <v>48</v>
      </c>
      <c r="W1654" s="32">
        <v>2016</v>
      </c>
      <c r="X1654" s="38" t="s">
        <v>48</v>
      </c>
    </row>
    <row r="1655" spans="1:58" ht="50.1" customHeight="1">
      <c r="A1655" s="29" t="s">
        <v>3895</v>
      </c>
      <c r="B1655" s="30" t="s">
        <v>35</v>
      </c>
      <c r="C1655" s="31" t="s">
        <v>3896</v>
      </c>
      <c r="D1655" s="31" t="s">
        <v>3897</v>
      </c>
      <c r="E1655" s="31" t="s">
        <v>3898</v>
      </c>
      <c r="F1655" s="31" t="s">
        <v>3899</v>
      </c>
      <c r="G1655" s="32" t="s">
        <v>40</v>
      </c>
      <c r="H1655" s="33">
        <v>0</v>
      </c>
      <c r="I1655" s="67">
        <v>590000000</v>
      </c>
      <c r="J1655" s="32" t="s">
        <v>41</v>
      </c>
      <c r="K1655" s="32" t="s">
        <v>68</v>
      </c>
      <c r="L1655" s="32" t="s">
        <v>302</v>
      </c>
      <c r="M1655" s="32" t="s">
        <v>69</v>
      </c>
      <c r="N1655" s="32" t="s">
        <v>303</v>
      </c>
      <c r="O1655" s="32" t="s">
        <v>71</v>
      </c>
      <c r="P1655" s="32">
        <v>796</v>
      </c>
      <c r="Q1655" s="32" t="s">
        <v>47</v>
      </c>
      <c r="R1655" s="34">
        <v>33</v>
      </c>
      <c r="S1655" s="34">
        <v>1500</v>
      </c>
      <c r="T1655" s="35">
        <v>0</v>
      </c>
      <c r="U1655" s="36">
        <f t="shared" si="152"/>
        <v>0</v>
      </c>
      <c r="V1655" s="37" t="s">
        <v>48</v>
      </c>
      <c r="W1655" s="32">
        <v>2016</v>
      </c>
      <c r="X1655" s="38">
        <v>11</v>
      </c>
    </row>
    <row r="1656" spans="1:58" ht="50.1" customHeight="1">
      <c r="A1656" s="41" t="s">
        <v>3900</v>
      </c>
      <c r="B1656" s="30" t="s">
        <v>35</v>
      </c>
      <c r="C1656" s="42" t="s">
        <v>3896</v>
      </c>
      <c r="D1656" s="42" t="s">
        <v>3897</v>
      </c>
      <c r="E1656" s="42" t="s">
        <v>3898</v>
      </c>
      <c r="F1656" s="42" t="s">
        <v>3899</v>
      </c>
      <c r="G1656" s="32" t="s">
        <v>40</v>
      </c>
      <c r="H1656" s="30">
        <v>0</v>
      </c>
      <c r="I1656" s="67">
        <v>590000000</v>
      </c>
      <c r="J1656" s="32" t="s">
        <v>41</v>
      </c>
      <c r="K1656" s="32" t="s">
        <v>182</v>
      </c>
      <c r="L1656" s="32" t="s">
        <v>302</v>
      </c>
      <c r="M1656" s="32" t="s">
        <v>69</v>
      </c>
      <c r="N1656" s="32" t="s">
        <v>303</v>
      </c>
      <c r="O1656" s="32" t="s">
        <v>115</v>
      </c>
      <c r="P1656" s="32">
        <v>796</v>
      </c>
      <c r="Q1656" s="32" t="s">
        <v>47</v>
      </c>
      <c r="R1656" s="62">
        <v>33</v>
      </c>
      <c r="S1656" s="53">
        <v>1500</v>
      </c>
      <c r="T1656" s="44">
        <f>R1656*S1656</f>
        <v>49500</v>
      </c>
      <c r="U1656" s="44">
        <f>T1656*1.12</f>
        <v>55440.000000000007</v>
      </c>
      <c r="V1656" s="65"/>
      <c r="W1656" s="32">
        <v>2016</v>
      </c>
      <c r="X1656" s="87"/>
    </row>
    <row r="1657" spans="1:58" ht="50.1" customHeight="1">
      <c r="A1657" s="29" t="s">
        <v>3901</v>
      </c>
      <c r="B1657" s="30" t="s">
        <v>35</v>
      </c>
      <c r="C1657" s="31" t="s">
        <v>3902</v>
      </c>
      <c r="D1657" s="31" t="s">
        <v>3903</v>
      </c>
      <c r="E1657" s="31" t="s">
        <v>3904</v>
      </c>
      <c r="F1657" s="31" t="s">
        <v>3905</v>
      </c>
      <c r="G1657" s="32" t="s">
        <v>40</v>
      </c>
      <c r="H1657" s="33">
        <v>0</v>
      </c>
      <c r="I1657" s="67">
        <v>590000000</v>
      </c>
      <c r="J1657" s="32" t="s">
        <v>41</v>
      </c>
      <c r="K1657" s="32" t="s">
        <v>68</v>
      </c>
      <c r="L1657" s="32" t="s">
        <v>302</v>
      </c>
      <c r="M1657" s="32" t="s">
        <v>69</v>
      </c>
      <c r="N1657" s="32" t="s">
        <v>303</v>
      </c>
      <c r="O1657" s="32" t="s">
        <v>71</v>
      </c>
      <c r="P1657" s="32">
        <v>796</v>
      </c>
      <c r="Q1657" s="32" t="s">
        <v>47</v>
      </c>
      <c r="R1657" s="34">
        <v>12</v>
      </c>
      <c r="S1657" s="34">
        <v>1700</v>
      </c>
      <c r="T1657" s="35">
        <v>0</v>
      </c>
      <c r="U1657" s="36">
        <f>T1657*1.12</f>
        <v>0</v>
      </c>
      <c r="V1657" s="37" t="s">
        <v>48</v>
      </c>
      <c r="W1657" s="32">
        <v>2016</v>
      </c>
      <c r="X1657" s="38">
        <v>11</v>
      </c>
    </row>
    <row r="1658" spans="1:58" ht="50.1" customHeight="1">
      <c r="A1658" s="41" t="s">
        <v>3906</v>
      </c>
      <c r="B1658" s="30" t="s">
        <v>35</v>
      </c>
      <c r="C1658" s="42" t="s">
        <v>3902</v>
      </c>
      <c r="D1658" s="42" t="s">
        <v>3903</v>
      </c>
      <c r="E1658" s="42" t="s">
        <v>3904</v>
      </c>
      <c r="F1658" s="42" t="s">
        <v>3905</v>
      </c>
      <c r="G1658" s="32" t="s">
        <v>40</v>
      </c>
      <c r="H1658" s="30">
        <v>0</v>
      </c>
      <c r="I1658" s="67">
        <v>590000000</v>
      </c>
      <c r="J1658" s="32" t="s">
        <v>41</v>
      </c>
      <c r="K1658" s="32" t="s">
        <v>182</v>
      </c>
      <c r="L1658" s="32" t="s">
        <v>302</v>
      </c>
      <c r="M1658" s="32" t="s">
        <v>69</v>
      </c>
      <c r="N1658" s="32" t="s">
        <v>303</v>
      </c>
      <c r="O1658" s="32" t="s">
        <v>115</v>
      </c>
      <c r="P1658" s="32">
        <v>796</v>
      </c>
      <c r="Q1658" s="32" t="s">
        <v>47</v>
      </c>
      <c r="R1658" s="62">
        <v>12</v>
      </c>
      <c r="S1658" s="53">
        <v>1700</v>
      </c>
      <c r="T1658" s="44">
        <f t="shared" si="151"/>
        <v>20400</v>
      </c>
      <c r="U1658" s="44">
        <f t="shared" si="152"/>
        <v>22848.000000000004</v>
      </c>
      <c r="V1658" s="65"/>
      <c r="W1658" s="32">
        <v>2016</v>
      </c>
      <c r="X1658" s="87"/>
    </row>
    <row r="1659" spans="1:58" ht="50.1" customHeight="1">
      <c r="A1659" s="29" t="s">
        <v>3907</v>
      </c>
      <c r="B1659" s="30" t="s">
        <v>35</v>
      </c>
      <c r="C1659" s="31" t="s">
        <v>3908</v>
      </c>
      <c r="D1659" s="31" t="s">
        <v>3909</v>
      </c>
      <c r="E1659" s="31" t="s">
        <v>3910</v>
      </c>
      <c r="F1659" s="31" t="s">
        <v>3911</v>
      </c>
      <c r="G1659" s="32" t="s">
        <v>40</v>
      </c>
      <c r="H1659" s="33">
        <v>0</v>
      </c>
      <c r="I1659" s="67">
        <v>590000000</v>
      </c>
      <c r="J1659" s="32" t="s">
        <v>41</v>
      </c>
      <c r="K1659" s="32" t="s">
        <v>3912</v>
      </c>
      <c r="L1659" s="32" t="s">
        <v>43</v>
      </c>
      <c r="M1659" s="32" t="s">
        <v>69</v>
      </c>
      <c r="N1659" s="32" t="s">
        <v>284</v>
      </c>
      <c r="O1659" s="32" t="s">
        <v>71</v>
      </c>
      <c r="P1659" s="32" t="s">
        <v>325</v>
      </c>
      <c r="Q1659" s="32" t="s">
        <v>326</v>
      </c>
      <c r="R1659" s="34">
        <v>1</v>
      </c>
      <c r="S1659" s="34">
        <v>7500</v>
      </c>
      <c r="T1659" s="35">
        <f t="shared" si="151"/>
        <v>7500</v>
      </c>
      <c r="U1659" s="36">
        <f t="shared" si="152"/>
        <v>8400</v>
      </c>
      <c r="V1659" s="37" t="s">
        <v>48</v>
      </c>
      <c r="W1659" s="32">
        <v>2016</v>
      </c>
      <c r="X1659" s="38" t="s">
        <v>48</v>
      </c>
    </row>
    <row r="1660" spans="1:58" ht="50.1" customHeight="1">
      <c r="A1660" s="29" t="s">
        <v>3913</v>
      </c>
      <c r="B1660" s="30" t="s">
        <v>35</v>
      </c>
      <c r="C1660" s="31" t="s">
        <v>3914</v>
      </c>
      <c r="D1660" s="31" t="s">
        <v>3909</v>
      </c>
      <c r="E1660" s="31" t="s">
        <v>3915</v>
      </c>
      <c r="F1660" s="31" t="s">
        <v>3916</v>
      </c>
      <c r="G1660" s="32" t="s">
        <v>40</v>
      </c>
      <c r="H1660" s="33">
        <v>0</v>
      </c>
      <c r="I1660" s="67">
        <v>590000000</v>
      </c>
      <c r="J1660" s="32" t="s">
        <v>41</v>
      </c>
      <c r="K1660" s="32" t="s">
        <v>334</v>
      </c>
      <c r="L1660" s="32" t="s">
        <v>43</v>
      </c>
      <c r="M1660" s="32" t="s">
        <v>69</v>
      </c>
      <c r="N1660" s="32" t="s">
        <v>284</v>
      </c>
      <c r="O1660" s="32" t="s">
        <v>71</v>
      </c>
      <c r="P1660" s="32" t="s">
        <v>325</v>
      </c>
      <c r="Q1660" s="32" t="s">
        <v>326</v>
      </c>
      <c r="R1660" s="34">
        <v>6</v>
      </c>
      <c r="S1660" s="34">
        <v>4500</v>
      </c>
      <c r="T1660" s="35">
        <f t="shared" si="151"/>
        <v>27000</v>
      </c>
      <c r="U1660" s="36">
        <f t="shared" si="152"/>
        <v>30240.000000000004</v>
      </c>
      <c r="V1660" s="37" t="s">
        <v>48</v>
      </c>
      <c r="W1660" s="32">
        <v>2016</v>
      </c>
      <c r="X1660" s="38" t="s">
        <v>48</v>
      </c>
    </row>
    <row r="1661" spans="1:58" ht="50.1" customHeight="1">
      <c r="A1661" s="29" t="s">
        <v>3917</v>
      </c>
      <c r="B1661" s="30" t="s">
        <v>35</v>
      </c>
      <c r="C1661" s="31" t="s">
        <v>3918</v>
      </c>
      <c r="D1661" s="31" t="s">
        <v>3909</v>
      </c>
      <c r="E1661" s="31" t="s">
        <v>3919</v>
      </c>
      <c r="F1661" s="31" t="s">
        <v>3920</v>
      </c>
      <c r="G1661" s="32" t="s">
        <v>40</v>
      </c>
      <c r="H1661" s="33">
        <v>0</v>
      </c>
      <c r="I1661" s="67">
        <v>590000000</v>
      </c>
      <c r="J1661" s="32" t="s">
        <v>41</v>
      </c>
      <c r="K1661" s="32" t="s">
        <v>224</v>
      </c>
      <c r="L1661" s="32" t="s">
        <v>43</v>
      </c>
      <c r="M1661" s="32" t="s">
        <v>84</v>
      </c>
      <c r="N1661" s="32" t="s">
        <v>314</v>
      </c>
      <c r="O1661" s="32" t="s">
        <v>56</v>
      </c>
      <c r="P1661" s="32" t="s">
        <v>684</v>
      </c>
      <c r="Q1661" s="32" t="s">
        <v>685</v>
      </c>
      <c r="R1661" s="34">
        <v>4</v>
      </c>
      <c r="S1661" s="34">
        <v>78716.62</v>
      </c>
      <c r="T1661" s="35">
        <v>0</v>
      </c>
      <c r="U1661" s="36">
        <v>0</v>
      </c>
      <c r="V1661" s="37" t="s">
        <v>48</v>
      </c>
      <c r="W1661" s="32">
        <v>2016</v>
      </c>
      <c r="X1661" s="38" t="s">
        <v>12651</v>
      </c>
    </row>
    <row r="1662" spans="1:58" ht="50.1" customHeight="1">
      <c r="A1662" s="29" t="s">
        <v>3921</v>
      </c>
      <c r="B1662" s="30" t="s">
        <v>35</v>
      </c>
      <c r="C1662" s="31" t="s">
        <v>3918</v>
      </c>
      <c r="D1662" s="31" t="s">
        <v>3909</v>
      </c>
      <c r="E1662" s="31" t="s">
        <v>3919</v>
      </c>
      <c r="F1662" s="31" t="s">
        <v>3920</v>
      </c>
      <c r="G1662" s="32" t="s">
        <v>40</v>
      </c>
      <c r="H1662" s="33">
        <v>0</v>
      </c>
      <c r="I1662" s="67">
        <v>590000000</v>
      </c>
      <c r="J1662" s="32" t="s">
        <v>41</v>
      </c>
      <c r="K1662" s="32" t="s">
        <v>3922</v>
      </c>
      <c r="L1662" s="32" t="s">
        <v>43</v>
      </c>
      <c r="M1662" s="32" t="s">
        <v>69</v>
      </c>
      <c r="N1662" s="32" t="s">
        <v>314</v>
      </c>
      <c r="O1662" s="32" t="s">
        <v>46</v>
      </c>
      <c r="P1662" s="32" t="s">
        <v>684</v>
      </c>
      <c r="Q1662" s="32" t="s">
        <v>685</v>
      </c>
      <c r="R1662" s="34">
        <v>4</v>
      </c>
      <c r="S1662" s="34">
        <v>172797.15</v>
      </c>
      <c r="T1662" s="35">
        <f>R1662*S1662</f>
        <v>691188.6</v>
      </c>
      <c r="U1662" s="36">
        <f>T1662*1.12</f>
        <v>774131.23200000008</v>
      </c>
      <c r="V1662" s="37" t="s">
        <v>48</v>
      </c>
      <c r="W1662" s="32">
        <v>2016</v>
      </c>
      <c r="X1662" s="38" t="s">
        <v>48</v>
      </c>
    </row>
    <row r="1663" spans="1:58" ht="50.1" customHeight="1">
      <c r="A1663" s="29" t="s">
        <v>3923</v>
      </c>
      <c r="B1663" s="30" t="s">
        <v>35</v>
      </c>
      <c r="C1663" s="31" t="s">
        <v>3924</v>
      </c>
      <c r="D1663" s="31" t="s">
        <v>3925</v>
      </c>
      <c r="E1663" s="31" t="s">
        <v>3926</v>
      </c>
      <c r="F1663" s="31" t="s">
        <v>3927</v>
      </c>
      <c r="G1663" s="32" t="s">
        <v>40</v>
      </c>
      <c r="H1663" s="33">
        <v>0</v>
      </c>
      <c r="I1663" s="67">
        <v>590000000</v>
      </c>
      <c r="J1663" s="32" t="s">
        <v>41</v>
      </c>
      <c r="K1663" s="32" t="s">
        <v>3928</v>
      </c>
      <c r="L1663" s="32" t="s">
        <v>41</v>
      </c>
      <c r="M1663" s="32" t="s">
        <v>44</v>
      </c>
      <c r="N1663" s="32" t="s">
        <v>3023</v>
      </c>
      <c r="O1663" s="32" t="s">
        <v>56</v>
      </c>
      <c r="P1663" s="32" t="s">
        <v>1246</v>
      </c>
      <c r="Q1663" s="32" t="s">
        <v>1247</v>
      </c>
      <c r="R1663" s="34">
        <v>2000</v>
      </c>
      <c r="S1663" s="34">
        <v>224</v>
      </c>
      <c r="T1663" s="35">
        <v>0</v>
      </c>
      <c r="U1663" s="36">
        <f>T1663*1.12</f>
        <v>0</v>
      </c>
      <c r="V1663" s="37"/>
      <c r="W1663" s="32">
        <v>2016</v>
      </c>
      <c r="X1663" s="38">
        <v>11</v>
      </c>
    </row>
    <row r="1664" spans="1:58" s="40" customFormat="1" ht="50.1" customHeight="1">
      <c r="A1664" s="70" t="s">
        <v>3929</v>
      </c>
      <c r="B1664" s="30" t="s">
        <v>35</v>
      </c>
      <c r="C1664" s="42" t="s">
        <v>3924</v>
      </c>
      <c r="D1664" s="42" t="s">
        <v>3925</v>
      </c>
      <c r="E1664" s="42" t="s">
        <v>3926</v>
      </c>
      <c r="F1664" s="73" t="s">
        <v>3927</v>
      </c>
      <c r="G1664" s="30" t="s">
        <v>40</v>
      </c>
      <c r="H1664" s="30">
        <v>0</v>
      </c>
      <c r="I1664" s="67">
        <v>590000000</v>
      </c>
      <c r="J1664" s="32" t="s">
        <v>41</v>
      </c>
      <c r="K1664" s="48" t="s">
        <v>417</v>
      </c>
      <c r="L1664" s="32" t="s">
        <v>41</v>
      </c>
      <c r="M1664" s="98" t="s">
        <v>44</v>
      </c>
      <c r="N1664" s="30" t="s">
        <v>3023</v>
      </c>
      <c r="O1664" s="67" t="s">
        <v>483</v>
      </c>
      <c r="P1664" s="32" t="s">
        <v>1246</v>
      </c>
      <c r="Q1664" s="98" t="s">
        <v>3930</v>
      </c>
      <c r="R1664" s="58">
        <v>2000</v>
      </c>
      <c r="S1664" s="58">
        <v>224</v>
      </c>
      <c r="T1664" s="58">
        <v>0</v>
      </c>
      <c r="U1664" s="58">
        <f>T1664*1.12</f>
        <v>0</v>
      </c>
      <c r="V1664" s="415"/>
      <c r="W1664" s="32">
        <v>2016</v>
      </c>
      <c r="X1664" s="30">
        <v>11</v>
      </c>
      <c r="Y1664" s="364"/>
      <c r="Z1664" s="364"/>
      <c r="AA1664" s="364"/>
      <c r="AB1664" s="364"/>
      <c r="AC1664" s="364"/>
      <c r="AD1664" s="364"/>
      <c r="AE1664" s="364"/>
      <c r="AF1664" s="364"/>
      <c r="AG1664" s="364"/>
      <c r="AH1664" s="39"/>
      <c r="AI1664" s="39"/>
      <c r="AJ1664" s="39"/>
      <c r="AK1664" s="39"/>
      <c r="AL1664" s="39"/>
      <c r="AM1664" s="39"/>
      <c r="AN1664" s="39"/>
      <c r="AO1664" s="39"/>
      <c r="AP1664" s="39"/>
      <c r="AQ1664" s="39"/>
      <c r="AR1664" s="39"/>
      <c r="AS1664" s="39"/>
      <c r="AT1664" s="39"/>
      <c r="AU1664" s="39"/>
      <c r="AV1664" s="39"/>
      <c r="AW1664" s="39"/>
      <c r="AX1664" s="39"/>
      <c r="AY1664" s="39"/>
      <c r="AZ1664" s="39"/>
      <c r="BA1664" s="39"/>
      <c r="BB1664" s="39"/>
      <c r="BC1664" s="39"/>
      <c r="BD1664" s="39"/>
      <c r="BE1664" s="39"/>
      <c r="BF1664" s="39"/>
    </row>
    <row r="1665" spans="1:58" s="40" customFormat="1" ht="50.1" customHeight="1">
      <c r="A1665" s="70" t="s">
        <v>13265</v>
      </c>
      <c r="B1665" s="30" t="s">
        <v>35</v>
      </c>
      <c r="C1665" s="42" t="s">
        <v>3924</v>
      </c>
      <c r="D1665" s="42" t="s">
        <v>3925</v>
      </c>
      <c r="E1665" s="42" t="s">
        <v>3926</v>
      </c>
      <c r="F1665" s="73" t="s">
        <v>3927</v>
      </c>
      <c r="G1665" s="30" t="s">
        <v>40</v>
      </c>
      <c r="H1665" s="30">
        <v>0</v>
      </c>
      <c r="I1665" s="67">
        <v>590000000</v>
      </c>
      <c r="J1665" s="32" t="s">
        <v>41</v>
      </c>
      <c r="K1665" s="48" t="s">
        <v>13201</v>
      </c>
      <c r="L1665" s="32" t="s">
        <v>41</v>
      </c>
      <c r="M1665" s="98" t="s">
        <v>44</v>
      </c>
      <c r="N1665" s="30" t="s">
        <v>55</v>
      </c>
      <c r="O1665" s="67" t="s">
        <v>483</v>
      </c>
      <c r="P1665" s="32" t="s">
        <v>1246</v>
      </c>
      <c r="Q1665" s="98" t="s">
        <v>13266</v>
      </c>
      <c r="R1665" s="58">
        <v>2000</v>
      </c>
      <c r="S1665" s="58">
        <v>224</v>
      </c>
      <c r="T1665" s="58">
        <f>R1665*S1665</f>
        <v>448000</v>
      </c>
      <c r="U1665" s="58">
        <f>T1665*1.12</f>
        <v>501760.00000000006</v>
      </c>
      <c r="V1665" s="51"/>
      <c r="W1665" s="32">
        <v>2016</v>
      </c>
      <c r="X1665" s="30"/>
      <c r="Y1665" s="364"/>
      <c r="Z1665" s="364"/>
      <c r="AA1665" s="364"/>
      <c r="AB1665" s="364"/>
      <c r="AC1665" s="364"/>
      <c r="AD1665" s="364"/>
      <c r="AE1665" s="364"/>
      <c r="AF1665" s="364"/>
      <c r="AG1665" s="364"/>
      <c r="AH1665" s="39"/>
      <c r="AI1665" s="39"/>
      <c r="AJ1665" s="39"/>
      <c r="AK1665" s="39"/>
      <c r="AL1665" s="39"/>
      <c r="AM1665" s="39"/>
      <c r="AN1665" s="39"/>
      <c r="AO1665" s="39"/>
      <c r="AP1665" s="39"/>
      <c r="AQ1665" s="39"/>
      <c r="AR1665" s="39"/>
      <c r="AS1665" s="39"/>
      <c r="AT1665" s="39"/>
      <c r="AU1665" s="39"/>
      <c r="AV1665" s="39"/>
      <c r="AW1665" s="39"/>
      <c r="AX1665" s="39"/>
      <c r="AY1665" s="39"/>
      <c r="AZ1665" s="39"/>
      <c r="BA1665" s="39"/>
      <c r="BB1665" s="39"/>
      <c r="BC1665" s="39"/>
      <c r="BD1665" s="39"/>
      <c r="BE1665" s="39"/>
      <c r="BF1665" s="39"/>
    </row>
    <row r="1666" spans="1:58" ht="50.1" customHeight="1">
      <c r="A1666" s="29" t="s">
        <v>3931</v>
      </c>
      <c r="B1666" s="30" t="s">
        <v>35</v>
      </c>
      <c r="C1666" s="31" t="s">
        <v>3932</v>
      </c>
      <c r="D1666" s="31" t="s">
        <v>3933</v>
      </c>
      <c r="E1666" s="31" t="s">
        <v>3934</v>
      </c>
      <c r="F1666" s="31" t="s">
        <v>3935</v>
      </c>
      <c r="G1666" s="32" t="s">
        <v>103</v>
      </c>
      <c r="H1666" s="33">
        <v>10</v>
      </c>
      <c r="I1666" s="67">
        <v>590000000</v>
      </c>
      <c r="J1666" s="32" t="s">
        <v>41</v>
      </c>
      <c r="K1666" s="32" t="s">
        <v>200</v>
      </c>
      <c r="L1666" s="32" t="s">
        <v>43</v>
      </c>
      <c r="M1666" s="32" t="s">
        <v>84</v>
      </c>
      <c r="N1666" s="32" t="s">
        <v>201</v>
      </c>
      <c r="O1666" s="32" t="s">
        <v>202</v>
      </c>
      <c r="P1666" s="32" t="s">
        <v>994</v>
      </c>
      <c r="Q1666" s="32" t="s">
        <v>1222</v>
      </c>
      <c r="R1666" s="34">
        <v>100</v>
      </c>
      <c r="S1666" s="34">
        <v>58.5</v>
      </c>
      <c r="T1666" s="35">
        <v>0</v>
      </c>
      <c r="U1666" s="36">
        <f t="shared" ref="U1666:U1679" si="153">T1666*1.12</f>
        <v>0</v>
      </c>
      <c r="V1666" s="37"/>
      <c r="W1666" s="32">
        <v>2016</v>
      </c>
      <c r="X1666" s="38">
        <v>11</v>
      </c>
    </row>
    <row r="1667" spans="1:58" ht="50.1" customHeight="1">
      <c r="A1667" s="41" t="s">
        <v>3936</v>
      </c>
      <c r="B1667" s="30" t="s">
        <v>35</v>
      </c>
      <c r="C1667" s="42" t="s">
        <v>3932</v>
      </c>
      <c r="D1667" s="42" t="s">
        <v>3933</v>
      </c>
      <c r="E1667" s="42" t="s">
        <v>3934</v>
      </c>
      <c r="F1667" s="42" t="s">
        <v>3937</v>
      </c>
      <c r="G1667" s="30" t="s">
        <v>103</v>
      </c>
      <c r="H1667" s="30">
        <v>10</v>
      </c>
      <c r="I1667" s="67">
        <v>590000000</v>
      </c>
      <c r="J1667" s="32" t="s">
        <v>41</v>
      </c>
      <c r="K1667" s="30" t="s">
        <v>204</v>
      </c>
      <c r="L1667" s="32" t="s">
        <v>43</v>
      </c>
      <c r="M1667" s="30" t="s">
        <v>84</v>
      </c>
      <c r="N1667" s="30" t="s">
        <v>45</v>
      </c>
      <c r="O1667" s="54" t="s">
        <v>166</v>
      </c>
      <c r="P1667" s="32" t="s">
        <v>994</v>
      </c>
      <c r="Q1667" s="30" t="s">
        <v>1222</v>
      </c>
      <c r="R1667" s="43">
        <v>100</v>
      </c>
      <c r="S1667" s="43">
        <v>58.5</v>
      </c>
      <c r="T1667" s="44">
        <f>R1667*S1667</f>
        <v>5850</v>
      </c>
      <c r="U1667" s="44">
        <f>T1667*1.12</f>
        <v>6552.0000000000009</v>
      </c>
      <c r="V1667" s="64"/>
      <c r="W1667" s="32">
        <v>2016</v>
      </c>
      <c r="X1667" s="30"/>
    </row>
    <row r="1668" spans="1:58" ht="50.1" customHeight="1">
      <c r="A1668" s="29" t="s">
        <v>3938</v>
      </c>
      <c r="B1668" s="30" t="s">
        <v>35</v>
      </c>
      <c r="C1668" s="31" t="s">
        <v>3939</v>
      </c>
      <c r="D1668" s="31" t="s">
        <v>3933</v>
      </c>
      <c r="E1668" s="31" t="s">
        <v>3940</v>
      </c>
      <c r="F1668" s="31" t="s">
        <v>3933</v>
      </c>
      <c r="G1668" s="32" t="s">
        <v>103</v>
      </c>
      <c r="H1668" s="33">
        <v>10</v>
      </c>
      <c r="I1668" s="67">
        <v>590000000</v>
      </c>
      <c r="J1668" s="32" t="s">
        <v>41</v>
      </c>
      <c r="K1668" s="32" t="s">
        <v>200</v>
      </c>
      <c r="L1668" s="32" t="s">
        <v>43</v>
      </c>
      <c r="M1668" s="32" t="s">
        <v>84</v>
      </c>
      <c r="N1668" s="32" t="s">
        <v>201</v>
      </c>
      <c r="O1668" s="32" t="s">
        <v>202</v>
      </c>
      <c r="P1668" s="32" t="s">
        <v>994</v>
      </c>
      <c r="Q1668" s="32" t="s">
        <v>1222</v>
      </c>
      <c r="R1668" s="34">
        <v>250</v>
      </c>
      <c r="S1668" s="34">
        <v>450</v>
      </c>
      <c r="T1668" s="35">
        <v>0</v>
      </c>
      <c r="U1668" s="36">
        <f t="shared" si="153"/>
        <v>0</v>
      </c>
      <c r="V1668" s="37"/>
      <c r="W1668" s="32">
        <v>2016</v>
      </c>
      <c r="X1668" s="38">
        <v>11</v>
      </c>
    </row>
    <row r="1669" spans="1:58" ht="50.1" customHeight="1">
      <c r="A1669" s="41" t="s">
        <v>3941</v>
      </c>
      <c r="B1669" s="30" t="s">
        <v>35</v>
      </c>
      <c r="C1669" s="42" t="s">
        <v>3939</v>
      </c>
      <c r="D1669" s="42" t="s">
        <v>3933</v>
      </c>
      <c r="E1669" s="42" t="s">
        <v>3940</v>
      </c>
      <c r="F1669" s="42" t="s">
        <v>3933</v>
      </c>
      <c r="G1669" s="30" t="s">
        <v>103</v>
      </c>
      <c r="H1669" s="30">
        <v>10</v>
      </c>
      <c r="I1669" s="67">
        <v>590000000</v>
      </c>
      <c r="J1669" s="32" t="s">
        <v>41</v>
      </c>
      <c r="K1669" s="30" t="s">
        <v>204</v>
      </c>
      <c r="L1669" s="32" t="s">
        <v>43</v>
      </c>
      <c r="M1669" s="30" t="s">
        <v>84</v>
      </c>
      <c r="N1669" s="30" t="s">
        <v>45</v>
      </c>
      <c r="O1669" s="54" t="s">
        <v>166</v>
      </c>
      <c r="P1669" s="32" t="s">
        <v>994</v>
      </c>
      <c r="Q1669" s="30" t="s">
        <v>1222</v>
      </c>
      <c r="R1669" s="43">
        <v>250</v>
      </c>
      <c r="S1669" s="43">
        <v>450</v>
      </c>
      <c r="T1669" s="44">
        <f>R1669*S1669</f>
        <v>112500</v>
      </c>
      <c r="U1669" s="44">
        <f>T1669*1.12</f>
        <v>126000.00000000001</v>
      </c>
      <c r="V1669" s="64"/>
      <c r="W1669" s="32">
        <v>2016</v>
      </c>
      <c r="X1669" s="30"/>
    </row>
    <row r="1670" spans="1:58" ht="50.1" customHeight="1">
      <c r="A1670" s="29" t="s">
        <v>3942</v>
      </c>
      <c r="B1670" s="30" t="s">
        <v>35</v>
      </c>
      <c r="C1670" s="31" t="s">
        <v>3943</v>
      </c>
      <c r="D1670" s="31" t="s">
        <v>3944</v>
      </c>
      <c r="E1670" s="31" t="s">
        <v>3945</v>
      </c>
      <c r="F1670" s="31" t="s">
        <v>3946</v>
      </c>
      <c r="G1670" s="32" t="s">
        <v>103</v>
      </c>
      <c r="H1670" s="33">
        <v>10</v>
      </c>
      <c r="I1670" s="67">
        <v>590000000</v>
      </c>
      <c r="J1670" s="32" t="s">
        <v>41</v>
      </c>
      <c r="K1670" s="32" t="s">
        <v>200</v>
      </c>
      <c r="L1670" s="32" t="s">
        <v>43</v>
      </c>
      <c r="M1670" s="32" t="s">
        <v>84</v>
      </c>
      <c r="N1670" s="32" t="s">
        <v>201</v>
      </c>
      <c r="O1670" s="32" t="s">
        <v>202</v>
      </c>
      <c r="P1670" s="32" t="s">
        <v>2995</v>
      </c>
      <c r="Q1670" s="32" t="s">
        <v>2811</v>
      </c>
      <c r="R1670" s="34">
        <v>40</v>
      </c>
      <c r="S1670" s="34">
        <v>1391</v>
      </c>
      <c r="T1670" s="35">
        <v>0</v>
      </c>
      <c r="U1670" s="36">
        <f t="shared" si="153"/>
        <v>0</v>
      </c>
      <c r="V1670" s="37"/>
      <c r="W1670" s="32">
        <v>2016</v>
      </c>
      <c r="X1670" s="38">
        <v>11</v>
      </c>
    </row>
    <row r="1671" spans="1:58" ht="50.1" customHeight="1">
      <c r="A1671" s="41" t="s">
        <v>3947</v>
      </c>
      <c r="B1671" s="30" t="s">
        <v>35</v>
      </c>
      <c r="C1671" s="42" t="s">
        <v>3943</v>
      </c>
      <c r="D1671" s="42" t="s">
        <v>3944</v>
      </c>
      <c r="E1671" s="42" t="s">
        <v>3945</v>
      </c>
      <c r="F1671" s="42" t="s">
        <v>3946</v>
      </c>
      <c r="G1671" s="30" t="s">
        <v>103</v>
      </c>
      <c r="H1671" s="30">
        <v>10</v>
      </c>
      <c r="I1671" s="67">
        <v>590000000</v>
      </c>
      <c r="J1671" s="32" t="s">
        <v>41</v>
      </c>
      <c r="K1671" s="30" t="s">
        <v>204</v>
      </c>
      <c r="L1671" s="32" t="s">
        <v>43</v>
      </c>
      <c r="M1671" s="30" t="s">
        <v>84</v>
      </c>
      <c r="N1671" s="30" t="s">
        <v>45</v>
      </c>
      <c r="O1671" s="54" t="s">
        <v>166</v>
      </c>
      <c r="P1671" s="32" t="s">
        <v>2995</v>
      </c>
      <c r="Q1671" s="30" t="s">
        <v>2811</v>
      </c>
      <c r="R1671" s="43">
        <v>40</v>
      </c>
      <c r="S1671" s="43">
        <v>1391</v>
      </c>
      <c r="T1671" s="44">
        <f>R1671*S1671</f>
        <v>55640</v>
      </c>
      <c r="U1671" s="44">
        <f>T1671*1.12</f>
        <v>62316.800000000003</v>
      </c>
      <c r="V1671" s="64"/>
      <c r="W1671" s="32">
        <v>2016</v>
      </c>
      <c r="X1671" s="30"/>
    </row>
    <row r="1672" spans="1:58" ht="50.1" customHeight="1">
      <c r="A1672" s="29" t="s">
        <v>3948</v>
      </c>
      <c r="B1672" s="30" t="s">
        <v>35</v>
      </c>
      <c r="C1672" s="31" t="s">
        <v>3949</v>
      </c>
      <c r="D1672" s="31" t="s">
        <v>3944</v>
      </c>
      <c r="E1672" s="31" t="s">
        <v>3950</v>
      </c>
      <c r="F1672" s="31" t="s">
        <v>3951</v>
      </c>
      <c r="G1672" s="32" t="s">
        <v>103</v>
      </c>
      <c r="H1672" s="33">
        <v>10</v>
      </c>
      <c r="I1672" s="67">
        <v>590000000</v>
      </c>
      <c r="J1672" s="32" t="s">
        <v>41</v>
      </c>
      <c r="K1672" s="32" t="s">
        <v>200</v>
      </c>
      <c r="L1672" s="32" t="s">
        <v>43</v>
      </c>
      <c r="M1672" s="32" t="s">
        <v>84</v>
      </c>
      <c r="N1672" s="32" t="s">
        <v>201</v>
      </c>
      <c r="O1672" s="32" t="s">
        <v>202</v>
      </c>
      <c r="P1672" s="32" t="s">
        <v>2806</v>
      </c>
      <c r="Q1672" s="32" t="s">
        <v>2807</v>
      </c>
      <c r="R1672" s="34">
        <v>350</v>
      </c>
      <c r="S1672" s="34">
        <v>1082.9000000000001</v>
      </c>
      <c r="T1672" s="35">
        <v>0</v>
      </c>
      <c r="U1672" s="36">
        <f t="shared" si="153"/>
        <v>0</v>
      </c>
      <c r="V1672" s="37"/>
      <c r="W1672" s="32">
        <v>2016</v>
      </c>
      <c r="X1672" s="38">
        <v>11</v>
      </c>
    </row>
    <row r="1673" spans="1:58" ht="50.1" customHeight="1">
      <c r="A1673" s="41" t="s">
        <v>3952</v>
      </c>
      <c r="B1673" s="30" t="s">
        <v>35</v>
      </c>
      <c r="C1673" s="42" t="s">
        <v>3949</v>
      </c>
      <c r="D1673" s="42" t="s">
        <v>3944</v>
      </c>
      <c r="E1673" s="42" t="s">
        <v>3950</v>
      </c>
      <c r="F1673" s="42" t="s">
        <v>3951</v>
      </c>
      <c r="G1673" s="30" t="s">
        <v>103</v>
      </c>
      <c r="H1673" s="30">
        <v>10</v>
      </c>
      <c r="I1673" s="67">
        <v>590000000</v>
      </c>
      <c r="J1673" s="32" t="s">
        <v>41</v>
      </c>
      <c r="K1673" s="30" t="s">
        <v>204</v>
      </c>
      <c r="L1673" s="32" t="s">
        <v>43</v>
      </c>
      <c r="M1673" s="30" t="s">
        <v>84</v>
      </c>
      <c r="N1673" s="30" t="s">
        <v>45</v>
      </c>
      <c r="O1673" s="54" t="s">
        <v>166</v>
      </c>
      <c r="P1673" s="32" t="s">
        <v>2806</v>
      </c>
      <c r="Q1673" s="30" t="s">
        <v>2807</v>
      </c>
      <c r="R1673" s="43">
        <v>350</v>
      </c>
      <c r="S1673" s="43">
        <v>1082.9000000000001</v>
      </c>
      <c r="T1673" s="44">
        <f>R1673*S1673</f>
        <v>379015.00000000006</v>
      </c>
      <c r="U1673" s="44">
        <f>T1673*1.12</f>
        <v>424496.8000000001</v>
      </c>
      <c r="V1673" s="64"/>
      <c r="W1673" s="32">
        <v>2016</v>
      </c>
      <c r="X1673" s="30"/>
    </row>
    <row r="1674" spans="1:58" ht="50.1" customHeight="1">
      <c r="A1674" s="29" t="s">
        <v>3953</v>
      </c>
      <c r="B1674" s="30" t="s">
        <v>35</v>
      </c>
      <c r="C1674" s="31" t="s">
        <v>3954</v>
      </c>
      <c r="D1674" s="31" t="s">
        <v>3944</v>
      </c>
      <c r="E1674" s="31" t="s">
        <v>3955</v>
      </c>
      <c r="F1674" s="31" t="s">
        <v>3956</v>
      </c>
      <c r="G1674" s="32" t="s">
        <v>103</v>
      </c>
      <c r="H1674" s="33">
        <v>10</v>
      </c>
      <c r="I1674" s="67">
        <v>590000000</v>
      </c>
      <c r="J1674" s="32" t="s">
        <v>41</v>
      </c>
      <c r="K1674" s="32" t="s">
        <v>200</v>
      </c>
      <c r="L1674" s="32" t="s">
        <v>43</v>
      </c>
      <c r="M1674" s="32" t="s">
        <v>84</v>
      </c>
      <c r="N1674" s="32" t="s">
        <v>201</v>
      </c>
      <c r="O1674" s="32" t="s">
        <v>202</v>
      </c>
      <c r="P1674" s="32" t="s">
        <v>57</v>
      </c>
      <c r="Q1674" s="32" t="s">
        <v>58</v>
      </c>
      <c r="R1674" s="34">
        <v>80</v>
      </c>
      <c r="S1674" s="34">
        <v>200</v>
      </c>
      <c r="T1674" s="35">
        <v>0</v>
      </c>
      <c r="U1674" s="36">
        <f t="shared" si="153"/>
        <v>0</v>
      </c>
      <c r="V1674" s="37"/>
      <c r="W1674" s="32">
        <v>2016</v>
      </c>
      <c r="X1674" s="38">
        <v>11</v>
      </c>
    </row>
    <row r="1675" spans="1:58" ht="50.1" customHeight="1">
      <c r="A1675" s="41" t="s">
        <v>3957</v>
      </c>
      <c r="B1675" s="30" t="s">
        <v>35</v>
      </c>
      <c r="C1675" s="42" t="s">
        <v>3954</v>
      </c>
      <c r="D1675" s="42" t="s">
        <v>3944</v>
      </c>
      <c r="E1675" s="42" t="s">
        <v>3955</v>
      </c>
      <c r="F1675" s="42" t="s">
        <v>3956</v>
      </c>
      <c r="G1675" s="30" t="s">
        <v>103</v>
      </c>
      <c r="H1675" s="30">
        <v>10</v>
      </c>
      <c r="I1675" s="67">
        <v>590000000</v>
      </c>
      <c r="J1675" s="32" t="s">
        <v>41</v>
      </c>
      <c r="K1675" s="30" t="s">
        <v>204</v>
      </c>
      <c r="L1675" s="32" t="s">
        <v>43</v>
      </c>
      <c r="M1675" s="30" t="s">
        <v>84</v>
      </c>
      <c r="N1675" s="30" t="s">
        <v>45</v>
      </c>
      <c r="O1675" s="54" t="s">
        <v>166</v>
      </c>
      <c r="P1675" s="32">
        <v>113</v>
      </c>
      <c r="Q1675" s="30" t="s">
        <v>58</v>
      </c>
      <c r="R1675" s="43">
        <v>80</v>
      </c>
      <c r="S1675" s="43">
        <v>200</v>
      </c>
      <c r="T1675" s="44">
        <f>R1675*S1675</f>
        <v>16000</v>
      </c>
      <c r="U1675" s="44">
        <f>T1675*1.12</f>
        <v>17920</v>
      </c>
      <c r="V1675" s="64"/>
      <c r="W1675" s="32">
        <v>2016</v>
      </c>
      <c r="X1675" s="30"/>
    </row>
    <row r="1676" spans="1:58" ht="50.1" customHeight="1">
      <c r="A1676" s="29" t="s">
        <v>3958</v>
      </c>
      <c r="B1676" s="30" t="s">
        <v>35</v>
      </c>
      <c r="C1676" s="31" t="s">
        <v>3959</v>
      </c>
      <c r="D1676" s="31" t="s">
        <v>3944</v>
      </c>
      <c r="E1676" s="31" t="s">
        <v>3960</v>
      </c>
      <c r="F1676" s="31" t="s">
        <v>3793</v>
      </c>
      <c r="G1676" s="32" t="s">
        <v>103</v>
      </c>
      <c r="H1676" s="33">
        <v>0</v>
      </c>
      <c r="I1676" s="67">
        <v>590000000</v>
      </c>
      <c r="J1676" s="32" t="s">
        <v>41</v>
      </c>
      <c r="K1676" s="32" t="s">
        <v>132</v>
      </c>
      <c r="L1676" s="32" t="s">
        <v>41</v>
      </c>
      <c r="M1676" s="32" t="s">
        <v>44</v>
      </c>
      <c r="N1676" s="32" t="s">
        <v>3023</v>
      </c>
      <c r="O1676" s="32" t="s">
        <v>56</v>
      </c>
      <c r="P1676" s="32" t="s">
        <v>57</v>
      </c>
      <c r="Q1676" s="32" t="s">
        <v>58</v>
      </c>
      <c r="R1676" s="34">
        <v>21.6</v>
      </c>
      <c r="S1676" s="34">
        <v>8616</v>
      </c>
      <c r="T1676" s="35">
        <v>0</v>
      </c>
      <c r="U1676" s="36">
        <f t="shared" si="153"/>
        <v>0</v>
      </c>
      <c r="V1676" s="37"/>
      <c r="W1676" s="32">
        <v>2016</v>
      </c>
      <c r="X1676" s="38">
        <v>11</v>
      </c>
    </row>
    <row r="1677" spans="1:58" s="40" customFormat="1" ht="50.1" customHeight="1">
      <c r="A1677" s="70" t="s">
        <v>3961</v>
      </c>
      <c r="B1677" s="30" t="s">
        <v>35</v>
      </c>
      <c r="C1677" s="42" t="s">
        <v>3959</v>
      </c>
      <c r="D1677" s="59" t="s">
        <v>3944</v>
      </c>
      <c r="E1677" s="42" t="s">
        <v>3960</v>
      </c>
      <c r="F1677" s="42" t="s">
        <v>3962</v>
      </c>
      <c r="G1677" s="98" t="s">
        <v>103</v>
      </c>
      <c r="H1677" s="30">
        <v>0</v>
      </c>
      <c r="I1677" s="67">
        <v>590000000</v>
      </c>
      <c r="J1677" s="32" t="s">
        <v>41</v>
      </c>
      <c r="K1677" s="48" t="s">
        <v>212</v>
      </c>
      <c r="L1677" s="32" t="s">
        <v>41</v>
      </c>
      <c r="M1677" s="30" t="s">
        <v>44</v>
      </c>
      <c r="N1677" s="30" t="s">
        <v>3023</v>
      </c>
      <c r="O1677" s="67" t="s">
        <v>483</v>
      </c>
      <c r="P1677" s="68">
        <v>113</v>
      </c>
      <c r="Q1677" s="68" t="s">
        <v>3963</v>
      </c>
      <c r="R1677" s="58">
        <v>21.6</v>
      </c>
      <c r="S1677" s="58">
        <v>8616</v>
      </c>
      <c r="T1677" s="58">
        <v>0</v>
      </c>
      <c r="U1677" s="58">
        <f>T1677*1.12</f>
        <v>0</v>
      </c>
      <c r="V1677" s="30"/>
      <c r="W1677" s="32">
        <v>2016</v>
      </c>
      <c r="X1677" s="30" t="s">
        <v>13035</v>
      </c>
      <c r="Y1677" s="364"/>
      <c r="Z1677" s="364"/>
      <c r="AA1677" s="364"/>
      <c r="AB1677" s="364"/>
      <c r="AC1677" s="364"/>
      <c r="AD1677" s="364"/>
      <c r="AE1677" s="364"/>
      <c r="AF1677" s="364"/>
      <c r="AG1677" s="364"/>
      <c r="AH1677" s="39"/>
      <c r="AI1677" s="39"/>
      <c r="AJ1677" s="39"/>
      <c r="AK1677" s="39"/>
      <c r="AL1677" s="39"/>
      <c r="AM1677" s="39"/>
      <c r="AN1677" s="39"/>
      <c r="AO1677" s="39"/>
      <c r="AP1677" s="39"/>
      <c r="AQ1677" s="39"/>
      <c r="AR1677" s="39"/>
      <c r="AS1677" s="39"/>
      <c r="AT1677" s="39"/>
      <c r="AU1677" s="39"/>
      <c r="AV1677" s="39"/>
      <c r="AW1677" s="39"/>
      <c r="AX1677" s="39"/>
      <c r="AY1677" s="39"/>
      <c r="AZ1677" s="39"/>
      <c r="BA1677" s="39"/>
      <c r="BB1677" s="39"/>
      <c r="BC1677" s="39"/>
      <c r="BD1677" s="39"/>
      <c r="BE1677" s="39"/>
      <c r="BF1677" s="39"/>
    </row>
    <row r="1678" spans="1:58" s="40" customFormat="1" ht="50.1" customHeight="1">
      <c r="A1678" s="70" t="s">
        <v>13036</v>
      </c>
      <c r="B1678" s="30" t="s">
        <v>35</v>
      </c>
      <c r="C1678" s="42" t="s">
        <v>3959</v>
      </c>
      <c r="D1678" s="59" t="s">
        <v>3944</v>
      </c>
      <c r="E1678" s="42" t="s">
        <v>3960</v>
      </c>
      <c r="F1678" s="42" t="s">
        <v>13037</v>
      </c>
      <c r="G1678" s="98" t="s">
        <v>40</v>
      </c>
      <c r="H1678" s="30">
        <v>0</v>
      </c>
      <c r="I1678" s="67">
        <v>590000000</v>
      </c>
      <c r="J1678" s="32" t="s">
        <v>41</v>
      </c>
      <c r="K1678" s="48" t="s">
        <v>12806</v>
      </c>
      <c r="L1678" s="32" t="s">
        <v>41</v>
      </c>
      <c r="M1678" s="30" t="s">
        <v>44</v>
      </c>
      <c r="N1678" s="30" t="s">
        <v>55</v>
      </c>
      <c r="O1678" s="67" t="s">
        <v>62</v>
      </c>
      <c r="P1678" s="68">
        <v>113</v>
      </c>
      <c r="Q1678" s="68" t="s">
        <v>13038</v>
      </c>
      <c r="R1678" s="58">
        <v>21.6</v>
      </c>
      <c r="S1678" s="58">
        <v>24932.61</v>
      </c>
      <c r="T1678" s="58">
        <f>R1678*S1678</f>
        <v>538544.37600000005</v>
      </c>
      <c r="U1678" s="58">
        <f>T1678*1.12</f>
        <v>603169.7011200001</v>
      </c>
      <c r="V1678" s="30"/>
      <c r="W1678" s="32">
        <v>2016</v>
      </c>
      <c r="X1678" s="30"/>
      <c r="Y1678" s="364"/>
      <c r="Z1678" s="364"/>
      <c r="AA1678" s="364"/>
      <c r="AB1678" s="364"/>
      <c r="AC1678" s="364"/>
      <c r="AD1678" s="364"/>
      <c r="AE1678" s="364"/>
      <c r="AF1678" s="364"/>
      <c r="AG1678" s="364"/>
      <c r="AH1678" s="39"/>
      <c r="AI1678" s="39"/>
      <c r="AJ1678" s="39"/>
      <c r="AK1678" s="39"/>
      <c r="AL1678" s="39"/>
      <c r="AM1678" s="39"/>
      <c r="AN1678" s="39"/>
      <c r="AO1678" s="39"/>
      <c r="AP1678" s="39"/>
      <c r="AQ1678" s="39"/>
      <c r="AR1678" s="39"/>
      <c r="AS1678" s="39"/>
      <c r="AT1678" s="39"/>
      <c r="AU1678" s="39"/>
      <c r="AV1678" s="39"/>
      <c r="AW1678" s="39"/>
      <c r="AX1678" s="39"/>
      <c r="AY1678" s="39"/>
      <c r="AZ1678" s="39"/>
      <c r="BA1678" s="39"/>
      <c r="BB1678" s="39"/>
      <c r="BC1678" s="39"/>
      <c r="BD1678" s="39"/>
      <c r="BE1678" s="39"/>
      <c r="BF1678" s="39"/>
    </row>
    <row r="1679" spans="1:58" ht="50.1" customHeight="1">
      <c r="A1679" s="29" t="s">
        <v>3964</v>
      </c>
      <c r="B1679" s="30" t="s">
        <v>35</v>
      </c>
      <c r="C1679" s="31" t="s">
        <v>3965</v>
      </c>
      <c r="D1679" s="31" t="s">
        <v>3966</v>
      </c>
      <c r="E1679" s="31" t="s">
        <v>3967</v>
      </c>
      <c r="F1679" s="31" t="s">
        <v>3968</v>
      </c>
      <c r="G1679" s="32" t="s">
        <v>40</v>
      </c>
      <c r="H1679" s="33">
        <v>0</v>
      </c>
      <c r="I1679" s="67">
        <v>590000000</v>
      </c>
      <c r="J1679" s="32" t="s">
        <v>41</v>
      </c>
      <c r="K1679" s="32" t="s">
        <v>437</v>
      </c>
      <c r="L1679" s="32" t="s">
        <v>43</v>
      </c>
      <c r="M1679" s="32" t="s">
        <v>84</v>
      </c>
      <c r="N1679" s="32" t="s">
        <v>345</v>
      </c>
      <c r="O1679" s="32" t="s">
        <v>640</v>
      </c>
      <c r="P1679" s="32" t="s">
        <v>2995</v>
      </c>
      <c r="Q1679" s="32" t="s">
        <v>2811</v>
      </c>
      <c r="R1679" s="34">
        <v>250</v>
      </c>
      <c r="S1679" s="34">
        <v>890</v>
      </c>
      <c r="T1679" s="35">
        <v>0</v>
      </c>
      <c r="U1679" s="36">
        <f t="shared" si="153"/>
        <v>0</v>
      </c>
      <c r="V1679" s="37"/>
      <c r="W1679" s="32">
        <v>2016</v>
      </c>
      <c r="X1679" s="38">
        <v>11</v>
      </c>
    </row>
    <row r="1680" spans="1:58" ht="50.1" customHeight="1">
      <c r="A1680" s="41" t="s">
        <v>3969</v>
      </c>
      <c r="B1680" s="30" t="s">
        <v>35</v>
      </c>
      <c r="C1680" s="42" t="s">
        <v>3965</v>
      </c>
      <c r="D1680" s="42" t="s">
        <v>3966</v>
      </c>
      <c r="E1680" s="42" t="s">
        <v>3967</v>
      </c>
      <c r="F1680" s="42" t="s">
        <v>3968</v>
      </c>
      <c r="G1680" s="30" t="s">
        <v>40</v>
      </c>
      <c r="H1680" s="30">
        <v>0</v>
      </c>
      <c r="I1680" s="67">
        <v>590000000</v>
      </c>
      <c r="J1680" s="32" t="s">
        <v>41</v>
      </c>
      <c r="K1680" s="30" t="s">
        <v>519</v>
      </c>
      <c r="L1680" s="32" t="s">
        <v>43</v>
      </c>
      <c r="M1680" s="30" t="s">
        <v>84</v>
      </c>
      <c r="N1680" s="30" t="s">
        <v>520</v>
      </c>
      <c r="O1680" s="67" t="s">
        <v>483</v>
      </c>
      <c r="P1680" s="32">
        <v>625</v>
      </c>
      <c r="Q1680" s="30" t="s">
        <v>2811</v>
      </c>
      <c r="R1680" s="43">
        <v>250</v>
      </c>
      <c r="S1680" s="43">
        <v>890</v>
      </c>
      <c r="T1680" s="44">
        <f>R1680*S1680</f>
        <v>222500</v>
      </c>
      <c r="U1680" s="44">
        <f>T1680*1.12</f>
        <v>249200.00000000003</v>
      </c>
      <c r="V1680" s="64"/>
      <c r="W1680" s="32">
        <v>2016</v>
      </c>
      <c r="X1680" s="30"/>
    </row>
    <row r="1681" spans="1:24" ht="50.1" customHeight="1">
      <c r="A1681" s="29" t="s">
        <v>3970</v>
      </c>
      <c r="B1681" s="30" t="s">
        <v>35</v>
      </c>
      <c r="C1681" s="31" t="s">
        <v>3971</v>
      </c>
      <c r="D1681" s="31" t="s">
        <v>3972</v>
      </c>
      <c r="E1681" s="31" t="s">
        <v>3973</v>
      </c>
      <c r="F1681" s="31" t="s">
        <v>3974</v>
      </c>
      <c r="G1681" s="32" t="s">
        <v>103</v>
      </c>
      <c r="H1681" s="33">
        <v>10</v>
      </c>
      <c r="I1681" s="67">
        <v>590000000</v>
      </c>
      <c r="J1681" s="32" t="s">
        <v>41</v>
      </c>
      <c r="K1681" s="32" t="s">
        <v>200</v>
      </c>
      <c r="L1681" s="32" t="s">
        <v>43</v>
      </c>
      <c r="M1681" s="32" t="s">
        <v>84</v>
      </c>
      <c r="N1681" s="32" t="s">
        <v>201</v>
      </c>
      <c r="O1681" s="32" t="s">
        <v>202</v>
      </c>
      <c r="P1681" s="32" t="s">
        <v>2806</v>
      </c>
      <c r="Q1681" s="32" t="s">
        <v>2807</v>
      </c>
      <c r="R1681" s="34">
        <v>150</v>
      </c>
      <c r="S1681" s="34">
        <v>1872</v>
      </c>
      <c r="T1681" s="35">
        <v>0</v>
      </c>
      <c r="U1681" s="36">
        <v>0</v>
      </c>
      <c r="V1681" s="37" t="s">
        <v>126</v>
      </c>
      <c r="W1681" s="32">
        <v>2016</v>
      </c>
      <c r="X1681" s="38" t="s">
        <v>3975</v>
      </c>
    </row>
    <row r="1682" spans="1:24" ht="50.1" customHeight="1">
      <c r="A1682" s="29" t="s">
        <v>3976</v>
      </c>
      <c r="B1682" s="30" t="s">
        <v>35</v>
      </c>
      <c r="C1682" s="31" t="s">
        <v>3971</v>
      </c>
      <c r="D1682" s="31" t="s">
        <v>3972</v>
      </c>
      <c r="E1682" s="31" t="s">
        <v>3973</v>
      </c>
      <c r="F1682" s="31" t="s">
        <v>3977</v>
      </c>
      <c r="G1682" s="32" t="s">
        <v>103</v>
      </c>
      <c r="H1682" s="33">
        <v>10</v>
      </c>
      <c r="I1682" s="67">
        <v>590000000</v>
      </c>
      <c r="J1682" s="32" t="s">
        <v>41</v>
      </c>
      <c r="K1682" s="32" t="s">
        <v>200</v>
      </c>
      <c r="L1682" s="32" t="s">
        <v>43</v>
      </c>
      <c r="M1682" s="32" t="s">
        <v>84</v>
      </c>
      <c r="N1682" s="32" t="s">
        <v>201</v>
      </c>
      <c r="O1682" s="32" t="s">
        <v>3978</v>
      </c>
      <c r="P1682" s="32" t="s">
        <v>2806</v>
      </c>
      <c r="Q1682" s="32" t="s">
        <v>2807</v>
      </c>
      <c r="R1682" s="34">
        <v>150</v>
      </c>
      <c r="S1682" s="34">
        <v>1500</v>
      </c>
      <c r="T1682" s="35">
        <f>R1682*S1682</f>
        <v>225000</v>
      </c>
      <c r="U1682" s="36">
        <f t="shared" ref="U1682:U1700" si="154">T1682*1.12</f>
        <v>252000.00000000003</v>
      </c>
      <c r="V1682" s="37" t="s">
        <v>126</v>
      </c>
      <c r="W1682" s="32">
        <v>2016</v>
      </c>
      <c r="X1682" s="38" t="s">
        <v>48</v>
      </c>
    </row>
    <row r="1683" spans="1:24" ht="50.1" customHeight="1">
      <c r="A1683" s="29" t="s">
        <v>3979</v>
      </c>
      <c r="B1683" s="30" t="s">
        <v>35</v>
      </c>
      <c r="C1683" s="31" t="s">
        <v>3980</v>
      </c>
      <c r="D1683" s="31" t="s">
        <v>3972</v>
      </c>
      <c r="E1683" s="31" t="s">
        <v>3981</v>
      </c>
      <c r="F1683" s="31" t="s">
        <v>3982</v>
      </c>
      <c r="G1683" s="32" t="s">
        <v>103</v>
      </c>
      <c r="H1683" s="33">
        <v>10</v>
      </c>
      <c r="I1683" s="67">
        <v>590000000</v>
      </c>
      <c r="J1683" s="32" t="s">
        <v>41</v>
      </c>
      <c r="K1683" s="32" t="s">
        <v>200</v>
      </c>
      <c r="L1683" s="32" t="s">
        <v>43</v>
      </c>
      <c r="M1683" s="32" t="s">
        <v>84</v>
      </c>
      <c r="N1683" s="32" t="s">
        <v>201</v>
      </c>
      <c r="O1683" s="32" t="s">
        <v>202</v>
      </c>
      <c r="P1683" s="32" t="s">
        <v>2806</v>
      </c>
      <c r="Q1683" s="32" t="s">
        <v>2807</v>
      </c>
      <c r="R1683" s="34">
        <v>250</v>
      </c>
      <c r="S1683" s="34">
        <v>1716</v>
      </c>
      <c r="T1683" s="35">
        <v>0</v>
      </c>
      <c r="U1683" s="36">
        <f t="shared" si="154"/>
        <v>0</v>
      </c>
      <c r="V1683" s="37"/>
      <c r="W1683" s="32">
        <v>2016</v>
      </c>
      <c r="X1683" s="38">
        <v>11</v>
      </c>
    </row>
    <row r="1684" spans="1:24" ht="50.1" customHeight="1">
      <c r="A1684" s="41" t="s">
        <v>3983</v>
      </c>
      <c r="B1684" s="30" t="s">
        <v>35</v>
      </c>
      <c r="C1684" s="42" t="s">
        <v>3980</v>
      </c>
      <c r="D1684" s="42" t="s">
        <v>3972</v>
      </c>
      <c r="E1684" s="42" t="s">
        <v>3981</v>
      </c>
      <c r="F1684" s="42" t="s">
        <v>3982</v>
      </c>
      <c r="G1684" s="30" t="s">
        <v>103</v>
      </c>
      <c r="H1684" s="30">
        <v>10</v>
      </c>
      <c r="I1684" s="67">
        <v>590000000</v>
      </c>
      <c r="J1684" s="32" t="s">
        <v>41</v>
      </c>
      <c r="K1684" s="30" t="s">
        <v>204</v>
      </c>
      <c r="L1684" s="32" t="s">
        <v>43</v>
      </c>
      <c r="M1684" s="30" t="s">
        <v>84</v>
      </c>
      <c r="N1684" s="30" t="s">
        <v>45</v>
      </c>
      <c r="O1684" s="54" t="s">
        <v>166</v>
      </c>
      <c r="P1684" s="32" t="s">
        <v>2806</v>
      </c>
      <c r="Q1684" s="30" t="s">
        <v>2807</v>
      </c>
      <c r="R1684" s="43">
        <v>250</v>
      </c>
      <c r="S1684" s="43">
        <v>1716</v>
      </c>
      <c r="T1684" s="44">
        <f>R1684*S1684</f>
        <v>429000</v>
      </c>
      <c r="U1684" s="44">
        <f>T1684*1.12</f>
        <v>480480.00000000006</v>
      </c>
      <c r="V1684" s="64"/>
      <c r="W1684" s="32">
        <v>2016</v>
      </c>
      <c r="X1684" s="30"/>
    </row>
    <row r="1685" spans="1:24" ht="50.1" customHeight="1">
      <c r="A1685" s="29" t="s">
        <v>3984</v>
      </c>
      <c r="B1685" s="30" t="s">
        <v>35</v>
      </c>
      <c r="C1685" s="31" t="s">
        <v>3985</v>
      </c>
      <c r="D1685" s="31" t="s">
        <v>3986</v>
      </c>
      <c r="E1685" s="31" t="s">
        <v>3987</v>
      </c>
      <c r="F1685" s="31" t="s">
        <v>3988</v>
      </c>
      <c r="G1685" s="32" t="s">
        <v>40</v>
      </c>
      <c r="H1685" s="33">
        <v>0</v>
      </c>
      <c r="I1685" s="67">
        <v>590000000</v>
      </c>
      <c r="J1685" s="32" t="s">
        <v>41</v>
      </c>
      <c r="K1685" s="32" t="s">
        <v>68</v>
      </c>
      <c r="L1685" s="32" t="s">
        <v>302</v>
      </c>
      <c r="M1685" s="32" t="s">
        <v>69</v>
      </c>
      <c r="N1685" s="32" t="s">
        <v>303</v>
      </c>
      <c r="O1685" s="32" t="s">
        <v>71</v>
      </c>
      <c r="P1685" s="32">
        <v>796</v>
      </c>
      <c r="Q1685" s="32" t="s">
        <v>47</v>
      </c>
      <c r="R1685" s="34">
        <v>7</v>
      </c>
      <c r="S1685" s="34">
        <v>71000</v>
      </c>
      <c r="T1685" s="35">
        <v>0</v>
      </c>
      <c r="U1685" s="36">
        <f t="shared" si="154"/>
        <v>0</v>
      </c>
      <c r="V1685" s="37" t="s">
        <v>48</v>
      </c>
      <c r="W1685" s="32">
        <v>2016</v>
      </c>
      <c r="X1685" s="38">
        <v>11</v>
      </c>
    </row>
    <row r="1686" spans="1:24" ht="50.1" customHeight="1">
      <c r="A1686" s="41" t="s">
        <v>3989</v>
      </c>
      <c r="B1686" s="30" t="s">
        <v>35</v>
      </c>
      <c r="C1686" s="42" t="s">
        <v>3985</v>
      </c>
      <c r="D1686" s="42" t="s">
        <v>3986</v>
      </c>
      <c r="E1686" s="42" t="s">
        <v>3987</v>
      </c>
      <c r="F1686" s="42" t="s">
        <v>3988</v>
      </c>
      <c r="G1686" s="32" t="s">
        <v>40</v>
      </c>
      <c r="H1686" s="30">
        <v>0</v>
      </c>
      <c r="I1686" s="67">
        <v>590000000</v>
      </c>
      <c r="J1686" s="32" t="s">
        <v>41</v>
      </c>
      <c r="K1686" s="32" t="s">
        <v>182</v>
      </c>
      <c r="L1686" s="32" t="s">
        <v>302</v>
      </c>
      <c r="M1686" s="32" t="s">
        <v>69</v>
      </c>
      <c r="N1686" s="32" t="s">
        <v>303</v>
      </c>
      <c r="O1686" s="32" t="s">
        <v>115</v>
      </c>
      <c r="P1686" s="32">
        <v>796</v>
      </c>
      <c r="Q1686" s="32" t="s">
        <v>47</v>
      </c>
      <c r="R1686" s="62">
        <v>7</v>
      </c>
      <c r="S1686" s="53">
        <v>71000</v>
      </c>
      <c r="T1686" s="44">
        <f>R1686*S1686</f>
        <v>497000</v>
      </c>
      <c r="U1686" s="44">
        <f>T1686*1.12</f>
        <v>556640</v>
      </c>
      <c r="V1686" s="65"/>
      <c r="W1686" s="32">
        <v>2016</v>
      </c>
      <c r="X1686" s="87"/>
    </row>
    <row r="1687" spans="1:24" ht="50.1" customHeight="1">
      <c r="A1687" s="29" t="s">
        <v>3990</v>
      </c>
      <c r="B1687" s="30" t="s">
        <v>35</v>
      </c>
      <c r="C1687" s="31" t="s">
        <v>3991</v>
      </c>
      <c r="D1687" s="31" t="s">
        <v>3992</v>
      </c>
      <c r="E1687" s="31" t="s">
        <v>3993</v>
      </c>
      <c r="F1687" s="31" t="s">
        <v>3994</v>
      </c>
      <c r="G1687" s="32" t="s">
        <v>40</v>
      </c>
      <c r="H1687" s="33">
        <v>0</v>
      </c>
      <c r="I1687" s="67">
        <v>590000000</v>
      </c>
      <c r="J1687" s="32" t="s">
        <v>41</v>
      </c>
      <c r="K1687" s="32" t="s">
        <v>68</v>
      </c>
      <c r="L1687" s="32" t="s">
        <v>302</v>
      </c>
      <c r="M1687" s="32" t="s">
        <v>69</v>
      </c>
      <c r="N1687" s="32" t="s">
        <v>303</v>
      </c>
      <c r="O1687" s="32" t="s">
        <v>71</v>
      </c>
      <c r="P1687" s="32">
        <v>796</v>
      </c>
      <c r="Q1687" s="32" t="s">
        <v>47</v>
      </c>
      <c r="R1687" s="34">
        <v>3</v>
      </c>
      <c r="S1687" s="34">
        <v>5500</v>
      </c>
      <c r="T1687" s="35">
        <v>0</v>
      </c>
      <c r="U1687" s="36">
        <f t="shared" si="154"/>
        <v>0</v>
      </c>
      <c r="V1687" s="37" t="s">
        <v>48</v>
      </c>
      <c r="W1687" s="32">
        <v>2016</v>
      </c>
      <c r="X1687" s="38">
        <v>11</v>
      </c>
    </row>
    <row r="1688" spans="1:24" ht="50.1" customHeight="1">
      <c r="A1688" s="41" t="s">
        <v>3995</v>
      </c>
      <c r="B1688" s="30" t="s">
        <v>35</v>
      </c>
      <c r="C1688" s="42" t="s">
        <v>3991</v>
      </c>
      <c r="D1688" s="42" t="s">
        <v>3992</v>
      </c>
      <c r="E1688" s="42" t="s">
        <v>3993</v>
      </c>
      <c r="F1688" s="42" t="s">
        <v>3994</v>
      </c>
      <c r="G1688" s="32" t="s">
        <v>40</v>
      </c>
      <c r="H1688" s="30">
        <v>0</v>
      </c>
      <c r="I1688" s="67">
        <v>590000000</v>
      </c>
      <c r="J1688" s="32" t="s">
        <v>41</v>
      </c>
      <c r="K1688" s="32" t="s">
        <v>182</v>
      </c>
      <c r="L1688" s="32" t="s">
        <v>302</v>
      </c>
      <c r="M1688" s="32" t="s">
        <v>69</v>
      </c>
      <c r="N1688" s="32" t="s">
        <v>303</v>
      </c>
      <c r="O1688" s="32" t="s">
        <v>115</v>
      </c>
      <c r="P1688" s="32">
        <v>796</v>
      </c>
      <c r="Q1688" s="32" t="s">
        <v>47</v>
      </c>
      <c r="R1688" s="62">
        <v>3</v>
      </c>
      <c r="S1688" s="53">
        <v>5500</v>
      </c>
      <c r="T1688" s="44">
        <f>R1688*S1688</f>
        <v>16500</v>
      </c>
      <c r="U1688" s="44">
        <f>T1688*1.12</f>
        <v>18480</v>
      </c>
      <c r="V1688" s="65"/>
      <c r="W1688" s="32">
        <v>2016</v>
      </c>
      <c r="X1688" s="87"/>
    </row>
    <row r="1689" spans="1:24" ht="50.1" customHeight="1">
      <c r="A1689" s="29" t="s">
        <v>3996</v>
      </c>
      <c r="B1689" s="30" t="s">
        <v>35</v>
      </c>
      <c r="C1689" s="31" t="s">
        <v>3997</v>
      </c>
      <c r="D1689" s="31" t="s">
        <v>3998</v>
      </c>
      <c r="E1689" s="31" t="s">
        <v>3999</v>
      </c>
      <c r="F1689" s="31" t="s">
        <v>4000</v>
      </c>
      <c r="G1689" s="32" t="s">
        <v>40</v>
      </c>
      <c r="H1689" s="33">
        <v>0</v>
      </c>
      <c r="I1689" s="67">
        <v>590000000</v>
      </c>
      <c r="J1689" s="32" t="s">
        <v>41</v>
      </c>
      <c r="K1689" s="32" t="s">
        <v>381</v>
      </c>
      <c r="L1689" s="32" t="s">
        <v>302</v>
      </c>
      <c r="M1689" s="32" t="s">
        <v>69</v>
      </c>
      <c r="N1689" s="32" t="s">
        <v>303</v>
      </c>
      <c r="O1689" s="32" t="s">
        <v>71</v>
      </c>
      <c r="P1689" s="32">
        <v>796</v>
      </c>
      <c r="Q1689" s="32" t="s">
        <v>47</v>
      </c>
      <c r="R1689" s="34">
        <v>16</v>
      </c>
      <c r="S1689" s="34">
        <v>42000</v>
      </c>
      <c r="T1689" s="35">
        <v>0</v>
      </c>
      <c r="U1689" s="36">
        <f t="shared" si="154"/>
        <v>0</v>
      </c>
      <c r="V1689" s="37" t="s">
        <v>48</v>
      </c>
      <c r="W1689" s="32">
        <v>2016</v>
      </c>
      <c r="X1689" s="38">
        <v>11</v>
      </c>
    </row>
    <row r="1690" spans="1:24" ht="50.1" customHeight="1">
      <c r="A1690" s="41" t="s">
        <v>4001</v>
      </c>
      <c r="B1690" s="30" t="s">
        <v>35</v>
      </c>
      <c r="C1690" s="42" t="s">
        <v>3997</v>
      </c>
      <c r="D1690" s="42" t="s">
        <v>3998</v>
      </c>
      <c r="E1690" s="42" t="s">
        <v>3999</v>
      </c>
      <c r="F1690" s="42" t="s">
        <v>4000</v>
      </c>
      <c r="G1690" s="32" t="s">
        <v>40</v>
      </c>
      <c r="H1690" s="30">
        <v>0</v>
      </c>
      <c r="I1690" s="67">
        <v>590000000</v>
      </c>
      <c r="J1690" s="32" t="s">
        <v>41</v>
      </c>
      <c r="K1690" s="32" t="s">
        <v>383</v>
      </c>
      <c r="L1690" s="32" t="s">
        <v>302</v>
      </c>
      <c r="M1690" s="32" t="s">
        <v>69</v>
      </c>
      <c r="N1690" s="32" t="s">
        <v>303</v>
      </c>
      <c r="O1690" s="32" t="s">
        <v>115</v>
      </c>
      <c r="P1690" s="32">
        <v>796</v>
      </c>
      <c r="Q1690" s="32" t="s">
        <v>47</v>
      </c>
      <c r="R1690" s="62">
        <v>16</v>
      </c>
      <c r="S1690" s="53">
        <v>42000</v>
      </c>
      <c r="T1690" s="44">
        <f>R1690*S1690</f>
        <v>672000</v>
      </c>
      <c r="U1690" s="44">
        <f>T1690*1.12</f>
        <v>752640.00000000012</v>
      </c>
      <c r="V1690" s="65"/>
      <c r="W1690" s="32">
        <v>2016</v>
      </c>
      <c r="X1690" s="87"/>
    </row>
    <row r="1691" spans="1:24" ht="50.1" customHeight="1">
      <c r="A1691" s="29" t="s">
        <v>4002</v>
      </c>
      <c r="B1691" s="30" t="s">
        <v>35</v>
      </c>
      <c r="C1691" s="31" t="s">
        <v>4003</v>
      </c>
      <c r="D1691" s="31" t="s">
        <v>3998</v>
      </c>
      <c r="E1691" s="31" t="s">
        <v>4004</v>
      </c>
      <c r="F1691" s="31" t="s">
        <v>4005</v>
      </c>
      <c r="G1691" s="32" t="s">
        <v>40</v>
      </c>
      <c r="H1691" s="33">
        <v>0</v>
      </c>
      <c r="I1691" s="67">
        <v>590000000</v>
      </c>
      <c r="J1691" s="32" t="s">
        <v>41</v>
      </c>
      <c r="K1691" s="32" t="s">
        <v>381</v>
      </c>
      <c r="L1691" s="32" t="s">
        <v>302</v>
      </c>
      <c r="M1691" s="32" t="s">
        <v>69</v>
      </c>
      <c r="N1691" s="32" t="s">
        <v>303</v>
      </c>
      <c r="O1691" s="32" t="s">
        <v>71</v>
      </c>
      <c r="P1691" s="32">
        <v>796</v>
      </c>
      <c r="Q1691" s="32" t="s">
        <v>47</v>
      </c>
      <c r="R1691" s="34">
        <v>12</v>
      </c>
      <c r="S1691" s="34">
        <v>42000</v>
      </c>
      <c r="T1691" s="35">
        <v>0</v>
      </c>
      <c r="U1691" s="36">
        <f t="shared" si="154"/>
        <v>0</v>
      </c>
      <c r="V1691" s="37" t="s">
        <v>48</v>
      </c>
      <c r="W1691" s="32">
        <v>2016</v>
      </c>
      <c r="X1691" s="38">
        <v>11</v>
      </c>
    </row>
    <row r="1692" spans="1:24" ht="50.1" customHeight="1">
      <c r="A1692" s="41" t="s">
        <v>4006</v>
      </c>
      <c r="B1692" s="30" t="s">
        <v>35</v>
      </c>
      <c r="C1692" s="42" t="s">
        <v>4003</v>
      </c>
      <c r="D1692" s="42" t="s">
        <v>3998</v>
      </c>
      <c r="E1692" s="42" t="s">
        <v>4004</v>
      </c>
      <c r="F1692" s="42" t="s">
        <v>4005</v>
      </c>
      <c r="G1692" s="32" t="s">
        <v>40</v>
      </c>
      <c r="H1692" s="30">
        <v>0</v>
      </c>
      <c r="I1692" s="67">
        <v>590000000</v>
      </c>
      <c r="J1692" s="32" t="s">
        <v>41</v>
      </c>
      <c r="K1692" s="32" t="s">
        <v>383</v>
      </c>
      <c r="L1692" s="32" t="s">
        <v>302</v>
      </c>
      <c r="M1692" s="32" t="s">
        <v>69</v>
      </c>
      <c r="N1692" s="32" t="s">
        <v>303</v>
      </c>
      <c r="O1692" s="32" t="s">
        <v>115</v>
      </c>
      <c r="P1692" s="32">
        <v>796</v>
      </c>
      <c r="Q1692" s="32" t="s">
        <v>47</v>
      </c>
      <c r="R1692" s="62">
        <v>12</v>
      </c>
      <c r="S1692" s="53">
        <v>42000</v>
      </c>
      <c r="T1692" s="44">
        <f>R1692*S1692</f>
        <v>504000</v>
      </c>
      <c r="U1692" s="44">
        <f>T1692*1.12</f>
        <v>564480</v>
      </c>
      <c r="V1692" s="65"/>
      <c r="W1692" s="32">
        <v>2016</v>
      </c>
      <c r="X1692" s="87"/>
    </row>
    <row r="1693" spans="1:24" s="40" customFormat="1" ht="50.1" customHeight="1">
      <c r="A1693" s="29" t="s">
        <v>4007</v>
      </c>
      <c r="B1693" s="30" t="s">
        <v>35</v>
      </c>
      <c r="C1693" s="31" t="s">
        <v>3997</v>
      </c>
      <c r="D1693" s="31" t="s">
        <v>3998</v>
      </c>
      <c r="E1693" s="31" t="s">
        <v>3999</v>
      </c>
      <c r="F1693" s="31" t="s">
        <v>4008</v>
      </c>
      <c r="G1693" s="32" t="s">
        <v>40</v>
      </c>
      <c r="H1693" s="33">
        <v>0</v>
      </c>
      <c r="I1693" s="67">
        <v>590000000</v>
      </c>
      <c r="J1693" s="32" t="s">
        <v>41</v>
      </c>
      <c r="K1693" s="32" t="s">
        <v>68</v>
      </c>
      <c r="L1693" s="32" t="s">
        <v>302</v>
      </c>
      <c r="M1693" s="32" t="s">
        <v>69</v>
      </c>
      <c r="N1693" s="32" t="s">
        <v>303</v>
      </c>
      <c r="O1693" s="32" t="s">
        <v>71</v>
      </c>
      <c r="P1693" s="32">
        <v>796</v>
      </c>
      <c r="Q1693" s="32" t="s">
        <v>47</v>
      </c>
      <c r="R1693" s="102">
        <v>5</v>
      </c>
      <c r="S1693" s="102">
        <v>7300</v>
      </c>
      <c r="T1693" s="35">
        <v>0</v>
      </c>
      <c r="U1693" s="36">
        <f>T1693*1.12</f>
        <v>0</v>
      </c>
      <c r="V1693" s="37" t="s">
        <v>48</v>
      </c>
      <c r="W1693" s="32">
        <v>2016</v>
      </c>
      <c r="X1693" s="38">
        <v>11</v>
      </c>
    </row>
    <row r="1694" spans="1:24" s="40" customFormat="1" ht="50.1" customHeight="1">
      <c r="A1694" s="70" t="s">
        <v>4009</v>
      </c>
      <c r="B1694" s="30" t="s">
        <v>35</v>
      </c>
      <c r="C1694" s="42" t="s">
        <v>3997</v>
      </c>
      <c r="D1694" s="42" t="s">
        <v>3998</v>
      </c>
      <c r="E1694" s="42" t="s">
        <v>3999</v>
      </c>
      <c r="F1694" s="42" t="s">
        <v>4008</v>
      </c>
      <c r="G1694" s="32" t="s">
        <v>40</v>
      </c>
      <c r="H1694" s="30">
        <v>0</v>
      </c>
      <c r="I1694" s="67">
        <v>590000000</v>
      </c>
      <c r="J1694" s="32" t="s">
        <v>41</v>
      </c>
      <c r="K1694" s="32" t="s">
        <v>182</v>
      </c>
      <c r="L1694" s="32" t="s">
        <v>302</v>
      </c>
      <c r="M1694" s="32" t="s">
        <v>69</v>
      </c>
      <c r="N1694" s="32" t="s">
        <v>303</v>
      </c>
      <c r="O1694" s="32" t="s">
        <v>115</v>
      </c>
      <c r="P1694" s="32">
        <v>796</v>
      </c>
      <c r="Q1694" s="32" t="s">
        <v>47</v>
      </c>
      <c r="R1694" s="58">
        <v>5</v>
      </c>
      <c r="S1694" s="58">
        <v>7300</v>
      </c>
      <c r="T1694" s="44">
        <v>0</v>
      </c>
      <c r="U1694" s="44">
        <f>T1694*1.12</f>
        <v>0</v>
      </c>
      <c r="V1694" s="65"/>
      <c r="W1694" s="32">
        <v>2016</v>
      </c>
      <c r="X1694" s="30" t="s">
        <v>3975</v>
      </c>
    </row>
    <row r="1695" spans="1:24" s="40" customFormat="1" ht="50.1" customHeight="1">
      <c r="A1695" s="70" t="s">
        <v>4010</v>
      </c>
      <c r="B1695" s="54" t="s">
        <v>35</v>
      </c>
      <c r="C1695" s="42" t="s">
        <v>3997</v>
      </c>
      <c r="D1695" s="42" t="s">
        <v>3998</v>
      </c>
      <c r="E1695" s="42" t="s">
        <v>3999</v>
      </c>
      <c r="F1695" s="42" t="s">
        <v>4011</v>
      </c>
      <c r="G1695" s="30" t="s">
        <v>40</v>
      </c>
      <c r="H1695" s="239">
        <v>0</v>
      </c>
      <c r="I1695" s="67">
        <v>590000000</v>
      </c>
      <c r="J1695" s="68" t="s">
        <v>394</v>
      </c>
      <c r="K1695" s="68" t="s">
        <v>2656</v>
      </c>
      <c r="L1695" s="30" t="s">
        <v>396</v>
      </c>
      <c r="M1695" s="30" t="s">
        <v>69</v>
      </c>
      <c r="N1695" s="30" t="s">
        <v>303</v>
      </c>
      <c r="O1695" s="30" t="s">
        <v>4012</v>
      </c>
      <c r="P1695" s="32">
        <v>796</v>
      </c>
      <c r="Q1695" s="30" t="s">
        <v>47</v>
      </c>
      <c r="R1695" s="58">
        <v>5</v>
      </c>
      <c r="S1695" s="58">
        <v>9000</v>
      </c>
      <c r="T1695" s="207">
        <f>R1695*S1695</f>
        <v>45000</v>
      </c>
      <c r="U1695" s="207">
        <f>T1695*1.12</f>
        <v>50400.000000000007</v>
      </c>
      <c r="V1695" s="30"/>
      <c r="W1695" s="68">
        <v>2016</v>
      </c>
      <c r="X1695" s="123"/>
    </row>
    <row r="1696" spans="1:24" ht="50.1" customHeight="1">
      <c r="A1696" s="29" t="s">
        <v>4013</v>
      </c>
      <c r="B1696" s="30" t="s">
        <v>35</v>
      </c>
      <c r="C1696" s="31" t="s">
        <v>3997</v>
      </c>
      <c r="D1696" s="31" t="s">
        <v>3998</v>
      </c>
      <c r="E1696" s="31" t="s">
        <v>3999</v>
      </c>
      <c r="F1696" s="31" t="s">
        <v>4014</v>
      </c>
      <c r="G1696" s="32" t="s">
        <v>40</v>
      </c>
      <c r="H1696" s="33">
        <v>0</v>
      </c>
      <c r="I1696" s="67">
        <v>590000000</v>
      </c>
      <c r="J1696" s="32" t="s">
        <v>41</v>
      </c>
      <c r="K1696" s="32" t="s">
        <v>68</v>
      </c>
      <c r="L1696" s="32" t="s">
        <v>302</v>
      </c>
      <c r="M1696" s="32" t="s">
        <v>69</v>
      </c>
      <c r="N1696" s="32" t="s">
        <v>303</v>
      </c>
      <c r="O1696" s="32" t="s">
        <v>71</v>
      </c>
      <c r="P1696" s="32">
        <v>796</v>
      </c>
      <c r="Q1696" s="32" t="s">
        <v>47</v>
      </c>
      <c r="R1696" s="34">
        <v>5</v>
      </c>
      <c r="S1696" s="34">
        <v>34300</v>
      </c>
      <c r="T1696" s="35">
        <f>R1696*S1696</f>
        <v>171500</v>
      </c>
      <c r="U1696" s="36">
        <f t="shared" si="154"/>
        <v>192080.00000000003</v>
      </c>
      <c r="V1696" s="37" t="s">
        <v>48</v>
      </c>
      <c r="W1696" s="32">
        <v>2016</v>
      </c>
      <c r="X1696" s="38" t="s">
        <v>48</v>
      </c>
    </row>
    <row r="1697" spans="1:24" ht="50.1" customHeight="1">
      <c r="A1697" s="29" t="s">
        <v>4015</v>
      </c>
      <c r="B1697" s="30" t="s">
        <v>35</v>
      </c>
      <c r="C1697" s="31" t="s">
        <v>4016</v>
      </c>
      <c r="D1697" s="31" t="s">
        <v>4017</v>
      </c>
      <c r="E1697" s="31" t="s">
        <v>4018</v>
      </c>
      <c r="F1697" s="31" t="s">
        <v>4019</v>
      </c>
      <c r="G1697" s="32" t="s">
        <v>103</v>
      </c>
      <c r="H1697" s="33">
        <v>10</v>
      </c>
      <c r="I1697" s="67">
        <v>590000000</v>
      </c>
      <c r="J1697" s="32" t="s">
        <v>41</v>
      </c>
      <c r="K1697" s="32" t="s">
        <v>200</v>
      </c>
      <c r="L1697" s="32" t="s">
        <v>43</v>
      </c>
      <c r="M1697" s="32" t="s">
        <v>84</v>
      </c>
      <c r="N1697" s="32" t="s">
        <v>201</v>
      </c>
      <c r="O1697" s="32" t="s">
        <v>202</v>
      </c>
      <c r="P1697" s="32">
        <v>796</v>
      </c>
      <c r="Q1697" s="32" t="s">
        <v>47</v>
      </c>
      <c r="R1697" s="34">
        <v>500</v>
      </c>
      <c r="S1697" s="34">
        <v>25</v>
      </c>
      <c r="T1697" s="35">
        <v>0</v>
      </c>
      <c r="U1697" s="36">
        <f t="shared" si="154"/>
        <v>0</v>
      </c>
      <c r="V1697" s="37"/>
      <c r="W1697" s="32">
        <v>2016</v>
      </c>
      <c r="X1697" s="38">
        <v>11</v>
      </c>
    </row>
    <row r="1698" spans="1:24" ht="50.1" customHeight="1">
      <c r="A1698" s="41" t="s">
        <v>4020</v>
      </c>
      <c r="B1698" s="30" t="s">
        <v>35</v>
      </c>
      <c r="C1698" s="42" t="s">
        <v>4016</v>
      </c>
      <c r="D1698" s="42" t="s">
        <v>4017</v>
      </c>
      <c r="E1698" s="42" t="s">
        <v>4018</v>
      </c>
      <c r="F1698" s="42" t="s">
        <v>4019</v>
      </c>
      <c r="G1698" s="30" t="s">
        <v>103</v>
      </c>
      <c r="H1698" s="30">
        <v>10</v>
      </c>
      <c r="I1698" s="67">
        <v>590000000</v>
      </c>
      <c r="J1698" s="32" t="s">
        <v>41</v>
      </c>
      <c r="K1698" s="30" t="s">
        <v>204</v>
      </c>
      <c r="L1698" s="32" t="s">
        <v>43</v>
      </c>
      <c r="M1698" s="30" t="s">
        <v>84</v>
      </c>
      <c r="N1698" s="30" t="s">
        <v>45</v>
      </c>
      <c r="O1698" s="54" t="s">
        <v>166</v>
      </c>
      <c r="P1698" s="32">
        <v>796</v>
      </c>
      <c r="Q1698" s="30" t="s">
        <v>47</v>
      </c>
      <c r="R1698" s="43">
        <v>500</v>
      </c>
      <c r="S1698" s="43">
        <v>25</v>
      </c>
      <c r="T1698" s="44">
        <f>R1698*S1698</f>
        <v>12500</v>
      </c>
      <c r="U1698" s="44">
        <f>T1698*1.12</f>
        <v>14000.000000000002</v>
      </c>
      <c r="V1698" s="64"/>
      <c r="W1698" s="32">
        <v>2016</v>
      </c>
      <c r="X1698" s="30"/>
    </row>
    <row r="1699" spans="1:24" ht="50.1" customHeight="1">
      <c r="A1699" s="29" t="s">
        <v>4021</v>
      </c>
      <c r="B1699" s="30" t="s">
        <v>35</v>
      </c>
      <c r="C1699" s="31" t="s">
        <v>4016</v>
      </c>
      <c r="D1699" s="31" t="s">
        <v>4017</v>
      </c>
      <c r="E1699" s="31" t="s">
        <v>4018</v>
      </c>
      <c r="F1699" s="31" t="s">
        <v>4022</v>
      </c>
      <c r="G1699" s="32" t="s">
        <v>103</v>
      </c>
      <c r="H1699" s="33">
        <v>10</v>
      </c>
      <c r="I1699" s="67">
        <v>590000000</v>
      </c>
      <c r="J1699" s="32" t="s">
        <v>41</v>
      </c>
      <c r="K1699" s="32" t="s">
        <v>200</v>
      </c>
      <c r="L1699" s="32" t="s">
        <v>43</v>
      </c>
      <c r="M1699" s="32" t="s">
        <v>84</v>
      </c>
      <c r="N1699" s="32" t="s">
        <v>201</v>
      </c>
      <c r="O1699" s="32" t="s">
        <v>202</v>
      </c>
      <c r="P1699" s="32">
        <v>796</v>
      </c>
      <c r="Q1699" s="32" t="s">
        <v>47</v>
      </c>
      <c r="R1699" s="34">
        <v>20</v>
      </c>
      <c r="S1699" s="34">
        <v>350</v>
      </c>
      <c r="T1699" s="35">
        <v>0</v>
      </c>
      <c r="U1699" s="36">
        <f>T1699*1.12</f>
        <v>0</v>
      </c>
      <c r="V1699" s="37"/>
      <c r="W1699" s="32">
        <v>2016</v>
      </c>
      <c r="X1699" s="38">
        <v>11</v>
      </c>
    </row>
    <row r="1700" spans="1:24" ht="50.1" customHeight="1">
      <c r="A1700" s="41" t="s">
        <v>4023</v>
      </c>
      <c r="B1700" s="30" t="s">
        <v>35</v>
      </c>
      <c r="C1700" s="42" t="s">
        <v>4016</v>
      </c>
      <c r="D1700" s="42" t="s">
        <v>4017</v>
      </c>
      <c r="E1700" s="42" t="s">
        <v>4018</v>
      </c>
      <c r="F1700" s="42" t="s">
        <v>4022</v>
      </c>
      <c r="G1700" s="30" t="s">
        <v>103</v>
      </c>
      <c r="H1700" s="30">
        <v>10</v>
      </c>
      <c r="I1700" s="67">
        <v>590000000</v>
      </c>
      <c r="J1700" s="32" t="s">
        <v>41</v>
      </c>
      <c r="K1700" s="30" t="s">
        <v>204</v>
      </c>
      <c r="L1700" s="32" t="s">
        <v>43</v>
      </c>
      <c r="M1700" s="30" t="s">
        <v>84</v>
      </c>
      <c r="N1700" s="30" t="s">
        <v>45</v>
      </c>
      <c r="O1700" s="54" t="s">
        <v>166</v>
      </c>
      <c r="P1700" s="32">
        <v>796</v>
      </c>
      <c r="Q1700" s="30" t="s">
        <v>47</v>
      </c>
      <c r="R1700" s="43">
        <v>20</v>
      </c>
      <c r="S1700" s="43">
        <v>350</v>
      </c>
      <c r="T1700" s="44">
        <f>R1700*S1700</f>
        <v>7000</v>
      </c>
      <c r="U1700" s="44">
        <f t="shared" si="154"/>
        <v>7840.0000000000009</v>
      </c>
      <c r="V1700" s="64"/>
      <c r="W1700" s="32">
        <v>2016</v>
      </c>
      <c r="X1700" s="30"/>
    </row>
    <row r="1701" spans="1:24" ht="50.1" customHeight="1">
      <c r="A1701" s="29" t="s">
        <v>4024</v>
      </c>
      <c r="B1701" s="30" t="s">
        <v>35</v>
      </c>
      <c r="C1701" s="31" t="s">
        <v>4025</v>
      </c>
      <c r="D1701" s="31" t="s">
        <v>4026</v>
      </c>
      <c r="E1701" s="31" t="s">
        <v>4027</v>
      </c>
      <c r="F1701" s="31" t="s">
        <v>938</v>
      </c>
      <c r="G1701" s="32" t="s">
        <v>40</v>
      </c>
      <c r="H1701" s="33">
        <v>0</v>
      </c>
      <c r="I1701" s="67">
        <v>590000000</v>
      </c>
      <c r="J1701" s="32" t="s">
        <v>41</v>
      </c>
      <c r="K1701" s="32" t="s">
        <v>4028</v>
      </c>
      <c r="L1701" s="32" t="s">
        <v>83</v>
      </c>
      <c r="M1701" s="32" t="s">
        <v>84</v>
      </c>
      <c r="N1701" s="32" t="s">
        <v>4029</v>
      </c>
      <c r="O1701" s="32" t="s">
        <v>100</v>
      </c>
      <c r="P1701" s="32">
        <v>796</v>
      </c>
      <c r="Q1701" s="32" t="s">
        <v>47</v>
      </c>
      <c r="R1701" s="34">
        <v>6</v>
      </c>
      <c r="S1701" s="34">
        <v>3500</v>
      </c>
      <c r="T1701" s="35">
        <v>0</v>
      </c>
      <c r="U1701" s="36">
        <v>0</v>
      </c>
      <c r="V1701" s="37" t="s">
        <v>48</v>
      </c>
      <c r="W1701" s="32">
        <v>2016</v>
      </c>
      <c r="X1701" s="38" t="s">
        <v>156</v>
      </c>
    </row>
    <row r="1702" spans="1:24" ht="50.1" customHeight="1">
      <c r="A1702" s="29" t="s">
        <v>4030</v>
      </c>
      <c r="B1702" s="30" t="s">
        <v>35</v>
      </c>
      <c r="C1702" s="31" t="s">
        <v>4025</v>
      </c>
      <c r="D1702" s="31" t="s">
        <v>4026</v>
      </c>
      <c r="E1702" s="31" t="s">
        <v>4027</v>
      </c>
      <c r="F1702" s="31" t="s">
        <v>938</v>
      </c>
      <c r="G1702" s="32" t="s">
        <v>40</v>
      </c>
      <c r="H1702" s="33">
        <v>0</v>
      </c>
      <c r="I1702" s="67">
        <v>590000000</v>
      </c>
      <c r="J1702" s="32" t="s">
        <v>41</v>
      </c>
      <c r="K1702" s="32" t="s">
        <v>4028</v>
      </c>
      <c r="L1702" s="32" t="s">
        <v>83</v>
      </c>
      <c r="M1702" s="32" t="s">
        <v>84</v>
      </c>
      <c r="N1702" s="32" t="s">
        <v>4029</v>
      </c>
      <c r="O1702" s="32" t="s">
        <v>100</v>
      </c>
      <c r="P1702" s="32">
        <v>796</v>
      </c>
      <c r="Q1702" s="32" t="s">
        <v>47</v>
      </c>
      <c r="R1702" s="34">
        <v>6</v>
      </c>
      <c r="S1702" s="34">
        <v>4200</v>
      </c>
      <c r="T1702" s="35">
        <f>R1702*S1702</f>
        <v>25200</v>
      </c>
      <c r="U1702" s="36">
        <f t="shared" ref="U1702:U1708" si="155">T1702*1.12</f>
        <v>28224.000000000004</v>
      </c>
      <c r="V1702" s="37" t="s">
        <v>48</v>
      </c>
      <c r="W1702" s="32">
        <v>2016</v>
      </c>
      <c r="X1702" s="38" t="s">
        <v>48</v>
      </c>
    </row>
    <row r="1703" spans="1:24" ht="50.1" customHeight="1">
      <c r="A1703" s="29" t="s">
        <v>4031</v>
      </c>
      <c r="B1703" s="30" t="s">
        <v>35</v>
      </c>
      <c r="C1703" s="31" t="s">
        <v>4032</v>
      </c>
      <c r="D1703" s="31" t="s">
        <v>4026</v>
      </c>
      <c r="E1703" s="31" t="s">
        <v>4033</v>
      </c>
      <c r="F1703" s="31" t="s">
        <v>93</v>
      </c>
      <c r="G1703" s="32" t="s">
        <v>40</v>
      </c>
      <c r="H1703" s="33">
        <v>0</v>
      </c>
      <c r="I1703" s="67">
        <v>590000000</v>
      </c>
      <c r="J1703" s="32" t="s">
        <v>41</v>
      </c>
      <c r="K1703" s="32" t="s">
        <v>4034</v>
      </c>
      <c r="L1703" s="32" t="s">
        <v>83</v>
      </c>
      <c r="M1703" s="32" t="s">
        <v>84</v>
      </c>
      <c r="N1703" s="32" t="s">
        <v>85</v>
      </c>
      <c r="O1703" s="32" t="s">
        <v>95</v>
      </c>
      <c r="P1703" s="32">
        <v>796</v>
      </c>
      <c r="Q1703" s="32" t="s">
        <v>47</v>
      </c>
      <c r="R1703" s="34">
        <v>6</v>
      </c>
      <c r="S1703" s="34">
        <v>3500</v>
      </c>
      <c r="T1703" s="35">
        <v>0</v>
      </c>
      <c r="U1703" s="36">
        <f t="shared" si="155"/>
        <v>0</v>
      </c>
      <c r="V1703" s="37" t="s">
        <v>48</v>
      </c>
      <c r="W1703" s="32">
        <v>2016</v>
      </c>
      <c r="X1703" s="38">
        <v>11</v>
      </c>
    </row>
    <row r="1704" spans="1:24" ht="50.1" customHeight="1">
      <c r="A1704" s="41" t="s">
        <v>4035</v>
      </c>
      <c r="B1704" s="30" t="s">
        <v>35</v>
      </c>
      <c r="C1704" s="42" t="s">
        <v>4032</v>
      </c>
      <c r="D1704" s="42" t="s">
        <v>4026</v>
      </c>
      <c r="E1704" s="42" t="s">
        <v>4033</v>
      </c>
      <c r="F1704" s="42" t="s">
        <v>93</v>
      </c>
      <c r="G1704" s="32" t="s">
        <v>40</v>
      </c>
      <c r="H1704" s="30">
        <v>0</v>
      </c>
      <c r="I1704" s="67">
        <v>590000000</v>
      </c>
      <c r="J1704" s="32" t="s">
        <v>41</v>
      </c>
      <c r="K1704" s="32" t="s">
        <v>4034</v>
      </c>
      <c r="L1704" s="32" t="s">
        <v>83</v>
      </c>
      <c r="M1704" s="32" t="s">
        <v>84</v>
      </c>
      <c r="N1704" s="32" t="s">
        <v>85</v>
      </c>
      <c r="O1704" s="32" t="s">
        <v>175</v>
      </c>
      <c r="P1704" s="32">
        <v>796</v>
      </c>
      <c r="Q1704" s="32" t="s">
        <v>47</v>
      </c>
      <c r="R1704" s="142">
        <v>6</v>
      </c>
      <c r="S1704" s="142">
        <v>3500</v>
      </c>
      <c r="T1704" s="44">
        <f>R1704*S1704</f>
        <v>21000</v>
      </c>
      <c r="U1704" s="44">
        <f>T1704*1.12</f>
        <v>23520.000000000004</v>
      </c>
      <c r="V1704" s="65"/>
      <c r="W1704" s="32">
        <v>2016</v>
      </c>
      <c r="X1704" s="87"/>
    </row>
    <row r="1705" spans="1:24" ht="50.1" customHeight="1">
      <c r="A1705" s="29" t="s">
        <v>4036</v>
      </c>
      <c r="B1705" s="30" t="s">
        <v>35</v>
      </c>
      <c r="C1705" s="31" t="s">
        <v>4037</v>
      </c>
      <c r="D1705" s="31" t="s">
        <v>4026</v>
      </c>
      <c r="E1705" s="31" t="s">
        <v>4038</v>
      </c>
      <c r="F1705" s="31" t="s">
        <v>93</v>
      </c>
      <c r="G1705" s="32" t="s">
        <v>40</v>
      </c>
      <c r="H1705" s="33">
        <v>0</v>
      </c>
      <c r="I1705" s="67">
        <v>590000000</v>
      </c>
      <c r="J1705" s="32" t="s">
        <v>41</v>
      </c>
      <c r="K1705" s="32" t="s">
        <v>4034</v>
      </c>
      <c r="L1705" s="32" t="s">
        <v>83</v>
      </c>
      <c r="M1705" s="32" t="s">
        <v>84</v>
      </c>
      <c r="N1705" s="32" t="s">
        <v>85</v>
      </c>
      <c r="O1705" s="32" t="s">
        <v>95</v>
      </c>
      <c r="P1705" s="32">
        <v>796</v>
      </c>
      <c r="Q1705" s="32" t="s">
        <v>47</v>
      </c>
      <c r="R1705" s="34">
        <v>4</v>
      </c>
      <c r="S1705" s="34">
        <v>3000</v>
      </c>
      <c r="T1705" s="35">
        <v>0</v>
      </c>
      <c r="U1705" s="36">
        <f>T1705*1.12</f>
        <v>0</v>
      </c>
      <c r="V1705" s="37" t="s">
        <v>48</v>
      </c>
      <c r="W1705" s="32">
        <v>2016</v>
      </c>
      <c r="X1705" s="38">
        <v>11</v>
      </c>
    </row>
    <row r="1706" spans="1:24" ht="50.1" customHeight="1">
      <c r="A1706" s="41" t="s">
        <v>4039</v>
      </c>
      <c r="B1706" s="30" t="s">
        <v>35</v>
      </c>
      <c r="C1706" s="31" t="s">
        <v>4037</v>
      </c>
      <c r="D1706" s="31" t="s">
        <v>4026</v>
      </c>
      <c r="E1706" s="31" t="s">
        <v>4038</v>
      </c>
      <c r="F1706" s="42" t="s">
        <v>93</v>
      </c>
      <c r="G1706" s="32" t="s">
        <v>40</v>
      </c>
      <c r="H1706" s="30">
        <v>0</v>
      </c>
      <c r="I1706" s="67">
        <v>590000000</v>
      </c>
      <c r="J1706" s="32" t="s">
        <v>41</v>
      </c>
      <c r="K1706" s="32" t="s">
        <v>4034</v>
      </c>
      <c r="L1706" s="32" t="s">
        <v>83</v>
      </c>
      <c r="M1706" s="32" t="s">
        <v>84</v>
      </c>
      <c r="N1706" s="32" t="s">
        <v>85</v>
      </c>
      <c r="O1706" s="32" t="s">
        <v>175</v>
      </c>
      <c r="P1706" s="32">
        <v>796</v>
      </c>
      <c r="Q1706" s="32" t="s">
        <v>47</v>
      </c>
      <c r="R1706" s="142">
        <v>4</v>
      </c>
      <c r="S1706" s="142">
        <v>3000</v>
      </c>
      <c r="T1706" s="44">
        <f>R1706*S1706</f>
        <v>12000</v>
      </c>
      <c r="U1706" s="44">
        <f>T1706*1.12</f>
        <v>13440.000000000002</v>
      </c>
      <c r="V1706" s="65"/>
      <c r="W1706" s="32">
        <v>2016</v>
      </c>
      <c r="X1706" s="87"/>
    </row>
    <row r="1707" spans="1:24" ht="50.1" customHeight="1">
      <c r="A1707" s="29" t="s">
        <v>4040</v>
      </c>
      <c r="B1707" s="30" t="s">
        <v>35</v>
      </c>
      <c r="C1707" s="31" t="s">
        <v>4041</v>
      </c>
      <c r="D1707" s="31" t="s">
        <v>4026</v>
      </c>
      <c r="E1707" s="31" t="s">
        <v>4042</v>
      </c>
      <c r="F1707" s="31" t="s">
        <v>3266</v>
      </c>
      <c r="G1707" s="32" t="s">
        <v>40</v>
      </c>
      <c r="H1707" s="33">
        <v>0</v>
      </c>
      <c r="I1707" s="67">
        <v>590000000</v>
      </c>
      <c r="J1707" s="32" t="s">
        <v>41</v>
      </c>
      <c r="K1707" s="32" t="s">
        <v>4034</v>
      </c>
      <c r="L1707" s="32" t="s">
        <v>83</v>
      </c>
      <c r="M1707" s="32" t="s">
        <v>84</v>
      </c>
      <c r="N1707" s="32" t="s">
        <v>85</v>
      </c>
      <c r="O1707" s="32" t="s">
        <v>95</v>
      </c>
      <c r="P1707" s="32">
        <v>796</v>
      </c>
      <c r="Q1707" s="32" t="s">
        <v>47</v>
      </c>
      <c r="R1707" s="34">
        <v>4</v>
      </c>
      <c r="S1707" s="34">
        <v>3000</v>
      </c>
      <c r="T1707" s="35">
        <v>0</v>
      </c>
      <c r="U1707" s="36">
        <f>T1707*1.12</f>
        <v>0</v>
      </c>
      <c r="V1707" s="37" t="s">
        <v>48</v>
      </c>
      <c r="W1707" s="32">
        <v>2016</v>
      </c>
      <c r="X1707" s="38">
        <v>11</v>
      </c>
    </row>
    <row r="1708" spans="1:24" ht="50.1" customHeight="1">
      <c r="A1708" s="41" t="s">
        <v>4043</v>
      </c>
      <c r="B1708" s="30" t="s">
        <v>35</v>
      </c>
      <c r="C1708" s="31" t="s">
        <v>4041</v>
      </c>
      <c r="D1708" s="31" t="s">
        <v>4026</v>
      </c>
      <c r="E1708" s="31" t="s">
        <v>4042</v>
      </c>
      <c r="F1708" s="31" t="s">
        <v>3266</v>
      </c>
      <c r="G1708" s="32" t="s">
        <v>40</v>
      </c>
      <c r="H1708" s="30">
        <v>0</v>
      </c>
      <c r="I1708" s="67">
        <v>590000000</v>
      </c>
      <c r="J1708" s="32" t="s">
        <v>41</v>
      </c>
      <c r="K1708" s="32" t="s">
        <v>4034</v>
      </c>
      <c r="L1708" s="32" t="s">
        <v>83</v>
      </c>
      <c r="M1708" s="32" t="s">
        <v>84</v>
      </c>
      <c r="N1708" s="32" t="s">
        <v>85</v>
      </c>
      <c r="O1708" s="32" t="s">
        <v>175</v>
      </c>
      <c r="P1708" s="32">
        <v>796</v>
      </c>
      <c r="Q1708" s="32" t="s">
        <v>47</v>
      </c>
      <c r="R1708" s="142">
        <v>4</v>
      </c>
      <c r="S1708" s="142">
        <v>3000</v>
      </c>
      <c r="T1708" s="44">
        <f>R1708*S1708</f>
        <v>12000</v>
      </c>
      <c r="U1708" s="44">
        <f t="shared" si="155"/>
        <v>13440.000000000002</v>
      </c>
      <c r="V1708" s="65"/>
      <c r="W1708" s="32">
        <v>2016</v>
      </c>
      <c r="X1708" s="87"/>
    </row>
    <row r="1709" spans="1:24" ht="50.1" customHeight="1">
      <c r="A1709" s="29" t="s">
        <v>4044</v>
      </c>
      <c r="B1709" s="30" t="s">
        <v>35</v>
      </c>
      <c r="C1709" s="31" t="s">
        <v>4045</v>
      </c>
      <c r="D1709" s="31" t="s">
        <v>4026</v>
      </c>
      <c r="E1709" s="31" t="s">
        <v>4046</v>
      </c>
      <c r="F1709" s="31" t="s">
        <v>4047</v>
      </c>
      <c r="G1709" s="32" t="s">
        <v>103</v>
      </c>
      <c r="H1709" s="33">
        <v>0</v>
      </c>
      <c r="I1709" s="67">
        <v>590000000</v>
      </c>
      <c r="J1709" s="32" t="s">
        <v>41</v>
      </c>
      <c r="K1709" s="32" t="s">
        <v>381</v>
      </c>
      <c r="L1709" s="32" t="s">
        <v>302</v>
      </c>
      <c r="M1709" s="32" t="s">
        <v>69</v>
      </c>
      <c r="N1709" s="32" t="s">
        <v>303</v>
      </c>
      <c r="O1709" s="32" t="s">
        <v>105</v>
      </c>
      <c r="P1709" s="32">
        <v>796</v>
      </c>
      <c r="Q1709" s="32" t="s">
        <v>47</v>
      </c>
      <c r="R1709" s="34">
        <v>48</v>
      </c>
      <c r="S1709" s="34">
        <v>1127</v>
      </c>
      <c r="T1709" s="35">
        <v>0</v>
      </c>
      <c r="U1709" s="36">
        <v>0</v>
      </c>
      <c r="V1709" s="37" t="s">
        <v>48</v>
      </c>
      <c r="W1709" s="32">
        <v>2016</v>
      </c>
      <c r="X1709" s="38" t="s">
        <v>4048</v>
      </c>
    </row>
    <row r="1710" spans="1:24" ht="50.1" customHeight="1">
      <c r="A1710" s="29" t="s">
        <v>4049</v>
      </c>
      <c r="B1710" s="30" t="s">
        <v>35</v>
      </c>
      <c r="C1710" s="31" t="s">
        <v>4045</v>
      </c>
      <c r="D1710" s="31" t="s">
        <v>4026</v>
      </c>
      <c r="E1710" s="31" t="s">
        <v>4046</v>
      </c>
      <c r="F1710" s="31" t="s">
        <v>4047</v>
      </c>
      <c r="G1710" s="32" t="s">
        <v>121</v>
      </c>
      <c r="H1710" s="33">
        <v>0</v>
      </c>
      <c r="I1710" s="67">
        <v>590000000</v>
      </c>
      <c r="J1710" s="32" t="s">
        <v>41</v>
      </c>
      <c r="K1710" s="32" t="s">
        <v>381</v>
      </c>
      <c r="L1710" s="32" t="s">
        <v>302</v>
      </c>
      <c r="M1710" s="32" t="s">
        <v>69</v>
      </c>
      <c r="N1710" s="32" t="s">
        <v>303</v>
      </c>
      <c r="O1710" s="32" t="s">
        <v>105</v>
      </c>
      <c r="P1710" s="32">
        <v>796</v>
      </c>
      <c r="Q1710" s="32" t="s">
        <v>47</v>
      </c>
      <c r="R1710" s="34">
        <v>48</v>
      </c>
      <c r="S1710" s="34">
        <v>1250</v>
      </c>
      <c r="T1710" s="35">
        <f t="shared" ref="T1710:T1737" si="156">R1710*S1710</f>
        <v>60000</v>
      </c>
      <c r="U1710" s="36">
        <f t="shared" ref="U1710:U1737" si="157">T1710*1.12</f>
        <v>67200</v>
      </c>
      <c r="V1710" s="37" t="s">
        <v>48</v>
      </c>
      <c r="W1710" s="32">
        <v>2016</v>
      </c>
      <c r="X1710" s="38" t="s">
        <v>48</v>
      </c>
    </row>
    <row r="1711" spans="1:24" ht="50.1" customHeight="1">
      <c r="A1711" s="29" t="s">
        <v>4050</v>
      </c>
      <c r="B1711" s="30" t="s">
        <v>35</v>
      </c>
      <c r="C1711" s="31" t="s">
        <v>4051</v>
      </c>
      <c r="D1711" s="31" t="s">
        <v>4052</v>
      </c>
      <c r="E1711" s="31" t="s">
        <v>4053</v>
      </c>
      <c r="F1711" s="31" t="s">
        <v>4054</v>
      </c>
      <c r="G1711" s="32" t="s">
        <v>103</v>
      </c>
      <c r="H1711" s="33">
        <v>0</v>
      </c>
      <c r="I1711" s="67">
        <v>590000000</v>
      </c>
      <c r="J1711" s="32" t="s">
        <v>41</v>
      </c>
      <c r="K1711" s="32" t="s">
        <v>1519</v>
      </c>
      <c r="L1711" s="32" t="s">
        <v>144</v>
      </c>
      <c r="M1711" s="32" t="s">
        <v>84</v>
      </c>
      <c r="N1711" s="32" t="s">
        <v>4055</v>
      </c>
      <c r="O1711" s="32" t="s">
        <v>640</v>
      </c>
      <c r="P1711" s="32">
        <v>796</v>
      </c>
      <c r="Q1711" s="32" t="s">
        <v>47</v>
      </c>
      <c r="R1711" s="34">
        <v>10</v>
      </c>
      <c r="S1711" s="34">
        <v>137.99</v>
      </c>
      <c r="T1711" s="35">
        <f t="shared" si="156"/>
        <v>1379.9</v>
      </c>
      <c r="U1711" s="36">
        <f t="shared" si="157"/>
        <v>1545.4880000000003</v>
      </c>
      <c r="V1711" s="37" t="s">
        <v>48</v>
      </c>
      <c r="W1711" s="32">
        <v>2016</v>
      </c>
      <c r="X1711" s="38" t="s">
        <v>48</v>
      </c>
    </row>
    <row r="1712" spans="1:24" ht="50.1" customHeight="1">
      <c r="A1712" s="29" t="s">
        <v>4056</v>
      </c>
      <c r="B1712" s="30" t="s">
        <v>35</v>
      </c>
      <c r="C1712" s="31" t="s">
        <v>4051</v>
      </c>
      <c r="D1712" s="31" t="s">
        <v>4052</v>
      </c>
      <c r="E1712" s="31" t="s">
        <v>4053</v>
      </c>
      <c r="F1712" s="31" t="s">
        <v>4057</v>
      </c>
      <c r="G1712" s="32" t="s">
        <v>103</v>
      </c>
      <c r="H1712" s="33">
        <v>0</v>
      </c>
      <c r="I1712" s="67">
        <v>590000000</v>
      </c>
      <c r="J1712" s="32" t="s">
        <v>41</v>
      </c>
      <c r="K1712" s="32" t="s">
        <v>1519</v>
      </c>
      <c r="L1712" s="32" t="s">
        <v>144</v>
      </c>
      <c r="M1712" s="32" t="s">
        <v>84</v>
      </c>
      <c r="N1712" s="32" t="s">
        <v>4055</v>
      </c>
      <c r="O1712" s="32" t="s">
        <v>640</v>
      </c>
      <c r="P1712" s="32">
        <v>796</v>
      </c>
      <c r="Q1712" s="32" t="s">
        <v>47</v>
      </c>
      <c r="R1712" s="34">
        <v>20</v>
      </c>
      <c r="S1712" s="34">
        <v>170.46</v>
      </c>
      <c r="T1712" s="35">
        <f t="shared" si="156"/>
        <v>3409.2000000000003</v>
      </c>
      <c r="U1712" s="36">
        <f t="shared" si="157"/>
        <v>3818.3040000000005</v>
      </c>
      <c r="V1712" s="37" t="s">
        <v>48</v>
      </c>
      <c r="W1712" s="32">
        <v>2016</v>
      </c>
      <c r="X1712" s="38" t="s">
        <v>48</v>
      </c>
    </row>
    <row r="1713" spans="1:24" ht="50.1" customHeight="1">
      <c r="A1713" s="29" t="s">
        <v>4058</v>
      </c>
      <c r="B1713" s="30" t="s">
        <v>35</v>
      </c>
      <c r="C1713" s="31" t="s">
        <v>4051</v>
      </c>
      <c r="D1713" s="31" t="s">
        <v>4052</v>
      </c>
      <c r="E1713" s="31" t="s">
        <v>4053</v>
      </c>
      <c r="F1713" s="31" t="s">
        <v>4059</v>
      </c>
      <c r="G1713" s="32" t="s">
        <v>103</v>
      </c>
      <c r="H1713" s="33">
        <v>0</v>
      </c>
      <c r="I1713" s="67">
        <v>590000000</v>
      </c>
      <c r="J1713" s="32" t="s">
        <v>41</v>
      </c>
      <c r="K1713" s="32" t="s">
        <v>1519</v>
      </c>
      <c r="L1713" s="32" t="s">
        <v>144</v>
      </c>
      <c r="M1713" s="32" t="s">
        <v>84</v>
      </c>
      <c r="N1713" s="32" t="s">
        <v>4055</v>
      </c>
      <c r="O1713" s="32" t="s">
        <v>640</v>
      </c>
      <c r="P1713" s="32">
        <v>796</v>
      </c>
      <c r="Q1713" s="32" t="s">
        <v>47</v>
      </c>
      <c r="R1713" s="34">
        <v>20</v>
      </c>
      <c r="S1713" s="34">
        <v>227.273</v>
      </c>
      <c r="T1713" s="35">
        <f t="shared" si="156"/>
        <v>4545.46</v>
      </c>
      <c r="U1713" s="36">
        <f t="shared" si="157"/>
        <v>5090.9152000000004</v>
      </c>
      <c r="V1713" s="37" t="s">
        <v>48</v>
      </c>
      <c r="W1713" s="32">
        <v>2016</v>
      </c>
      <c r="X1713" s="38" t="s">
        <v>48</v>
      </c>
    </row>
    <row r="1714" spans="1:24" ht="50.1" customHeight="1">
      <c r="A1714" s="29" t="s">
        <v>4060</v>
      </c>
      <c r="B1714" s="30" t="s">
        <v>35</v>
      </c>
      <c r="C1714" s="31" t="s">
        <v>4051</v>
      </c>
      <c r="D1714" s="31" t="s">
        <v>4052</v>
      </c>
      <c r="E1714" s="31" t="s">
        <v>4053</v>
      </c>
      <c r="F1714" s="31" t="s">
        <v>4061</v>
      </c>
      <c r="G1714" s="32" t="s">
        <v>103</v>
      </c>
      <c r="H1714" s="33">
        <v>0</v>
      </c>
      <c r="I1714" s="67">
        <v>590000000</v>
      </c>
      <c r="J1714" s="32" t="s">
        <v>41</v>
      </c>
      <c r="K1714" s="32" t="s">
        <v>1519</v>
      </c>
      <c r="L1714" s="32" t="s">
        <v>144</v>
      </c>
      <c r="M1714" s="32" t="s">
        <v>84</v>
      </c>
      <c r="N1714" s="32" t="s">
        <v>4055</v>
      </c>
      <c r="O1714" s="32" t="s">
        <v>640</v>
      </c>
      <c r="P1714" s="32">
        <v>796</v>
      </c>
      <c r="Q1714" s="32" t="s">
        <v>47</v>
      </c>
      <c r="R1714" s="34">
        <v>10</v>
      </c>
      <c r="S1714" s="34">
        <v>227.27</v>
      </c>
      <c r="T1714" s="35">
        <f t="shared" si="156"/>
        <v>2272.7000000000003</v>
      </c>
      <c r="U1714" s="36">
        <f t="shared" si="157"/>
        <v>2545.4240000000004</v>
      </c>
      <c r="V1714" s="37" t="s">
        <v>48</v>
      </c>
      <c r="W1714" s="32">
        <v>2016</v>
      </c>
      <c r="X1714" s="38" t="s">
        <v>48</v>
      </c>
    </row>
    <row r="1715" spans="1:24" ht="50.1" customHeight="1">
      <c r="A1715" s="29" t="s">
        <v>4062</v>
      </c>
      <c r="B1715" s="30" t="s">
        <v>35</v>
      </c>
      <c r="C1715" s="31" t="s">
        <v>4051</v>
      </c>
      <c r="D1715" s="31" t="s">
        <v>4052</v>
      </c>
      <c r="E1715" s="31" t="s">
        <v>4053</v>
      </c>
      <c r="F1715" s="31" t="s">
        <v>4063</v>
      </c>
      <c r="G1715" s="32" t="s">
        <v>103</v>
      </c>
      <c r="H1715" s="33">
        <v>0</v>
      </c>
      <c r="I1715" s="67">
        <v>590000000</v>
      </c>
      <c r="J1715" s="32" t="s">
        <v>41</v>
      </c>
      <c r="K1715" s="32" t="s">
        <v>1519</v>
      </c>
      <c r="L1715" s="32" t="s">
        <v>144</v>
      </c>
      <c r="M1715" s="32" t="s">
        <v>84</v>
      </c>
      <c r="N1715" s="32" t="s">
        <v>4055</v>
      </c>
      <c r="O1715" s="32" t="s">
        <v>640</v>
      </c>
      <c r="P1715" s="32">
        <v>796</v>
      </c>
      <c r="Q1715" s="32" t="s">
        <v>47</v>
      </c>
      <c r="R1715" s="34">
        <v>10</v>
      </c>
      <c r="S1715" s="34">
        <v>162.34</v>
      </c>
      <c r="T1715" s="35">
        <f t="shared" si="156"/>
        <v>1623.4</v>
      </c>
      <c r="U1715" s="36">
        <f t="shared" si="157"/>
        <v>1818.2080000000003</v>
      </c>
      <c r="V1715" s="37" t="s">
        <v>48</v>
      </c>
      <c r="W1715" s="32">
        <v>2016</v>
      </c>
      <c r="X1715" s="38" t="s">
        <v>48</v>
      </c>
    </row>
    <row r="1716" spans="1:24" ht="50.1" customHeight="1">
      <c r="A1716" s="29" t="s">
        <v>4064</v>
      </c>
      <c r="B1716" s="30" t="s">
        <v>35</v>
      </c>
      <c r="C1716" s="31" t="s">
        <v>4051</v>
      </c>
      <c r="D1716" s="31" t="s">
        <v>4052</v>
      </c>
      <c r="E1716" s="31" t="s">
        <v>4053</v>
      </c>
      <c r="F1716" s="31" t="s">
        <v>4065</v>
      </c>
      <c r="G1716" s="32" t="s">
        <v>103</v>
      </c>
      <c r="H1716" s="33">
        <v>0</v>
      </c>
      <c r="I1716" s="67">
        <v>590000000</v>
      </c>
      <c r="J1716" s="32" t="s">
        <v>41</v>
      </c>
      <c r="K1716" s="32" t="s">
        <v>1519</v>
      </c>
      <c r="L1716" s="32" t="s">
        <v>144</v>
      </c>
      <c r="M1716" s="32" t="s">
        <v>84</v>
      </c>
      <c r="N1716" s="32" t="s">
        <v>4055</v>
      </c>
      <c r="O1716" s="32" t="s">
        <v>640</v>
      </c>
      <c r="P1716" s="32">
        <v>796</v>
      </c>
      <c r="Q1716" s="32" t="s">
        <v>47</v>
      </c>
      <c r="R1716" s="34">
        <v>30</v>
      </c>
      <c r="S1716" s="34">
        <v>259.74</v>
      </c>
      <c r="T1716" s="35">
        <f t="shared" si="156"/>
        <v>7792.2000000000007</v>
      </c>
      <c r="U1716" s="36">
        <f t="shared" si="157"/>
        <v>8727.264000000001</v>
      </c>
      <c r="V1716" s="37" t="s">
        <v>48</v>
      </c>
      <c r="W1716" s="32">
        <v>2016</v>
      </c>
      <c r="X1716" s="38" t="s">
        <v>48</v>
      </c>
    </row>
    <row r="1717" spans="1:24" ht="50.1" customHeight="1">
      <c r="A1717" s="29" t="s">
        <v>4066</v>
      </c>
      <c r="B1717" s="30" t="s">
        <v>35</v>
      </c>
      <c r="C1717" s="31" t="s">
        <v>4051</v>
      </c>
      <c r="D1717" s="31" t="s">
        <v>4052</v>
      </c>
      <c r="E1717" s="31" t="s">
        <v>4053</v>
      </c>
      <c r="F1717" s="31" t="s">
        <v>4067</v>
      </c>
      <c r="G1717" s="32" t="s">
        <v>103</v>
      </c>
      <c r="H1717" s="33">
        <v>0</v>
      </c>
      <c r="I1717" s="67">
        <v>590000000</v>
      </c>
      <c r="J1717" s="32" t="s">
        <v>41</v>
      </c>
      <c r="K1717" s="32" t="s">
        <v>1519</v>
      </c>
      <c r="L1717" s="32" t="s">
        <v>144</v>
      </c>
      <c r="M1717" s="32" t="s">
        <v>84</v>
      </c>
      <c r="N1717" s="32" t="s">
        <v>4055</v>
      </c>
      <c r="O1717" s="32" t="s">
        <v>640</v>
      </c>
      <c r="P1717" s="32">
        <v>796</v>
      </c>
      <c r="Q1717" s="32" t="s">
        <v>47</v>
      </c>
      <c r="R1717" s="34">
        <v>30</v>
      </c>
      <c r="S1717" s="34">
        <v>259.74</v>
      </c>
      <c r="T1717" s="35">
        <f t="shared" si="156"/>
        <v>7792.2000000000007</v>
      </c>
      <c r="U1717" s="36">
        <f t="shared" si="157"/>
        <v>8727.264000000001</v>
      </c>
      <c r="V1717" s="37" t="s">
        <v>48</v>
      </c>
      <c r="W1717" s="32">
        <v>2016</v>
      </c>
      <c r="X1717" s="38" t="s">
        <v>48</v>
      </c>
    </row>
    <row r="1718" spans="1:24" ht="50.1" customHeight="1">
      <c r="A1718" s="29" t="s">
        <v>4068</v>
      </c>
      <c r="B1718" s="30" t="s">
        <v>35</v>
      </c>
      <c r="C1718" s="31" t="s">
        <v>4051</v>
      </c>
      <c r="D1718" s="31" t="s">
        <v>4052</v>
      </c>
      <c r="E1718" s="31" t="s">
        <v>4053</v>
      </c>
      <c r="F1718" s="31" t="s">
        <v>4069</v>
      </c>
      <c r="G1718" s="32" t="s">
        <v>103</v>
      </c>
      <c r="H1718" s="33">
        <v>0</v>
      </c>
      <c r="I1718" s="67">
        <v>590000000</v>
      </c>
      <c r="J1718" s="32" t="s">
        <v>41</v>
      </c>
      <c r="K1718" s="32" t="s">
        <v>1519</v>
      </c>
      <c r="L1718" s="32" t="s">
        <v>144</v>
      </c>
      <c r="M1718" s="32" t="s">
        <v>84</v>
      </c>
      <c r="N1718" s="32" t="s">
        <v>4055</v>
      </c>
      <c r="O1718" s="32" t="s">
        <v>640</v>
      </c>
      <c r="P1718" s="32">
        <v>796</v>
      </c>
      <c r="Q1718" s="32" t="s">
        <v>47</v>
      </c>
      <c r="R1718" s="34">
        <v>30</v>
      </c>
      <c r="S1718" s="34">
        <v>259.74</v>
      </c>
      <c r="T1718" s="35">
        <f t="shared" si="156"/>
        <v>7792.2000000000007</v>
      </c>
      <c r="U1718" s="36">
        <f t="shared" si="157"/>
        <v>8727.264000000001</v>
      </c>
      <c r="V1718" s="37" t="s">
        <v>48</v>
      </c>
      <c r="W1718" s="32">
        <v>2016</v>
      </c>
      <c r="X1718" s="38" t="s">
        <v>48</v>
      </c>
    </row>
    <row r="1719" spans="1:24" ht="50.1" customHeight="1">
      <c r="A1719" s="29" t="s">
        <v>4070</v>
      </c>
      <c r="B1719" s="30" t="s">
        <v>35</v>
      </c>
      <c r="C1719" s="31" t="s">
        <v>4051</v>
      </c>
      <c r="D1719" s="31" t="s">
        <v>4052</v>
      </c>
      <c r="E1719" s="31" t="s">
        <v>4053</v>
      </c>
      <c r="F1719" s="31" t="s">
        <v>4071</v>
      </c>
      <c r="G1719" s="32" t="s">
        <v>103</v>
      </c>
      <c r="H1719" s="33">
        <v>0</v>
      </c>
      <c r="I1719" s="67">
        <v>590000000</v>
      </c>
      <c r="J1719" s="32" t="s">
        <v>41</v>
      </c>
      <c r="K1719" s="32" t="s">
        <v>1519</v>
      </c>
      <c r="L1719" s="32" t="s">
        <v>144</v>
      </c>
      <c r="M1719" s="32" t="s">
        <v>84</v>
      </c>
      <c r="N1719" s="32" t="s">
        <v>4055</v>
      </c>
      <c r="O1719" s="32" t="s">
        <v>640</v>
      </c>
      <c r="P1719" s="32">
        <v>796</v>
      </c>
      <c r="Q1719" s="32" t="s">
        <v>47</v>
      </c>
      <c r="R1719" s="34">
        <v>10</v>
      </c>
      <c r="S1719" s="34">
        <v>324.68</v>
      </c>
      <c r="T1719" s="35">
        <f t="shared" si="156"/>
        <v>3246.8</v>
      </c>
      <c r="U1719" s="36">
        <f t="shared" si="157"/>
        <v>3636.4160000000006</v>
      </c>
      <c r="V1719" s="37" t="s">
        <v>48</v>
      </c>
      <c r="W1719" s="32">
        <v>2016</v>
      </c>
      <c r="X1719" s="38" t="s">
        <v>48</v>
      </c>
    </row>
    <row r="1720" spans="1:24" ht="50.1" customHeight="1">
      <c r="A1720" s="29" t="s">
        <v>4072</v>
      </c>
      <c r="B1720" s="30" t="s">
        <v>35</v>
      </c>
      <c r="C1720" s="31" t="s">
        <v>4051</v>
      </c>
      <c r="D1720" s="31" t="s">
        <v>4052</v>
      </c>
      <c r="E1720" s="31" t="s">
        <v>4053</v>
      </c>
      <c r="F1720" s="31" t="s">
        <v>4073</v>
      </c>
      <c r="G1720" s="32" t="s">
        <v>103</v>
      </c>
      <c r="H1720" s="33">
        <v>0</v>
      </c>
      <c r="I1720" s="67">
        <v>590000000</v>
      </c>
      <c r="J1720" s="32" t="s">
        <v>41</v>
      </c>
      <c r="K1720" s="32" t="s">
        <v>1519</v>
      </c>
      <c r="L1720" s="32" t="s">
        <v>144</v>
      </c>
      <c r="M1720" s="32" t="s">
        <v>84</v>
      </c>
      <c r="N1720" s="32" t="s">
        <v>4055</v>
      </c>
      <c r="O1720" s="32" t="s">
        <v>640</v>
      </c>
      <c r="P1720" s="32">
        <v>796</v>
      </c>
      <c r="Q1720" s="32" t="s">
        <v>47</v>
      </c>
      <c r="R1720" s="34">
        <v>20</v>
      </c>
      <c r="S1720" s="34">
        <v>365.26</v>
      </c>
      <c r="T1720" s="35">
        <f t="shared" si="156"/>
        <v>7305.2</v>
      </c>
      <c r="U1720" s="36">
        <f t="shared" si="157"/>
        <v>8181.8240000000005</v>
      </c>
      <c r="V1720" s="37" t="s">
        <v>48</v>
      </c>
      <c r="W1720" s="32">
        <v>2016</v>
      </c>
      <c r="X1720" s="38" t="s">
        <v>48</v>
      </c>
    </row>
    <row r="1721" spans="1:24" ht="50.1" customHeight="1">
      <c r="A1721" s="29" t="s">
        <v>4074</v>
      </c>
      <c r="B1721" s="30" t="s">
        <v>35</v>
      </c>
      <c r="C1721" s="31" t="s">
        <v>4051</v>
      </c>
      <c r="D1721" s="31" t="s">
        <v>4052</v>
      </c>
      <c r="E1721" s="31" t="s">
        <v>4053</v>
      </c>
      <c r="F1721" s="31" t="s">
        <v>4075</v>
      </c>
      <c r="G1721" s="32" t="s">
        <v>103</v>
      </c>
      <c r="H1721" s="33">
        <v>0</v>
      </c>
      <c r="I1721" s="67">
        <v>590000000</v>
      </c>
      <c r="J1721" s="32" t="s">
        <v>41</v>
      </c>
      <c r="K1721" s="32" t="s">
        <v>1519</v>
      </c>
      <c r="L1721" s="32" t="s">
        <v>144</v>
      </c>
      <c r="M1721" s="32" t="s">
        <v>84</v>
      </c>
      <c r="N1721" s="32" t="s">
        <v>4055</v>
      </c>
      <c r="O1721" s="32" t="s">
        <v>640</v>
      </c>
      <c r="P1721" s="32">
        <v>796</v>
      </c>
      <c r="Q1721" s="32" t="s">
        <v>47</v>
      </c>
      <c r="R1721" s="34">
        <v>20</v>
      </c>
      <c r="S1721" s="34">
        <v>365.26</v>
      </c>
      <c r="T1721" s="35">
        <f t="shared" si="156"/>
        <v>7305.2</v>
      </c>
      <c r="U1721" s="36">
        <f t="shared" si="157"/>
        <v>8181.8240000000005</v>
      </c>
      <c r="V1721" s="37" t="s">
        <v>48</v>
      </c>
      <c r="W1721" s="32">
        <v>2016</v>
      </c>
      <c r="X1721" s="38" t="s">
        <v>48</v>
      </c>
    </row>
    <row r="1722" spans="1:24" ht="50.1" customHeight="1">
      <c r="A1722" s="29" t="s">
        <v>4076</v>
      </c>
      <c r="B1722" s="30" t="s">
        <v>35</v>
      </c>
      <c r="C1722" s="31" t="s">
        <v>4051</v>
      </c>
      <c r="D1722" s="31" t="s">
        <v>4052</v>
      </c>
      <c r="E1722" s="31" t="s">
        <v>4053</v>
      </c>
      <c r="F1722" s="31" t="s">
        <v>4077</v>
      </c>
      <c r="G1722" s="32" t="s">
        <v>103</v>
      </c>
      <c r="H1722" s="33">
        <v>0</v>
      </c>
      <c r="I1722" s="67">
        <v>590000000</v>
      </c>
      <c r="J1722" s="32" t="s">
        <v>41</v>
      </c>
      <c r="K1722" s="32" t="s">
        <v>1519</v>
      </c>
      <c r="L1722" s="32" t="s">
        <v>144</v>
      </c>
      <c r="M1722" s="32" t="s">
        <v>84</v>
      </c>
      <c r="N1722" s="32" t="s">
        <v>4055</v>
      </c>
      <c r="O1722" s="32" t="s">
        <v>640</v>
      </c>
      <c r="P1722" s="32">
        <v>796</v>
      </c>
      <c r="Q1722" s="32" t="s">
        <v>47</v>
      </c>
      <c r="R1722" s="34">
        <v>20</v>
      </c>
      <c r="S1722" s="34">
        <v>405.84</v>
      </c>
      <c r="T1722" s="35">
        <f t="shared" si="156"/>
        <v>8116.7999999999993</v>
      </c>
      <c r="U1722" s="36">
        <f t="shared" si="157"/>
        <v>9090.8160000000007</v>
      </c>
      <c r="V1722" s="37" t="s">
        <v>48</v>
      </c>
      <c r="W1722" s="32">
        <v>2016</v>
      </c>
      <c r="X1722" s="38" t="s">
        <v>48</v>
      </c>
    </row>
    <row r="1723" spans="1:24" ht="50.1" customHeight="1">
      <c r="A1723" s="29" t="s">
        <v>4078</v>
      </c>
      <c r="B1723" s="30" t="s">
        <v>35</v>
      </c>
      <c r="C1723" s="31" t="s">
        <v>4051</v>
      </c>
      <c r="D1723" s="31" t="s">
        <v>4052</v>
      </c>
      <c r="E1723" s="31" t="s">
        <v>4053</v>
      </c>
      <c r="F1723" s="31" t="s">
        <v>4079</v>
      </c>
      <c r="G1723" s="32" t="s">
        <v>103</v>
      </c>
      <c r="H1723" s="33">
        <v>0</v>
      </c>
      <c r="I1723" s="67">
        <v>590000000</v>
      </c>
      <c r="J1723" s="32" t="s">
        <v>41</v>
      </c>
      <c r="K1723" s="32" t="s">
        <v>1519</v>
      </c>
      <c r="L1723" s="32" t="s">
        <v>144</v>
      </c>
      <c r="M1723" s="32" t="s">
        <v>84</v>
      </c>
      <c r="N1723" s="32" t="s">
        <v>4055</v>
      </c>
      <c r="O1723" s="32" t="s">
        <v>640</v>
      </c>
      <c r="P1723" s="32">
        <v>796</v>
      </c>
      <c r="Q1723" s="32" t="s">
        <v>47</v>
      </c>
      <c r="R1723" s="34">
        <v>10</v>
      </c>
      <c r="S1723" s="34">
        <v>405.84</v>
      </c>
      <c r="T1723" s="35">
        <f t="shared" si="156"/>
        <v>4058.3999999999996</v>
      </c>
      <c r="U1723" s="36">
        <f t="shared" si="157"/>
        <v>4545.4080000000004</v>
      </c>
      <c r="V1723" s="37" t="s">
        <v>48</v>
      </c>
      <c r="W1723" s="32">
        <v>2016</v>
      </c>
      <c r="X1723" s="38" t="s">
        <v>48</v>
      </c>
    </row>
    <row r="1724" spans="1:24" ht="50.1" customHeight="1">
      <c r="A1724" s="29" t="s">
        <v>4080</v>
      </c>
      <c r="B1724" s="30" t="s">
        <v>35</v>
      </c>
      <c r="C1724" s="31" t="s">
        <v>4051</v>
      </c>
      <c r="D1724" s="31" t="s">
        <v>4052</v>
      </c>
      <c r="E1724" s="31" t="s">
        <v>4053</v>
      </c>
      <c r="F1724" s="31" t="s">
        <v>4081</v>
      </c>
      <c r="G1724" s="32" t="s">
        <v>103</v>
      </c>
      <c r="H1724" s="33">
        <v>0</v>
      </c>
      <c r="I1724" s="67">
        <v>590000000</v>
      </c>
      <c r="J1724" s="32" t="s">
        <v>41</v>
      </c>
      <c r="K1724" s="32" t="s">
        <v>1519</v>
      </c>
      <c r="L1724" s="32" t="s">
        <v>144</v>
      </c>
      <c r="M1724" s="32" t="s">
        <v>84</v>
      </c>
      <c r="N1724" s="32" t="s">
        <v>4055</v>
      </c>
      <c r="O1724" s="32" t="s">
        <v>640</v>
      </c>
      <c r="P1724" s="32">
        <v>796</v>
      </c>
      <c r="Q1724" s="32" t="s">
        <v>47</v>
      </c>
      <c r="R1724" s="34">
        <v>10</v>
      </c>
      <c r="S1724" s="34">
        <v>487.01</v>
      </c>
      <c r="T1724" s="35">
        <f t="shared" si="156"/>
        <v>4870.1000000000004</v>
      </c>
      <c r="U1724" s="36">
        <f t="shared" si="157"/>
        <v>5454.5120000000006</v>
      </c>
      <c r="V1724" s="37" t="s">
        <v>48</v>
      </c>
      <c r="W1724" s="32">
        <v>2016</v>
      </c>
      <c r="X1724" s="38" t="s">
        <v>48</v>
      </c>
    </row>
    <row r="1725" spans="1:24" ht="50.1" customHeight="1">
      <c r="A1725" s="29" t="s">
        <v>4082</v>
      </c>
      <c r="B1725" s="30" t="s">
        <v>35</v>
      </c>
      <c r="C1725" s="31" t="s">
        <v>4083</v>
      </c>
      <c r="D1725" s="31" t="s">
        <v>4052</v>
      </c>
      <c r="E1725" s="31" t="s">
        <v>4084</v>
      </c>
      <c r="F1725" s="31" t="s">
        <v>4085</v>
      </c>
      <c r="G1725" s="32" t="s">
        <v>103</v>
      </c>
      <c r="H1725" s="33">
        <v>0</v>
      </c>
      <c r="I1725" s="67">
        <v>590000000</v>
      </c>
      <c r="J1725" s="32" t="s">
        <v>41</v>
      </c>
      <c r="K1725" s="32" t="s">
        <v>1519</v>
      </c>
      <c r="L1725" s="32" t="s">
        <v>144</v>
      </c>
      <c r="M1725" s="32" t="s">
        <v>84</v>
      </c>
      <c r="N1725" s="32" t="s">
        <v>4055</v>
      </c>
      <c r="O1725" s="32" t="s">
        <v>640</v>
      </c>
      <c r="P1725" s="32">
        <v>796</v>
      </c>
      <c r="Q1725" s="32" t="s">
        <v>47</v>
      </c>
      <c r="R1725" s="34">
        <v>10</v>
      </c>
      <c r="S1725" s="34">
        <v>243.51</v>
      </c>
      <c r="T1725" s="35">
        <f t="shared" si="156"/>
        <v>2435.1</v>
      </c>
      <c r="U1725" s="36">
        <f t="shared" si="157"/>
        <v>2727.3120000000004</v>
      </c>
      <c r="V1725" s="37" t="s">
        <v>48</v>
      </c>
      <c r="W1725" s="32">
        <v>2016</v>
      </c>
      <c r="X1725" s="38" t="s">
        <v>48</v>
      </c>
    </row>
    <row r="1726" spans="1:24" ht="50.1" customHeight="1">
      <c r="A1726" s="29" t="s">
        <v>4086</v>
      </c>
      <c r="B1726" s="30" t="s">
        <v>35</v>
      </c>
      <c r="C1726" s="31" t="s">
        <v>4087</v>
      </c>
      <c r="D1726" s="31" t="s">
        <v>4052</v>
      </c>
      <c r="E1726" s="31" t="s">
        <v>4088</v>
      </c>
      <c r="F1726" s="31" t="s">
        <v>4089</v>
      </c>
      <c r="G1726" s="32" t="s">
        <v>103</v>
      </c>
      <c r="H1726" s="33">
        <v>0</v>
      </c>
      <c r="I1726" s="67">
        <v>590000000</v>
      </c>
      <c r="J1726" s="32" t="s">
        <v>41</v>
      </c>
      <c r="K1726" s="32" t="s">
        <v>1519</v>
      </c>
      <c r="L1726" s="32" t="s">
        <v>144</v>
      </c>
      <c r="M1726" s="32" t="s">
        <v>84</v>
      </c>
      <c r="N1726" s="32" t="s">
        <v>4055</v>
      </c>
      <c r="O1726" s="32" t="s">
        <v>640</v>
      </c>
      <c r="P1726" s="32">
        <v>796</v>
      </c>
      <c r="Q1726" s="32" t="s">
        <v>47</v>
      </c>
      <c r="R1726" s="34">
        <v>10</v>
      </c>
      <c r="S1726" s="34">
        <v>170.46</v>
      </c>
      <c r="T1726" s="35">
        <v>0</v>
      </c>
      <c r="U1726" s="36">
        <f t="shared" si="157"/>
        <v>0</v>
      </c>
      <c r="V1726" s="37" t="s">
        <v>48</v>
      </c>
      <c r="W1726" s="32">
        <v>2016</v>
      </c>
      <c r="X1726" s="38">
        <v>11</v>
      </c>
    </row>
    <row r="1727" spans="1:24" ht="50.1" customHeight="1">
      <c r="A1727" s="41" t="s">
        <v>4090</v>
      </c>
      <c r="B1727" s="30" t="s">
        <v>35</v>
      </c>
      <c r="C1727" s="42" t="s">
        <v>4087</v>
      </c>
      <c r="D1727" s="42" t="s">
        <v>4052</v>
      </c>
      <c r="E1727" s="42" t="s">
        <v>4088</v>
      </c>
      <c r="F1727" s="42" t="s">
        <v>4091</v>
      </c>
      <c r="G1727" s="32" t="s">
        <v>103</v>
      </c>
      <c r="H1727" s="30">
        <v>0</v>
      </c>
      <c r="I1727" s="67">
        <v>590000000</v>
      </c>
      <c r="J1727" s="32" t="s">
        <v>41</v>
      </c>
      <c r="K1727" s="30" t="s">
        <v>1521</v>
      </c>
      <c r="L1727" s="30" t="s">
        <v>144</v>
      </c>
      <c r="M1727" s="30" t="s">
        <v>84</v>
      </c>
      <c r="N1727" s="30" t="s">
        <v>4092</v>
      </c>
      <c r="O1727" s="67" t="s">
        <v>483</v>
      </c>
      <c r="P1727" s="32">
        <v>796</v>
      </c>
      <c r="Q1727" s="30" t="s">
        <v>47</v>
      </c>
      <c r="R1727" s="43">
        <v>10</v>
      </c>
      <c r="S1727" s="43">
        <v>170.46</v>
      </c>
      <c r="T1727" s="44">
        <f t="shared" si="156"/>
        <v>1704.6000000000001</v>
      </c>
      <c r="U1727" s="44">
        <f t="shared" si="157"/>
        <v>1909.1520000000003</v>
      </c>
      <c r="V1727" s="64"/>
      <c r="W1727" s="32">
        <v>2016</v>
      </c>
      <c r="X1727" s="30"/>
    </row>
    <row r="1728" spans="1:24" ht="50.1" customHeight="1">
      <c r="A1728" s="29" t="s">
        <v>4093</v>
      </c>
      <c r="B1728" s="30" t="s">
        <v>35</v>
      </c>
      <c r="C1728" s="31" t="s">
        <v>4094</v>
      </c>
      <c r="D1728" s="31" t="s">
        <v>4052</v>
      </c>
      <c r="E1728" s="31" t="s">
        <v>4095</v>
      </c>
      <c r="F1728" s="31" t="s">
        <v>4096</v>
      </c>
      <c r="G1728" s="32" t="s">
        <v>103</v>
      </c>
      <c r="H1728" s="33">
        <v>0</v>
      </c>
      <c r="I1728" s="67">
        <v>590000000</v>
      </c>
      <c r="J1728" s="32" t="s">
        <v>41</v>
      </c>
      <c r="K1728" s="32" t="s">
        <v>1519</v>
      </c>
      <c r="L1728" s="32" t="s">
        <v>144</v>
      </c>
      <c r="M1728" s="32" t="s">
        <v>84</v>
      </c>
      <c r="N1728" s="32" t="s">
        <v>4055</v>
      </c>
      <c r="O1728" s="32" t="s">
        <v>640</v>
      </c>
      <c r="P1728" s="32">
        <v>796</v>
      </c>
      <c r="Q1728" s="32" t="s">
        <v>47</v>
      </c>
      <c r="R1728" s="34">
        <v>10</v>
      </c>
      <c r="S1728" s="34">
        <v>324.68</v>
      </c>
      <c r="T1728" s="35">
        <f t="shared" si="156"/>
        <v>3246.8</v>
      </c>
      <c r="U1728" s="36">
        <f t="shared" si="157"/>
        <v>3636.4160000000006</v>
      </c>
      <c r="V1728" s="37" t="s">
        <v>48</v>
      </c>
      <c r="W1728" s="32">
        <v>2016</v>
      </c>
      <c r="X1728" s="38" t="s">
        <v>48</v>
      </c>
    </row>
    <row r="1729" spans="1:24" ht="50.1" customHeight="1">
      <c r="A1729" s="29" t="s">
        <v>4097</v>
      </c>
      <c r="B1729" s="30" t="s">
        <v>35</v>
      </c>
      <c r="C1729" s="31" t="s">
        <v>4098</v>
      </c>
      <c r="D1729" s="31" t="s">
        <v>4052</v>
      </c>
      <c r="E1729" s="31" t="s">
        <v>4099</v>
      </c>
      <c r="F1729" s="31" t="s">
        <v>4100</v>
      </c>
      <c r="G1729" s="32" t="s">
        <v>103</v>
      </c>
      <c r="H1729" s="33">
        <v>0</v>
      </c>
      <c r="I1729" s="67">
        <v>590000000</v>
      </c>
      <c r="J1729" s="32" t="s">
        <v>41</v>
      </c>
      <c r="K1729" s="32" t="s">
        <v>1519</v>
      </c>
      <c r="L1729" s="32" t="s">
        <v>144</v>
      </c>
      <c r="M1729" s="32" t="s">
        <v>84</v>
      </c>
      <c r="N1729" s="32" t="s">
        <v>4055</v>
      </c>
      <c r="O1729" s="32" t="s">
        <v>640</v>
      </c>
      <c r="P1729" s="32">
        <v>796</v>
      </c>
      <c r="Q1729" s="32" t="s">
        <v>47</v>
      </c>
      <c r="R1729" s="34">
        <v>10</v>
      </c>
      <c r="S1729" s="34">
        <v>3246.75</v>
      </c>
      <c r="T1729" s="35">
        <f t="shared" si="156"/>
        <v>32467.5</v>
      </c>
      <c r="U1729" s="36">
        <f t="shared" si="157"/>
        <v>36363.600000000006</v>
      </c>
      <c r="V1729" s="37" t="s">
        <v>48</v>
      </c>
      <c r="W1729" s="32">
        <v>2016</v>
      </c>
      <c r="X1729" s="38" t="s">
        <v>48</v>
      </c>
    </row>
    <row r="1730" spans="1:24" ht="50.1" customHeight="1">
      <c r="A1730" s="29" t="s">
        <v>4101</v>
      </c>
      <c r="B1730" s="30" t="s">
        <v>35</v>
      </c>
      <c r="C1730" s="31" t="s">
        <v>4098</v>
      </c>
      <c r="D1730" s="31" t="s">
        <v>4052</v>
      </c>
      <c r="E1730" s="31" t="s">
        <v>4099</v>
      </c>
      <c r="F1730" s="31" t="s">
        <v>4102</v>
      </c>
      <c r="G1730" s="32" t="s">
        <v>103</v>
      </c>
      <c r="H1730" s="33">
        <v>0</v>
      </c>
      <c r="I1730" s="67">
        <v>590000000</v>
      </c>
      <c r="J1730" s="32" t="s">
        <v>41</v>
      </c>
      <c r="K1730" s="32" t="s">
        <v>1519</v>
      </c>
      <c r="L1730" s="32" t="s">
        <v>144</v>
      </c>
      <c r="M1730" s="32" t="s">
        <v>84</v>
      </c>
      <c r="N1730" s="32" t="s">
        <v>4055</v>
      </c>
      <c r="O1730" s="32" t="s">
        <v>640</v>
      </c>
      <c r="P1730" s="32">
        <v>796</v>
      </c>
      <c r="Q1730" s="32" t="s">
        <v>47</v>
      </c>
      <c r="R1730" s="34">
        <v>10</v>
      </c>
      <c r="S1730" s="34">
        <v>4058.44</v>
      </c>
      <c r="T1730" s="35">
        <f t="shared" si="156"/>
        <v>40584.400000000001</v>
      </c>
      <c r="U1730" s="36">
        <f t="shared" si="157"/>
        <v>45454.528000000006</v>
      </c>
      <c r="V1730" s="37" t="s">
        <v>48</v>
      </c>
      <c r="W1730" s="32">
        <v>2016</v>
      </c>
      <c r="X1730" s="38" t="s">
        <v>48</v>
      </c>
    </row>
    <row r="1731" spans="1:24" ht="50.1" customHeight="1">
      <c r="A1731" s="29" t="s">
        <v>4103</v>
      </c>
      <c r="B1731" s="30" t="s">
        <v>35</v>
      </c>
      <c r="C1731" s="31" t="s">
        <v>4104</v>
      </c>
      <c r="D1731" s="31" t="s">
        <v>4052</v>
      </c>
      <c r="E1731" s="31" t="s">
        <v>4105</v>
      </c>
      <c r="F1731" s="31" t="s">
        <v>4106</v>
      </c>
      <c r="G1731" s="32" t="s">
        <v>103</v>
      </c>
      <c r="H1731" s="33">
        <v>0</v>
      </c>
      <c r="I1731" s="67">
        <v>590000000</v>
      </c>
      <c r="J1731" s="32" t="s">
        <v>41</v>
      </c>
      <c r="K1731" s="32" t="s">
        <v>1519</v>
      </c>
      <c r="L1731" s="32" t="s">
        <v>144</v>
      </c>
      <c r="M1731" s="32" t="s">
        <v>84</v>
      </c>
      <c r="N1731" s="32" t="s">
        <v>4055</v>
      </c>
      <c r="O1731" s="32" t="s">
        <v>640</v>
      </c>
      <c r="P1731" s="32">
        <v>796</v>
      </c>
      <c r="Q1731" s="32" t="s">
        <v>47</v>
      </c>
      <c r="R1731" s="34">
        <v>10</v>
      </c>
      <c r="S1731" s="34">
        <v>9740.26</v>
      </c>
      <c r="T1731" s="35">
        <f t="shared" si="156"/>
        <v>97402.6</v>
      </c>
      <c r="U1731" s="36">
        <f t="shared" si="157"/>
        <v>109090.91200000001</v>
      </c>
      <c r="V1731" s="37" t="s">
        <v>48</v>
      </c>
      <c r="W1731" s="32">
        <v>2016</v>
      </c>
      <c r="X1731" s="38" t="s">
        <v>48</v>
      </c>
    </row>
    <row r="1732" spans="1:24" ht="50.1" customHeight="1">
      <c r="A1732" s="29" t="s">
        <v>4107</v>
      </c>
      <c r="B1732" s="30" t="s">
        <v>35</v>
      </c>
      <c r="C1732" s="31" t="s">
        <v>4104</v>
      </c>
      <c r="D1732" s="31" t="s">
        <v>4052</v>
      </c>
      <c r="E1732" s="31" t="s">
        <v>4105</v>
      </c>
      <c r="F1732" s="31" t="s">
        <v>4108</v>
      </c>
      <c r="G1732" s="32" t="s">
        <v>103</v>
      </c>
      <c r="H1732" s="33">
        <v>0</v>
      </c>
      <c r="I1732" s="67">
        <v>590000000</v>
      </c>
      <c r="J1732" s="32" t="s">
        <v>41</v>
      </c>
      <c r="K1732" s="32" t="s">
        <v>1519</v>
      </c>
      <c r="L1732" s="32" t="s">
        <v>144</v>
      </c>
      <c r="M1732" s="32" t="s">
        <v>84</v>
      </c>
      <c r="N1732" s="32" t="s">
        <v>4055</v>
      </c>
      <c r="O1732" s="32" t="s">
        <v>640</v>
      </c>
      <c r="P1732" s="32">
        <v>796</v>
      </c>
      <c r="Q1732" s="32" t="s">
        <v>47</v>
      </c>
      <c r="R1732" s="34">
        <v>5</v>
      </c>
      <c r="S1732" s="34">
        <v>19480.52</v>
      </c>
      <c r="T1732" s="35">
        <f t="shared" si="156"/>
        <v>97402.6</v>
      </c>
      <c r="U1732" s="36">
        <f t="shared" si="157"/>
        <v>109090.91200000001</v>
      </c>
      <c r="V1732" s="37" t="s">
        <v>48</v>
      </c>
      <c r="W1732" s="32">
        <v>2016</v>
      </c>
      <c r="X1732" s="38" t="s">
        <v>48</v>
      </c>
    </row>
    <row r="1733" spans="1:24" ht="50.1" customHeight="1">
      <c r="A1733" s="29" t="s">
        <v>4109</v>
      </c>
      <c r="B1733" s="30" t="s">
        <v>35</v>
      </c>
      <c r="C1733" s="31" t="s">
        <v>4110</v>
      </c>
      <c r="D1733" s="31" t="s">
        <v>4052</v>
      </c>
      <c r="E1733" s="31" t="s">
        <v>4111</v>
      </c>
      <c r="F1733" s="31" t="s">
        <v>4112</v>
      </c>
      <c r="G1733" s="32" t="s">
        <v>103</v>
      </c>
      <c r="H1733" s="33">
        <v>0</v>
      </c>
      <c r="I1733" s="67">
        <v>590000000</v>
      </c>
      <c r="J1733" s="32" t="s">
        <v>41</v>
      </c>
      <c r="K1733" s="32" t="s">
        <v>1519</v>
      </c>
      <c r="L1733" s="32" t="s">
        <v>144</v>
      </c>
      <c r="M1733" s="32" t="s">
        <v>84</v>
      </c>
      <c r="N1733" s="32" t="s">
        <v>4055</v>
      </c>
      <c r="O1733" s="32" t="s">
        <v>640</v>
      </c>
      <c r="P1733" s="32">
        <v>796</v>
      </c>
      <c r="Q1733" s="32" t="s">
        <v>47</v>
      </c>
      <c r="R1733" s="34">
        <v>5</v>
      </c>
      <c r="S1733" s="34">
        <v>422.08</v>
      </c>
      <c r="T1733" s="35">
        <f t="shared" si="156"/>
        <v>2110.4</v>
      </c>
      <c r="U1733" s="36">
        <f t="shared" si="157"/>
        <v>2363.6480000000001</v>
      </c>
      <c r="V1733" s="37" t="s">
        <v>48</v>
      </c>
      <c r="W1733" s="32">
        <v>2016</v>
      </c>
      <c r="X1733" s="38" t="s">
        <v>48</v>
      </c>
    </row>
    <row r="1734" spans="1:24" ht="50.1" customHeight="1">
      <c r="A1734" s="29" t="s">
        <v>4113</v>
      </c>
      <c r="B1734" s="30" t="s">
        <v>35</v>
      </c>
      <c r="C1734" s="31" t="s">
        <v>4104</v>
      </c>
      <c r="D1734" s="31" t="s">
        <v>4052</v>
      </c>
      <c r="E1734" s="31" t="s">
        <v>4105</v>
      </c>
      <c r="F1734" s="31" t="s">
        <v>4114</v>
      </c>
      <c r="G1734" s="32" t="s">
        <v>103</v>
      </c>
      <c r="H1734" s="33">
        <v>0</v>
      </c>
      <c r="I1734" s="67">
        <v>590000000</v>
      </c>
      <c r="J1734" s="32" t="s">
        <v>41</v>
      </c>
      <c r="K1734" s="32" t="s">
        <v>1519</v>
      </c>
      <c r="L1734" s="32" t="s">
        <v>144</v>
      </c>
      <c r="M1734" s="32" t="s">
        <v>84</v>
      </c>
      <c r="N1734" s="32" t="s">
        <v>4055</v>
      </c>
      <c r="O1734" s="32" t="s">
        <v>640</v>
      </c>
      <c r="P1734" s="32">
        <v>796</v>
      </c>
      <c r="Q1734" s="32" t="s">
        <v>47</v>
      </c>
      <c r="R1734" s="34">
        <v>4</v>
      </c>
      <c r="S1734" s="34">
        <v>24350.65</v>
      </c>
      <c r="T1734" s="35">
        <f t="shared" si="156"/>
        <v>97402.6</v>
      </c>
      <c r="U1734" s="36">
        <f t="shared" si="157"/>
        <v>109090.91200000001</v>
      </c>
      <c r="V1734" s="37" t="s">
        <v>48</v>
      </c>
      <c r="W1734" s="32">
        <v>2016</v>
      </c>
      <c r="X1734" s="38" t="s">
        <v>48</v>
      </c>
    </row>
    <row r="1735" spans="1:24" ht="50.1" customHeight="1">
      <c r="A1735" s="29" t="s">
        <v>4115</v>
      </c>
      <c r="B1735" s="30" t="s">
        <v>35</v>
      </c>
      <c r="C1735" s="31" t="s">
        <v>4116</v>
      </c>
      <c r="D1735" s="31" t="s">
        <v>4052</v>
      </c>
      <c r="E1735" s="31" t="s">
        <v>4117</v>
      </c>
      <c r="F1735" s="31" t="s">
        <v>4118</v>
      </c>
      <c r="G1735" s="32" t="s">
        <v>103</v>
      </c>
      <c r="H1735" s="33">
        <v>0</v>
      </c>
      <c r="I1735" s="67">
        <v>590000000</v>
      </c>
      <c r="J1735" s="32" t="s">
        <v>41</v>
      </c>
      <c r="K1735" s="32" t="s">
        <v>1519</v>
      </c>
      <c r="L1735" s="32" t="s">
        <v>144</v>
      </c>
      <c r="M1735" s="32" t="s">
        <v>84</v>
      </c>
      <c r="N1735" s="32" t="s">
        <v>4055</v>
      </c>
      <c r="O1735" s="32" t="s">
        <v>640</v>
      </c>
      <c r="P1735" s="32">
        <v>796</v>
      </c>
      <c r="Q1735" s="32" t="s">
        <v>47</v>
      </c>
      <c r="R1735" s="34">
        <v>16</v>
      </c>
      <c r="S1735" s="34">
        <v>3246.75</v>
      </c>
      <c r="T1735" s="35">
        <f t="shared" si="156"/>
        <v>51948</v>
      </c>
      <c r="U1735" s="36">
        <f t="shared" si="157"/>
        <v>58181.760000000002</v>
      </c>
      <c r="V1735" s="37" t="s">
        <v>48</v>
      </c>
      <c r="W1735" s="32">
        <v>2016</v>
      </c>
      <c r="X1735" s="38" t="s">
        <v>48</v>
      </c>
    </row>
    <row r="1736" spans="1:24" ht="50.1" customHeight="1">
      <c r="A1736" s="29" t="s">
        <v>4119</v>
      </c>
      <c r="B1736" s="30" t="s">
        <v>35</v>
      </c>
      <c r="C1736" s="31" t="s">
        <v>4104</v>
      </c>
      <c r="D1736" s="31" t="s">
        <v>4052</v>
      </c>
      <c r="E1736" s="31" t="s">
        <v>4105</v>
      </c>
      <c r="F1736" s="31" t="s">
        <v>4120</v>
      </c>
      <c r="G1736" s="32" t="s">
        <v>103</v>
      </c>
      <c r="H1736" s="33">
        <v>0</v>
      </c>
      <c r="I1736" s="67">
        <v>590000000</v>
      </c>
      <c r="J1736" s="32" t="s">
        <v>41</v>
      </c>
      <c r="K1736" s="32" t="s">
        <v>1519</v>
      </c>
      <c r="L1736" s="32" t="s">
        <v>144</v>
      </c>
      <c r="M1736" s="32" t="s">
        <v>84</v>
      </c>
      <c r="N1736" s="32" t="s">
        <v>4055</v>
      </c>
      <c r="O1736" s="32" t="s">
        <v>640</v>
      </c>
      <c r="P1736" s="32">
        <v>796</v>
      </c>
      <c r="Q1736" s="32" t="s">
        <v>47</v>
      </c>
      <c r="R1736" s="34">
        <v>4</v>
      </c>
      <c r="S1736" s="34">
        <v>12987.01</v>
      </c>
      <c r="T1736" s="35">
        <f t="shared" si="156"/>
        <v>51948.04</v>
      </c>
      <c r="U1736" s="36">
        <f t="shared" si="157"/>
        <v>58181.804800000005</v>
      </c>
      <c r="V1736" s="37" t="s">
        <v>48</v>
      </c>
      <c r="W1736" s="32">
        <v>2016</v>
      </c>
      <c r="X1736" s="38" t="s">
        <v>48</v>
      </c>
    </row>
    <row r="1737" spans="1:24" ht="50.1" customHeight="1">
      <c r="A1737" s="29" t="s">
        <v>4121</v>
      </c>
      <c r="B1737" s="30" t="s">
        <v>35</v>
      </c>
      <c r="C1737" s="31" t="s">
        <v>4122</v>
      </c>
      <c r="D1737" s="31" t="s">
        <v>4052</v>
      </c>
      <c r="E1737" s="31" t="s">
        <v>4123</v>
      </c>
      <c r="F1737" s="31" t="s">
        <v>4124</v>
      </c>
      <c r="G1737" s="32" t="s">
        <v>103</v>
      </c>
      <c r="H1737" s="33">
        <v>0</v>
      </c>
      <c r="I1737" s="67">
        <v>590000000</v>
      </c>
      <c r="J1737" s="32" t="s">
        <v>41</v>
      </c>
      <c r="K1737" s="32" t="s">
        <v>1519</v>
      </c>
      <c r="L1737" s="32" t="s">
        <v>144</v>
      </c>
      <c r="M1737" s="32" t="s">
        <v>84</v>
      </c>
      <c r="N1737" s="32" t="s">
        <v>4055</v>
      </c>
      <c r="O1737" s="32" t="s">
        <v>640</v>
      </c>
      <c r="P1737" s="32">
        <v>796</v>
      </c>
      <c r="Q1737" s="32" t="s">
        <v>47</v>
      </c>
      <c r="R1737" s="34">
        <v>10</v>
      </c>
      <c r="S1737" s="34">
        <v>1623.38</v>
      </c>
      <c r="T1737" s="35">
        <f t="shared" si="156"/>
        <v>16233.800000000001</v>
      </c>
      <c r="U1737" s="36">
        <f t="shared" si="157"/>
        <v>18181.856000000003</v>
      </c>
      <c r="V1737" s="37" t="s">
        <v>48</v>
      </c>
      <c r="W1737" s="32">
        <v>2016</v>
      </c>
      <c r="X1737" s="38" t="s">
        <v>48</v>
      </c>
    </row>
    <row r="1738" spans="1:24" ht="50.1" customHeight="1">
      <c r="A1738" s="29" t="s">
        <v>4125</v>
      </c>
      <c r="B1738" s="30" t="s">
        <v>35</v>
      </c>
      <c r="C1738" s="31" t="s">
        <v>4126</v>
      </c>
      <c r="D1738" s="31" t="s">
        <v>4052</v>
      </c>
      <c r="E1738" s="31" t="s">
        <v>4127</v>
      </c>
      <c r="F1738" s="31" t="s">
        <v>4128</v>
      </c>
      <c r="G1738" s="32" t="s">
        <v>103</v>
      </c>
      <c r="H1738" s="33">
        <v>0</v>
      </c>
      <c r="I1738" s="67">
        <v>590000000</v>
      </c>
      <c r="J1738" s="32" t="s">
        <v>41</v>
      </c>
      <c r="K1738" s="32" t="s">
        <v>381</v>
      </c>
      <c r="L1738" s="32" t="s">
        <v>302</v>
      </c>
      <c r="M1738" s="32" t="s">
        <v>69</v>
      </c>
      <c r="N1738" s="32" t="s">
        <v>303</v>
      </c>
      <c r="O1738" s="32" t="s">
        <v>105</v>
      </c>
      <c r="P1738" s="32">
        <v>796</v>
      </c>
      <c r="Q1738" s="32" t="s">
        <v>47</v>
      </c>
      <c r="R1738" s="34">
        <v>10</v>
      </c>
      <c r="S1738" s="34">
        <v>4500</v>
      </c>
      <c r="T1738" s="35">
        <v>0</v>
      </c>
      <c r="U1738" s="36">
        <v>0</v>
      </c>
      <c r="V1738" s="37" t="s">
        <v>48</v>
      </c>
      <c r="W1738" s="32">
        <v>2016</v>
      </c>
      <c r="X1738" s="38" t="s">
        <v>4048</v>
      </c>
    </row>
    <row r="1739" spans="1:24" ht="50.1" customHeight="1">
      <c r="A1739" s="29" t="s">
        <v>4129</v>
      </c>
      <c r="B1739" s="30" t="s">
        <v>35</v>
      </c>
      <c r="C1739" s="31" t="s">
        <v>4126</v>
      </c>
      <c r="D1739" s="31" t="s">
        <v>4052</v>
      </c>
      <c r="E1739" s="31" t="s">
        <v>4127</v>
      </c>
      <c r="F1739" s="31" t="s">
        <v>4128</v>
      </c>
      <c r="G1739" s="32" t="s">
        <v>121</v>
      </c>
      <c r="H1739" s="33">
        <v>0</v>
      </c>
      <c r="I1739" s="67">
        <v>590000000</v>
      </c>
      <c r="J1739" s="32" t="s">
        <v>41</v>
      </c>
      <c r="K1739" s="32" t="s">
        <v>381</v>
      </c>
      <c r="L1739" s="32" t="s">
        <v>302</v>
      </c>
      <c r="M1739" s="32" t="s">
        <v>69</v>
      </c>
      <c r="N1739" s="32" t="s">
        <v>303</v>
      </c>
      <c r="O1739" s="32" t="s">
        <v>105</v>
      </c>
      <c r="P1739" s="32">
        <v>796</v>
      </c>
      <c r="Q1739" s="32" t="s">
        <v>47</v>
      </c>
      <c r="R1739" s="34">
        <v>10</v>
      </c>
      <c r="S1739" s="34">
        <v>8775</v>
      </c>
      <c r="T1739" s="35">
        <f>R1739*S1739</f>
        <v>87750</v>
      </c>
      <c r="U1739" s="36">
        <f>T1739*1.12</f>
        <v>98280.000000000015</v>
      </c>
      <c r="V1739" s="37" t="s">
        <v>48</v>
      </c>
      <c r="W1739" s="32">
        <v>2016</v>
      </c>
      <c r="X1739" s="38" t="s">
        <v>48</v>
      </c>
    </row>
    <row r="1740" spans="1:24" ht="50.1" customHeight="1">
      <c r="A1740" s="29" t="s">
        <v>4130</v>
      </c>
      <c r="B1740" s="30" t="s">
        <v>35</v>
      </c>
      <c r="C1740" s="31" t="s">
        <v>4131</v>
      </c>
      <c r="D1740" s="31" t="s">
        <v>4052</v>
      </c>
      <c r="E1740" s="31" t="s">
        <v>4132</v>
      </c>
      <c r="F1740" s="31" t="s">
        <v>4133</v>
      </c>
      <c r="G1740" s="32" t="s">
        <v>103</v>
      </c>
      <c r="H1740" s="33">
        <v>0</v>
      </c>
      <c r="I1740" s="67">
        <v>590000000</v>
      </c>
      <c r="J1740" s="32" t="s">
        <v>41</v>
      </c>
      <c r="K1740" s="32" t="s">
        <v>381</v>
      </c>
      <c r="L1740" s="32" t="s">
        <v>302</v>
      </c>
      <c r="M1740" s="32" t="s">
        <v>69</v>
      </c>
      <c r="N1740" s="32" t="s">
        <v>303</v>
      </c>
      <c r="O1740" s="32" t="s">
        <v>105</v>
      </c>
      <c r="P1740" s="32">
        <v>796</v>
      </c>
      <c r="Q1740" s="32" t="s">
        <v>47</v>
      </c>
      <c r="R1740" s="34">
        <v>8</v>
      </c>
      <c r="S1740" s="34">
        <v>23476</v>
      </c>
      <c r="T1740" s="35">
        <v>0</v>
      </c>
      <c r="U1740" s="36">
        <f>T1740*1.12</f>
        <v>0</v>
      </c>
      <c r="V1740" s="37" t="s">
        <v>48</v>
      </c>
      <c r="W1740" s="32">
        <v>2016</v>
      </c>
      <c r="X1740" s="38">
        <v>11</v>
      </c>
    </row>
    <row r="1741" spans="1:24" s="40" customFormat="1" ht="50.1" customHeight="1">
      <c r="A1741" s="70" t="s">
        <v>4134</v>
      </c>
      <c r="B1741" s="30" t="s">
        <v>35</v>
      </c>
      <c r="C1741" s="42" t="s">
        <v>4131</v>
      </c>
      <c r="D1741" s="42" t="s">
        <v>4052</v>
      </c>
      <c r="E1741" s="42" t="s">
        <v>4132</v>
      </c>
      <c r="F1741" s="42" t="s">
        <v>4133</v>
      </c>
      <c r="G1741" s="32" t="s">
        <v>103</v>
      </c>
      <c r="H1741" s="30">
        <v>0</v>
      </c>
      <c r="I1741" s="67">
        <v>590000000</v>
      </c>
      <c r="J1741" s="32" t="s">
        <v>41</v>
      </c>
      <c r="K1741" s="32" t="s">
        <v>383</v>
      </c>
      <c r="L1741" s="32" t="s">
        <v>302</v>
      </c>
      <c r="M1741" s="32" t="s">
        <v>69</v>
      </c>
      <c r="N1741" s="32" t="s">
        <v>303</v>
      </c>
      <c r="O1741" s="67" t="s">
        <v>483</v>
      </c>
      <c r="P1741" s="32">
        <v>796</v>
      </c>
      <c r="Q1741" s="32" t="s">
        <v>47</v>
      </c>
      <c r="R1741" s="58">
        <v>8</v>
      </c>
      <c r="S1741" s="58">
        <v>23476</v>
      </c>
      <c r="T1741" s="44">
        <v>0</v>
      </c>
      <c r="U1741" s="44">
        <f>T1741*1.12</f>
        <v>0</v>
      </c>
      <c r="V1741" s="65"/>
      <c r="W1741" s="32">
        <v>2016</v>
      </c>
      <c r="X1741" s="30">
        <v>7.19</v>
      </c>
    </row>
    <row r="1742" spans="1:24" s="40" customFormat="1" ht="50.1" customHeight="1">
      <c r="A1742" s="87" t="s">
        <v>4135</v>
      </c>
      <c r="B1742" s="54" t="s">
        <v>35</v>
      </c>
      <c r="C1742" s="42" t="s">
        <v>4131</v>
      </c>
      <c r="D1742" s="42" t="s">
        <v>4052</v>
      </c>
      <c r="E1742" s="42" t="s">
        <v>4132</v>
      </c>
      <c r="F1742" s="31" t="s">
        <v>4133</v>
      </c>
      <c r="G1742" s="87" t="s">
        <v>121</v>
      </c>
      <c r="H1742" s="30">
        <v>0</v>
      </c>
      <c r="I1742" s="67">
        <v>590000000</v>
      </c>
      <c r="J1742" s="32" t="s">
        <v>41</v>
      </c>
      <c r="K1742" s="30" t="s">
        <v>835</v>
      </c>
      <c r="L1742" s="32" t="s">
        <v>302</v>
      </c>
      <c r="M1742" s="87" t="s">
        <v>69</v>
      </c>
      <c r="N1742" s="30" t="s">
        <v>303</v>
      </c>
      <c r="O1742" s="67" t="s">
        <v>483</v>
      </c>
      <c r="P1742" s="32">
        <v>796</v>
      </c>
      <c r="Q1742" s="32" t="s">
        <v>47</v>
      </c>
      <c r="R1742" s="58">
        <v>8</v>
      </c>
      <c r="S1742" s="58">
        <v>31250</v>
      </c>
      <c r="T1742" s="44">
        <f>R1742*S1742</f>
        <v>250000</v>
      </c>
      <c r="U1742" s="255">
        <f>T1742*1.12</f>
        <v>280000</v>
      </c>
      <c r="V1742" s="30"/>
      <c r="W1742" s="30">
        <v>2016</v>
      </c>
      <c r="X1742" s="70"/>
    </row>
    <row r="1743" spans="1:24" ht="50.1" customHeight="1">
      <c r="A1743" s="29" t="s">
        <v>4136</v>
      </c>
      <c r="B1743" s="30" t="s">
        <v>35</v>
      </c>
      <c r="C1743" s="31" t="s">
        <v>4137</v>
      </c>
      <c r="D1743" s="31" t="s">
        <v>4052</v>
      </c>
      <c r="E1743" s="31" t="s">
        <v>4138</v>
      </c>
      <c r="F1743" s="31" t="s">
        <v>4139</v>
      </c>
      <c r="G1743" s="32" t="s">
        <v>103</v>
      </c>
      <c r="H1743" s="33">
        <v>0</v>
      </c>
      <c r="I1743" s="67">
        <v>590000000</v>
      </c>
      <c r="J1743" s="32" t="s">
        <v>41</v>
      </c>
      <c r="K1743" s="32" t="s">
        <v>381</v>
      </c>
      <c r="L1743" s="32" t="s">
        <v>302</v>
      </c>
      <c r="M1743" s="32" t="s">
        <v>69</v>
      </c>
      <c r="N1743" s="32" t="s">
        <v>303</v>
      </c>
      <c r="O1743" s="32" t="s">
        <v>105</v>
      </c>
      <c r="P1743" s="32">
        <v>796</v>
      </c>
      <c r="Q1743" s="32" t="s">
        <v>47</v>
      </c>
      <c r="R1743" s="34">
        <v>38</v>
      </c>
      <c r="S1743" s="34">
        <v>13506</v>
      </c>
      <c r="T1743" s="35">
        <v>0</v>
      </c>
      <c r="U1743" s="36">
        <v>0</v>
      </c>
      <c r="V1743" s="37" t="s">
        <v>48</v>
      </c>
      <c r="W1743" s="32">
        <v>2016</v>
      </c>
      <c r="X1743" s="38" t="s">
        <v>4048</v>
      </c>
    </row>
    <row r="1744" spans="1:24" ht="50.1" customHeight="1">
      <c r="A1744" s="29" t="s">
        <v>4140</v>
      </c>
      <c r="B1744" s="30" t="s">
        <v>35</v>
      </c>
      <c r="C1744" s="31" t="s">
        <v>4137</v>
      </c>
      <c r="D1744" s="31" t="s">
        <v>4052</v>
      </c>
      <c r="E1744" s="31" t="s">
        <v>4138</v>
      </c>
      <c r="F1744" s="31" t="s">
        <v>4139</v>
      </c>
      <c r="G1744" s="32" t="s">
        <v>121</v>
      </c>
      <c r="H1744" s="33">
        <v>0</v>
      </c>
      <c r="I1744" s="67">
        <v>590000000</v>
      </c>
      <c r="J1744" s="32" t="s">
        <v>41</v>
      </c>
      <c r="K1744" s="32" t="s">
        <v>381</v>
      </c>
      <c r="L1744" s="32" t="s">
        <v>302</v>
      </c>
      <c r="M1744" s="32" t="s">
        <v>69</v>
      </c>
      <c r="N1744" s="32" t="s">
        <v>303</v>
      </c>
      <c r="O1744" s="32" t="s">
        <v>105</v>
      </c>
      <c r="P1744" s="32">
        <v>796</v>
      </c>
      <c r="Q1744" s="32" t="s">
        <v>47</v>
      </c>
      <c r="R1744" s="34">
        <v>38</v>
      </c>
      <c r="S1744" s="34">
        <v>20561</v>
      </c>
      <c r="T1744" s="35">
        <f>R1744*S1744</f>
        <v>781318</v>
      </c>
      <c r="U1744" s="36">
        <f>T1744*1.12</f>
        <v>875076.16</v>
      </c>
      <c r="V1744" s="37" t="s">
        <v>48</v>
      </c>
      <c r="W1744" s="32">
        <v>2016</v>
      </c>
      <c r="X1744" s="38" t="s">
        <v>48</v>
      </c>
    </row>
    <row r="1745" spans="1:24" ht="50.1" customHeight="1">
      <c r="A1745" s="29" t="s">
        <v>4141</v>
      </c>
      <c r="B1745" s="30" t="s">
        <v>35</v>
      </c>
      <c r="C1745" s="31" t="s">
        <v>4142</v>
      </c>
      <c r="D1745" s="31" t="s">
        <v>4052</v>
      </c>
      <c r="E1745" s="31" t="s">
        <v>4143</v>
      </c>
      <c r="F1745" s="31" t="s">
        <v>4144</v>
      </c>
      <c r="G1745" s="32" t="s">
        <v>103</v>
      </c>
      <c r="H1745" s="33">
        <v>0</v>
      </c>
      <c r="I1745" s="67">
        <v>590000000</v>
      </c>
      <c r="J1745" s="32" t="s">
        <v>41</v>
      </c>
      <c r="K1745" s="32" t="s">
        <v>381</v>
      </c>
      <c r="L1745" s="32" t="s">
        <v>302</v>
      </c>
      <c r="M1745" s="32" t="s">
        <v>69</v>
      </c>
      <c r="N1745" s="32" t="s">
        <v>303</v>
      </c>
      <c r="O1745" s="32" t="s">
        <v>105</v>
      </c>
      <c r="P1745" s="32">
        <v>796</v>
      </c>
      <c r="Q1745" s="32" t="s">
        <v>47</v>
      </c>
      <c r="R1745" s="34">
        <v>14</v>
      </c>
      <c r="S1745" s="34">
        <v>13695</v>
      </c>
      <c r="T1745" s="35">
        <v>0</v>
      </c>
      <c r="U1745" s="36">
        <f>T1745*1.12</f>
        <v>0</v>
      </c>
      <c r="V1745" s="37" t="s">
        <v>48</v>
      </c>
      <c r="W1745" s="32">
        <v>2016</v>
      </c>
      <c r="X1745" s="38">
        <v>11</v>
      </c>
    </row>
    <row r="1746" spans="1:24" ht="50.1" customHeight="1">
      <c r="A1746" s="41" t="s">
        <v>4145</v>
      </c>
      <c r="B1746" s="30" t="s">
        <v>35</v>
      </c>
      <c r="C1746" s="31" t="s">
        <v>4142</v>
      </c>
      <c r="D1746" s="42" t="s">
        <v>4052</v>
      </c>
      <c r="E1746" s="42" t="s">
        <v>4143</v>
      </c>
      <c r="F1746" s="42" t="s">
        <v>4144</v>
      </c>
      <c r="G1746" s="32" t="s">
        <v>103</v>
      </c>
      <c r="H1746" s="30">
        <v>0</v>
      </c>
      <c r="I1746" s="67">
        <v>590000000</v>
      </c>
      <c r="J1746" s="32" t="s">
        <v>41</v>
      </c>
      <c r="K1746" s="32" t="s">
        <v>383</v>
      </c>
      <c r="L1746" s="32" t="s">
        <v>302</v>
      </c>
      <c r="M1746" s="32" t="s">
        <v>69</v>
      </c>
      <c r="N1746" s="32" t="s">
        <v>303</v>
      </c>
      <c r="O1746" s="67" t="s">
        <v>483</v>
      </c>
      <c r="P1746" s="32">
        <v>796</v>
      </c>
      <c r="Q1746" s="32" t="s">
        <v>47</v>
      </c>
      <c r="R1746" s="62">
        <v>14</v>
      </c>
      <c r="S1746" s="143">
        <v>13695</v>
      </c>
      <c r="T1746" s="44">
        <f>R1746*S1746</f>
        <v>191730</v>
      </c>
      <c r="U1746" s="44">
        <f>T1746*1.12</f>
        <v>214737.60000000003</v>
      </c>
      <c r="V1746" s="144"/>
      <c r="W1746" s="32">
        <v>2016</v>
      </c>
      <c r="X1746" s="145"/>
    </row>
    <row r="1747" spans="1:24" ht="50.1" customHeight="1">
      <c r="A1747" s="29" t="s">
        <v>4146</v>
      </c>
      <c r="B1747" s="30" t="s">
        <v>35</v>
      </c>
      <c r="C1747" s="31" t="s">
        <v>4147</v>
      </c>
      <c r="D1747" s="31" t="s">
        <v>4052</v>
      </c>
      <c r="E1747" s="31" t="s">
        <v>4148</v>
      </c>
      <c r="F1747" s="31" t="s">
        <v>4149</v>
      </c>
      <c r="G1747" s="32" t="s">
        <v>103</v>
      </c>
      <c r="H1747" s="33">
        <v>0</v>
      </c>
      <c r="I1747" s="67">
        <v>590000000</v>
      </c>
      <c r="J1747" s="32" t="s">
        <v>41</v>
      </c>
      <c r="K1747" s="32" t="s">
        <v>381</v>
      </c>
      <c r="L1747" s="32" t="s">
        <v>302</v>
      </c>
      <c r="M1747" s="32" t="s">
        <v>69</v>
      </c>
      <c r="N1747" s="32" t="s">
        <v>303</v>
      </c>
      <c r="O1747" s="32" t="s">
        <v>105</v>
      </c>
      <c r="P1747" s="32">
        <v>796</v>
      </c>
      <c r="Q1747" s="32" t="s">
        <v>47</v>
      </c>
      <c r="R1747" s="34">
        <v>15</v>
      </c>
      <c r="S1747" s="34">
        <v>11617</v>
      </c>
      <c r="T1747" s="35">
        <v>0</v>
      </c>
      <c r="U1747" s="36">
        <v>0</v>
      </c>
      <c r="V1747" s="37" t="s">
        <v>48</v>
      </c>
      <c r="W1747" s="32">
        <v>2016</v>
      </c>
      <c r="X1747" s="38" t="s">
        <v>4048</v>
      </c>
    </row>
    <row r="1748" spans="1:24" ht="50.1" customHeight="1">
      <c r="A1748" s="29" t="s">
        <v>4150</v>
      </c>
      <c r="B1748" s="30" t="s">
        <v>35</v>
      </c>
      <c r="C1748" s="31" t="s">
        <v>4147</v>
      </c>
      <c r="D1748" s="31" t="s">
        <v>4052</v>
      </c>
      <c r="E1748" s="31" t="s">
        <v>4148</v>
      </c>
      <c r="F1748" s="31" t="s">
        <v>4149</v>
      </c>
      <c r="G1748" s="32" t="s">
        <v>121</v>
      </c>
      <c r="H1748" s="33">
        <v>0</v>
      </c>
      <c r="I1748" s="67">
        <v>590000000</v>
      </c>
      <c r="J1748" s="32" t="s">
        <v>41</v>
      </c>
      <c r="K1748" s="32" t="s">
        <v>381</v>
      </c>
      <c r="L1748" s="32" t="s">
        <v>302</v>
      </c>
      <c r="M1748" s="32" t="s">
        <v>69</v>
      </c>
      <c r="N1748" s="32" t="s">
        <v>303</v>
      </c>
      <c r="O1748" s="32" t="s">
        <v>105</v>
      </c>
      <c r="P1748" s="32">
        <v>796</v>
      </c>
      <c r="Q1748" s="32" t="s">
        <v>47</v>
      </c>
      <c r="R1748" s="34">
        <v>15</v>
      </c>
      <c r="S1748" s="34">
        <v>18990</v>
      </c>
      <c r="T1748" s="35">
        <f>R1748*S1748</f>
        <v>284850</v>
      </c>
      <c r="U1748" s="36">
        <f>T1748*1.12</f>
        <v>319032.00000000006</v>
      </c>
      <c r="V1748" s="37" t="s">
        <v>48</v>
      </c>
      <c r="W1748" s="32">
        <v>2016</v>
      </c>
      <c r="X1748" s="38" t="s">
        <v>48</v>
      </c>
    </row>
    <row r="1749" spans="1:24" ht="50.1" customHeight="1">
      <c r="A1749" s="29" t="s">
        <v>4151</v>
      </c>
      <c r="B1749" s="30" t="s">
        <v>35</v>
      </c>
      <c r="C1749" s="31" t="s">
        <v>4137</v>
      </c>
      <c r="D1749" s="31" t="s">
        <v>4052</v>
      </c>
      <c r="E1749" s="31" t="s">
        <v>4138</v>
      </c>
      <c r="F1749" s="31" t="s">
        <v>4152</v>
      </c>
      <c r="G1749" s="32" t="s">
        <v>103</v>
      </c>
      <c r="H1749" s="33">
        <v>0</v>
      </c>
      <c r="I1749" s="67">
        <v>590000000</v>
      </c>
      <c r="J1749" s="32" t="s">
        <v>41</v>
      </c>
      <c r="K1749" s="32" t="s">
        <v>381</v>
      </c>
      <c r="L1749" s="32" t="s">
        <v>302</v>
      </c>
      <c r="M1749" s="32" t="s">
        <v>69</v>
      </c>
      <c r="N1749" s="32" t="s">
        <v>303</v>
      </c>
      <c r="O1749" s="32" t="s">
        <v>105</v>
      </c>
      <c r="P1749" s="32">
        <v>796</v>
      </c>
      <c r="Q1749" s="32" t="s">
        <v>47</v>
      </c>
      <c r="R1749" s="34">
        <v>10</v>
      </c>
      <c r="S1749" s="34">
        <v>14493</v>
      </c>
      <c r="T1749" s="35">
        <v>0</v>
      </c>
      <c r="U1749" s="36">
        <v>0</v>
      </c>
      <c r="V1749" s="37" t="s">
        <v>48</v>
      </c>
      <c r="W1749" s="32">
        <v>2016</v>
      </c>
      <c r="X1749" s="38" t="s">
        <v>4048</v>
      </c>
    </row>
    <row r="1750" spans="1:24" ht="50.1" customHeight="1">
      <c r="A1750" s="29" t="s">
        <v>4153</v>
      </c>
      <c r="B1750" s="30" t="s">
        <v>35</v>
      </c>
      <c r="C1750" s="31" t="s">
        <v>4137</v>
      </c>
      <c r="D1750" s="31" t="s">
        <v>4052</v>
      </c>
      <c r="E1750" s="31" t="s">
        <v>4138</v>
      </c>
      <c r="F1750" s="31" t="s">
        <v>4152</v>
      </c>
      <c r="G1750" s="32" t="s">
        <v>121</v>
      </c>
      <c r="H1750" s="33">
        <v>0</v>
      </c>
      <c r="I1750" s="67">
        <v>590000000</v>
      </c>
      <c r="J1750" s="32" t="s">
        <v>41</v>
      </c>
      <c r="K1750" s="32" t="s">
        <v>381</v>
      </c>
      <c r="L1750" s="32" t="s">
        <v>302</v>
      </c>
      <c r="M1750" s="32" t="s">
        <v>69</v>
      </c>
      <c r="N1750" s="32" t="s">
        <v>303</v>
      </c>
      <c r="O1750" s="32" t="s">
        <v>105</v>
      </c>
      <c r="P1750" s="32">
        <v>796</v>
      </c>
      <c r="Q1750" s="32" t="s">
        <v>47</v>
      </c>
      <c r="R1750" s="34">
        <v>10</v>
      </c>
      <c r="S1750" s="34">
        <v>27445</v>
      </c>
      <c r="T1750" s="35">
        <v>0</v>
      </c>
      <c r="U1750" s="36">
        <v>0</v>
      </c>
      <c r="V1750" s="37" t="s">
        <v>48</v>
      </c>
      <c r="W1750" s="32">
        <v>2016</v>
      </c>
      <c r="X1750" s="38" t="s">
        <v>12655</v>
      </c>
    </row>
    <row r="1751" spans="1:24" ht="50.1" customHeight="1">
      <c r="A1751" s="29" t="s">
        <v>4154</v>
      </c>
      <c r="B1751" s="30" t="s">
        <v>35</v>
      </c>
      <c r="C1751" s="31" t="s">
        <v>4137</v>
      </c>
      <c r="D1751" s="31" t="s">
        <v>4052</v>
      </c>
      <c r="E1751" s="31" t="s">
        <v>4138</v>
      </c>
      <c r="F1751" s="31" t="s">
        <v>4152</v>
      </c>
      <c r="G1751" s="32" t="s">
        <v>121</v>
      </c>
      <c r="H1751" s="33">
        <v>0</v>
      </c>
      <c r="I1751" s="67">
        <v>590000000</v>
      </c>
      <c r="J1751" s="32" t="s">
        <v>41</v>
      </c>
      <c r="K1751" s="32" t="s">
        <v>4155</v>
      </c>
      <c r="L1751" s="32" t="s">
        <v>302</v>
      </c>
      <c r="M1751" s="32" t="s">
        <v>69</v>
      </c>
      <c r="N1751" s="32" t="s">
        <v>303</v>
      </c>
      <c r="O1751" s="32" t="s">
        <v>105</v>
      </c>
      <c r="P1751" s="32">
        <v>796</v>
      </c>
      <c r="Q1751" s="32" t="s">
        <v>47</v>
      </c>
      <c r="R1751" s="34">
        <v>16</v>
      </c>
      <c r="S1751" s="34">
        <v>27445</v>
      </c>
      <c r="T1751" s="35">
        <f>R1751*S1751</f>
        <v>439120</v>
      </c>
      <c r="U1751" s="36">
        <f>T1751*1.12</f>
        <v>491814.40000000002</v>
      </c>
      <c r="V1751" s="37" t="s">
        <v>48</v>
      </c>
      <c r="W1751" s="32">
        <v>2016</v>
      </c>
      <c r="X1751" s="38" t="s">
        <v>48</v>
      </c>
    </row>
    <row r="1752" spans="1:24" ht="50.1" customHeight="1">
      <c r="A1752" s="29" t="s">
        <v>4156</v>
      </c>
      <c r="B1752" s="30" t="s">
        <v>35</v>
      </c>
      <c r="C1752" s="31" t="s">
        <v>4157</v>
      </c>
      <c r="D1752" s="31" t="s">
        <v>4052</v>
      </c>
      <c r="E1752" s="31" t="s">
        <v>4158</v>
      </c>
      <c r="F1752" s="31" t="s">
        <v>4159</v>
      </c>
      <c r="G1752" s="32" t="s">
        <v>103</v>
      </c>
      <c r="H1752" s="33">
        <v>0</v>
      </c>
      <c r="I1752" s="67">
        <v>590000000</v>
      </c>
      <c r="J1752" s="32" t="s">
        <v>41</v>
      </c>
      <c r="K1752" s="32" t="s">
        <v>381</v>
      </c>
      <c r="L1752" s="32" t="s">
        <v>302</v>
      </c>
      <c r="M1752" s="32" t="s">
        <v>69</v>
      </c>
      <c r="N1752" s="32" t="s">
        <v>303</v>
      </c>
      <c r="O1752" s="32" t="s">
        <v>105</v>
      </c>
      <c r="P1752" s="32">
        <v>796</v>
      </c>
      <c r="Q1752" s="32" t="s">
        <v>47</v>
      </c>
      <c r="R1752" s="34">
        <v>18</v>
      </c>
      <c r="S1752" s="34">
        <v>6335</v>
      </c>
      <c r="T1752" s="35">
        <v>0</v>
      </c>
      <c r="U1752" s="36">
        <v>0</v>
      </c>
      <c r="V1752" s="37" t="s">
        <v>48</v>
      </c>
      <c r="W1752" s="32">
        <v>2016</v>
      </c>
      <c r="X1752" s="38" t="s">
        <v>4048</v>
      </c>
    </row>
    <row r="1753" spans="1:24" ht="50.1" customHeight="1">
      <c r="A1753" s="29" t="s">
        <v>4160</v>
      </c>
      <c r="B1753" s="30" t="s">
        <v>35</v>
      </c>
      <c r="C1753" s="31" t="s">
        <v>4157</v>
      </c>
      <c r="D1753" s="31" t="s">
        <v>4052</v>
      </c>
      <c r="E1753" s="31" t="s">
        <v>4158</v>
      </c>
      <c r="F1753" s="31" t="s">
        <v>4159</v>
      </c>
      <c r="G1753" s="32" t="s">
        <v>121</v>
      </c>
      <c r="H1753" s="33">
        <v>0</v>
      </c>
      <c r="I1753" s="67">
        <v>590000000</v>
      </c>
      <c r="J1753" s="32" t="s">
        <v>41</v>
      </c>
      <c r="K1753" s="32" t="s">
        <v>381</v>
      </c>
      <c r="L1753" s="32" t="s">
        <v>302</v>
      </c>
      <c r="M1753" s="32" t="s">
        <v>69</v>
      </c>
      <c r="N1753" s="32" t="s">
        <v>303</v>
      </c>
      <c r="O1753" s="32" t="s">
        <v>105</v>
      </c>
      <c r="P1753" s="32">
        <v>796</v>
      </c>
      <c r="Q1753" s="32" t="s">
        <v>47</v>
      </c>
      <c r="R1753" s="34">
        <v>18</v>
      </c>
      <c r="S1753" s="34">
        <v>11400</v>
      </c>
      <c r="T1753" s="35">
        <f>R1753*S1753</f>
        <v>205200</v>
      </c>
      <c r="U1753" s="36">
        <f>T1753*1.12</f>
        <v>229824.00000000003</v>
      </c>
      <c r="V1753" s="37" t="s">
        <v>48</v>
      </c>
      <c r="W1753" s="32">
        <v>2016</v>
      </c>
      <c r="X1753" s="38" t="s">
        <v>48</v>
      </c>
    </row>
    <row r="1754" spans="1:24" ht="50.1" customHeight="1">
      <c r="A1754" s="29" t="s">
        <v>4161</v>
      </c>
      <c r="B1754" s="30" t="s">
        <v>35</v>
      </c>
      <c r="C1754" s="31" t="s">
        <v>4131</v>
      </c>
      <c r="D1754" s="31" t="s">
        <v>4052</v>
      </c>
      <c r="E1754" s="31" t="s">
        <v>4132</v>
      </c>
      <c r="F1754" s="31" t="s">
        <v>4162</v>
      </c>
      <c r="G1754" s="32" t="s">
        <v>103</v>
      </c>
      <c r="H1754" s="33">
        <v>0</v>
      </c>
      <c r="I1754" s="67">
        <v>590000000</v>
      </c>
      <c r="J1754" s="32" t="s">
        <v>41</v>
      </c>
      <c r="K1754" s="32" t="s">
        <v>381</v>
      </c>
      <c r="L1754" s="32" t="s">
        <v>302</v>
      </c>
      <c r="M1754" s="32" t="s">
        <v>69</v>
      </c>
      <c r="N1754" s="32" t="s">
        <v>303</v>
      </c>
      <c r="O1754" s="32" t="s">
        <v>105</v>
      </c>
      <c r="P1754" s="32">
        <v>796</v>
      </c>
      <c r="Q1754" s="32" t="s">
        <v>47</v>
      </c>
      <c r="R1754" s="34">
        <v>70</v>
      </c>
      <c r="S1754" s="34">
        <v>2886</v>
      </c>
      <c r="T1754" s="35">
        <v>0</v>
      </c>
      <c r="U1754" s="36">
        <v>0</v>
      </c>
      <c r="V1754" s="37" t="s">
        <v>48</v>
      </c>
      <c r="W1754" s="32">
        <v>2016</v>
      </c>
      <c r="X1754" s="38" t="s">
        <v>4048</v>
      </c>
    </row>
    <row r="1755" spans="1:24" ht="50.1" customHeight="1">
      <c r="A1755" s="29" t="s">
        <v>4163</v>
      </c>
      <c r="B1755" s="30" t="s">
        <v>35</v>
      </c>
      <c r="C1755" s="31" t="s">
        <v>4131</v>
      </c>
      <c r="D1755" s="31" t="s">
        <v>4052</v>
      </c>
      <c r="E1755" s="31" t="s">
        <v>4132</v>
      </c>
      <c r="F1755" s="31" t="s">
        <v>4162</v>
      </c>
      <c r="G1755" s="32" t="s">
        <v>121</v>
      </c>
      <c r="H1755" s="33">
        <v>0</v>
      </c>
      <c r="I1755" s="67">
        <v>590000000</v>
      </c>
      <c r="J1755" s="32" t="s">
        <v>41</v>
      </c>
      <c r="K1755" s="32" t="s">
        <v>381</v>
      </c>
      <c r="L1755" s="32" t="s">
        <v>302</v>
      </c>
      <c r="M1755" s="32" t="s">
        <v>69</v>
      </c>
      <c r="N1755" s="32" t="s">
        <v>303</v>
      </c>
      <c r="O1755" s="32" t="s">
        <v>105</v>
      </c>
      <c r="P1755" s="32">
        <v>796</v>
      </c>
      <c r="Q1755" s="32" t="s">
        <v>47</v>
      </c>
      <c r="R1755" s="34">
        <v>70</v>
      </c>
      <c r="S1755" s="34">
        <v>6770</v>
      </c>
      <c r="T1755" s="35">
        <f>R1755*S1755</f>
        <v>473900</v>
      </c>
      <c r="U1755" s="36">
        <f>T1755*1.12</f>
        <v>530768</v>
      </c>
      <c r="V1755" s="37" t="s">
        <v>48</v>
      </c>
      <c r="W1755" s="32">
        <v>2016</v>
      </c>
      <c r="X1755" s="38" t="s">
        <v>48</v>
      </c>
    </row>
    <row r="1756" spans="1:24" ht="50.1" customHeight="1">
      <c r="A1756" s="29" t="s">
        <v>4164</v>
      </c>
      <c r="B1756" s="30" t="s">
        <v>35</v>
      </c>
      <c r="C1756" s="31" t="s">
        <v>4131</v>
      </c>
      <c r="D1756" s="31" t="s">
        <v>4052</v>
      </c>
      <c r="E1756" s="31" t="s">
        <v>4132</v>
      </c>
      <c r="F1756" s="31" t="s">
        <v>4165</v>
      </c>
      <c r="G1756" s="32" t="s">
        <v>103</v>
      </c>
      <c r="H1756" s="33">
        <v>0</v>
      </c>
      <c r="I1756" s="67">
        <v>590000000</v>
      </c>
      <c r="J1756" s="32" t="s">
        <v>41</v>
      </c>
      <c r="K1756" s="32" t="s">
        <v>381</v>
      </c>
      <c r="L1756" s="32" t="s">
        <v>302</v>
      </c>
      <c r="M1756" s="32" t="s">
        <v>69</v>
      </c>
      <c r="N1756" s="32" t="s">
        <v>303</v>
      </c>
      <c r="O1756" s="32" t="s">
        <v>105</v>
      </c>
      <c r="P1756" s="32">
        <v>796</v>
      </c>
      <c r="Q1756" s="32" t="s">
        <v>47</v>
      </c>
      <c r="R1756" s="34">
        <v>84</v>
      </c>
      <c r="S1756" s="34">
        <v>25146</v>
      </c>
      <c r="T1756" s="35">
        <v>0</v>
      </c>
      <c r="U1756" s="36">
        <v>0</v>
      </c>
      <c r="V1756" s="37" t="s">
        <v>48</v>
      </c>
      <c r="W1756" s="32">
        <v>2016</v>
      </c>
      <c r="X1756" s="38" t="s">
        <v>4048</v>
      </c>
    </row>
    <row r="1757" spans="1:24" ht="50.1" customHeight="1">
      <c r="A1757" s="29" t="s">
        <v>4166</v>
      </c>
      <c r="B1757" s="30" t="s">
        <v>35</v>
      </c>
      <c r="C1757" s="31" t="s">
        <v>4131</v>
      </c>
      <c r="D1757" s="31" t="s">
        <v>4052</v>
      </c>
      <c r="E1757" s="31" t="s">
        <v>4132</v>
      </c>
      <c r="F1757" s="31" t="s">
        <v>4165</v>
      </c>
      <c r="G1757" s="32" t="s">
        <v>121</v>
      </c>
      <c r="H1757" s="33">
        <v>0</v>
      </c>
      <c r="I1757" s="67">
        <v>590000000</v>
      </c>
      <c r="J1757" s="32" t="s">
        <v>41</v>
      </c>
      <c r="K1757" s="32" t="s">
        <v>381</v>
      </c>
      <c r="L1757" s="32" t="s">
        <v>302</v>
      </c>
      <c r="M1757" s="32" t="s">
        <v>69</v>
      </c>
      <c r="N1757" s="32" t="s">
        <v>303</v>
      </c>
      <c r="O1757" s="32" t="s">
        <v>105</v>
      </c>
      <c r="P1757" s="32">
        <v>796</v>
      </c>
      <c r="Q1757" s="32" t="s">
        <v>47</v>
      </c>
      <c r="R1757" s="34">
        <v>84</v>
      </c>
      <c r="S1757" s="34">
        <v>23610</v>
      </c>
      <c r="T1757" s="35">
        <f>R1757*S1757</f>
        <v>1983240</v>
      </c>
      <c r="U1757" s="36">
        <f>T1757*1.12</f>
        <v>2221228.8000000003</v>
      </c>
      <c r="V1757" s="37" t="s">
        <v>48</v>
      </c>
      <c r="W1757" s="32">
        <v>2016</v>
      </c>
      <c r="X1757" s="38" t="s">
        <v>48</v>
      </c>
    </row>
    <row r="1758" spans="1:24" ht="50.1" customHeight="1">
      <c r="A1758" s="29" t="s">
        <v>4167</v>
      </c>
      <c r="B1758" s="30" t="s">
        <v>35</v>
      </c>
      <c r="C1758" s="31" t="s">
        <v>4168</v>
      </c>
      <c r="D1758" s="31" t="s">
        <v>4052</v>
      </c>
      <c r="E1758" s="31" t="s">
        <v>4169</v>
      </c>
      <c r="F1758" s="31" t="s">
        <v>4170</v>
      </c>
      <c r="G1758" s="32" t="s">
        <v>103</v>
      </c>
      <c r="H1758" s="33">
        <v>0</v>
      </c>
      <c r="I1758" s="67">
        <v>590000000</v>
      </c>
      <c r="J1758" s="32" t="s">
        <v>41</v>
      </c>
      <c r="K1758" s="32" t="s">
        <v>381</v>
      </c>
      <c r="L1758" s="32" t="s">
        <v>302</v>
      </c>
      <c r="M1758" s="32" t="s">
        <v>69</v>
      </c>
      <c r="N1758" s="32" t="s">
        <v>303</v>
      </c>
      <c r="O1758" s="32" t="s">
        <v>105</v>
      </c>
      <c r="P1758" s="32">
        <v>796</v>
      </c>
      <c r="Q1758" s="32" t="s">
        <v>47</v>
      </c>
      <c r="R1758" s="34">
        <v>4</v>
      </c>
      <c r="S1758" s="34">
        <v>1263</v>
      </c>
      <c r="T1758" s="35">
        <v>0</v>
      </c>
      <c r="U1758" s="36">
        <f>T1758*1.12</f>
        <v>0</v>
      </c>
      <c r="V1758" s="37" t="s">
        <v>48</v>
      </c>
      <c r="W1758" s="32">
        <v>2016</v>
      </c>
      <c r="X1758" s="38">
        <v>11</v>
      </c>
    </row>
    <row r="1759" spans="1:24" s="40" customFormat="1" ht="50.1" customHeight="1">
      <c r="A1759" s="70" t="s">
        <v>4171</v>
      </c>
      <c r="B1759" s="30" t="s">
        <v>35</v>
      </c>
      <c r="C1759" s="42" t="s">
        <v>4168</v>
      </c>
      <c r="D1759" s="42" t="s">
        <v>4052</v>
      </c>
      <c r="E1759" s="42" t="s">
        <v>4169</v>
      </c>
      <c r="F1759" s="42" t="s">
        <v>4170</v>
      </c>
      <c r="G1759" s="32" t="s">
        <v>103</v>
      </c>
      <c r="H1759" s="30">
        <v>0</v>
      </c>
      <c r="I1759" s="67">
        <v>590000000</v>
      </c>
      <c r="J1759" s="32" t="s">
        <v>41</v>
      </c>
      <c r="K1759" s="32" t="s">
        <v>383</v>
      </c>
      <c r="L1759" s="32" t="s">
        <v>302</v>
      </c>
      <c r="M1759" s="32" t="s">
        <v>69</v>
      </c>
      <c r="N1759" s="32" t="s">
        <v>303</v>
      </c>
      <c r="O1759" s="67" t="s">
        <v>483</v>
      </c>
      <c r="P1759" s="32">
        <v>796</v>
      </c>
      <c r="Q1759" s="32" t="s">
        <v>47</v>
      </c>
      <c r="R1759" s="58">
        <v>4</v>
      </c>
      <c r="S1759" s="58">
        <v>1263</v>
      </c>
      <c r="T1759" s="44">
        <v>0</v>
      </c>
      <c r="U1759" s="44">
        <f>T1759*1.12</f>
        <v>0</v>
      </c>
      <c r="V1759" s="65"/>
      <c r="W1759" s="32">
        <v>2016</v>
      </c>
      <c r="X1759" s="30" t="s">
        <v>4172</v>
      </c>
    </row>
    <row r="1760" spans="1:24" s="40" customFormat="1" ht="50.1" customHeight="1">
      <c r="A1760" s="70" t="s">
        <v>4173</v>
      </c>
      <c r="B1760" s="54" t="s">
        <v>35</v>
      </c>
      <c r="C1760" s="42" t="s">
        <v>4168</v>
      </c>
      <c r="D1760" s="42" t="s">
        <v>4052</v>
      </c>
      <c r="E1760" s="42" t="s">
        <v>4169</v>
      </c>
      <c r="F1760" s="42" t="s">
        <v>4170</v>
      </c>
      <c r="G1760" s="87" t="s">
        <v>121</v>
      </c>
      <c r="H1760" s="30">
        <v>0</v>
      </c>
      <c r="I1760" s="67">
        <v>590000000</v>
      </c>
      <c r="J1760" s="32" t="s">
        <v>41</v>
      </c>
      <c r="K1760" s="32" t="s">
        <v>835</v>
      </c>
      <c r="L1760" s="32" t="s">
        <v>302</v>
      </c>
      <c r="M1760" s="32" t="s">
        <v>69</v>
      </c>
      <c r="N1760" s="30" t="s">
        <v>303</v>
      </c>
      <c r="O1760" s="67" t="s">
        <v>483</v>
      </c>
      <c r="P1760" s="32">
        <v>796</v>
      </c>
      <c r="Q1760" s="32" t="s">
        <v>47</v>
      </c>
      <c r="R1760" s="58">
        <v>5</v>
      </c>
      <c r="S1760" s="58">
        <v>1616</v>
      </c>
      <c r="T1760" s="44">
        <f>S1760*R1760</f>
        <v>8080</v>
      </c>
      <c r="U1760" s="44">
        <f>T1760*1.12</f>
        <v>9049.6</v>
      </c>
      <c r="V1760" s="30"/>
      <c r="W1760" s="32">
        <v>2016</v>
      </c>
      <c r="X1760" s="32"/>
    </row>
    <row r="1761" spans="1:24" ht="50.1" customHeight="1">
      <c r="A1761" s="29" t="s">
        <v>4174</v>
      </c>
      <c r="B1761" s="30" t="s">
        <v>35</v>
      </c>
      <c r="C1761" s="31" t="s">
        <v>4175</v>
      </c>
      <c r="D1761" s="31" t="s">
        <v>4052</v>
      </c>
      <c r="E1761" s="31" t="s">
        <v>4176</v>
      </c>
      <c r="F1761" s="31" t="s">
        <v>4177</v>
      </c>
      <c r="G1761" s="32" t="s">
        <v>103</v>
      </c>
      <c r="H1761" s="33">
        <v>0</v>
      </c>
      <c r="I1761" s="67">
        <v>590000000</v>
      </c>
      <c r="J1761" s="32" t="s">
        <v>41</v>
      </c>
      <c r="K1761" s="32" t="s">
        <v>381</v>
      </c>
      <c r="L1761" s="32" t="s">
        <v>302</v>
      </c>
      <c r="M1761" s="32" t="s">
        <v>69</v>
      </c>
      <c r="N1761" s="32" t="s">
        <v>303</v>
      </c>
      <c r="O1761" s="32" t="s">
        <v>105</v>
      </c>
      <c r="P1761" s="32">
        <v>796</v>
      </c>
      <c r="Q1761" s="32" t="s">
        <v>47</v>
      </c>
      <c r="R1761" s="34">
        <v>15</v>
      </c>
      <c r="S1761" s="34">
        <v>1471</v>
      </c>
      <c r="T1761" s="35">
        <v>0</v>
      </c>
      <c r="U1761" s="36">
        <v>0</v>
      </c>
      <c r="V1761" s="37" t="s">
        <v>48</v>
      </c>
      <c r="W1761" s="32">
        <v>2016</v>
      </c>
      <c r="X1761" s="38" t="s">
        <v>4048</v>
      </c>
    </row>
    <row r="1762" spans="1:24" ht="50.1" customHeight="1">
      <c r="A1762" s="29" t="s">
        <v>4178</v>
      </c>
      <c r="B1762" s="30" t="s">
        <v>35</v>
      </c>
      <c r="C1762" s="31" t="s">
        <v>4175</v>
      </c>
      <c r="D1762" s="31" t="s">
        <v>4052</v>
      </c>
      <c r="E1762" s="31" t="s">
        <v>4176</v>
      </c>
      <c r="F1762" s="31" t="s">
        <v>4177</v>
      </c>
      <c r="G1762" s="32" t="s">
        <v>121</v>
      </c>
      <c r="H1762" s="33">
        <v>0</v>
      </c>
      <c r="I1762" s="67">
        <v>590000000</v>
      </c>
      <c r="J1762" s="32" t="s">
        <v>41</v>
      </c>
      <c r="K1762" s="32" t="s">
        <v>381</v>
      </c>
      <c r="L1762" s="32" t="s">
        <v>302</v>
      </c>
      <c r="M1762" s="32" t="s">
        <v>69</v>
      </c>
      <c r="N1762" s="32" t="s">
        <v>303</v>
      </c>
      <c r="O1762" s="32" t="s">
        <v>105</v>
      </c>
      <c r="P1762" s="32">
        <v>796</v>
      </c>
      <c r="Q1762" s="32" t="s">
        <v>47</v>
      </c>
      <c r="R1762" s="34">
        <v>15</v>
      </c>
      <c r="S1762" s="34">
        <v>1875</v>
      </c>
      <c r="T1762" s="35">
        <f>R1762*S1762</f>
        <v>28125</v>
      </c>
      <c r="U1762" s="36">
        <f>T1762*1.12</f>
        <v>31500.000000000004</v>
      </c>
      <c r="V1762" s="37" t="s">
        <v>48</v>
      </c>
      <c r="W1762" s="32">
        <v>2016</v>
      </c>
      <c r="X1762" s="38" t="s">
        <v>48</v>
      </c>
    </row>
    <row r="1763" spans="1:24" ht="50.1" customHeight="1">
      <c r="A1763" s="29" t="s">
        <v>4179</v>
      </c>
      <c r="B1763" s="30" t="s">
        <v>35</v>
      </c>
      <c r="C1763" s="31" t="s">
        <v>4180</v>
      </c>
      <c r="D1763" s="31" t="s">
        <v>4052</v>
      </c>
      <c r="E1763" s="31" t="s">
        <v>4181</v>
      </c>
      <c r="F1763" s="31" t="s">
        <v>4182</v>
      </c>
      <c r="G1763" s="32" t="s">
        <v>103</v>
      </c>
      <c r="H1763" s="33">
        <v>0</v>
      </c>
      <c r="I1763" s="67">
        <v>590000000</v>
      </c>
      <c r="J1763" s="32" t="s">
        <v>41</v>
      </c>
      <c r="K1763" s="32" t="s">
        <v>381</v>
      </c>
      <c r="L1763" s="32" t="s">
        <v>302</v>
      </c>
      <c r="M1763" s="32" t="s">
        <v>69</v>
      </c>
      <c r="N1763" s="32" t="s">
        <v>303</v>
      </c>
      <c r="O1763" s="32" t="s">
        <v>105</v>
      </c>
      <c r="P1763" s="32">
        <v>796</v>
      </c>
      <c r="Q1763" s="32" t="s">
        <v>47</v>
      </c>
      <c r="R1763" s="34">
        <v>91</v>
      </c>
      <c r="S1763" s="34">
        <v>1722</v>
      </c>
      <c r="T1763" s="35">
        <v>0</v>
      </c>
      <c r="U1763" s="36">
        <v>0</v>
      </c>
      <c r="V1763" s="37" t="s">
        <v>48</v>
      </c>
      <c r="W1763" s="32">
        <v>2016</v>
      </c>
      <c r="X1763" s="38" t="s">
        <v>4048</v>
      </c>
    </row>
    <row r="1764" spans="1:24" ht="50.1" customHeight="1">
      <c r="A1764" s="29" t="s">
        <v>4183</v>
      </c>
      <c r="B1764" s="30" t="s">
        <v>35</v>
      </c>
      <c r="C1764" s="31" t="s">
        <v>4180</v>
      </c>
      <c r="D1764" s="31" t="s">
        <v>4052</v>
      </c>
      <c r="E1764" s="31" t="s">
        <v>4181</v>
      </c>
      <c r="F1764" s="31" t="s">
        <v>4182</v>
      </c>
      <c r="G1764" s="32" t="s">
        <v>121</v>
      </c>
      <c r="H1764" s="33">
        <v>0</v>
      </c>
      <c r="I1764" s="67">
        <v>590000000</v>
      </c>
      <c r="J1764" s="32" t="s">
        <v>41</v>
      </c>
      <c r="K1764" s="32" t="s">
        <v>381</v>
      </c>
      <c r="L1764" s="32" t="s">
        <v>302</v>
      </c>
      <c r="M1764" s="32" t="s">
        <v>69</v>
      </c>
      <c r="N1764" s="32" t="s">
        <v>303</v>
      </c>
      <c r="O1764" s="32" t="s">
        <v>105</v>
      </c>
      <c r="P1764" s="32">
        <v>796</v>
      </c>
      <c r="Q1764" s="32" t="s">
        <v>47</v>
      </c>
      <c r="R1764" s="34">
        <v>91</v>
      </c>
      <c r="S1764" s="34">
        <v>3130</v>
      </c>
      <c r="T1764" s="35">
        <f>R1764*S1764</f>
        <v>284830</v>
      </c>
      <c r="U1764" s="36">
        <f>T1764*1.12</f>
        <v>319009.60000000003</v>
      </c>
      <c r="V1764" s="37" t="s">
        <v>48</v>
      </c>
      <c r="W1764" s="32">
        <v>2016</v>
      </c>
      <c r="X1764" s="38" t="s">
        <v>48</v>
      </c>
    </row>
    <row r="1765" spans="1:24" ht="50.1" customHeight="1">
      <c r="A1765" s="29" t="s">
        <v>4184</v>
      </c>
      <c r="B1765" s="30" t="s">
        <v>35</v>
      </c>
      <c r="C1765" s="31" t="s">
        <v>4185</v>
      </c>
      <c r="D1765" s="31" t="s">
        <v>4052</v>
      </c>
      <c r="E1765" s="31" t="s">
        <v>4186</v>
      </c>
      <c r="F1765" s="31" t="s">
        <v>4187</v>
      </c>
      <c r="G1765" s="32" t="s">
        <v>103</v>
      </c>
      <c r="H1765" s="33">
        <v>0</v>
      </c>
      <c r="I1765" s="67">
        <v>590000000</v>
      </c>
      <c r="J1765" s="32" t="s">
        <v>41</v>
      </c>
      <c r="K1765" s="32" t="s">
        <v>381</v>
      </c>
      <c r="L1765" s="32" t="s">
        <v>302</v>
      </c>
      <c r="M1765" s="32" t="s">
        <v>69</v>
      </c>
      <c r="N1765" s="32" t="s">
        <v>303</v>
      </c>
      <c r="O1765" s="32" t="s">
        <v>105</v>
      </c>
      <c r="P1765" s="32">
        <v>796</v>
      </c>
      <c r="Q1765" s="32" t="s">
        <v>47</v>
      </c>
      <c r="R1765" s="34">
        <v>72</v>
      </c>
      <c r="S1765" s="34">
        <v>2104</v>
      </c>
      <c r="T1765" s="35">
        <v>0</v>
      </c>
      <c r="U1765" s="36">
        <f>T1765*1.12</f>
        <v>0</v>
      </c>
      <c r="V1765" s="37" t="s">
        <v>48</v>
      </c>
      <c r="W1765" s="32">
        <v>2016</v>
      </c>
      <c r="X1765" s="38">
        <v>11</v>
      </c>
    </row>
    <row r="1766" spans="1:24" ht="50.1" customHeight="1">
      <c r="A1766" s="41" t="s">
        <v>4188</v>
      </c>
      <c r="B1766" s="30" t="s">
        <v>35</v>
      </c>
      <c r="C1766" s="42" t="s">
        <v>4185</v>
      </c>
      <c r="D1766" s="42" t="s">
        <v>4052</v>
      </c>
      <c r="E1766" s="42" t="s">
        <v>4186</v>
      </c>
      <c r="F1766" s="42" t="s">
        <v>4187</v>
      </c>
      <c r="G1766" s="32" t="s">
        <v>103</v>
      </c>
      <c r="H1766" s="30">
        <v>0</v>
      </c>
      <c r="I1766" s="67">
        <v>590000000</v>
      </c>
      <c r="J1766" s="32" t="s">
        <v>41</v>
      </c>
      <c r="K1766" s="32" t="s">
        <v>383</v>
      </c>
      <c r="L1766" s="32" t="s">
        <v>302</v>
      </c>
      <c r="M1766" s="32" t="s">
        <v>69</v>
      </c>
      <c r="N1766" s="32" t="s">
        <v>303</v>
      </c>
      <c r="O1766" s="67" t="s">
        <v>483</v>
      </c>
      <c r="P1766" s="32">
        <v>796</v>
      </c>
      <c r="Q1766" s="32" t="s">
        <v>47</v>
      </c>
      <c r="R1766" s="62">
        <v>72</v>
      </c>
      <c r="S1766" s="143">
        <v>2104</v>
      </c>
      <c r="T1766" s="44">
        <f>R1766*S1766</f>
        <v>151488</v>
      </c>
      <c r="U1766" s="44">
        <f>T1766*1.12</f>
        <v>169666.56000000003</v>
      </c>
      <c r="V1766" s="146"/>
      <c r="W1766" s="32">
        <v>2016</v>
      </c>
      <c r="X1766" s="147"/>
    </row>
    <row r="1767" spans="1:24" ht="50.1" customHeight="1">
      <c r="A1767" s="29" t="s">
        <v>4189</v>
      </c>
      <c r="B1767" s="30" t="s">
        <v>35</v>
      </c>
      <c r="C1767" s="31" t="s">
        <v>4185</v>
      </c>
      <c r="D1767" s="31" t="s">
        <v>4052</v>
      </c>
      <c r="E1767" s="31" t="s">
        <v>4186</v>
      </c>
      <c r="F1767" s="31" t="s">
        <v>4190</v>
      </c>
      <c r="G1767" s="32" t="s">
        <v>103</v>
      </c>
      <c r="H1767" s="33">
        <v>0</v>
      </c>
      <c r="I1767" s="67">
        <v>590000000</v>
      </c>
      <c r="J1767" s="32" t="s">
        <v>41</v>
      </c>
      <c r="K1767" s="32" t="s">
        <v>381</v>
      </c>
      <c r="L1767" s="32" t="s">
        <v>302</v>
      </c>
      <c r="M1767" s="32" t="s">
        <v>69</v>
      </c>
      <c r="N1767" s="32" t="s">
        <v>303</v>
      </c>
      <c r="O1767" s="32" t="s">
        <v>105</v>
      </c>
      <c r="P1767" s="32">
        <v>796</v>
      </c>
      <c r="Q1767" s="32" t="s">
        <v>47</v>
      </c>
      <c r="R1767" s="34">
        <v>70</v>
      </c>
      <c r="S1767" s="34">
        <v>2104</v>
      </c>
      <c r="T1767" s="35">
        <v>0</v>
      </c>
      <c r="U1767" s="36">
        <v>0</v>
      </c>
      <c r="V1767" s="37" t="s">
        <v>48</v>
      </c>
      <c r="W1767" s="32">
        <v>2016</v>
      </c>
      <c r="X1767" s="38" t="s">
        <v>4048</v>
      </c>
    </row>
    <row r="1768" spans="1:24" ht="50.1" customHeight="1">
      <c r="A1768" s="29" t="s">
        <v>4191</v>
      </c>
      <c r="B1768" s="30" t="s">
        <v>35</v>
      </c>
      <c r="C1768" s="31" t="s">
        <v>4185</v>
      </c>
      <c r="D1768" s="31" t="s">
        <v>4052</v>
      </c>
      <c r="E1768" s="31" t="s">
        <v>4186</v>
      </c>
      <c r="F1768" s="31" t="s">
        <v>4190</v>
      </c>
      <c r="G1768" s="32" t="s">
        <v>121</v>
      </c>
      <c r="H1768" s="33">
        <v>0</v>
      </c>
      <c r="I1768" s="67">
        <v>590000000</v>
      </c>
      <c r="J1768" s="32" t="s">
        <v>41</v>
      </c>
      <c r="K1768" s="32" t="s">
        <v>381</v>
      </c>
      <c r="L1768" s="32" t="s">
        <v>302</v>
      </c>
      <c r="M1768" s="32" t="s">
        <v>69</v>
      </c>
      <c r="N1768" s="32" t="s">
        <v>303</v>
      </c>
      <c r="O1768" s="32" t="s">
        <v>105</v>
      </c>
      <c r="P1768" s="32">
        <v>796</v>
      </c>
      <c r="Q1768" s="32" t="s">
        <v>47</v>
      </c>
      <c r="R1768" s="34">
        <v>70</v>
      </c>
      <c r="S1768" s="34">
        <v>2886</v>
      </c>
      <c r="T1768" s="35">
        <f>R1768*S1768</f>
        <v>202020</v>
      </c>
      <c r="U1768" s="36">
        <f>T1768*1.12</f>
        <v>226262.40000000002</v>
      </c>
      <c r="V1768" s="37" t="s">
        <v>48</v>
      </c>
      <c r="W1768" s="32">
        <v>2016</v>
      </c>
      <c r="X1768" s="38" t="s">
        <v>48</v>
      </c>
    </row>
    <row r="1769" spans="1:24" ht="50.1" customHeight="1">
      <c r="A1769" s="29" t="s">
        <v>4192</v>
      </c>
      <c r="B1769" s="30" t="s">
        <v>35</v>
      </c>
      <c r="C1769" s="31" t="s">
        <v>4193</v>
      </c>
      <c r="D1769" s="31" t="s">
        <v>4052</v>
      </c>
      <c r="E1769" s="31" t="s">
        <v>4194</v>
      </c>
      <c r="F1769" s="31" t="s">
        <v>4195</v>
      </c>
      <c r="G1769" s="32" t="s">
        <v>103</v>
      </c>
      <c r="H1769" s="33">
        <v>0</v>
      </c>
      <c r="I1769" s="67">
        <v>590000000</v>
      </c>
      <c r="J1769" s="32" t="s">
        <v>41</v>
      </c>
      <c r="K1769" s="32" t="s">
        <v>381</v>
      </c>
      <c r="L1769" s="32" t="s">
        <v>302</v>
      </c>
      <c r="M1769" s="32" t="s">
        <v>69</v>
      </c>
      <c r="N1769" s="32" t="s">
        <v>303</v>
      </c>
      <c r="O1769" s="32" t="s">
        <v>105</v>
      </c>
      <c r="P1769" s="32">
        <v>796</v>
      </c>
      <c r="Q1769" s="32" t="s">
        <v>47</v>
      </c>
      <c r="R1769" s="34">
        <v>15</v>
      </c>
      <c r="S1769" s="34">
        <v>2579</v>
      </c>
      <c r="T1769" s="35">
        <v>0</v>
      </c>
      <c r="U1769" s="36">
        <v>0</v>
      </c>
      <c r="V1769" s="37" t="s">
        <v>48</v>
      </c>
      <c r="W1769" s="32">
        <v>2016</v>
      </c>
      <c r="X1769" s="38" t="s">
        <v>4048</v>
      </c>
    </row>
    <row r="1770" spans="1:24" ht="50.1" customHeight="1">
      <c r="A1770" s="29" t="s">
        <v>4196</v>
      </c>
      <c r="B1770" s="30" t="s">
        <v>35</v>
      </c>
      <c r="C1770" s="31" t="s">
        <v>4193</v>
      </c>
      <c r="D1770" s="31" t="s">
        <v>4052</v>
      </c>
      <c r="E1770" s="31" t="s">
        <v>4194</v>
      </c>
      <c r="F1770" s="31" t="s">
        <v>4195</v>
      </c>
      <c r="G1770" s="32" t="s">
        <v>121</v>
      </c>
      <c r="H1770" s="33">
        <v>0</v>
      </c>
      <c r="I1770" s="67">
        <v>590000000</v>
      </c>
      <c r="J1770" s="32" t="s">
        <v>41</v>
      </c>
      <c r="K1770" s="32" t="s">
        <v>381</v>
      </c>
      <c r="L1770" s="32" t="s">
        <v>302</v>
      </c>
      <c r="M1770" s="32" t="s">
        <v>69</v>
      </c>
      <c r="N1770" s="32" t="s">
        <v>303</v>
      </c>
      <c r="O1770" s="32" t="s">
        <v>105</v>
      </c>
      <c r="P1770" s="32">
        <v>796</v>
      </c>
      <c r="Q1770" s="32" t="s">
        <v>47</v>
      </c>
      <c r="R1770" s="34">
        <v>15</v>
      </c>
      <c r="S1770" s="34">
        <v>4177</v>
      </c>
      <c r="T1770" s="35">
        <f>R1770*S1770</f>
        <v>62655</v>
      </c>
      <c r="U1770" s="36">
        <f>T1770*1.12</f>
        <v>70173.600000000006</v>
      </c>
      <c r="V1770" s="37" t="s">
        <v>48</v>
      </c>
      <c r="W1770" s="32">
        <v>2016</v>
      </c>
      <c r="X1770" s="38" t="s">
        <v>48</v>
      </c>
    </row>
    <row r="1771" spans="1:24" ht="50.1" customHeight="1">
      <c r="A1771" s="29" t="s">
        <v>4197</v>
      </c>
      <c r="B1771" s="30" t="s">
        <v>35</v>
      </c>
      <c r="C1771" s="31" t="s">
        <v>4198</v>
      </c>
      <c r="D1771" s="31" t="s">
        <v>4052</v>
      </c>
      <c r="E1771" s="31" t="s">
        <v>4199</v>
      </c>
      <c r="F1771" s="31" t="s">
        <v>4200</v>
      </c>
      <c r="G1771" s="32" t="s">
        <v>103</v>
      </c>
      <c r="H1771" s="33">
        <v>0</v>
      </c>
      <c r="I1771" s="67">
        <v>590000000</v>
      </c>
      <c r="J1771" s="32" t="s">
        <v>41</v>
      </c>
      <c r="K1771" s="32" t="s">
        <v>381</v>
      </c>
      <c r="L1771" s="32" t="s">
        <v>302</v>
      </c>
      <c r="M1771" s="32" t="s">
        <v>69</v>
      </c>
      <c r="N1771" s="32" t="s">
        <v>303</v>
      </c>
      <c r="O1771" s="32" t="s">
        <v>105</v>
      </c>
      <c r="P1771" s="32">
        <v>796</v>
      </c>
      <c r="Q1771" s="32" t="s">
        <v>47</v>
      </c>
      <c r="R1771" s="34">
        <v>16</v>
      </c>
      <c r="S1771" s="34">
        <v>2913</v>
      </c>
      <c r="T1771" s="35">
        <v>0</v>
      </c>
      <c r="U1771" s="36">
        <f>T1771*1.12</f>
        <v>0</v>
      </c>
      <c r="V1771" s="37" t="s">
        <v>48</v>
      </c>
      <c r="W1771" s="32">
        <v>2016</v>
      </c>
      <c r="X1771" s="38">
        <v>11</v>
      </c>
    </row>
    <row r="1772" spans="1:24" ht="50.1" customHeight="1">
      <c r="A1772" s="41" t="s">
        <v>4201</v>
      </c>
      <c r="B1772" s="30" t="s">
        <v>35</v>
      </c>
      <c r="C1772" s="42" t="s">
        <v>4198</v>
      </c>
      <c r="D1772" s="42" t="s">
        <v>4052</v>
      </c>
      <c r="E1772" s="42" t="s">
        <v>4199</v>
      </c>
      <c r="F1772" s="42" t="s">
        <v>4200</v>
      </c>
      <c r="G1772" s="32" t="s">
        <v>103</v>
      </c>
      <c r="H1772" s="30">
        <v>0</v>
      </c>
      <c r="I1772" s="67">
        <v>590000000</v>
      </c>
      <c r="J1772" s="32" t="s">
        <v>41</v>
      </c>
      <c r="K1772" s="32" t="s">
        <v>383</v>
      </c>
      <c r="L1772" s="32" t="s">
        <v>302</v>
      </c>
      <c r="M1772" s="32" t="s">
        <v>69</v>
      </c>
      <c r="N1772" s="32" t="s">
        <v>303</v>
      </c>
      <c r="O1772" s="67" t="s">
        <v>483</v>
      </c>
      <c r="P1772" s="32">
        <v>796</v>
      </c>
      <c r="Q1772" s="32" t="s">
        <v>47</v>
      </c>
      <c r="R1772" s="62">
        <v>16</v>
      </c>
      <c r="S1772" s="143">
        <v>2913</v>
      </c>
      <c r="T1772" s="44">
        <f>R1772*S1772</f>
        <v>46608</v>
      </c>
      <c r="U1772" s="44">
        <f>T1772*1.12</f>
        <v>52200.960000000006</v>
      </c>
      <c r="V1772" s="146"/>
      <c r="W1772" s="32">
        <v>2016</v>
      </c>
      <c r="X1772" s="147"/>
    </row>
    <row r="1773" spans="1:24" ht="50.1" customHeight="1">
      <c r="A1773" s="29" t="s">
        <v>4202</v>
      </c>
      <c r="B1773" s="30" t="s">
        <v>35</v>
      </c>
      <c r="C1773" s="31" t="s">
        <v>4198</v>
      </c>
      <c r="D1773" s="31" t="s">
        <v>4052</v>
      </c>
      <c r="E1773" s="31" t="s">
        <v>4199</v>
      </c>
      <c r="F1773" s="31" t="s">
        <v>4203</v>
      </c>
      <c r="G1773" s="32" t="s">
        <v>103</v>
      </c>
      <c r="H1773" s="33">
        <v>0</v>
      </c>
      <c r="I1773" s="67">
        <v>590000000</v>
      </c>
      <c r="J1773" s="32" t="s">
        <v>41</v>
      </c>
      <c r="K1773" s="32" t="s">
        <v>381</v>
      </c>
      <c r="L1773" s="32" t="s">
        <v>302</v>
      </c>
      <c r="M1773" s="32" t="s">
        <v>69</v>
      </c>
      <c r="N1773" s="32" t="s">
        <v>303</v>
      </c>
      <c r="O1773" s="32" t="s">
        <v>105</v>
      </c>
      <c r="P1773" s="32">
        <v>796</v>
      </c>
      <c r="Q1773" s="32" t="s">
        <v>47</v>
      </c>
      <c r="R1773" s="34">
        <v>15</v>
      </c>
      <c r="S1773" s="34">
        <v>2913</v>
      </c>
      <c r="T1773" s="35">
        <v>0</v>
      </c>
      <c r="U1773" s="36">
        <v>0</v>
      </c>
      <c r="V1773" s="37" t="s">
        <v>48</v>
      </c>
      <c r="W1773" s="32">
        <v>2016</v>
      </c>
      <c r="X1773" s="38" t="s">
        <v>4048</v>
      </c>
    </row>
    <row r="1774" spans="1:24" ht="50.1" customHeight="1">
      <c r="A1774" s="29" t="s">
        <v>4204</v>
      </c>
      <c r="B1774" s="30" t="s">
        <v>35</v>
      </c>
      <c r="C1774" s="31" t="s">
        <v>4198</v>
      </c>
      <c r="D1774" s="31" t="s">
        <v>4052</v>
      </c>
      <c r="E1774" s="31" t="s">
        <v>4199</v>
      </c>
      <c r="F1774" s="31" t="s">
        <v>4203</v>
      </c>
      <c r="G1774" s="32" t="s">
        <v>121</v>
      </c>
      <c r="H1774" s="33">
        <v>0</v>
      </c>
      <c r="I1774" s="67">
        <v>590000000</v>
      </c>
      <c r="J1774" s="32" t="s">
        <v>41</v>
      </c>
      <c r="K1774" s="32" t="s">
        <v>381</v>
      </c>
      <c r="L1774" s="32" t="s">
        <v>302</v>
      </c>
      <c r="M1774" s="32" t="s">
        <v>69</v>
      </c>
      <c r="N1774" s="32" t="s">
        <v>303</v>
      </c>
      <c r="O1774" s="32" t="s">
        <v>105</v>
      </c>
      <c r="P1774" s="32">
        <v>796</v>
      </c>
      <c r="Q1774" s="32" t="s">
        <v>47</v>
      </c>
      <c r="R1774" s="34">
        <v>15</v>
      </c>
      <c r="S1774" s="34">
        <v>4820</v>
      </c>
      <c r="T1774" s="35">
        <f>R1774*S1774</f>
        <v>72300</v>
      </c>
      <c r="U1774" s="36">
        <f>T1774*1.12</f>
        <v>80976.000000000015</v>
      </c>
      <c r="V1774" s="37" t="s">
        <v>48</v>
      </c>
      <c r="W1774" s="32">
        <v>2016</v>
      </c>
      <c r="X1774" s="38" t="s">
        <v>48</v>
      </c>
    </row>
    <row r="1775" spans="1:24" ht="50.1" customHeight="1">
      <c r="A1775" s="29" t="s">
        <v>4205</v>
      </c>
      <c r="B1775" s="30" t="s">
        <v>35</v>
      </c>
      <c r="C1775" s="31" t="s">
        <v>4198</v>
      </c>
      <c r="D1775" s="31" t="s">
        <v>4052</v>
      </c>
      <c r="E1775" s="31" t="s">
        <v>4199</v>
      </c>
      <c r="F1775" s="31" t="s">
        <v>4206</v>
      </c>
      <c r="G1775" s="32" t="s">
        <v>103</v>
      </c>
      <c r="H1775" s="33">
        <v>0</v>
      </c>
      <c r="I1775" s="67">
        <v>590000000</v>
      </c>
      <c r="J1775" s="32" t="s">
        <v>41</v>
      </c>
      <c r="K1775" s="32" t="s">
        <v>381</v>
      </c>
      <c r="L1775" s="32" t="s">
        <v>302</v>
      </c>
      <c r="M1775" s="32" t="s">
        <v>69</v>
      </c>
      <c r="N1775" s="32" t="s">
        <v>303</v>
      </c>
      <c r="O1775" s="32" t="s">
        <v>105</v>
      </c>
      <c r="P1775" s="32">
        <v>796</v>
      </c>
      <c r="Q1775" s="32" t="s">
        <v>47</v>
      </c>
      <c r="R1775" s="34">
        <v>76</v>
      </c>
      <c r="S1775" s="34">
        <v>1084</v>
      </c>
      <c r="T1775" s="35">
        <v>0</v>
      </c>
      <c r="U1775" s="36">
        <v>0</v>
      </c>
      <c r="V1775" s="37" t="s">
        <v>48</v>
      </c>
      <c r="W1775" s="32">
        <v>2016</v>
      </c>
      <c r="X1775" s="38" t="s">
        <v>4048</v>
      </c>
    </row>
    <row r="1776" spans="1:24" ht="50.1" customHeight="1">
      <c r="A1776" s="29" t="s">
        <v>4207</v>
      </c>
      <c r="B1776" s="30" t="s">
        <v>35</v>
      </c>
      <c r="C1776" s="31" t="s">
        <v>4198</v>
      </c>
      <c r="D1776" s="31" t="s">
        <v>4052</v>
      </c>
      <c r="E1776" s="31" t="s">
        <v>4199</v>
      </c>
      <c r="F1776" s="31" t="s">
        <v>4206</v>
      </c>
      <c r="G1776" s="32" t="s">
        <v>121</v>
      </c>
      <c r="H1776" s="33">
        <v>0</v>
      </c>
      <c r="I1776" s="67">
        <v>590000000</v>
      </c>
      <c r="J1776" s="32" t="s">
        <v>41</v>
      </c>
      <c r="K1776" s="32" t="s">
        <v>381</v>
      </c>
      <c r="L1776" s="32" t="s">
        <v>302</v>
      </c>
      <c r="M1776" s="32" t="s">
        <v>69</v>
      </c>
      <c r="N1776" s="32" t="s">
        <v>303</v>
      </c>
      <c r="O1776" s="32" t="s">
        <v>105</v>
      </c>
      <c r="P1776" s="32">
        <v>796</v>
      </c>
      <c r="Q1776" s="32" t="s">
        <v>47</v>
      </c>
      <c r="R1776" s="34">
        <v>76</v>
      </c>
      <c r="S1776" s="34">
        <v>1469</v>
      </c>
      <c r="T1776" s="35">
        <f>R1776*S1776</f>
        <v>111644</v>
      </c>
      <c r="U1776" s="36">
        <f>T1776*1.12</f>
        <v>125041.28000000001</v>
      </c>
      <c r="V1776" s="37" t="s">
        <v>48</v>
      </c>
      <c r="W1776" s="32">
        <v>2016</v>
      </c>
      <c r="X1776" s="38" t="s">
        <v>48</v>
      </c>
    </row>
    <row r="1777" spans="1:24" ht="50.1" customHeight="1">
      <c r="A1777" s="29" t="s">
        <v>4208</v>
      </c>
      <c r="B1777" s="30" t="s">
        <v>35</v>
      </c>
      <c r="C1777" s="31" t="s">
        <v>4198</v>
      </c>
      <c r="D1777" s="31" t="s">
        <v>4052</v>
      </c>
      <c r="E1777" s="31" t="s">
        <v>4199</v>
      </c>
      <c r="F1777" s="31" t="s">
        <v>4209</v>
      </c>
      <c r="G1777" s="32" t="s">
        <v>103</v>
      </c>
      <c r="H1777" s="33">
        <v>0</v>
      </c>
      <c r="I1777" s="67">
        <v>590000000</v>
      </c>
      <c r="J1777" s="32" t="s">
        <v>41</v>
      </c>
      <c r="K1777" s="32" t="s">
        <v>381</v>
      </c>
      <c r="L1777" s="32" t="s">
        <v>302</v>
      </c>
      <c r="M1777" s="32" t="s">
        <v>69</v>
      </c>
      <c r="N1777" s="32" t="s">
        <v>303</v>
      </c>
      <c r="O1777" s="32" t="s">
        <v>105</v>
      </c>
      <c r="P1777" s="32">
        <v>796</v>
      </c>
      <c r="Q1777" s="32" t="s">
        <v>47</v>
      </c>
      <c r="R1777" s="34">
        <v>3</v>
      </c>
      <c r="S1777" s="34">
        <v>3144</v>
      </c>
      <c r="T1777" s="35">
        <v>0</v>
      </c>
      <c r="U1777" s="36">
        <v>0</v>
      </c>
      <c r="V1777" s="37" t="s">
        <v>48</v>
      </c>
      <c r="W1777" s="32">
        <v>2016</v>
      </c>
      <c r="X1777" s="38" t="s">
        <v>4048</v>
      </c>
    </row>
    <row r="1778" spans="1:24" ht="50.1" customHeight="1">
      <c r="A1778" s="29" t="s">
        <v>4210</v>
      </c>
      <c r="B1778" s="30" t="s">
        <v>35</v>
      </c>
      <c r="C1778" s="31" t="s">
        <v>4198</v>
      </c>
      <c r="D1778" s="31" t="s">
        <v>4052</v>
      </c>
      <c r="E1778" s="31" t="s">
        <v>4199</v>
      </c>
      <c r="F1778" s="31" t="s">
        <v>4209</v>
      </c>
      <c r="G1778" s="32" t="s">
        <v>121</v>
      </c>
      <c r="H1778" s="33">
        <v>0</v>
      </c>
      <c r="I1778" s="67">
        <v>590000000</v>
      </c>
      <c r="J1778" s="32" t="s">
        <v>41</v>
      </c>
      <c r="K1778" s="32" t="s">
        <v>381</v>
      </c>
      <c r="L1778" s="32" t="s">
        <v>302</v>
      </c>
      <c r="M1778" s="32" t="s">
        <v>69</v>
      </c>
      <c r="N1778" s="32" t="s">
        <v>303</v>
      </c>
      <c r="O1778" s="32" t="s">
        <v>105</v>
      </c>
      <c r="P1778" s="32">
        <v>796</v>
      </c>
      <c r="Q1778" s="32" t="s">
        <v>47</v>
      </c>
      <c r="R1778" s="34">
        <v>3</v>
      </c>
      <c r="S1778" s="34">
        <v>5084</v>
      </c>
      <c r="T1778" s="35">
        <f>R1778*S1778</f>
        <v>15252</v>
      </c>
      <c r="U1778" s="36">
        <f>T1778*1.12</f>
        <v>17082.240000000002</v>
      </c>
      <c r="V1778" s="37" t="s">
        <v>48</v>
      </c>
      <c r="W1778" s="32">
        <v>2016</v>
      </c>
      <c r="X1778" s="38" t="s">
        <v>48</v>
      </c>
    </row>
    <row r="1779" spans="1:24" ht="50.1" customHeight="1">
      <c r="A1779" s="29" t="s">
        <v>4211</v>
      </c>
      <c r="B1779" s="30" t="s">
        <v>35</v>
      </c>
      <c r="C1779" s="31" t="s">
        <v>4193</v>
      </c>
      <c r="D1779" s="31" t="s">
        <v>4052</v>
      </c>
      <c r="E1779" s="31" t="s">
        <v>4194</v>
      </c>
      <c r="F1779" s="31" t="s">
        <v>4212</v>
      </c>
      <c r="G1779" s="32" t="s">
        <v>103</v>
      </c>
      <c r="H1779" s="33">
        <v>0</v>
      </c>
      <c r="I1779" s="67">
        <v>590000000</v>
      </c>
      <c r="J1779" s="32" t="s">
        <v>41</v>
      </c>
      <c r="K1779" s="32" t="s">
        <v>381</v>
      </c>
      <c r="L1779" s="32" t="s">
        <v>302</v>
      </c>
      <c r="M1779" s="32" t="s">
        <v>69</v>
      </c>
      <c r="N1779" s="32" t="s">
        <v>303</v>
      </c>
      <c r="O1779" s="32" t="s">
        <v>105</v>
      </c>
      <c r="P1779" s="32">
        <v>796</v>
      </c>
      <c r="Q1779" s="32" t="s">
        <v>47</v>
      </c>
      <c r="R1779" s="34">
        <v>3</v>
      </c>
      <c r="S1779" s="34">
        <v>2997</v>
      </c>
      <c r="T1779" s="35">
        <v>0</v>
      </c>
      <c r="U1779" s="36">
        <v>0</v>
      </c>
      <c r="V1779" s="37" t="s">
        <v>48</v>
      </c>
      <c r="W1779" s="32">
        <v>2016</v>
      </c>
      <c r="X1779" s="38" t="s">
        <v>4048</v>
      </c>
    </row>
    <row r="1780" spans="1:24" ht="50.1" customHeight="1">
      <c r="A1780" s="29" t="s">
        <v>4213</v>
      </c>
      <c r="B1780" s="30" t="s">
        <v>35</v>
      </c>
      <c r="C1780" s="31" t="s">
        <v>4193</v>
      </c>
      <c r="D1780" s="31" t="s">
        <v>4052</v>
      </c>
      <c r="E1780" s="31" t="s">
        <v>4194</v>
      </c>
      <c r="F1780" s="31" t="s">
        <v>4212</v>
      </c>
      <c r="G1780" s="32" t="s">
        <v>121</v>
      </c>
      <c r="H1780" s="33">
        <v>0</v>
      </c>
      <c r="I1780" s="67">
        <v>590000000</v>
      </c>
      <c r="J1780" s="32" t="s">
        <v>41</v>
      </c>
      <c r="K1780" s="32" t="s">
        <v>381</v>
      </c>
      <c r="L1780" s="32" t="s">
        <v>302</v>
      </c>
      <c r="M1780" s="32" t="s">
        <v>69</v>
      </c>
      <c r="N1780" s="32" t="s">
        <v>303</v>
      </c>
      <c r="O1780" s="32" t="s">
        <v>105</v>
      </c>
      <c r="P1780" s="32">
        <v>796</v>
      </c>
      <c r="Q1780" s="32" t="s">
        <v>47</v>
      </c>
      <c r="R1780" s="34">
        <v>3</v>
      </c>
      <c r="S1780" s="34">
        <v>5990</v>
      </c>
      <c r="T1780" s="35">
        <f>R1780*S1780</f>
        <v>17970</v>
      </c>
      <c r="U1780" s="36">
        <f>T1780*1.12</f>
        <v>20126.400000000001</v>
      </c>
      <c r="V1780" s="37" t="s">
        <v>48</v>
      </c>
      <c r="W1780" s="32">
        <v>2016</v>
      </c>
      <c r="X1780" s="38" t="s">
        <v>48</v>
      </c>
    </row>
    <row r="1781" spans="1:24" ht="50.1" customHeight="1">
      <c r="A1781" s="29" t="s">
        <v>4214</v>
      </c>
      <c r="B1781" s="30" t="s">
        <v>35</v>
      </c>
      <c r="C1781" s="31" t="s">
        <v>4126</v>
      </c>
      <c r="D1781" s="31" t="s">
        <v>4052</v>
      </c>
      <c r="E1781" s="31" t="s">
        <v>4127</v>
      </c>
      <c r="F1781" s="31" t="s">
        <v>4215</v>
      </c>
      <c r="G1781" s="32" t="s">
        <v>103</v>
      </c>
      <c r="H1781" s="33">
        <v>0</v>
      </c>
      <c r="I1781" s="67">
        <v>590000000</v>
      </c>
      <c r="J1781" s="32" t="s">
        <v>41</v>
      </c>
      <c r="K1781" s="32" t="s">
        <v>381</v>
      </c>
      <c r="L1781" s="32" t="s">
        <v>302</v>
      </c>
      <c r="M1781" s="32" t="s">
        <v>69</v>
      </c>
      <c r="N1781" s="32" t="s">
        <v>303</v>
      </c>
      <c r="O1781" s="32" t="s">
        <v>105</v>
      </c>
      <c r="P1781" s="32">
        <v>796</v>
      </c>
      <c r="Q1781" s="32" t="s">
        <v>47</v>
      </c>
      <c r="R1781" s="34">
        <v>2</v>
      </c>
      <c r="S1781" s="34">
        <v>4341</v>
      </c>
      <c r="T1781" s="35">
        <v>0</v>
      </c>
      <c r="U1781" s="36">
        <v>0</v>
      </c>
      <c r="V1781" s="37" t="s">
        <v>48</v>
      </c>
      <c r="W1781" s="32">
        <v>2016</v>
      </c>
      <c r="X1781" s="38" t="s">
        <v>4172</v>
      </c>
    </row>
    <row r="1782" spans="1:24" ht="50.1" customHeight="1">
      <c r="A1782" s="29" t="s">
        <v>4216</v>
      </c>
      <c r="B1782" s="30" t="s">
        <v>35</v>
      </c>
      <c r="C1782" s="31" t="s">
        <v>4126</v>
      </c>
      <c r="D1782" s="31" t="s">
        <v>4052</v>
      </c>
      <c r="E1782" s="31" t="s">
        <v>4127</v>
      </c>
      <c r="F1782" s="31" t="s">
        <v>4215</v>
      </c>
      <c r="G1782" s="32" t="s">
        <v>121</v>
      </c>
      <c r="H1782" s="33">
        <v>0</v>
      </c>
      <c r="I1782" s="67">
        <v>590000000</v>
      </c>
      <c r="J1782" s="32" t="s">
        <v>41</v>
      </c>
      <c r="K1782" s="32" t="s">
        <v>381</v>
      </c>
      <c r="L1782" s="32" t="s">
        <v>302</v>
      </c>
      <c r="M1782" s="32" t="s">
        <v>69</v>
      </c>
      <c r="N1782" s="32" t="s">
        <v>303</v>
      </c>
      <c r="O1782" s="32" t="s">
        <v>105</v>
      </c>
      <c r="P1782" s="32">
        <v>796</v>
      </c>
      <c r="Q1782" s="32" t="s">
        <v>47</v>
      </c>
      <c r="R1782" s="34">
        <v>4</v>
      </c>
      <c r="S1782" s="34">
        <v>7260</v>
      </c>
      <c r="T1782" s="35">
        <f>R1782*S1782</f>
        <v>29040</v>
      </c>
      <c r="U1782" s="36">
        <f>T1782*1.12</f>
        <v>32524.800000000003</v>
      </c>
      <c r="V1782" s="37" t="s">
        <v>48</v>
      </c>
      <c r="W1782" s="32">
        <v>2016</v>
      </c>
      <c r="X1782" s="38" t="s">
        <v>48</v>
      </c>
    </row>
    <row r="1783" spans="1:24" ht="50.1" customHeight="1">
      <c r="A1783" s="29" t="s">
        <v>4217</v>
      </c>
      <c r="B1783" s="30" t="s">
        <v>35</v>
      </c>
      <c r="C1783" s="31" t="s">
        <v>4218</v>
      </c>
      <c r="D1783" s="31" t="s">
        <v>4052</v>
      </c>
      <c r="E1783" s="31" t="s">
        <v>4219</v>
      </c>
      <c r="F1783" s="31" t="s">
        <v>4220</v>
      </c>
      <c r="G1783" s="32" t="s">
        <v>103</v>
      </c>
      <c r="H1783" s="33">
        <v>0</v>
      </c>
      <c r="I1783" s="67">
        <v>590000000</v>
      </c>
      <c r="J1783" s="32" t="s">
        <v>41</v>
      </c>
      <c r="K1783" s="32" t="s">
        <v>381</v>
      </c>
      <c r="L1783" s="32" t="s">
        <v>302</v>
      </c>
      <c r="M1783" s="32" t="s">
        <v>69</v>
      </c>
      <c r="N1783" s="32" t="s">
        <v>303</v>
      </c>
      <c r="O1783" s="32" t="s">
        <v>105</v>
      </c>
      <c r="P1783" s="32">
        <v>796</v>
      </c>
      <c r="Q1783" s="32" t="s">
        <v>47</v>
      </c>
      <c r="R1783" s="34">
        <v>28</v>
      </c>
      <c r="S1783" s="34">
        <v>9987</v>
      </c>
      <c r="T1783" s="35">
        <v>0</v>
      </c>
      <c r="U1783" s="36">
        <f>T1783*1.12</f>
        <v>0</v>
      </c>
      <c r="V1783" s="37" t="s">
        <v>48</v>
      </c>
      <c r="W1783" s="32">
        <v>2016</v>
      </c>
      <c r="X1783" s="38">
        <v>11</v>
      </c>
    </row>
    <row r="1784" spans="1:24" ht="50.1" customHeight="1">
      <c r="A1784" s="41" t="s">
        <v>4221</v>
      </c>
      <c r="B1784" s="30" t="s">
        <v>35</v>
      </c>
      <c r="C1784" s="42" t="s">
        <v>4218</v>
      </c>
      <c r="D1784" s="42" t="s">
        <v>4052</v>
      </c>
      <c r="E1784" s="42" t="s">
        <v>4219</v>
      </c>
      <c r="F1784" s="42" t="s">
        <v>4220</v>
      </c>
      <c r="G1784" s="32" t="s">
        <v>103</v>
      </c>
      <c r="H1784" s="30">
        <v>0</v>
      </c>
      <c r="I1784" s="67">
        <v>590000000</v>
      </c>
      <c r="J1784" s="32" t="s">
        <v>41</v>
      </c>
      <c r="K1784" s="32" t="s">
        <v>383</v>
      </c>
      <c r="L1784" s="32" t="s">
        <v>302</v>
      </c>
      <c r="M1784" s="32" t="s">
        <v>69</v>
      </c>
      <c r="N1784" s="32" t="s">
        <v>303</v>
      </c>
      <c r="O1784" s="67" t="s">
        <v>483</v>
      </c>
      <c r="P1784" s="32">
        <v>796</v>
      </c>
      <c r="Q1784" s="32" t="s">
        <v>47</v>
      </c>
      <c r="R1784" s="62">
        <v>28</v>
      </c>
      <c r="S1784" s="53">
        <v>9987</v>
      </c>
      <c r="T1784" s="44">
        <f>R1784*S1784</f>
        <v>279636</v>
      </c>
      <c r="U1784" s="44">
        <f>T1784*1.12</f>
        <v>313192.32000000001</v>
      </c>
      <c r="V1784" s="65"/>
      <c r="W1784" s="32">
        <v>2016</v>
      </c>
      <c r="X1784" s="87"/>
    </row>
    <row r="1785" spans="1:24" ht="50.1" customHeight="1">
      <c r="A1785" s="29" t="s">
        <v>4222</v>
      </c>
      <c r="B1785" s="30" t="s">
        <v>35</v>
      </c>
      <c r="C1785" s="31" t="s">
        <v>4223</v>
      </c>
      <c r="D1785" s="31" t="s">
        <v>4052</v>
      </c>
      <c r="E1785" s="31" t="s">
        <v>4224</v>
      </c>
      <c r="F1785" s="31" t="s">
        <v>4225</v>
      </c>
      <c r="G1785" s="32" t="s">
        <v>103</v>
      </c>
      <c r="H1785" s="33">
        <v>0</v>
      </c>
      <c r="I1785" s="67">
        <v>590000000</v>
      </c>
      <c r="J1785" s="32" t="s">
        <v>41</v>
      </c>
      <c r="K1785" s="32" t="s">
        <v>381</v>
      </c>
      <c r="L1785" s="32" t="s">
        <v>302</v>
      </c>
      <c r="M1785" s="32" t="s">
        <v>69</v>
      </c>
      <c r="N1785" s="32" t="s">
        <v>303</v>
      </c>
      <c r="O1785" s="32" t="s">
        <v>105</v>
      </c>
      <c r="P1785" s="32">
        <v>796</v>
      </c>
      <c r="Q1785" s="32" t="s">
        <v>47</v>
      </c>
      <c r="R1785" s="34">
        <v>84</v>
      </c>
      <c r="S1785" s="34">
        <v>7203</v>
      </c>
      <c r="T1785" s="35">
        <v>0</v>
      </c>
      <c r="U1785" s="36">
        <v>0</v>
      </c>
      <c r="V1785" s="37" t="s">
        <v>48</v>
      </c>
      <c r="W1785" s="32">
        <v>2016</v>
      </c>
      <c r="X1785" s="38" t="s">
        <v>4048</v>
      </c>
    </row>
    <row r="1786" spans="1:24" ht="50.1" customHeight="1">
      <c r="A1786" s="29" t="s">
        <v>4226</v>
      </c>
      <c r="B1786" s="30" t="s">
        <v>35</v>
      </c>
      <c r="C1786" s="31" t="s">
        <v>4223</v>
      </c>
      <c r="D1786" s="31" t="s">
        <v>4052</v>
      </c>
      <c r="E1786" s="31" t="s">
        <v>4224</v>
      </c>
      <c r="F1786" s="31" t="s">
        <v>4225</v>
      </c>
      <c r="G1786" s="32" t="s">
        <v>121</v>
      </c>
      <c r="H1786" s="33">
        <v>0</v>
      </c>
      <c r="I1786" s="67">
        <v>590000000</v>
      </c>
      <c r="J1786" s="32" t="s">
        <v>41</v>
      </c>
      <c r="K1786" s="32" t="s">
        <v>381</v>
      </c>
      <c r="L1786" s="32" t="s">
        <v>302</v>
      </c>
      <c r="M1786" s="32" t="s">
        <v>69</v>
      </c>
      <c r="N1786" s="32" t="s">
        <v>303</v>
      </c>
      <c r="O1786" s="32" t="s">
        <v>105</v>
      </c>
      <c r="P1786" s="32">
        <v>796</v>
      </c>
      <c r="Q1786" s="32" t="s">
        <v>47</v>
      </c>
      <c r="R1786" s="34">
        <v>84</v>
      </c>
      <c r="S1786" s="34">
        <v>11616</v>
      </c>
      <c r="T1786" s="35">
        <f t="shared" ref="T1786:T1862" si="158">R1786*S1786</f>
        <v>975744</v>
      </c>
      <c r="U1786" s="36">
        <f t="shared" ref="U1786:U1862" si="159">T1786*1.12</f>
        <v>1092833.28</v>
      </c>
      <c r="V1786" s="37" t="s">
        <v>48</v>
      </c>
      <c r="W1786" s="32">
        <v>2016</v>
      </c>
      <c r="X1786" s="38" t="s">
        <v>48</v>
      </c>
    </row>
    <row r="1787" spans="1:24" ht="50.1" customHeight="1">
      <c r="A1787" s="29" t="s">
        <v>4227</v>
      </c>
      <c r="B1787" s="30" t="s">
        <v>35</v>
      </c>
      <c r="C1787" s="31" t="s">
        <v>4185</v>
      </c>
      <c r="D1787" s="31" t="s">
        <v>4052</v>
      </c>
      <c r="E1787" s="31" t="s">
        <v>4186</v>
      </c>
      <c r="F1787" s="31" t="s">
        <v>4228</v>
      </c>
      <c r="G1787" s="32" t="s">
        <v>103</v>
      </c>
      <c r="H1787" s="33">
        <v>0</v>
      </c>
      <c r="I1787" s="67">
        <v>590000000</v>
      </c>
      <c r="J1787" s="32" t="s">
        <v>41</v>
      </c>
      <c r="K1787" s="32" t="s">
        <v>381</v>
      </c>
      <c r="L1787" s="32" t="s">
        <v>302</v>
      </c>
      <c r="M1787" s="32" t="s">
        <v>69</v>
      </c>
      <c r="N1787" s="32" t="s">
        <v>303</v>
      </c>
      <c r="O1787" s="32" t="s">
        <v>105</v>
      </c>
      <c r="P1787" s="32">
        <v>796</v>
      </c>
      <c r="Q1787" s="32" t="s">
        <v>47</v>
      </c>
      <c r="R1787" s="34">
        <v>8</v>
      </c>
      <c r="S1787" s="34">
        <v>20500</v>
      </c>
      <c r="T1787" s="35">
        <v>0</v>
      </c>
      <c r="U1787" s="36">
        <f t="shared" si="159"/>
        <v>0</v>
      </c>
      <c r="V1787" s="37" t="s">
        <v>48</v>
      </c>
      <c r="W1787" s="32">
        <v>2016</v>
      </c>
      <c r="X1787" s="38">
        <v>11</v>
      </c>
    </row>
    <row r="1788" spans="1:24" ht="50.1" customHeight="1">
      <c r="A1788" s="41" t="s">
        <v>4229</v>
      </c>
      <c r="B1788" s="30" t="s">
        <v>35</v>
      </c>
      <c r="C1788" s="42" t="s">
        <v>4185</v>
      </c>
      <c r="D1788" s="42" t="s">
        <v>4052</v>
      </c>
      <c r="E1788" s="42" t="s">
        <v>4186</v>
      </c>
      <c r="F1788" s="42" t="s">
        <v>4228</v>
      </c>
      <c r="G1788" s="32" t="s">
        <v>103</v>
      </c>
      <c r="H1788" s="30">
        <v>0</v>
      </c>
      <c r="I1788" s="67">
        <v>590000000</v>
      </c>
      <c r="J1788" s="32" t="s">
        <v>41</v>
      </c>
      <c r="K1788" s="32" t="s">
        <v>383</v>
      </c>
      <c r="L1788" s="32" t="s">
        <v>302</v>
      </c>
      <c r="M1788" s="32" t="s">
        <v>69</v>
      </c>
      <c r="N1788" s="32" t="s">
        <v>303</v>
      </c>
      <c r="O1788" s="67" t="s">
        <v>483</v>
      </c>
      <c r="P1788" s="32">
        <v>796</v>
      </c>
      <c r="Q1788" s="32" t="s">
        <v>47</v>
      </c>
      <c r="R1788" s="62">
        <v>8</v>
      </c>
      <c r="S1788" s="53">
        <v>20500</v>
      </c>
      <c r="T1788" s="44">
        <v>0</v>
      </c>
      <c r="U1788" s="44">
        <v>0</v>
      </c>
      <c r="V1788" s="65"/>
      <c r="W1788" s="32">
        <v>2016</v>
      </c>
      <c r="X1788" s="87" t="s">
        <v>7684</v>
      </c>
    </row>
    <row r="1789" spans="1:24" s="40" customFormat="1" ht="50.1" customHeight="1">
      <c r="A1789" s="87" t="s">
        <v>4230</v>
      </c>
      <c r="B1789" s="54" t="s">
        <v>35</v>
      </c>
      <c r="C1789" s="42" t="s">
        <v>4185</v>
      </c>
      <c r="D1789" s="42" t="s">
        <v>4052</v>
      </c>
      <c r="E1789" s="42" t="s">
        <v>4186</v>
      </c>
      <c r="F1789" s="31" t="s">
        <v>4228</v>
      </c>
      <c r="G1789" s="87" t="s">
        <v>121</v>
      </c>
      <c r="H1789" s="30">
        <v>0</v>
      </c>
      <c r="I1789" s="67">
        <v>590000000</v>
      </c>
      <c r="J1789" s="32" t="s">
        <v>41</v>
      </c>
      <c r="K1789" s="30" t="s">
        <v>835</v>
      </c>
      <c r="L1789" s="32" t="s">
        <v>302</v>
      </c>
      <c r="M1789" s="87" t="s">
        <v>69</v>
      </c>
      <c r="N1789" s="30" t="s">
        <v>303</v>
      </c>
      <c r="O1789" s="67" t="s">
        <v>483</v>
      </c>
      <c r="P1789" s="32">
        <v>796</v>
      </c>
      <c r="Q1789" s="32" t="s">
        <v>47</v>
      </c>
      <c r="R1789" s="58">
        <v>8</v>
      </c>
      <c r="S1789" s="58">
        <v>50893</v>
      </c>
      <c r="T1789" s="44">
        <f>R1789*S1789</f>
        <v>407144</v>
      </c>
      <c r="U1789" s="44">
        <f>T1789*1.12</f>
        <v>456001.28000000003</v>
      </c>
      <c r="V1789" s="30"/>
      <c r="W1789" s="30">
        <v>2016</v>
      </c>
      <c r="X1789" s="70"/>
    </row>
    <row r="1790" spans="1:24" ht="50.1" customHeight="1">
      <c r="A1790" s="29" t="s">
        <v>4231</v>
      </c>
      <c r="B1790" s="30" t="s">
        <v>35</v>
      </c>
      <c r="C1790" s="31" t="s">
        <v>4126</v>
      </c>
      <c r="D1790" s="31" t="s">
        <v>4052</v>
      </c>
      <c r="E1790" s="31" t="s">
        <v>4127</v>
      </c>
      <c r="F1790" s="31" t="s">
        <v>4232</v>
      </c>
      <c r="G1790" s="32" t="s">
        <v>103</v>
      </c>
      <c r="H1790" s="33">
        <v>0</v>
      </c>
      <c r="I1790" s="67">
        <v>590000000</v>
      </c>
      <c r="J1790" s="32" t="s">
        <v>41</v>
      </c>
      <c r="K1790" s="32" t="s">
        <v>381</v>
      </c>
      <c r="L1790" s="32" t="s">
        <v>302</v>
      </c>
      <c r="M1790" s="32" t="s">
        <v>69</v>
      </c>
      <c r="N1790" s="32" t="s">
        <v>303</v>
      </c>
      <c r="O1790" s="32" t="s">
        <v>105</v>
      </c>
      <c r="P1790" s="32">
        <v>796</v>
      </c>
      <c r="Q1790" s="32" t="s">
        <v>47</v>
      </c>
      <c r="R1790" s="34">
        <v>4</v>
      </c>
      <c r="S1790" s="34">
        <v>7071</v>
      </c>
      <c r="T1790" s="35">
        <v>0</v>
      </c>
      <c r="U1790" s="36">
        <f t="shared" ref="U1790:U1796" si="160">T1790*1.12</f>
        <v>0</v>
      </c>
      <c r="V1790" s="37" t="s">
        <v>48</v>
      </c>
      <c r="W1790" s="32">
        <v>2016</v>
      </c>
      <c r="X1790" s="38">
        <v>11</v>
      </c>
    </row>
    <row r="1791" spans="1:24" s="40" customFormat="1" ht="50.1" customHeight="1">
      <c r="A1791" s="70" t="s">
        <v>4233</v>
      </c>
      <c r="B1791" s="30" t="s">
        <v>35</v>
      </c>
      <c r="C1791" s="42" t="s">
        <v>4126</v>
      </c>
      <c r="D1791" s="42" t="s">
        <v>4052</v>
      </c>
      <c r="E1791" s="31" t="s">
        <v>4127</v>
      </c>
      <c r="F1791" s="42" t="s">
        <v>4232</v>
      </c>
      <c r="G1791" s="32" t="s">
        <v>103</v>
      </c>
      <c r="H1791" s="30">
        <v>0</v>
      </c>
      <c r="I1791" s="67">
        <v>590000000</v>
      </c>
      <c r="J1791" s="32" t="s">
        <v>41</v>
      </c>
      <c r="K1791" s="32" t="s">
        <v>383</v>
      </c>
      <c r="L1791" s="32" t="s">
        <v>302</v>
      </c>
      <c r="M1791" s="32" t="s">
        <v>69</v>
      </c>
      <c r="N1791" s="32" t="s">
        <v>303</v>
      </c>
      <c r="O1791" s="67" t="s">
        <v>483</v>
      </c>
      <c r="P1791" s="32">
        <v>796</v>
      </c>
      <c r="Q1791" s="32" t="s">
        <v>47</v>
      </c>
      <c r="R1791" s="58">
        <v>4</v>
      </c>
      <c r="S1791" s="58">
        <v>7071</v>
      </c>
      <c r="T1791" s="44">
        <v>0</v>
      </c>
      <c r="U1791" s="44">
        <f>T1791*1.12</f>
        <v>0</v>
      </c>
      <c r="V1791" s="65"/>
      <c r="W1791" s="32">
        <v>2016</v>
      </c>
      <c r="X1791" s="30" t="s">
        <v>4172</v>
      </c>
    </row>
    <row r="1792" spans="1:24" s="40" customFormat="1" ht="50.1" customHeight="1">
      <c r="A1792" s="70" t="s">
        <v>4234</v>
      </c>
      <c r="B1792" s="54" t="s">
        <v>35</v>
      </c>
      <c r="C1792" s="42" t="s">
        <v>4126</v>
      </c>
      <c r="D1792" s="42" t="s">
        <v>4052</v>
      </c>
      <c r="E1792" s="31" t="s">
        <v>4127</v>
      </c>
      <c r="F1792" s="42" t="s">
        <v>4232</v>
      </c>
      <c r="G1792" s="87" t="s">
        <v>121</v>
      </c>
      <c r="H1792" s="30">
        <v>0</v>
      </c>
      <c r="I1792" s="67">
        <v>590000000</v>
      </c>
      <c r="J1792" s="32" t="s">
        <v>41</v>
      </c>
      <c r="K1792" s="30" t="s">
        <v>835</v>
      </c>
      <c r="L1792" s="32" t="s">
        <v>302</v>
      </c>
      <c r="M1792" s="87" t="s">
        <v>69</v>
      </c>
      <c r="N1792" s="30" t="s">
        <v>303</v>
      </c>
      <c r="O1792" s="67" t="s">
        <v>483</v>
      </c>
      <c r="P1792" s="32">
        <v>796</v>
      </c>
      <c r="Q1792" s="32" t="s">
        <v>47</v>
      </c>
      <c r="R1792" s="58">
        <v>5</v>
      </c>
      <c r="S1792" s="58">
        <v>10062</v>
      </c>
      <c r="T1792" s="44">
        <f>S1792*R1792</f>
        <v>50310</v>
      </c>
      <c r="U1792" s="44">
        <f>T1792*1.12</f>
        <v>56347.200000000004</v>
      </c>
      <c r="V1792" s="30"/>
      <c r="W1792" s="32">
        <v>2016</v>
      </c>
      <c r="X1792" s="30"/>
    </row>
    <row r="1793" spans="1:24" ht="50.1" customHeight="1">
      <c r="A1793" s="29" t="s">
        <v>4235</v>
      </c>
      <c r="B1793" s="30" t="s">
        <v>35</v>
      </c>
      <c r="C1793" s="31" t="s">
        <v>4218</v>
      </c>
      <c r="D1793" s="31" t="s">
        <v>4052</v>
      </c>
      <c r="E1793" s="31" t="s">
        <v>4219</v>
      </c>
      <c r="F1793" s="31" t="s">
        <v>4236</v>
      </c>
      <c r="G1793" s="32" t="s">
        <v>103</v>
      </c>
      <c r="H1793" s="33">
        <v>0</v>
      </c>
      <c r="I1793" s="67">
        <v>590000000</v>
      </c>
      <c r="J1793" s="32" t="s">
        <v>41</v>
      </c>
      <c r="K1793" s="32" t="s">
        <v>381</v>
      </c>
      <c r="L1793" s="32" t="s">
        <v>302</v>
      </c>
      <c r="M1793" s="32" t="s">
        <v>69</v>
      </c>
      <c r="N1793" s="32" t="s">
        <v>303</v>
      </c>
      <c r="O1793" s="32" t="s">
        <v>105</v>
      </c>
      <c r="P1793" s="32">
        <v>796</v>
      </c>
      <c r="Q1793" s="32" t="s">
        <v>47</v>
      </c>
      <c r="R1793" s="34">
        <v>4</v>
      </c>
      <c r="S1793" s="34">
        <v>13340</v>
      </c>
      <c r="T1793" s="35">
        <v>0</v>
      </c>
      <c r="U1793" s="36">
        <f t="shared" si="160"/>
        <v>0</v>
      </c>
      <c r="V1793" s="37" t="s">
        <v>48</v>
      </c>
      <c r="W1793" s="32">
        <v>2016</v>
      </c>
      <c r="X1793" s="38">
        <v>11</v>
      </c>
    </row>
    <row r="1794" spans="1:24" s="40" customFormat="1" ht="50.1" customHeight="1">
      <c r="A1794" s="70" t="s">
        <v>4237</v>
      </c>
      <c r="B1794" s="30" t="s">
        <v>35</v>
      </c>
      <c r="C1794" s="42" t="s">
        <v>4218</v>
      </c>
      <c r="D1794" s="31" t="s">
        <v>4052</v>
      </c>
      <c r="E1794" s="42" t="s">
        <v>4219</v>
      </c>
      <c r="F1794" s="42" t="s">
        <v>4236</v>
      </c>
      <c r="G1794" s="32" t="s">
        <v>103</v>
      </c>
      <c r="H1794" s="30">
        <v>0</v>
      </c>
      <c r="I1794" s="67">
        <v>590000000</v>
      </c>
      <c r="J1794" s="32" t="s">
        <v>41</v>
      </c>
      <c r="K1794" s="32" t="s">
        <v>383</v>
      </c>
      <c r="L1794" s="32" t="s">
        <v>302</v>
      </c>
      <c r="M1794" s="32" t="s">
        <v>69</v>
      </c>
      <c r="N1794" s="32" t="s">
        <v>303</v>
      </c>
      <c r="O1794" s="67" t="s">
        <v>483</v>
      </c>
      <c r="P1794" s="32">
        <v>796</v>
      </c>
      <c r="Q1794" s="32" t="s">
        <v>47</v>
      </c>
      <c r="R1794" s="58">
        <v>4</v>
      </c>
      <c r="S1794" s="58">
        <v>13340</v>
      </c>
      <c r="T1794" s="44">
        <v>0</v>
      </c>
      <c r="U1794" s="44">
        <f>T1794*1.12</f>
        <v>0</v>
      </c>
      <c r="V1794" s="65"/>
      <c r="W1794" s="32">
        <v>2016</v>
      </c>
      <c r="X1794" s="30">
        <v>7.19</v>
      </c>
    </row>
    <row r="1795" spans="1:24" s="40" customFormat="1" ht="50.1" customHeight="1">
      <c r="A1795" s="70" t="s">
        <v>4238</v>
      </c>
      <c r="B1795" s="54" t="s">
        <v>35</v>
      </c>
      <c r="C1795" s="42" t="s">
        <v>4218</v>
      </c>
      <c r="D1795" s="42" t="s">
        <v>4052</v>
      </c>
      <c r="E1795" s="42" t="s">
        <v>4219</v>
      </c>
      <c r="F1795" s="42" t="s">
        <v>4236</v>
      </c>
      <c r="G1795" s="87" t="s">
        <v>121</v>
      </c>
      <c r="H1795" s="30">
        <v>0</v>
      </c>
      <c r="I1795" s="67">
        <v>590000000</v>
      </c>
      <c r="J1795" s="32" t="s">
        <v>41</v>
      </c>
      <c r="K1795" s="30" t="s">
        <v>395</v>
      </c>
      <c r="L1795" s="32" t="s">
        <v>302</v>
      </c>
      <c r="M1795" s="87" t="s">
        <v>69</v>
      </c>
      <c r="N1795" s="30" t="s">
        <v>303</v>
      </c>
      <c r="O1795" s="67" t="s">
        <v>483</v>
      </c>
      <c r="P1795" s="32">
        <v>796</v>
      </c>
      <c r="Q1795" s="32" t="s">
        <v>47</v>
      </c>
      <c r="R1795" s="58">
        <v>4</v>
      </c>
      <c r="S1795" s="58">
        <v>14107</v>
      </c>
      <c r="T1795" s="44">
        <f>S1795*R1795</f>
        <v>56428</v>
      </c>
      <c r="U1795" s="44">
        <f>T1795*1.12</f>
        <v>63199.360000000008</v>
      </c>
      <c r="V1795" s="30"/>
      <c r="W1795" s="32">
        <v>2016</v>
      </c>
      <c r="X1795" s="70"/>
    </row>
    <row r="1796" spans="1:24" ht="50.1" customHeight="1">
      <c r="A1796" s="29" t="s">
        <v>4239</v>
      </c>
      <c r="B1796" s="30" t="s">
        <v>35</v>
      </c>
      <c r="C1796" s="31" t="s">
        <v>4240</v>
      </c>
      <c r="D1796" s="31" t="s">
        <v>4052</v>
      </c>
      <c r="E1796" s="31" t="s">
        <v>4241</v>
      </c>
      <c r="F1796" s="31" t="s">
        <v>4242</v>
      </c>
      <c r="G1796" s="32" t="s">
        <v>103</v>
      </c>
      <c r="H1796" s="33">
        <v>0</v>
      </c>
      <c r="I1796" s="67">
        <v>590000000</v>
      </c>
      <c r="J1796" s="32" t="s">
        <v>41</v>
      </c>
      <c r="K1796" s="32" t="s">
        <v>381</v>
      </c>
      <c r="L1796" s="32" t="s">
        <v>302</v>
      </c>
      <c r="M1796" s="32" t="s">
        <v>69</v>
      </c>
      <c r="N1796" s="32" t="s">
        <v>303</v>
      </c>
      <c r="O1796" s="32" t="s">
        <v>105</v>
      </c>
      <c r="P1796" s="32">
        <v>796</v>
      </c>
      <c r="Q1796" s="32" t="s">
        <v>47</v>
      </c>
      <c r="R1796" s="34">
        <v>8</v>
      </c>
      <c r="S1796" s="34">
        <v>66146</v>
      </c>
      <c r="T1796" s="35">
        <v>0</v>
      </c>
      <c r="U1796" s="36">
        <f t="shared" si="160"/>
        <v>0</v>
      </c>
      <c r="V1796" s="37" t="s">
        <v>48</v>
      </c>
      <c r="W1796" s="32">
        <v>2016</v>
      </c>
      <c r="X1796" s="38">
        <v>11</v>
      </c>
    </row>
    <row r="1797" spans="1:24" s="40" customFormat="1" ht="50.1" customHeight="1">
      <c r="A1797" s="70" t="s">
        <v>4243</v>
      </c>
      <c r="B1797" s="30" t="s">
        <v>35</v>
      </c>
      <c r="C1797" s="42" t="s">
        <v>4240</v>
      </c>
      <c r="D1797" s="42" t="s">
        <v>4052</v>
      </c>
      <c r="E1797" s="42" t="s">
        <v>4241</v>
      </c>
      <c r="F1797" s="42" t="s">
        <v>4242</v>
      </c>
      <c r="G1797" s="32" t="s">
        <v>103</v>
      </c>
      <c r="H1797" s="30">
        <v>0</v>
      </c>
      <c r="I1797" s="67">
        <v>590000000</v>
      </c>
      <c r="J1797" s="32" t="s">
        <v>41</v>
      </c>
      <c r="K1797" s="32" t="s">
        <v>383</v>
      </c>
      <c r="L1797" s="32" t="s">
        <v>302</v>
      </c>
      <c r="M1797" s="32" t="s">
        <v>69</v>
      </c>
      <c r="N1797" s="32" t="s">
        <v>303</v>
      </c>
      <c r="O1797" s="67" t="s">
        <v>483</v>
      </c>
      <c r="P1797" s="32">
        <v>796</v>
      </c>
      <c r="Q1797" s="32" t="s">
        <v>47</v>
      </c>
      <c r="R1797" s="58">
        <v>8</v>
      </c>
      <c r="S1797" s="58">
        <v>66146</v>
      </c>
      <c r="T1797" s="44">
        <v>0</v>
      </c>
      <c r="U1797" s="44">
        <f>T1797*1.12</f>
        <v>0</v>
      </c>
      <c r="V1797" s="65"/>
      <c r="W1797" s="32">
        <v>2016</v>
      </c>
      <c r="X1797" s="30">
        <v>7.19</v>
      </c>
    </row>
    <row r="1798" spans="1:24" s="40" customFormat="1" ht="50.1" customHeight="1">
      <c r="A1798" s="70" t="s">
        <v>4244</v>
      </c>
      <c r="B1798" s="54" t="s">
        <v>35</v>
      </c>
      <c r="C1798" s="42" t="s">
        <v>4240</v>
      </c>
      <c r="D1798" s="42" t="s">
        <v>4052</v>
      </c>
      <c r="E1798" s="42" t="s">
        <v>4241</v>
      </c>
      <c r="F1798" s="42" t="s">
        <v>4242</v>
      </c>
      <c r="G1798" s="87" t="s">
        <v>121</v>
      </c>
      <c r="H1798" s="30">
        <v>0</v>
      </c>
      <c r="I1798" s="67">
        <v>590000000</v>
      </c>
      <c r="J1798" s="32" t="s">
        <v>41</v>
      </c>
      <c r="K1798" s="30" t="s">
        <v>835</v>
      </c>
      <c r="L1798" s="32" t="s">
        <v>302</v>
      </c>
      <c r="M1798" s="87" t="s">
        <v>69</v>
      </c>
      <c r="N1798" s="30" t="s">
        <v>303</v>
      </c>
      <c r="O1798" s="67" t="s">
        <v>483</v>
      </c>
      <c r="P1798" s="32">
        <v>796</v>
      </c>
      <c r="Q1798" s="32" t="s">
        <v>47</v>
      </c>
      <c r="R1798" s="58">
        <v>8</v>
      </c>
      <c r="S1798" s="58">
        <v>129464</v>
      </c>
      <c r="T1798" s="44">
        <f>S1798*R1798</f>
        <v>1035712</v>
      </c>
      <c r="U1798" s="44">
        <f>T1798*1.12</f>
        <v>1159997.4400000002</v>
      </c>
      <c r="V1798" s="30"/>
      <c r="W1798" s="32">
        <v>2016</v>
      </c>
      <c r="X1798" s="70"/>
    </row>
    <row r="1799" spans="1:24" ht="50.1" customHeight="1">
      <c r="A1799" s="29" t="s">
        <v>4245</v>
      </c>
      <c r="B1799" s="30" t="s">
        <v>35</v>
      </c>
      <c r="C1799" s="31" t="s">
        <v>4246</v>
      </c>
      <c r="D1799" s="31" t="s">
        <v>4247</v>
      </c>
      <c r="E1799" s="31" t="s">
        <v>4248</v>
      </c>
      <c r="F1799" s="31" t="s">
        <v>4249</v>
      </c>
      <c r="G1799" s="32" t="s">
        <v>103</v>
      </c>
      <c r="H1799" s="33">
        <v>0</v>
      </c>
      <c r="I1799" s="67">
        <v>590000000</v>
      </c>
      <c r="J1799" s="32" t="s">
        <v>41</v>
      </c>
      <c r="K1799" s="32" t="s">
        <v>1519</v>
      </c>
      <c r="L1799" s="32" t="s">
        <v>144</v>
      </c>
      <c r="M1799" s="32" t="s">
        <v>84</v>
      </c>
      <c r="N1799" s="32" t="s">
        <v>4055</v>
      </c>
      <c r="O1799" s="32" t="s">
        <v>640</v>
      </c>
      <c r="P1799" s="32">
        <v>796</v>
      </c>
      <c r="Q1799" s="32" t="s">
        <v>47</v>
      </c>
      <c r="R1799" s="34">
        <v>10</v>
      </c>
      <c r="S1799" s="34">
        <v>73.05</v>
      </c>
      <c r="T1799" s="35">
        <f t="shared" si="158"/>
        <v>730.5</v>
      </c>
      <c r="U1799" s="36">
        <f t="shared" si="159"/>
        <v>818.16000000000008</v>
      </c>
      <c r="V1799" s="37" t="s">
        <v>48</v>
      </c>
      <c r="W1799" s="32">
        <v>2016</v>
      </c>
      <c r="X1799" s="38" t="s">
        <v>48</v>
      </c>
    </row>
    <row r="1800" spans="1:24" ht="50.1" customHeight="1">
      <c r="A1800" s="29" t="s">
        <v>4250</v>
      </c>
      <c r="B1800" s="30" t="s">
        <v>35</v>
      </c>
      <c r="C1800" s="31" t="s">
        <v>4246</v>
      </c>
      <c r="D1800" s="31" t="s">
        <v>4247</v>
      </c>
      <c r="E1800" s="31" t="s">
        <v>4248</v>
      </c>
      <c r="F1800" s="31" t="s">
        <v>4251</v>
      </c>
      <c r="G1800" s="32" t="s">
        <v>103</v>
      </c>
      <c r="H1800" s="33">
        <v>0</v>
      </c>
      <c r="I1800" s="67">
        <v>590000000</v>
      </c>
      <c r="J1800" s="32" t="s">
        <v>41</v>
      </c>
      <c r="K1800" s="32" t="s">
        <v>1519</v>
      </c>
      <c r="L1800" s="32" t="s">
        <v>144</v>
      </c>
      <c r="M1800" s="32" t="s">
        <v>84</v>
      </c>
      <c r="N1800" s="32" t="s">
        <v>4055</v>
      </c>
      <c r="O1800" s="32" t="s">
        <v>640</v>
      </c>
      <c r="P1800" s="32">
        <v>796</v>
      </c>
      <c r="Q1800" s="32" t="s">
        <v>47</v>
      </c>
      <c r="R1800" s="34">
        <v>10</v>
      </c>
      <c r="S1800" s="34">
        <v>73.05</v>
      </c>
      <c r="T1800" s="35">
        <f t="shared" si="158"/>
        <v>730.5</v>
      </c>
      <c r="U1800" s="36">
        <f t="shared" si="159"/>
        <v>818.16000000000008</v>
      </c>
      <c r="V1800" s="37" t="s">
        <v>48</v>
      </c>
      <c r="W1800" s="32">
        <v>2016</v>
      </c>
      <c r="X1800" s="38" t="s">
        <v>48</v>
      </c>
    </row>
    <row r="1801" spans="1:24" ht="50.1" customHeight="1">
      <c r="A1801" s="29" t="s">
        <v>4252</v>
      </c>
      <c r="B1801" s="30" t="s">
        <v>35</v>
      </c>
      <c r="C1801" s="31" t="s">
        <v>4246</v>
      </c>
      <c r="D1801" s="31" t="s">
        <v>4247</v>
      </c>
      <c r="E1801" s="31" t="s">
        <v>4248</v>
      </c>
      <c r="F1801" s="31" t="s">
        <v>4253</v>
      </c>
      <c r="G1801" s="32" t="s">
        <v>103</v>
      </c>
      <c r="H1801" s="33">
        <v>0</v>
      </c>
      <c r="I1801" s="67">
        <v>590000000</v>
      </c>
      <c r="J1801" s="32" t="s">
        <v>41</v>
      </c>
      <c r="K1801" s="32" t="s">
        <v>1519</v>
      </c>
      <c r="L1801" s="32" t="s">
        <v>144</v>
      </c>
      <c r="M1801" s="32" t="s">
        <v>84</v>
      </c>
      <c r="N1801" s="32" t="s">
        <v>4055</v>
      </c>
      <c r="O1801" s="32" t="s">
        <v>640</v>
      </c>
      <c r="P1801" s="32">
        <v>796</v>
      </c>
      <c r="Q1801" s="32" t="s">
        <v>47</v>
      </c>
      <c r="R1801" s="34">
        <v>10</v>
      </c>
      <c r="S1801" s="34">
        <v>73.05</v>
      </c>
      <c r="T1801" s="35">
        <f t="shared" si="158"/>
        <v>730.5</v>
      </c>
      <c r="U1801" s="36">
        <f t="shared" si="159"/>
        <v>818.16000000000008</v>
      </c>
      <c r="V1801" s="37" t="s">
        <v>48</v>
      </c>
      <c r="W1801" s="32">
        <v>2016</v>
      </c>
      <c r="X1801" s="38" t="s">
        <v>48</v>
      </c>
    </row>
    <row r="1802" spans="1:24" ht="50.1" customHeight="1">
      <c r="A1802" s="29" t="s">
        <v>4254</v>
      </c>
      <c r="B1802" s="30" t="s">
        <v>35</v>
      </c>
      <c r="C1802" s="31" t="s">
        <v>4255</v>
      </c>
      <c r="D1802" s="31" t="s">
        <v>4247</v>
      </c>
      <c r="E1802" s="31" t="s">
        <v>4256</v>
      </c>
      <c r="F1802" s="31" t="s">
        <v>4257</v>
      </c>
      <c r="G1802" s="32" t="s">
        <v>103</v>
      </c>
      <c r="H1802" s="33">
        <v>0</v>
      </c>
      <c r="I1802" s="67">
        <v>590000000</v>
      </c>
      <c r="J1802" s="32" t="s">
        <v>41</v>
      </c>
      <c r="K1802" s="32" t="s">
        <v>1519</v>
      </c>
      <c r="L1802" s="32" t="s">
        <v>144</v>
      </c>
      <c r="M1802" s="32" t="s">
        <v>84</v>
      </c>
      <c r="N1802" s="32" t="s">
        <v>4055</v>
      </c>
      <c r="O1802" s="32" t="s">
        <v>640</v>
      </c>
      <c r="P1802" s="32">
        <v>796</v>
      </c>
      <c r="Q1802" s="32" t="s">
        <v>47</v>
      </c>
      <c r="R1802" s="34">
        <v>20</v>
      </c>
      <c r="S1802" s="34">
        <v>89.29</v>
      </c>
      <c r="T1802" s="35">
        <f t="shared" si="158"/>
        <v>1785.8000000000002</v>
      </c>
      <c r="U1802" s="36">
        <f t="shared" si="159"/>
        <v>2000.0960000000005</v>
      </c>
      <c r="V1802" s="37" t="s">
        <v>48</v>
      </c>
      <c r="W1802" s="32">
        <v>2016</v>
      </c>
      <c r="X1802" s="38" t="s">
        <v>48</v>
      </c>
    </row>
    <row r="1803" spans="1:24" ht="50.1" customHeight="1">
      <c r="A1803" s="29" t="s">
        <v>4258</v>
      </c>
      <c r="B1803" s="30" t="s">
        <v>35</v>
      </c>
      <c r="C1803" s="31" t="s">
        <v>4255</v>
      </c>
      <c r="D1803" s="31" t="s">
        <v>4247</v>
      </c>
      <c r="E1803" s="31" t="s">
        <v>4256</v>
      </c>
      <c r="F1803" s="31" t="s">
        <v>4259</v>
      </c>
      <c r="G1803" s="32" t="s">
        <v>103</v>
      </c>
      <c r="H1803" s="33">
        <v>0</v>
      </c>
      <c r="I1803" s="67">
        <v>590000000</v>
      </c>
      <c r="J1803" s="32" t="s">
        <v>41</v>
      </c>
      <c r="K1803" s="32" t="s">
        <v>1519</v>
      </c>
      <c r="L1803" s="32" t="s">
        <v>144</v>
      </c>
      <c r="M1803" s="32" t="s">
        <v>84</v>
      </c>
      <c r="N1803" s="32" t="s">
        <v>4055</v>
      </c>
      <c r="O1803" s="32" t="s">
        <v>640</v>
      </c>
      <c r="P1803" s="32">
        <v>796</v>
      </c>
      <c r="Q1803" s="32" t="s">
        <v>47</v>
      </c>
      <c r="R1803" s="34">
        <v>20</v>
      </c>
      <c r="S1803" s="34">
        <v>162.34</v>
      </c>
      <c r="T1803" s="35">
        <f t="shared" si="158"/>
        <v>3246.8</v>
      </c>
      <c r="U1803" s="36">
        <f t="shared" si="159"/>
        <v>3636.4160000000006</v>
      </c>
      <c r="V1803" s="37" t="s">
        <v>48</v>
      </c>
      <c r="W1803" s="32">
        <v>2016</v>
      </c>
      <c r="X1803" s="38" t="s">
        <v>48</v>
      </c>
    </row>
    <row r="1804" spans="1:24" ht="50.1" customHeight="1">
      <c r="A1804" s="29" t="s">
        <v>4260</v>
      </c>
      <c r="B1804" s="30" t="s">
        <v>35</v>
      </c>
      <c r="C1804" s="31" t="s">
        <v>4261</v>
      </c>
      <c r="D1804" s="31" t="s">
        <v>4247</v>
      </c>
      <c r="E1804" s="31" t="s">
        <v>4262</v>
      </c>
      <c r="F1804" s="31" t="s">
        <v>4263</v>
      </c>
      <c r="G1804" s="32" t="s">
        <v>103</v>
      </c>
      <c r="H1804" s="33">
        <v>0</v>
      </c>
      <c r="I1804" s="67">
        <v>590000000</v>
      </c>
      <c r="J1804" s="32" t="s">
        <v>41</v>
      </c>
      <c r="K1804" s="32" t="s">
        <v>1519</v>
      </c>
      <c r="L1804" s="32" t="s">
        <v>144</v>
      </c>
      <c r="M1804" s="32" t="s">
        <v>84</v>
      </c>
      <c r="N1804" s="32" t="s">
        <v>4055</v>
      </c>
      <c r="O1804" s="32" t="s">
        <v>640</v>
      </c>
      <c r="P1804" s="32">
        <v>796</v>
      </c>
      <c r="Q1804" s="32" t="s">
        <v>47</v>
      </c>
      <c r="R1804" s="34">
        <v>20</v>
      </c>
      <c r="S1804" s="34">
        <v>227.27</v>
      </c>
      <c r="T1804" s="35">
        <f t="shared" si="158"/>
        <v>4545.4000000000005</v>
      </c>
      <c r="U1804" s="36">
        <f t="shared" si="159"/>
        <v>5090.8480000000009</v>
      </c>
      <c r="V1804" s="37" t="s">
        <v>48</v>
      </c>
      <c r="W1804" s="32">
        <v>2016</v>
      </c>
      <c r="X1804" s="38" t="s">
        <v>48</v>
      </c>
    </row>
    <row r="1805" spans="1:24" ht="50.1" customHeight="1">
      <c r="A1805" s="29" t="s">
        <v>4264</v>
      </c>
      <c r="B1805" s="30" t="s">
        <v>35</v>
      </c>
      <c r="C1805" s="31" t="s">
        <v>4261</v>
      </c>
      <c r="D1805" s="31" t="s">
        <v>4247</v>
      </c>
      <c r="E1805" s="31" t="s">
        <v>4262</v>
      </c>
      <c r="F1805" s="31" t="s">
        <v>4265</v>
      </c>
      <c r="G1805" s="32" t="s">
        <v>103</v>
      </c>
      <c r="H1805" s="33">
        <v>0</v>
      </c>
      <c r="I1805" s="67">
        <v>590000000</v>
      </c>
      <c r="J1805" s="32" t="s">
        <v>41</v>
      </c>
      <c r="K1805" s="32" t="s">
        <v>1519</v>
      </c>
      <c r="L1805" s="32" t="s">
        <v>144</v>
      </c>
      <c r="M1805" s="32" t="s">
        <v>84</v>
      </c>
      <c r="N1805" s="32" t="s">
        <v>4055</v>
      </c>
      <c r="O1805" s="32" t="s">
        <v>640</v>
      </c>
      <c r="P1805" s="32">
        <v>796</v>
      </c>
      <c r="Q1805" s="32" t="s">
        <v>47</v>
      </c>
      <c r="R1805" s="34">
        <v>20</v>
      </c>
      <c r="S1805" s="34">
        <v>324.68</v>
      </c>
      <c r="T1805" s="35">
        <f t="shared" si="158"/>
        <v>6493.6</v>
      </c>
      <c r="U1805" s="36">
        <f t="shared" si="159"/>
        <v>7272.8320000000012</v>
      </c>
      <c r="V1805" s="37" t="s">
        <v>48</v>
      </c>
      <c r="W1805" s="32">
        <v>2016</v>
      </c>
      <c r="X1805" s="38" t="s">
        <v>48</v>
      </c>
    </row>
    <row r="1806" spans="1:24" ht="50.1" customHeight="1">
      <c r="A1806" s="29" t="s">
        <v>4266</v>
      </c>
      <c r="B1806" s="30" t="s">
        <v>35</v>
      </c>
      <c r="C1806" s="31" t="s">
        <v>4261</v>
      </c>
      <c r="D1806" s="31" t="s">
        <v>4247</v>
      </c>
      <c r="E1806" s="31" t="s">
        <v>4262</v>
      </c>
      <c r="F1806" s="31" t="s">
        <v>4267</v>
      </c>
      <c r="G1806" s="32" t="s">
        <v>103</v>
      </c>
      <c r="H1806" s="33">
        <v>0</v>
      </c>
      <c r="I1806" s="67">
        <v>590000000</v>
      </c>
      <c r="J1806" s="32" t="s">
        <v>41</v>
      </c>
      <c r="K1806" s="32" t="s">
        <v>1519</v>
      </c>
      <c r="L1806" s="32" t="s">
        <v>144</v>
      </c>
      <c r="M1806" s="32" t="s">
        <v>84</v>
      </c>
      <c r="N1806" s="32" t="s">
        <v>4055</v>
      </c>
      <c r="O1806" s="32" t="s">
        <v>640</v>
      </c>
      <c r="P1806" s="32">
        <v>796</v>
      </c>
      <c r="Q1806" s="32" t="s">
        <v>47</v>
      </c>
      <c r="R1806" s="34">
        <v>10</v>
      </c>
      <c r="S1806" s="34">
        <v>324.68</v>
      </c>
      <c r="T1806" s="35">
        <f t="shared" si="158"/>
        <v>3246.8</v>
      </c>
      <c r="U1806" s="36">
        <f t="shared" si="159"/>
        <v>3636.4160000000006</v>
      </c>
      <c r="V1806" s="37" t="s">
        <v>48</v>
      </c>
      <c r="W1806" s="32">
        <v>2016</v>
      </c>
      <c r="X1806" s="38" t="s">
        <v>48</v>
      </c>
    </row>
    <row r="1807" spans="1:24" ht="50.1" customHeight="1">
      <c r="A1807" s="29" t="s">
        <v>4268</v>
      </c>
      <c r="B1807" s="30" t="s">
        <v>35</v>
      </c>
      <c r="C1807" s="31" t="s">
        <v>4261</v>
      </c>
      <c r="D1807" s="31" t="s">
        <v>4247</v>
      </c>
      <c r="E1807" s="31" t="s">
        <v>4262</v>
      </c>
      <c r="F1807" s="31" t="s">
        <v>4269</v>
      </c>
      <c r="G1807" s="32" t="s">
        <v>103</v>
      </c>
      <c r="H1807" s="33">
        <v>0</v>
      </c>
      <c r="I1807" s="67">
        <v>590000000</v>
      </c>
      <c r="J1807" s="32" t="s">
        <v>41</v>
      </c>
      <c r="K1807" s="32" t="s">
        <v>1519</v>
      </c>
      <c r="L1807" s="32" t="s">
        <v>144</v>
      </c>
      <c r="M1807" s="32" t="s">
        <v>84</v>
      </c>
      <c r="N1807" s="32" t="s">
        <v>4055</v>
      </c>
      <c r="O1807" s="32" t="s">
        <v>640</v>
      </c>
      <c r="P1807" s="32">
        <v>796</v>
      </c>
      <c r="Q1807" s="32" t="s">
        <v>47</v>
      </c>
      <c r="R1807" s="34">
        <v>50</v>
      </c>
      <c r="S1807" s="34">
        <v>1623.38</v>
      </c>
      <c r="T1807" s="35">
        <f t="shared" si="158"/>
        <v>81169</v>
      </c>
      <c r="U1807" s="36">
        <f t="shared" si="159"/>
        <v>90909.280000000013</v>
      </c>
      <c r="V1807" s="37" t="s">
        <v>48</v>
      </c>
      <c r="W1807" s="32">
        <v>2016</v>
      </c>
      <c r="X1807" s="38" t="s">
        <v>48</v>
      </c>
    </row>
    <row r="1808" spans="1:24" ht="50.1" customHeight="1">
      <c r="A1808" s="29" t="s">
        <v>4270</v>
      </c>
      <c r="B1808" s="30" t="s">
        <v>35</v>
      </c>
      <c r="C1808" s="31" t="s">
        <v>4271</v>
      </c>
      <c r="D1808" s="31" t="s">
        <v>4247</v>
      </c>
      <c r="E1808" s="31" t="s">
        <v>4272</v>
      </c>
      <c r="F1808" s="31" t="s">
        <v>4273</v>
      </c>
      <c r="G1808" s="32" t="s">
        <v>103</v>
      </c>
      <c r="H1808" s="33">
        <v>0</v>
      </c>
      <c r="I1808" s="67">
        <v>590000000</v>
      </c>
      <c r="J1808" s="32" t="s">
        <v>41</v>
      </c>
      <c r="K1808" s="32" t="s">
        <v>1519</v>
      </c>
      <c r="L1808" s="32" t="s">
        <v>144</v>
      </c>
      <c r="M1808" s="32" t="s">
        <v>84</v>
      </c>
      <c r="N1808" s="32" t="s">
        <v>4055</v>
      </c>
      <c r="O1808" s="32" t="s">
        <v>640</v>
      </c>
      <c r="P1808" s="32">
        <v>796</v>
      </c>
      <c r="Q1808" s="32" t="s">
        <v>47</v>
      </c>
      <c r="R1808" s="34">
        <v>5</v>
      </c>
      <c r="S1808" s="34">
        <v>2435.0700000000002</v>
      </c>
      <c r="T1808" s="35">
        <f t="shared" si="158"/>
        <v>12175.35</v>
      </c>
      <c r="U1808" s="36">
        <f t="shared" si="159"/>
        <v>13636.392000000002</v>
      </c>
      <c r="V1808" s="37" t="s">
        <v>48</v>
      </c>
      <c r="W1808" s="32">
        <v>2016</v>
      </c>
      <c r="X1808" s="38" t="s">
        <v>48</v>
      </c>
    </row>
    <row r="1809" spans="1:24" ht="50.1" customHeight="1">
      <c r="A1809" s="29" t="s">
        <v>4274</v>
      </c>
      <c r="B1809" s="30" t="s">
        <v>35</v>
      </c>
      <c r="C1809" s="31" t="s">
        <v>4255</v>
      </c>
      <c r="D1809" s="31" t="s">
        <v>4247</v>
      </c>
      <c r="E1809" s="31" t="s">
        <v>4256</v>
      </c>
      <c r="F1809" s="31" t="s">
        <v>4275</v>
      </c>
      <c r="G1809" s="32" t="s">
        <v>103</v>
      </c>
      <c r="H1809" s="33">
        <v>0</v>
      </c>
      <c r="I1809" s="67">
        <v>590000000</v>
      </c>
      <c r="J1809" s="32" t="s">
        <v>41</v>
      </c>
      <c r="K1809" s="32" t="s">
        <v>1519</v>
      </c>
      <c r="L1809" s="32" t="s">
        <v>144</v>
      </c>
      <c r="M1809" s="32" t="s">
        <v>84</v>
      </c>
      <c r="N1809" s="32" t="s">
        <v>4055</v>
      </c>
      <c r="O1809" s="32" t="s">
        <v>640</v>
      </c>
      <c r="P1809" s="32">
        <v>796</v>
      </c>
      <c r="Q1809" s="32" t="s">
        <v>47</v>
      </c>
      <c r="R1809" s="34">
        <v>20</v>
      </c>
      <c r="S1809" s="34">
        <v>81.17</v>
      </c>
      <c r="T1809" s="35">
        <f t="shared" si="158"/>
        <v>1623.4</v>
      </c>
      <c r="U1809" s="36">
        <f t="shared" si="159"/>
        <v>1818.2080000000003</v>
      </c>
      <c r="V1809" s="37" t="s">
        <v>48</v>
      </c>
      <c r="W1809" s="32">
        <v>2016</v>
      </c>
      <c r="X1809" s="38" t="s">
        <v>48</v>
      </c>
    </row>
    <row r="1810" spans="1:24" ht="50.1" customHeight="1">
      <c r="A1810" s="29" t="s">
        <v>4276</v>
      </c>
      <c r="B1810" s="30" t="s">
        <v>35</v>
      </c>
      <c r="C1810" s="31" t="s">
        <v>4255</v>
      </c>
      <c r="D1810" s="31" t="s">
        <v>4247</v>
      </c>
      <c r="E1810" s="31" t="s">
        <v>4256</v>
      </c>
      <c r="F1810" s="31" t="s">
        <v>4277</v>
      </c>
      <c r="G1810" s="32" t="s">
        <v>103</v>
      </c>
      <c r="H1810" s="33">
        <v>0</v>
      </c>
      <c r="I1810" s="67">
        <v>590000000</v>
      </c>
      <c r="J1810" s="32" t="s">
        <v>41</v>
      </c>
      <c r="K1810" s="32" t="s">
        <v>1519</v>
      </c>
      <c r="L1810" s="32" t="s">
        <v>144</v>
      </c>
      <c r="M1810" s="32" t="s">
        <v>84</v>
      </c>
      <c r="N1810" s="32" t="s">
        <v>4055</v>
      </c>
      <c r="O1810" s="32" t="s">
        <v>640</v>
      </c>
      <c r="P1810" s="32">
        <v>796</v>
      </c>
      <c r="Q1810" s="32" t="s">
        <v>47</v>
      </c>
      <c r="R1810" s="34">
        <v>50</v>
      </c>
      <c r="S1810" s="34">
        <v>81.17</v>
      </c>
      <c r="T1810" s="35">
        <f t="shared" si="158"/>
        <v>4058.5</v>
      </c>
      <c r="U1810" s="36">
        <f t="shared" si="159"/>
        <v>4545.5200000000004</v>
      </c>
      <c r="V1810" s="37" t="s">
        <v>48</v>
      </c>
      <c r="W1810" s="32">
        <v>2016</v>
      </c>
      <c r="X1810" s="38" t="s">
        <v>48</v>
      </c>
    </row>
    <row r="1811" spans="1:24" ht="50.1" customHeight="1">
      <c r="A1811" s="29" t="s">
        <v>4278</v>
      </c>
      <c r="B1811" s="30" t="s">
        <v>35</v>
      </c>
      <c r="C1811" s="31" t="s">
        <v>4255</v>
      </c>
      <c r="D1811" s="31" t="s">
        <v>4247</v>
      </c>
      <c r="E1811" s="31" t="s">
        <v>4256</v>
      </c>
      <c r="F1811" s="31" t="s">
        <v>4279</v>
      </c>
      <c r="G1811" s="32" t="s">
        <v>103</v>
      </c>
      <c r="H1811" s="33">
        <v>0</v>
      </c>
      <c r="I1811" s="67">
        <v>590000000</v>
      </c>
      <c r="J1811" s="32" t="s">
        <v>41</v>
      </c>
      <c r="K1811" s="32" t="s">
        <v>1519</v>
      </c>
      <c r="L1811" s="32" t="s">
        <v>144</v>
      </c>
      <c r="M1811" s="32" t="s">
        <v>84</v>
      </c>
      <c r="N1811" s="32" t="s">
        <v>4055</v>
      </c>
      <c r="O1811" s="32" t="s">
        <v>640</v>
      </c>
      <c r="P1811" s="32">
        <v>796</v>
      </c>
      <c r="Q1811" s="32" t="s">
        <v>47</v>
      </c>
      <c r="R1811" s="34">
        <v>50</v>
      </c>
      <c r="S1811" s="34">
        <v>81.17</v>
      </c>
      <c r="T1811" s="35">
        <f t="shared" si="158"/>
        <v>4058.5</v>
      </c>
      <c r="U1811" s="36">
        <f t="shared" si="159"/>
        <v>4545.5200000000004</v>
      </c>
      <c r="V1811" s="37" t="s">
        <v>48</v>
      </c>
      <c r="W1811" s="32">
        <v>2016</v>
      </c>
      <c r="X1811" s="38" t="s">
        <v>48</v>
      </c>
    </row>
    <row r="1812" spans="1:24" ht="50.1" customHeight="1">
      <c r="A1812" s="29" t="s">
        <v>4280</v>
      </c>
      <c r="B1812" s="30" t="s">
        <v>35</v>
      </c>
      <c r="C1812" s="31" t="s">
        <v>4255</v>
      </c>
      <c r="D1812" s="31" t="s">
        <v>4247</v>
      </c>
      <c r="E1812" s="31" t="s">
        <v>4256</v>
      </c>
      <c r="F1812" s="31" t="s">
        <v>4281</v>
      </c>
      <c r="G1812" s="32" t="s">
        <v>103</v>
      </c>
      <c r="H1812" s="33">
        <v>0</v>
      </c>
      <c r="I1812" s="67">
        <v>590000000</v>
      </c>
      <c r="J1812" s="32" t="s">
        <v>41</v>
      </c>
      <c r="K1812" s="32" t="s">
        <v>1519</v>
      </c>
      <c r="L1812" s="32" t="s">
        <v>144</v>
      </c>
      <c r="M1812" s="32" t="s">
        <v>84</v>
      </c>
      <c r="N1812" s="32" t="s">
        <v>4055</v>
      </c>
      <c r="O1812" s="32" t="s">
        <v>640</v>
      </c>
      <c r="P1812" s="32">
        <v>796</v>
      </c>
      <c r="Q1812" s="32" t="s">
        <v>47</v>
      </c>
      <c r="R1812" s="34">
        <v>50</v>
      </c>
      <c r="S1812" s="34">
        <v>121.75</v>
      </c>
      <c r="T1812" s="35">
        <f t="shared" si="158"/>
        <v>6087.5</v>
      </c>
      <c r="U1812" s="36">
        <f t="shared" si="159"/>
        <v>6818.0000000000009</v>
      </c>
      <c r="V1812" s="37" t="s">
        <v>48</v>
      </c>
      <c r="W1812" s="32">
        <v>2016</v>
      </c>
      <c r="X1812" s="38" t="s">
        <v>48</v>
      </c>
    </row>
    <row r="1813" spans="1:24" ht="50.1" customHeight="1">
      <c r="A1813" s="29" t="s">
        <v>4282</v>
      </c>
      <c r="B1813" s="30" t="s">
        <v>35</v>
      </c>
      <c r="C1813" s="31" t="s">
        <v>4255</v>
      </c>
      <c r="D1813" s="31" t="s">
        <v>4247</v>
      </c>
      <c r="E1813" s="31" t="s">
        <v>4256</v>
      </c>
      <c r="F1813" s="31" t="s">
        <v>4283</v>
      </c>
      <c r="G1813" s="32" t="s">
        <v>103</v>
      </c>
      <c r="H1813" s="33">
        <v>0</v>
      </c>
      <c r="I1813" s="67">
        <v>590000000</v>
      </c>
      <c r="J1813" s="32" t="s">
        <v>41</v>
      </c>
      <c r="K1813" s="32" t="s">
        <v>1519</v>
      </c>
      <c r="L1813" s="32" t="s">
        <v>144</v>
      </c>
      <c r="M1813" s="32" t="s">
        <v>84</v>
      </c>
      <c r="N1813" s="32" t="s">
        <v>4055</v>
      </c>
      <c r="O1813" s="32" t="s">
        <v>640</v>
      </c>
      <c r="P1813" s="32">
        <v>796</v>
      </c>
      <c r="Q1813" s="32" t="s">
        <v>47</v>
      </c>
      <c r="R1813" s="34">
        <v>50</v>
      </c>
      <c r="S1813" s="34">
        <v>162.34</v>
      </c>
      <c r="T1813" s="35">
        <f t="shared" si="158"/>
        <v>8117</v>
      </c>
      <c r="U1813" s="36">
        <f t="shared" si="159"/>
        <v>9091.0400000000009</v>
      </c>
      <c r="V1813" s="37" t="s">
        <v>48</v>
      </c>
      <c r="W1813" s="32">
        <v>2016</v>
      </c>
      <c r="X1813" s="38" t="s">
        <v>48</v>
      </c>
    </row>
    <row r="1814" spans="1:24" ht="50.1" customHeight="1">
      <c r="A1814" s="29" t="s">
        <v>4284</v>
      </c>
      <c r="B1814" s="30" t="s">
        <v>35</v>
      </c>
      <c r="C1814" s="31" t="s">
        <v>4255</v>
      </c>
      <c r="D1814" s="31" t="s">
        <v>4247</v>
      </c>
      <c r="E1814" s="31" t="s">
        <v>4256</v>
      </c>
      <c r="F1814" s="31" t="s">
        <v>4285</v>
      </c>
      <c r="G1814" s="32" t="s">
        <v>103</v>
      </c>
      <c r="H1814" s="33">
        <v>0</v>
      </c>
      <c r="I1814" s="67">
        <v>590000000</v>
      </c>
      <c r="J1814" s="32" t="s">
        <v>41</v>
      </c>
      <c r="K1814" s="32" t="s">
        <v>1519</v>
      </c>
      <c r="L1814" s="32" t="s">
        <v>144</v>
      </c>
      <c r="M1814" s="32" t="s">
        <v>84</v>
      </c>
      <c r="N1814" s="32" t="s">
        <v>4055</v>
      </c>
      <c r="O1814" s="32" t="s">
        <v>640</v>
      </c>
      <c r="P1814" s="32">
        <v>796</v>
      </c>
      <c r="Q1814" s="32" t="s">
        <v>47</v>
      </c>
      <c r="R1814" s="34">
        <v>50</v>
      </c>
      <c r="S1814" s="34">
        <v>162.34</v>
      </c>
      <c r="T1814" s="35">
        <f t="shared" si="158"/>
        <v>8117</v>
      </c>
      <c r="U1814" s="36">
        <f t="shared" si="159"/>
        <v>9091.0400000000009</v>
      </c>
      <c r="V1814" s="37" t="s">
        <v>48</v>
      </c>
      <c r="W1814" s="32">
        <v>2016</v>
      </c>
      <c r="X1814" s="38" t="s">
        <v>48</v>
      </c>
    </row>
    <row r="1815" spans="1:24" ht="50.1" customHeight="1">
      <c r="A1815" s="29" t="s">
        <v>4286</v>
      </c>
      <c r="B1815" s="30" t="s">
        <v>35</v>
      </c>
      <c r="C1815" s="31" t="s">
        <v>4261</v>
      </c>
      <c r="D1815" s="31" t="s">
        <v>4247</v>
      </c>
      <c r="E1815" s="31" t="s">
        <v>4262</v>
      </c>
      <c r="F1815" s="31" t="s">
        <v>4287</v>
      </c>
      <c r="G1815" s="32" t="s">
        <v>103</v>
      </c>
      <c r="H1815" s="33">
        <v>0</v>
      </c>
      <c r="I1815" s="67">
        <v>590000000</v>
      </c>
      <c r="J1815" s="32" t="s">
        <v>41</v>
      </c>
      <c r="K1815" s="32" t="s">
        <v>1519</v>
      </c>
      <c r="L1815" s="32" t="s">
        <v>144</v>
      </c>
      <c r="M1815" s="32" t="s">
        <v>84</v>
      </c>
      <c r="N1815" s="32" t="s">
        <v>4055</v>
      </c>
      <c r="O1815" s="32" t="s">
        <v>640</v>
      </c>
      <c r="P1815" s="32">
        <v>796</v>
      </c>
      <c r="Q1815" s="32" t="s">
        <v>47</v>
      </c>
      <c r="R1815" s="34">
        <v>15</v>
      </c>
      <c r="S1815" s="34">
        <v>324.68</v>
      </c>
      <c r="T1815" s="35">
        <f t="shared" si="158"/>
        <v>4870.2</v>
      </c>
      <c r="U1815" s="36">
        <f t="shared" si="159"/>
        <v>5454.6240000000007</v>
      </c>
      <c r="V1815" s="37" t="s">
        <v>48</v>
      </c>
      <c r="W1815" s="32">
        <v>2016</v>
      </c>
      <c r="X1815" s="38" t="s">
        <v>48</v>
      </c>
    </row>
    <row r="1816" spans="1:24" ht="50.1" customHeight="1">
      <c r="A1816" s="29" t="s">
        <v>4288</v>
      </c>
      <c r="B1816" s="30" t="s">
        <v>35</v>
      </c>
      <c r="C1816" s="31" t="s">
        <v>4261</v>
      </c>
      <c r="D1816" s="31" t="s">
        <v>4247</v>
      </c>
      <c r="E1816" s="31" t="s">
        <v>4262</v>
      </c>
      <c r="F1816" s="31" t="s">
        <v>4289</v>
      </c>
      <c r="G1816" s="32" t="s">
        <v>103</v>
      </c>
      <c r="H1816" s="33">
        <v>0</v>
      </c>
      <c r="I1816" s="67">
        <v>590000000</v>
      </c>
      <c r="J1816" s="32" t="s">
        <v>41</v>
      </c>
      <c r="K1816" s="32" t="s">
        <v>1519</v>
      </c>
      <c r="L1816" s="32" t="s">
        <v>144</v>
      </c>
      <c r="M1816" s="32" t="s">
        <v>84</v>
      </c>
      <c r="N1816" s="32" t="s">
        <v>4055</v>
      </c>
      <c r="O1816" s="32" t="s">
        <v>640</v>
      </c>
      <c r="P1816" s="32">
        <v>796</v>
      </c>
      <c r="Q1816" s="32" t="s">
        <v>47</v>
      </c>
      <c r="R1816" s="34">
        <v>15</v>
      </c>
      <c r="S1816" s="34">
        <v>405.84</v>
      </c>
      <c r="T1816" s="35">
        <f t="shared" si="158"/>
        <v>6087.5999999999995</v>
      </c>
      <c r="U1816" s="36">
        <f t="shared" si="159"/>
        <v>6818.1120000000001</v>
      </c>
      <c r="V1816" s="37" t="s">
        <v>48</v>
      </c>
      <c r="W1816" s="32">
        <v>2016</v>
      </c>
      <c r="X1816" s="38" t="s">
        <v>48</v>
      </c>
    </row>
    <row r="1817" spans="1:24" ht="50.1" customHeight="1">
      <c r="A1817" s="29" t="s">
        <v>4290</v>
      </c>
      <c r="B1817" s="30" t="s">
        <v>35</v>
      </c>
      <c r="C1817" s="31" t="s">
        <v>4261</v>
      </c>
      <c r="D1817" s="31" t="s">
        <v>4247</v>
      </c>
      <c r="E1817" s="31" t="s">
        <v>4262</v>
      </c>
      <c r="F1817" s="31" t="s">
        <v>4291</v>
      </c>
      <c r="G1817" s="32" t="s">
        <v>103</v>
      </c>
      <c r="H1817" s="33">
        <v>0</v>
      </c>
      <c r="I1817" s="67">
        <v>590000000</v>
      </c>
      <c r="J1817" s="32" t="s">
        <v>41</v>
      </c>
      <c r="K1817" s="32" t="s">
        <v>1519</v>
      </c>
      <c r="L1817" s="32" t="s">
        <v>144</v>
      </c>
      <c r="M1817" s="32" t="s">
        <v>84</v>
      </c>
      <c r="N1817" s="32" t="s">
        <v>4055</v>
      </c>
      <c r="O1817" s="32" t="s">
        <v>640</v>
      </c>
      <c r="P1817" s="32">
        <v>796</v>
      </c>
      <c r="Q1817" s="32" t="s">
        <v>47</v>
      </c>
      <c r="R1817" s="34">
        <v>10</v>
      </c>
      <c r="S1817" s="34">
        <v>405.84</v>
      </c>
      <c r="T1817" s="35">
        <f t="shared" si="158"/>
        <v>4058.3999999999996</v>
      </c>
      <c r="U1817" s="36">
        <f t="shared" si="159"/>
        <v>4545.4080000000004</v>
      </c>
      <c r="V1817" s="37" t="s">
        <v>48</v>
      </c>
      <c r="W1817" s="32">
        <v>2016</v>
      </c>
      <c r="X1817" s="38" t="s">
        <v>48</v>
      </c>
    </row>
    <row r="1818" spans="1:24" ht="50.1" customHeight="1">
      <c r="A1818" s="29" t="s">
        <v>4292</v>
      </c>
      <c r="B1818" s="30" t="s">
        <v>35</v>
      </c>
      <c r="C1818" s="31" t="s">
        <v>4271</v>
      </c>
      <c r="D1818" s="31" t="s">
        <v>4247</v>
      </c>
      <c r="E1818" s="31" t="s">
        <v>4272</v>
      </c>
      <c r="F1818" s="31" t="s">
        <v>4293</v>
      </c>
      <c r="G1818" s="32" t="s">
        <v>103</v>
      </c>
      <c r="H1818" s="33">
        <v>0</v>
      </c>
      <c r="I1818" s="67">
        <v>590000000</v>
      </c>
      <c r="J1818" s="32" t="s">
        <v>41</v>
      </c>
      <c r="K1818" s="32" t="s">
        <v>1519</v>
      </c>
      <c r="L1818" s="32" t="s">
        <v>144</v>
      </c>
      <c r="M1818" s="32" t="s">
        <v>84</v>
      </c>
      <c r="N1818" s="32" t="s">
        <v>4055</v>
      </c>
      <c r="O1818" s="32" t="s">
        <v>640</v>
      </c>
      <c r="P1818" s="32">
        <v>796</v>
      </c>
      <c r="Q1818" s="32" t="s">
        <v>47</v>
      </c>
      <c r="R1818" s="34">
        <v>10</v>
      </c>
      <c r="S1818" s="34">
        <v>1217.53</v>
      </c>
      <c r="T1818" s="35">
        <f t="shared" si="158"/>
        <v>12175.3</v>
      </c>
      <c r="U1818" s="36">
        <f t="shared" si="159"/>
        <v>13636.336000000001</v>
      </c>
      <c r="V1818" s="37" t="s">
        <v>48</v>
      </c>
      <c r="W1818" s="32">
        <v>2016</v>
      </c>
      <c r="X1818" s="38" t="s">
        <v>48</v>
      </c>
    </row>
    <row r="1819" spans="1:24" ht="50.1" customHeight="1">
      <c r="A1819" s="29" t="s">
        <v>4294</v>
      </c>
      <c r="B1819" s="30" t="s">
        <v>35</v>
      </c>
      <c r="C1819" s="31" t="s">
        <v>4271</v>
      </c>
      <c r="D1819" s="31" t="s">
        <v>4247</v>
      </c>
      <c r="E1819" s="31" t="s">
        <v>4272</v>
      </c>
      <c r="F1819" s="31" t="s">
        <v>4295</v>
      </c>
      <c r="G1819" s="32" t="s">
        <v>103</v>
      </c>
      <c r="H1819" s="33">
        <v>0</v>
      </c>
      <c r="I1819" s="67">
        <v>590000000</v>
      </c>
      <c r="J1819" s="32" t="s">
        <v>41</v>
      </c>
      <c r="K1819" s="32" t="s">
        <v>1519</v>
      </c>
      <c r="L1819" s="32" t="s">
        <v>144</v>
      </c>
      <c r="M1819" s="32" t="s">
        <v>84</v>
      </c>
      <c r="N1819" s="32" t="s">
        <v>4055</v>
      </c>
      <c r="O1819" s="32" t="s">
        <v>640</v>
      </c>
      <c r="P1819" s="32">
        <v>796</v>
      </c>
      <c r="Q1819" s="32" t="s">
        <v>47</v>
      </c>
      <c r="R1819" s="34">
        <v>5</v>
      </c>
      <c r="S1819" s="34">
        <v>1623.38</v>
      </c>
      <c r="T1819" s="35">
        <v>0</v>
      </c>
      <c r="U1819" s="36">
        <f t="shared" si="159"/>
        <v>0</v>
      </c>
      <c r="V1819" s="37" t="s">
        <v>48</v>
      </c>
      <c r="W1819" s="32">
        <v>2016</v>
      </c>
      <c r="X1819" s="38">
        <v>11</v>
      </c>
    </row>
    <row r="1820" spans="1:24" s="136" customFormat="1" ht="50.1" customHeight="1">
      <c r="A1820" s="41" t="s">
        <v>4296</v>
      </c>
      <c r="B1820" s="30" t="s">
        <v>35</v>
      </c>
      <c r="C1820" s="42" t="s">
        <v>4271</v>
      </c>
      <c r="D1820" s="42" t="s">
        <v>4247</v>
      </c>
      <c r="E1820" s="42" t="s">
        <v>4272</v>
      </c>
      <c r="F1820" s="42" t="s">
        <v>4295</v>
      </c>
      <c r="G1820" s="32" t="s">
        <v>103</v>
      </c>
      <c r="H1820" s="30">
        <v>0</v>
      </c>
      <c r="I1820" s="67">
        <v>590000000</v>
      </c>
      <c r="J1820" s="32" t="s">
        <v>41</v>
      </c>
      <c r="K1820" s="30" t="s">
        <v>1521</v>
      </c>
      <c r="L1820" s="30" t="s">
        <v>144</v>
      </c>
      <c r="M1820" s="30" t="s">
        <v>84</v>
      </c>
      <c r="N1820" s="30" t="s">
        <v>4092</v>
      </c>
      <c r="O1820" s="67" t="s">
        <v>483</v>
      </c>
      <c r="P1820" s="32">
        <v>796</v>
      </c>
      <c r="Q1820" s="30" t="s">
        <v>47</v>
      </c>
      <c r="R1820" s="43">
        <v>5</v>
      </c>
      <c r="S1820" s="43">
        <v>1623.38</v>
      </c>
      <c r="T1820" s="44">
        <f t="shared" si="158"/>
        <v>8116.9000000000005</v>
      </c>
      <c r="U1820" s="44">
        <f t="shared" si="159"/>
        <v>9090.9280000000017</v>
      </c>
      <c r="V1820" s="64"/>
      <c r="W1820" s="32">
        <v>2016</v>
      </c>
      <c r="X1820" s="30"/>
    </row>
    <row r="1821" spans="1:24" ht="50.1" customHeight="1">
      <c r="A1821" s="29" t="s">
        <v>4297</v>
      </c>
      <c r="B1821" s="30" t="s">
        <v>35</v>
      </c>
      <c r="C1821" s="31" t="s">
        <v>4255</v>
      </c>
      <c r="D1821" s="31" t="s">
        <v>4247</v>
      </c>
      <c r="E1821" s="31" t="s">
        <v>4256</v>
      </c>
      <c r="F1821" s="31" t="s">
        <v>4298</v>
      </c>
      <c r="G1821" s="32" t="s">
        <v>103</v>
      </c>
      <c r="H1821" s="33">
        <v>0</v>
      </c>
      <c r="I1821" s="67">
        <v>590000000</v>
      </c>
      <c r="J1821" s="32" t="s">
        <v>41</v>
      </c>
      <c r="K1821" s="32" t="s">
        <v>1519</v>
      </c>
      <c r="L1821" s="32" t="s">
        <v>144</v>
      </c>
      <c r="M1821" s="32" t="s">
        <v>84</v>
      </c>
      <c r="N1821" s="32" t="s">
        <v>4055</v>
      </c>
      <c r="O1821" s="32" t="s">
        <v>640</v>
      </c>
      <c r="P1821" s="32">
        <v>796</v>
      </c>
      <c r="Q1821" s="32" t="s">
        <v>47</v>
      </c>
      <c r="R1821" s="34">
        <v>10</v>
      </c>
      <c r="S1821" s="34">
        <v>121.75</v>
      </c>
      <c r="T1821" s="35">
        <f t="shared" si="158"/>
        <v>1217.5</v>
      </c>
      <c r="U1821" s="36">
        <f t="shared" si="159"/>
        <v>1363.6000000000001</v>
      </c>
      <c r="V1821" s="37" t="s">
        <v>48</v>
      </c>
      <c r="W1821" s="32">
        <v>2016</v>
      </c>
      <c r="X1821" s="38" t="s">
        <v>48</v>
      </c>
    </row>
    <row r="1822" spans="1:24" ht="50.1" customHeight="1">
      <c r="A1822" s="29" t="s">
        <v>4299</v>
      </c>
      <c r="B1822" s="30" t="s">
        <v>35</v>
      </c>
      <c r="C1822" s="31" t="s">
        <v>4261</v>
      </c>
      <c r="D1822" s="31" t="s">
        <v>4247</v>
      </c>
      <c r="E1822" s="31" t="s">
        <v>4262</v>
      </c>
      <c r="F1822" s="31" t="s">
        <v>4300</v>
      </c>
      <c r="G1822" s="32" t="s">
        <v>103</v>
      </c>
      <c r="H1822" s="33">
        <v>0</v>
      </c>
      <c r="I1822" s="67">
        <v>590000000</v>
      </c>
      <c r="J1822" s="32" t="s">
        <v>41</v>
      </c>
      <c r="K1822" s="32" t="s">
        <v>1519</v>
      </c>
      <c r="L1822" s="32" t="s">
        <v>144</v>
      </c>
      <c r="M1822" s="32" t="s">
        <v>84</v>
      </c>
      <c r="N1822" s="32" t="s">
        <v>4055</v>
      </c>
      <c r="O1822" s="32" t="s">
        <v>640</v>
      </c>
      <c r="P1822" s="32">
        <v>796</v>
      </c>
      <c r="Q1822" s="32" t="s">
        <v>47</v>
      </c>
      <c r="R1822" s="34">
        <v>20</v>
      </c>
      <c r="S1822" s="34">
        <v>202.92</v>
      </c>
      <c r="T1822" s="35">
        <f t="shared" si="158"/>
        <v>4058.3999999999996</v>
      </c>
      <c r="U1822" s="36">
        <f t="shared" si="159"/>
        <v>4545.4080000000004</v>
      </c>
      <c r="V1822" s="37" t="s">
        <v>48</v>
      </c>
      <c r="W1822" s="32">
        <v>2016</v>
      </c>
      <c r="X1822" s="38" t="s">
        <v>48</v>
      </c>
    </row>
    <row r="1823" spans="1:24" ht="50.1" customHeight="1">
      <c r="A1823" s="29" t="s">
        <v>4301</v>
      </c>
      <c r="B1823" s="30" t="s">
        <v>35</v>
      </c>
      <c r="C1823" s="31" t="s">
        <v>4261</v>
      </c>
      <c r="D1823" s="31" t="s">
        <v>4247</v>
      </c>
      <c r="E1823" s="31" t="s">
        <v>4262</v>
      </c>
      <c r="F1823" s="31" t="s">
        <v>4302</v>
      </c>
      <c r="G1823" s="32" t="s">
        <v>103</v>
      </c>
      <c r="H1823" s="33">
        <v>0</v>
      </c>
      <c r="I1823" s="67">
        <v>590000000</v>
      </c>
      <c r="J1823" s="32" t="s">
        <v>41</v>
      </c>
      <c r="K1823" s="32" t="s">
        <v>1519</v>
      </c>
      <c r="L1823" s="32" t="s">
        <v>144</v>
      </c>
      <c r="M1823" s="32" t="s">
        <v>84</v>
      </c>
      <c r="N1823" s="32" t="s">
        <v>4055</v>
      </c>
      <c r="O1823" s="32" t="s">
        <v>640</v>
      </c>
      <c r="P1823" s="32">
        <v>796</v>
      </c>
      <c r="Q1823" s="32" t="s">
        <v>47</v>
      </c>
      <c r="R1823" s="34">
        <v>20</v>
      </c>
      <c r="S1823" s="34">
        <v>405.84</v>
      </c>
      <c r="T1823" s="35">
        <f t="shared" si="158"/>
        <v>8116.7999999999993</v>
      </c>
      <c r="U1823" s="36">
        <f t="shared" si="159"/>
        <v>9090.8160000000007</v>
      </c>
      <c r="V1823" s="37" t="s">
        <v>48</v>
      </c>
      <c r="W1823" s="32">
        <v>2016</v>
      </c>
      <c r="X1823" s="38" t="s">
        <v>48</v>
      </c>
    </row>
    <row r="1824" spans="1:24" ht="50.1" customHeight="1">
      <c r="A1824" s="29" t="s">
        <v>4303</v>
      </c>
      <c r="B1824" s="30" t="s">
        <v>35</v>
      </c>
      <c r="C1824" s="31" t="s">
        <v>4261</v>
      </c>
      <c r="D1824" s="31" t="s">
        <v>4247</v>
      </c>
      <c r="E1824" s="31" t="s">
        <v>4262</v>
      </c>
      <c r="F1824" s="31" t="s">
        <v>4304</v>
      </c>
      <c r="G1824" s="32" t="s">
        <v>103</v>
      </c>
      <c r="H1824" s="33">
        <v>0</v>
      </c>
      <c r="I1824" s="67">
        <v>590000000</v>
      </c>
      <c r="J1824" s="32" t="s">
        <v>41</v>
      </c>
      <c r="K1824" s="32" t="s">
        <v>1519</v>
      </c>
      <c r="L1824" s="32" t="s">
        <v>144</v>
      </c>
      <c r="M1824" s="32" t="s">
        <v>84</v>
      </c>
      <c r="N1824" s="32" t="s">
        <v>4055</v>
      </c>
      <c r="O1824" s="32" t="s">
        <v>640</v>
      </c>
      <c r="P1824" s="32">
        <v>796</v>
      </c>
      <c r="Q1824" s="32" t="s">
        <v>47</v>
      </c>
      <c r="R1824" s="34">
        <v>20</v>
      </c>
      <c r="S1824" s="34">
        <v>811.69</v>
      </c>
      <c r="T1824" s="35">
        <v>0</v>
      </c>
      <c r="U1824" s="36">
        <f t="shared" si="159"/>
        <v>0</v>
      </c>
      <c r="V1824" s="37" t="s">
        <v>48</v>
      </c>
      <c r="W1824" s="32">
        <v>2016</v>
      </c>
      <c r="X1824" s="38">
        <v>11</v>
      </c>
    </row>
    <row r="1825" spans="1:24" s="136" customFormat="1" ht="50.1" customHeight="1">
      <c r="A1825" s="41" t="s">
        <v>4305</v>
      </c>
      <c r="B1825" s="30" t="s">
        <v>35</v>
      </c>
      <c r="C1825" s="42" t="s">
        <v>4261</v>
      </c>
      <c r="D1825" s="42" t="s">
        <v>4247</v>
      </c>
      <c r="E1825" s="42" t="s">
        <v>4262</v>
      </c>
      <c r="F1825" s="42" t="s">
        <v>4304</v>
      </c>
      <c r="G1825" s="32" t="s">
        <v>103</v>
      </c>
      <c r="H1825" s="30">
        <v>0</v>
      </c>
      <c r="I1825" s="67">
        <v>590000000</v>
      </c>
      <c r="J1825" s="32" t="s">
        <v>41</v>
      </c>
      <c r="K1825" s="30" t="s">
        <v>1521</v>
      </c>
      <c r="L1825" s="30" t="s">
        <v>144</v>
      </c>
      <c r="M1825" s="30" t="s">
        <v>84</v>
      </c>
      <c r="N1825" s="30" t="s">
        <v>4092</v>
      </c>
      <c r="O1825" s="67" t="s">
        <v>483</v>
      </c>
      <c r="P1825" s="32">
        <v>796</v>
      </c>
      <c r="Q1825" s="30" t="s">
        <v>47</v>
      </c>
      <c r="R1825" s="43">
        <v>20</v>
      </c>
      <c r="S1825" s="43">
        <v>811.69</v>
      </c>
      <c r="T1825" s="44">
        <f t="shared" si="158"/>
        <v>16233.800000000001</v>
      </c>
      <c r="U1825" s="44">
        <f t="shared" si="159"/>
        <v>18181.856000000003</v>
      </c>
      <c r="V1825" s="64"/>
      <c r="W1825" s="32">
        <v>2016</v>
      </c>
      <c r="X1825" s="30"/>
    </row>
    <row r="1826" spans="1:24" ht="50.1" customHeight="1">
      <c r="A1826" s="29" t="s">
        <v>4306</v>
      </c>
      <c r="B1826" s="30" t="s">
        <v>35</v>
      </c>
      <c r="C1826" s="31" t="s">
        <v>4261</v>
      </c>
      <c r="D1826" s="31" t="s">
        <v>4247</v>
      </c>
      <c r="E1826" s="31" t="s">
        <v>4262</v>
      </c>
      <c r="F1826" s="31" t="s">
        <v>4307</v>
      </c>
      <c r="G1826" s="32" t="s">
        <v>103</v>
      </c>
      <c r="H1826" s="33">
        <v>0</v>
      </c>
      <c r="I1826" s="67">
        <v>590000000</v>
      </c>
      <c r="J1826" s="32" t="s">
        <v>41</v>
      </c>
      <c r="K1826" s="32" t="s">
        <v>1519</v>
      </c>
      <c r="L1826" s="32" t="s">
        <v>144</v>
      </c>
      <c r="M1826" s="32" t="s">
        <v>84</v>
      </c>
      <c r="N1826" s="32" t="s">
        <v>4055</v>
      </c>
      <c r="O1826" s="32" t="s">
        <v>640</v>
      </c>
      <c r="P1826" s="32">
        <v>796</v>
      </c>
      <c r="Q1826" s="32" t="s">
        <v>47</v>
      </c>
      <c r="R1826" s="34">
        <v>10</v>
      </c>
      <c r="S1826" s="34">
        <v>974.03</v>
      </c>
      <c r="T1826" s="35">
        <f t="shared" si="158"/>
        <v>9740.2999999999993</v>
      </c>
      <c r="U1826" s="36">
        <f t="shared" si="159"/>
        <v>10909.136</v>
      </c>
      <c r="V1826" s="37" t="s">
        <v>48</v>
      </c>
      <c r="W1826" s="32">
        <v>2016</v>
      </c>
      <c r="X1826" s="38" t="s">
        <v>48</v>
      </c>
    </row>
    <row r="1827" spans="1:24" ht="50.1" customHeight="1">
      <c r="A1827" s="29" t="s">
        <v>4308</v>
      </c>
      <c r="B1827" s="30" t="s">
        <v>35</v>
      </c>
      <c r="C1827" s="31" t="s">
        <v>4271</v>
      </c>
      <c r="D1827" s="31" t="s">
        <v>4247</v>
      </c>
      <c r="E1827" s="31" t="s">
        <v>4272</v>
      </c>
      <c r="F1827" s="31" t="s">
        <v>4309</v>
      </c>
      <c r="G1827" s="32" t="s">
        <v>103</v>
      </c>
      <c r="H1827" s="33">
        <v>0</v>
      </c>
      <c r="I1827" s="67">
        <v>590000000</v>
      </c>
      <c r="J1827" s="32" t="s">
        <v>41</v>
      </c>
      <c r="K1827" s="32" t="s">
        <v>1519</v>
      </c>
      <c r="L1827" s="32" t="s">
        <v>144</v>
      </c>
      <c r="M1827" s="32" t="s">
        <v>84</v>
      </c>
      <c r="N1827" s="32" t="s">
        <v>4055</v>
      </c>
      <c r="O1827" s="32" t="s">
        <v>640</v>
      </c>
      <c r="P1827" s="32">
        <v>796</v>
      </c>
      <c r="Q1827" s="32" t="s">
        <v>47</v>
      </c>
      <c r="R1827" s="34">
        <v>20</v>
      </c>
      <c r="S1827" s="34">
        <v>2029.22</v>
      </c>
      <c r="T1827" s="35">
        <v>0</v>
      </c>
      <c r="U1827" s="36">
        <f t="shared" si="159"/>
        <v>0</v>
      </c>
      <c r="V1827" s="37" t="s">
        <v>48</v>
      </c>
      <c r="W1827" s="32">
        <v>2016</v>
      </c>
      <c r="X1827" s="38">
        <v>11</v>
      </c>
    </row>
    <row r="1828" spans="1:24" s="136" customFormat="1" ht="50.1" customHeight="1">
      <c r="A1828" s="41" t="s">
        <v>4310</v>
      </c>
      <c r="B1828" s="30" t="s">
        <v>35</v>
      </c>
      <c r="C1828" s="42" t="s">
        <v>4271</v>
      </c>
      <c r="D1828" s="42" t="s">
        <v>4247</v>
      </c>
      <c r="E1828" s="42" t="s">
        <v>4272</v>
      </c>
      <c r="F1828" s="42" t="s">
        <v>4309</v>
      </c>
      <c r="G1828" s="32" t="s">
        <v>103</v>
      </c>
      <c r="H1828" s="30">
        <v>0</v>
      </c>
      <c r="I1828" s="67">
        <v>590000000</v>
      </c>
      <c r="J1828" s="32" t="s">
        <v>41</v>
      </c>
      <c r="K1828" s="30" t="s">
        <v>1521</v>
      </c>
      <c r="L1828" s="30" t="s">
        <v>144</v>
      </c>
      <c r="M1828" s="30" t="s">
        <v>84</v>
      </c>
      <c r="N1828" s="30" t="s">
        <v>4092</v>
      </c>
      <c r="O1828" s="67" t="s">
        <v>483</v>
      </c>
      <c r="P1828" s="32">
        <v>796</v>
      </c>
      <c r="Q1828" s="30" t="s">
        <v>47</v>
      </c>
      <c r="R1828" s="43">
        <v>20</v>
      </c>
      <c r="S1828" s="43">
        <v>2029.22</v>
      </c>
      <c r="T1828" s="44">
        <f t="shared" si="158"/>
        <v>40584.400000000001</v>
      </c>
      <c r="U1828" s="44">
        <f t="shared" si="159"/>
        <v>45454.528000000006</v>
      </c>
      <c r="V1828" s="64"/>
      <c r="W1828" s="32">
        <v>2016</v>
      </c>
      <c r="X1828" s="30"/>
    </row>
    <row r="1829" spans="1:24" ht="50.1" customHeight="1">
      <c r="A1829" s="29" t="s">
        <v>4311</v>
      </c>
      <c r="B1829" s="30" t="s">
        <v>35</v>
      </c>
      <c r="C1829" s="31" t="s">
        <v>4261</v>
      </c>
      <c r="D1829" s="31" t="s">
        <v>4247</v>
      </c>
      <c r="E1829" s="31" t="s">
        <v>4262</v>
      </c>
      <c r="F1829" s="31" t="s">
        <v>4312</v>
      </c>
      <c r="G1829" s="32" t="s">
        <v>103</v>
      </c>
      <c r="H1829" s="33">
        <v>0</v>
      </c>
      <c r="I1829" s="67">
        <v>590000000</v>
      </c>
      <c r="J1829" s="32" t="s">
        <v>41</v>
      </c>
      <c r="K1829" s="32" t="s">
        <v>1519</v>
      </c>
      <c r="L1829" s="32" t="s">
        <v>144</v>
      </c>
      <c r="M1829" s="32" t="s">
        <v>84</v>
      </c>
      <c r="N1829" s="32" t="s">
        <v>4055</v>
      </c>
      <c r="O1829" s="32" t="s">
        <v>640</v>
      </c>
      <c r="P1829" s="32">
        <v>796</v>
      </c>
      <c r="Q1829" s="32" t="s">
        <v>47</v>
      </c>
      <c r="R1829" s="34">
        <v>20</v>
      </c>
      <c r="S1829" s="34">
        <v>162.34</v>
      </c>
      <c r="T1829" s="35">
        <f t="shared" si="158"/>
        <v>3246.8</v>
      </c>
      <c r="U1829" s="36">
        <f t="shared" si="159"/>
        <v>3636.4160000000006</v>
      </c>
      <c r="V1829" s="37" t="s">
        <v>48</v>
      </c>
      <c r="W1829" s="32">
        <v>2016</v>
      </c>
      <c r="X1829" s="38" t="s">
        <v>48</v>
      </c>
    </row>
    <row r="1830" spans="1:24" ht="50.1" customHeight="1">
      <c r="A1830" s="29" t="s">
        <v>4313</v>
      </c>
      <c r="B1830" s="30" t="s">
        <v>35</v>
      </c>
      <c r="C1830" s="31" t="s">
        <v>4261</v>
      </c>
      <c r="D1830" s="31" t="s">
        <v>4247</v>
      </c>
      <c r="E1830" s="31" t="s">
        <v>4262</v>
      </c>
      <c r="F1830" s="31" t="s">
        <v>4314</v>
      </c>
      <c r="G1830" s="32" t="s">
        <v>103</v>
      </c>
      <c r="H1830" s="33">
        <v>0</v>
      </c>
      <c r="I1830" s="67">
        <v>590000000</v>
      </c>
      <c r="J1830" s="32" t="s">
        <v>41</v>
      </c>
      <c r="K1830" s="32" t="s">
        <v>1519</v>
      </c>
      <c r="L1830" s="32" t="s">
        <v>144</v>
      </c>
      <c r="M1830" s="32" t="s">
        <v>84</v>
      </c>
      <c r="N1830" s="32" t="s">
        <v>4055</v>
      </c>
      <c r="O1830" s="32" t="s">
        <v>640</v>
      </c>
      <c r="P1830" s="32">
        <v>796</v>
      </c>
      <c r="Q1830" s="32" t="s">
        <v>47</v>
      </c>
      <c r="R1830" s="34">
        <v>20</v>
      </c>
      <c r="S1830" s="34">
        <v>178.57</v>
      </c>
      <c r="T1830" s="35">
        <v>0</v>
      </c>
      <c r="U1830" s="36">
        <f t="shared" si="159"/>
        <v>0</v>
      </c>
      <c r="V1830" s="37" t="s">
        <v>48</v>
      </c>
      <c r="W1830" s="32">
        <v>2016</v>
      </c>
      <c r="X1830" s="38">
        <v>11</v>
      </c>
    </row>
    <row r="1831" spans="1:24" s="136" customFormat="1" ht="50.1" customHeight="1">
      <c r="A1831" s="41" t="s">
        <v>4315</v>
      </c>
      <c r="B1831" s="30" t="s">
        <v>35</v>
      </c>
      <c r="C1831" s="42" t="s">
        <v>4261</v>
      </c>
      <c r="D1831" s="42" t="s">
        <v>4247</v>
      </c>
      <c r="E1831" s="42" t="s">
        <v>4262</v>
      </c>
      <c r="F1831" s="42" t="s">
        <v>4316</v>
      </c>
      <c r="G1831" s="32" t="s">
        <v>103</v>
      </c>
      <c r="H1831" s="30">
        <v>0</v>
      </c>
      <c r="I1831" s="67">
        <v>590000000</v>
      </c>
      <c r="J1831" s="32" t="s">
        <v>41</v>
      </c>
      <c r="K1831" s="30" t="s">
        <v>1521</v>
      </c>
      <c r="L1831" s="30" t="s">
        <v>144</v>
      </c>
      <c r="M1831" s="30" t="s">
        <v>84</v>
      </c>
      <c r="N1831" s="30" t="s">
        <v>4092</v>
      </c>
      <c r="O1831" s="67" t="s">
        <v>483</v>
      </c>
      <c r="P1831" s="32">
        <v>796</v>
      </c>
      <c r="Q1831" s="30" t="s">
        <v>47</v>
      </c>
      <c r="R1831" s="43">
        <v>20</v>
      </c>
      <c r="S1831" s="43">
        <v>178.57</v>
      </c>
      <c r="T1831" s="44">
        <f>R1831*S1831</f>
        <v>3571.3999999999996</v>
      </c>
      <c r="U1831" s="44">
        <f>T1831*1.12</f>
        <v>3999.9679999999998</v>
      </c>
      <c r="V1831" s="64"/>
      <c r="W1831" s="32">
        <v>2016</v>
      </c>
      <c r="X1831" s="30"/>
    </row>
    <row r="1832" spans="1:24" ht="50.1" customHeight="1">
      <c r="A1832" s="29" t="s">
        <v>4317</v>
      </c>
      <c r="B1832" s="30" t="s">
        <v>35</v>
      </c>
      <c r="C1832" s="31" t="s">
        <v>4261</v>
      </c>
      <c r="D1832" s="31" t="s">
        <v>4247</v>
      </c>
      <c r="E1832" s="31" t="s">
        <v>4262</v>
      </c>
      <c r="F1832" s="31" t="s">
        <v>4318</v>
      </c>
      <c r="G1832" s="32" t="s">
        <v>103</v>
      </c>
      <c r="H1832" s="33">
        <v>0</v>
      </c>
      <c r="I1832" s="67">
        <v>590000000</v>
      </c>
      <c r="J1832" s="32" t="s">
        <v>41</v>
      </c>
      <c r="K1832" s="32" t="s">
        <v>1519</v>
      </c>
      <c r="L1832" s="32" t="s">
        <v>144</v>
      </c>
      <c r="M1832" s="32" t="s">
        <v>84</v>
      </c>
      <c r="N1832" s="32" t="s">
        <v>4055</v>
      </c>
      <c r="O1832" s="32" t="s">
        <v>640</v>
      </c>
      <c r="P1832" s="32">
        <v>796</v>
      </c>
      <c r="Q1832" s="32" t="s">
        <v>47</v>
      </c>
      <c r="R1832" s="34">
        <v>20</v>
      </c>
      <c r="S1832" s="34">
        <v>259.74</v>
      </c>
      <c r="T1832" s="35">
        <v>0</v>
      </c>
      <c r="U1832" s="36">
        <f>T1832*1.12</f>
        <v>0</v>
      </c>
      <c r="V1832" s="37" t="s">
        <v>48</v>
      </c>
      <c r="W1832" s="32">
        <v>2016</v>
      </c>
      <c r="X1832" s="38">
        <v>11</v>
      </c>
    </row>
    <row r="1833" spans="1:24" s="136" customFormat="1" ht="50.1" customHeight="1">
      <c r="A1833" s="41" t="s">
        <v>4319</v>
      </c>
      <c r="B1833" s="30" t="s">
        <v>35</v>
      </c>
      <c r="C1833" s="42" t="s">
        <v>4261</v>
      </c>
      <c r="D1833" s="42" t="s">
        <v>4247</v>
      </c>
      <c r="E1833" s="42" t="s">
        <v>4262</v>
      </c>
      <c r="F1833" s="42" t="s">
        <v>4320</v>
      </c>
      <c r="G1833" s="32" t="s">
        <v>103</v>
      </c>
      <c r="H1833" s="30">
        <v>0</v>
      </c>
      <c r="I1833" s="67">
        <v>590000000</v>
      </c>
      <c r="J1833" s="32" t="s">
        <v>41</v>
      </c>
      <c r="K1833" s="30" t="s">
        <v>1521</v>
      </c>
      <c r="L1833" s="30" t="s">
        <v>144</v>
      </c>
      <c r="M1833" s="30" t="s">
        <v>84</v>
      </c>
      <c r="N1833" s="30" t="s">
        <v>4092</v>
      </c>
      <c r="O1833" s="67" t="s">
        <v>483</v>
      </c>
      <c r="P1833" s="32">
        <v>796</v>
      </c>
      <c r="Q1833" s="30" t="s">
        <v>47</v>
      </c>
      <c r="R1833" s="43">
        <v>20</v>
      </c>
      <c r="S1833" s="43">
        <v>259.74</v>
      </c>
      <c r="T1833" s="44">
        <f t="shared" si="158"/>
        <v>5194.8</v>
      </c>
      <c r="U1833" s="44">
        <f t="shared" si="159"/>
        <v>5818.1760000000004</v>
      </c>
      <c r="V1833" s="64"/>
      <c r="W1833" s="32">
        <v>2016</v>
      </c>
      <c r="X1833" s="30"/>
    </row>
    <row r="1834" spans="1:24" ht="50.1" customHeight="1">
      <c r="A1834" s="29" t="s">
        <v>4321</v>
      </c>
      <c r="B1834" s="30" t="s">
        <v>35</v>
      </c>
      <c r="C1834" s="31" t="s">
        <v>4261</v>
      </c>
      <c r="D1834" s="31" t="s">
        <v>4247</v>
      </c>
      <c r="E1834" s="31" t="s">
        <v>4262</v>
      </c>
      <c r="F1834" s="31" t="s">
        <v>4322</v>
      </c>
      <c r="G1834" s="32" t="s">
        <v>103</v>
      </c>
      <c r="H1834" s="33">
        <v>0</v>
      </c>
      <c r="I1834" s="67">
        <v>590000000</v>
      </c>
      <c r="J1834" s="32" t="s">
        <v>41</v>
      </c>
      <c r="K1834" s="32" t="s">
        <v>1519</v>
      </c>
      <c r="L1834" s="32" t="s">
        <v>144</v>
      </c>
      <c r="M1834" s="32" t="s">
        <v>84</v>
      </c>
      <c r="N1834" s="32" t="s">
        <v>4055</v>
      </c>
      <c r="O1834" s="32" t="s">
        <v>640</v>
      </c>
      <c r="P1834" s="32">
        <v>796</v>
      </c>
      <c r="Q1834" s="32" t="s">
        <v>47</v>
      </c>
      <c r="R1834" s="34">
        <v>10</v>
      </c>
      <c r="S1834" s="34">
        <v>811.69</v>
      </c>
      <c r="T1834" s="35">
        <f t="shared" si="158"/>
        <v>8116.9000000000005</v>
      </c>
      <c r="U1834" s="36">
        <f t="shared" si="159"/>
        <v>9090.9280000000017</v>
      </c>
      <c r="V1834" s="37" t="s">
        <v>48</v>
      </c>
      <c r="W1834" s="32">
        <v>2016</v>
      </c>
      <c r="X1834" s="38" t="s">
        <v>48</v>
      </c>
    </row>
    <row r="1835" spans="1:24" ht="50.1" customHeight="1">
      <c r="A1835" s="29" t="s">
        <v>4323</v>
      </c>
      <c r="B1835" s="30" t="s">
        <v>35</v>
      </c>
      <c r="C1835" s="31" t="s">
        <v>4261</v>
      </c>
      <c r="D1835" s="31" t="s">
        <v>4247</v>
      </c>
      <c r="E1835" s="31" t="s">
        <v>4262</v>
      </c>
      <c r="F1835" s="31" t="s">
        <v>4324</v>
      </c>
      <c r="G1835" s="32" t="s">
        <v>103</v>
      </c>
      <c r="H1835" s="33">
        <v>0</v>
      </c>
      <c r="I1835" s="67">
        <v>590000000</v>
      </c>
      <c r="J1835" s="32" t="s">
        <v>41</v>
      </c>
      <c r="K1835" s="32" t="s">
        <v>1519</v>
      </c>
      <c r="L1835" s="32" t="s">
        <v>144</v>
      </c>
      <c r="M1835" s="32" t="s">
        <v>84</v>
      </c>
      <c r="N1835" s="32" t="s">
        <v>4055</v>
      </c>
      <c r="O1835" s="32" t="s">
        <v>640</v>
      </c>
      <c r="P1835" s="32">
        <v>796</v>
      </c>
      <c r="Q1835" s="32" t="s">
        <v>47</v>
      </c>
      <c r="R1835" s="34">
        <v>10</v>
      </c>
      <c r="S1835" s="34">
        <v>340.91</v>
      </c>
      <c r="T1835" s="35">
        <f t="shared" si="158"/>
        <v>3409.1000000000004</v>
      </c>
      <c r="U1835" s="36">
        <f t="shared" si="159"/>
        <v>3818.1920000000009</v>
      </c>
      <c r="V1835" s="37" t="s">
        <v>48</v>
      </c>
      <c r="W1835" s="32">
        <v>2016</v>
      </c>
      <c r="X1835" s="38" t="s">
        <v>48</v>
      </c>
    </row>
    <row r="1836" spans="1:24" ht="50.1" customHeight="1">
      <c r="A1836" s="29" t="s">
        <v>4325</v>
      </c>
      <c r="B1836" s="30" t="s">
        <v>35</v>
      </c>
      <c r="C1836" s="31" t="s">
        <v>4261</v>
      </c>
      <c r="D1836" s="31" t="s">
        <v>4247</v>
      </c>
      <c r="E1836" s="31" t="s">
        <v>4262</v>
      </c>
      <c r="F1836" s="31" t="s">
        <v>4326</v>
      </c>
      <c r="G1836" s="32" t="s">
        <v>103</v>
      </c>
      <c r="H1836" s="33">
        <v>0</v>
      </c>
      <c r="I1836" s="67">
        <v>590000000</v>
      </c>
      <c r="J1836" s="32" t="s">
        <v>41</v>
      </c>
      <c r="K1836" s="32" t="s">
        <v>1519</v>
      </c>
      <c r="L1836" s="32" t="s">
        <v>144</v>
      </c>
      <c r="M1836" s="32" t="s">
        <v>84</v>
      </c>
      <c r="N1836" s="32" t="s">
        <v>4055</v>
      </c>
      <c r="O1836" s="32" t="s">
        <v>640</v>
      </c>
      <c r="P1836" s="32">
        <v>796</v>
      </c>
      <c r="Q1836" s="32" t="s">
        <v>47</v>
      </c>
      <c r="R1836" s="34">
        <v>5</v>
      </c>
      <c r="S1836" s="34">
        <v>892.86</v>
      </c>
      <c r="T1836" s="35">
        <f t="shared" si="158"/>
        <v>4464.3</v>
      </c>
      <c r="U1836" s="36">
        <f t="shared" si="159"/>
        <v>5000.0160000000005</v>
      </c>
      <c r="V1836" s="37" t="s">
        <v>48</v>
      </c>
      <c r="W1836" s="32">
        <v>2016</v>
      </c>
      <c r="X1836" s="38" t="s">
        <v>48</v>
      </c>
    </row>
    <row r="1837" spans="1:24" ht="50.1" customHeight="1">
      <c r="A1837" s="29" t="s">
        <v>4327</v>
      </c>
      <c r="B1837" s="30" t="s">
        <v>35</v>
      </c>
      <c r="C1837" s="31" t="s">
        <v>4261</v>
      </c>
      <c r="D1837" s="31" t="s">
        <v>4247</v>
      </c>
      <c r="E1837" s="31" t="s">
        <v>4262</v>
      </c>
      <c r="F1837" s="31" t="s">
        <v>4328</v>
      </c>
      <c r="G1837" s="32" t="s">
        <v>103</v>
      </c>
      <c r="H1837" s="33">
        <v>0</v>
      </c>
      <c r="I1837" s="67">
        <v>590000000</v>
      </c>
      <c r="J1837" s="32" t="s">
        <v>41</v>
      </c>
      <c r="K1837" s="32" t="s">
        <v>1519</v>
      </c>
      <c r="L1837" s="32" t="s">
        <v>144</v>
      </c>
      <c r="M1837" s="32" t="s">
        <v>84</v>
      </c>
      <c r="N1837" s="32" t="s">
        <v>4055</v>
      </c>
      <c r="O1837" s="32" t="s">
        <v>640</v>
      </c>
      <c r="P1837" s="32">
        <v>796</v>
      </c>
      <c r="Q1837" s="32" t="s">
        <v>47</v>
      </c>
      <c r="R1837" s="34">
        <v>5</v>
      </c>
      <c r="S1837" s="34">
        <v>974.03</v>
      </c>
      <c r="T1837" s="35">
        <f t="shared" si="158"/>
        <v>4870.1499999999996</v>
      </c>
      <c r="U1837" s="36">
        <f t="shared" si="159"/>
        <v>5454.5680000000002</v>
      </c>
      <c r="V1837" s="37" t="s">
        <v>48</v>
      </c>
      <c r="W1837" s="32">
        <v>2016</v>
      </c>
      <c r="X1837" s="38" t="s">
        <v>48</v>
      </c>
    </row>
    <row r="1838" spans="1:24" ht="50.1" customHeight="1">
      <c r="A1838" s="29" t="s">
        <v>4329</v>
      </c>
      <c r="B1838" s="30" t="s">
        <v>35</v>
      </c>
      <c r="C1838" s="31" t="s">
        <v>4330</v>
      </c>
      <c r="D1838" s="31" t="s">
        <v>4247</v>
      </c>
      <c r="E1838" s="31" t="s">
        <v>4331</v>
      </c>
      <c r="F1838" s="31" t="s">
        <v>4332</v>
      </c>
      <c r="G1838" s="32" t="s">
        <v>103</v>
      </c>
      <c r="H1838" s="33">
        <v>0</v>
      </c>
      <c r="I1838" s="67">
        <v>590000000</v>
      </c>
      <c r="J1838" s="32" t="s">
        <v>41</v>
      </c>
      <c r="K1838" s="32" t="s">
        <v>1519</v>
      </c>
      <c r="L1838" s="32" t="s">
        <v>144</v>
      </c>
      <c r="M1838" s="32" t="s">
        <v>84</v>
      </c>
      <c r="N1838" s="32" t="s">
        <v>4055</v>
      </c>
      <c r="O1838" s="32" t="s">
        <v>640</v>
      </c>
      <c r="P1838" s="32">
        <v>796</v>
      </c>
      <c r="Q1838" s="32" t="s">
        <v>47</v>
      </c>
      <c r="R1838" s="34">
        <v>10</v>
      </c>
      <c r="S1838" s="34">
        <v>170.46</v>
      </c>
      <c r="T1838" s="35">
        <f t="shared" si="158"/>
        <v>1704.6000000000001</v>
      </c>
      <c r="U1838" s="36">
        <f t="shared" si="159"/>
        <v>1909.1520000000003</v>
      </c>
      <c r="V1838" s="37" t="s">
        <v>48</v>
      </c>
      <c r="W1838" s="32">
        <v>2016</v>
      </c>
      <c r="X1838" s="38" t="s">
        <v>48</v>
      </c>
    </row>
    <row r="1839" spans="1:24" ht="50.1" customHeight="1">
      <c r="A1839" s="29" t="s">
        <v>4333</v>
      </c>
      <c r="B1839" s="30" t="s">
        <v>35</v>
      </c>
      <c r="C1839" s="31" t="s">
        <v>4330</v>
      </c>
      <c r="D1839" s="31" t="s">
        <v>4247</v>
      </c>
      <c r="E1839" s="31" t="s">
        <v>4331</v>
      </c>
      <c r="F1839" s="31" t="s">
        <v>4334</v>
      </c>
      <c r="G1839" s="32" t="s">
        <v>103</v>
      </c>
      <c r="H1839" s="33">
        <v>0</v>
      </c>
      <c r="I1839" s="67">
        <v>590000000</v>
      </c>
      <c r="J1839" s="32" t="s">
        <v>41</v>
      </c>
      <c r="K1839" s="32" t="s">
        <v>1519</v>
      </c>
      <c r="L1839" s="32" t="s">
        <v>144</v>
      </c>
      <c r="M1839" s="32" t="s">
        <v>84</v>
      </c>
      <c r="N1839" s="32" t="s">
        <v>4055</v>
      </c>
      <c r="O1839" s="32" t="s">
        <v>640</v>
      </c>
      <c r="P1839" s="32">
        <v>796</v>
      </c>
      <c r="Q1839" s="32" t="s">
        <v>47</v>
      </c>
      <c r="R1839" s="34">
        <v>10</v>
      </c>
      <c r="S1839" s="34">
        <v>227.27</v>
      </c>
      <c r="T1839" s="35">
        <f t="shared" si="158"/>
        <v>2272.7000000000003</v>
      </c>
      <c r="U1839" s="36">
        <f t="shared" si="159"/>
        <v>2545.4240000000004</v>
      </c>
      <c r="V1839" s="37" t="s">
        <v>48</v>
      </c>
      <c r="W1839" s="32">
        <v>2016</v>
      </c>
      <c r="X1839" s="38" t="s">
        <v>48</v>
      </c>
    </row>
    <row r="1840" spans="1:24" ht="50.1" customHeight="1">
      <c r="A1840" s="29" t="s">
        <v>4335</v>
      </c>
      <c r="B1840" s="30" t="s">
        <v>35</v>
      </c>
      <c r="C1840" s="31" t="s">
        <v>4336</v>
      </c>
      <c r="D1840" s="31" t="s">
        <v>4247</v>
      </c>
      <c r="E1840" s="31" t="s">
        <v>4337</v>
      </c>
      <c r="F1840" s="31" t="s">
        <v>4338</v>
      </c>
      <c r="G1840" s="32" t="s">
        <v>103</v>
      </c>
      <c r="H1840" s="33">
        <v>0</v>
      </c>
      <c r="I1840" s="67">
        <v>590000000</v>
      </c>
      <c r="J1840" s="32" t="s">
        <v>41</v>
      </c>
      <c r="K1840" s="32" t="s">
        <v>1519</v>
      </c>
      <c r="L1840" s="32" t="s">
        <v>144</v>
      </c>
      <c r="M1840" s="32" t="s">
        <v>84</v>
      </c>
      <c r="N1840" s="32" t="s">
        <v>4055</v>
      </c>
      <c r="O1840" s="32" t="s">
        <v>640</v>
      </c>
      <c r="P1840" s="32">
        <v>796</v>
      </c>
      <c r="Q1840" s="32" t="s">
        <v>47</v>
      </c>
      <c r="R1840" s="34">
        <v>10</v>
      </c>
      <c r="S1840" s="34">
        <v>2029.22</v>
      </c>
      <c r="T1840" s="35">
        <f t="shared" si="158"/>
        <v>20292.2</v>
      </c>
      <c r="U1840" s="36">
        <f t="shared" si="159"/>
        <v>22727.264000000003</v>
      </c>
      <c r="V1840" s="37" t="s">
        <v>48</v>
      </c>
      <c r="W1840" s="32">
        <v>2016</v>
      </c>
      <c r="X1840" s="38" t="s">
        <v>48</v>
      </c>
    </row>
    <row r="1841" spans="1:24" ht="50.1" customHeight="1">
      <c r="A1841" s="29" t="s">
        <v>4339</v>
      </c>
      <c r="B1841" s="30" t="s">
        <v>35</v>
      </c>
      <c r="C1841" s="31" t="s">
        <v>4340</v>
      </c>
      <c r="D1841" s="31" t="s">
        <v>4247</v>
      </c>
      <c r="E1841" s="31" t="s">
        <v>4341</v>
      </c>
      <c r="F1841" s="31" t="s">
        <v>4342</v>
      </c>
      <c r="G1841" s="32" t="s">
        <v>103</v>
      </c>
      <c r="H1841" s="33">
        <v>0</v>
      </c>
      <c r="I1841" s="67">
        <v>590000000</v>
      </c>
      <c r="J1841" s="32" t="s">
        <v>41</v>
      </c>
      <c r="K1841" s="32" t="s">
        <v>1519</v>
      </c>
      <c r="L1841" s="32" t="s">
        <v>144</v>
      </c>
      <c r="M1841" s="32" t="s">
        <v>84</v>
      </c>
      <c r="N1841" s="32" t="s">
        <v>4055</v>
      </c>
      <c r="O1841" s="32" t="s">
        <v>640</v>
      </c>
      <c r="P1841" s="32">
        <v>796</v>
      </c>
      <c r="Q1841" s="32" t="s">
        <v>47</v>
      </c>
      <c r="R1841" s="34">
        <v>10</v>
      </c>
      <c r="S1841" s="34">
        <v>129.87</v>
      </c>
      <c r="T1841" s="35">
        <f t="shared" si="158"/>
        <v>1298.7</v>
      </c>
      <c r="U1841" s="36">
        <f t="shared" si="159"/>
        <v>1454.5440000000001</v>
      </c>
      <c r="V1841" s="37" t="s">
        <v>48</v>
      </c>
      <c r="W1841" s="32">
        <v>2016</v>
      </c>
      <c r="X1841" s="38" t="s">
        <v>48</v>
      </c>
    </row>
    <row r="1842" spans="1:24" ht="50.1" customHeight="1">
      <c r="A1842" s="29" t="s">
        <v>4343</v>
      </c>
      <c r="B1842" s="30" t="s">
        <v>35</v>
      </c>
      <c r="C1842" s="31" t="s">
        <v>4340</v>
      </c>
      <c r="D1842" s="31" t="s">
        <v>4247</v>
      </c>
      <c r="E1842" s="31" t="s">
        <v>4341</v>
      </c>
      <c r="F1842" s="31" t="s">
        <v>4344</v>
      </c>
      <c r="G1842" s="32" t="s">
        <v>103</v>
      </c>
      <c r="H1842" s="33">
        <v>0</v>
      </c>
      <c r="I1842" s="67">
        <v>590000000</v>
      </c>
      <c r="J1842" s="32" t="s">
        <v>41</v>
      </c>
      <c r="K1842" s="32" t="s">
        <v>1519</v>
      </c>
      <c r="L1842" s="32" t="s">
        <v>144</v>
      </c>
      <c r="M1842" s="32" t="s">
        <v>84</v>
      </c>
      <c r="N1842" s="32" t="s">
        <v>4055</v>
      </c>
      <c r="O1842" s="32" t="s">
        <v>640</v>
      </c>
      <c r="P1842" s="32">
        <v>796</v>
      </c>
      <c r="Q1842" s="32" t="s">
        <v>47</v>
      </c>
      <c r="R1842" s="34">
        <v>10</v>
      </c>
      <c r="S1842" s="34">
        <v>178.57</v>
      </c>
      <c r="T1842" s="35">
        <f t="shared" si="158"/>
        <v>1785.6999999999998</v>
      </c>
      <c r="U1842" s="36">
        <f t="shared" si="159"/>
        <v>1999.9839999999999</v>
      </c>
      <c r="V1842" s="37" t="s">
        <v>48</v>
      </c>
      <c r="W1842" s="32">
        <v>2016</v>
      </c>
      <c r="X1842" s="38" t="s">
        <v>48</v>
      </c>
    </row>
    <row r="1843" spans="1:24" ht="50.1" customHeight="1">
      <c r="A1843" s="29" t="s">
        <v>4345</v>
      </c>
      <c r="B1843" s="30" t="s">
        <v>35</v>
      </c>
      <c r="C1843" s="31" t="s">
        <v>4340</v>
      </c>
      <c r="D1843" s="31" t="s">
        <v>4247</v>
      </c>
      <c r="E1843" s="31" t="s">
        <v>4341</v>
      </c>
      <c r="F1843" s="31" t="s">
        <v>4346</v>
      </c>
      <c r="G1843" s="32" t="s">
        <v>103</v>
      </c>
      <c r="H1843" s="33">
        <v>0</v>
      </c>
      <c r="I1843" s="67">
        <v>590000000</v>
      </c>
      <c r="J1843" s="32" t="s">
        <v>41</v>
      </c>
      <c r="K1843" s="32" t="s">
        <v>1519</v>
      </c>
      <c r="L1843" s="32" t="s">
        <v>144</v>
      </c>
      <c r="M1843" s="32" t="s">
        <v>84</v>
      </c>
      <c r="N1843" s="32" t="s">
        <v>4055</v>
      </c>
      <c r="O1843" s="32" t="s">
        <v>640</v>
      </c>
      <c r="P1843" s="32">
        <v>796</v>
      </c>
      <c r="Q1843" s="32" t="s">
        <v>47</v>
      </c>
      <c r="R1843" s="34">
        <v>10</v>
      </c>
      <c r="S1843" s="34">
        <v>227.27</v>
      </c>
      <c r="T1843" s="35">
        <f t="shared" si="158"/>
        <v>2272.7000000000003</v>
      </c>
      <c r="U1843" s="36">
        <f t="shared" si="159"/>
        <v>2545.4240000000004</v>
      </c>
      <c r="V1843" s="37" t="s">
        <v>48</v>
      </c>
      <c r="W1843" s="32">
        <v>2016</v>
      </c>
      <c r="X1843" s="38" t="s">
        <v>48</v>
      </c>
    </row>
    <row r="1844" spans="1:24" ht="50.1" customHeight="1">
      <c r="A1844" s="29" t="s">
        <v>4347</v>
      </c>
      <c r="B1844" s="30" t="s">
        <v>35</v>
      </c>
      <c r="C1844" s="31" t="s">
        <v>4336</v>
      </c>
      <c r="D1844" s="31" t="s">
        <v>4247</v>
      </c>
      <c r="E1844" s="31" t="s">
        <v>4337</v>
      </c>
      <c r="F1844" s="31" t="s">
        <v>4348</v>
      </c>
      <c r="G1844" s="32" t="s">
        <v>103</v>
      </c>
      <c r="H1844" s="33">
        <v>0</v>
      </c>
      <c r="I1844" s="67">
        <v>590000000</v>
      </c>
      <c r="J1844" s="32" t="s">
        <v>41</v>
      </c>
      <c r="K1844" s="32" t="s">
        <v>1519</v>
      </c>
      <c r="L1844" s="32" t="s">
        <v>144</v>
      </c>
      <c r="M1844" s="32" t="s">
        <v>84</v>
      </c>
      <c r="N1844" s="32" t="s">
        <v>4055</v>
      </c>
      <c r="O1844" s="32" t="s">
        <v>640</v>
      </c>
      <c r="P1844" s="32">
        <v>796</v>
      </c>
      <c r="Q1844" s="32" t="s">
        <v>47</v>
      </c>
      <c r="R1844" s="34">
        <v>10</v>
      </c>
      <c r="S1844" s="34">
        <v>259.74</v>
      </c>
      <c r="T1844" s="35">
        <f t="shared" si="158"/>
        <v>2597.4</v>
      </c>
      <c r="U1844" s="36">
        <f t="shared" si="159"/>
        <v>2909.0880000000002</v>
      </c>
      <c r="V1844" s="37" t="s">
        <v>48</v>
      </c>
      <c r="W1844" s="32">
        <v>2016</v>
      </c>
      <c r="X1844" s="38" t="s">
        <v>48</v>
      </c>
    </row>
    <row r="1845" spans="1:24" ht="50.1" customHeight="1">
      <c r="A1845" s="29" t="s">
        <v>4349</v>
      </c>
      <c r="B1845" s="30" t="s">
        <v>35</v>
      </c>
      <c r="C1845" s="31" t="s">
        <v>4336</v>
      </c>
      <c r="D1845" s="31" t="s">
        <v>4247</v>
      </c>
      <c r="E1845" s="31" t="s">
        <v>4337</v>
      </c>
      <c r="F1845" s="31" t="s">
        <v>4350</v>
      </c>
      <c r="G1845" s="32" t="s">
        <v>103</v>
      </c>
      <c r="H1845" s="33">
        <v>0</v>
      </c>
      <c r="I1845" s="67">
        <v>590000000</v>
      </c>
      <c r="J1845" s="32" t="s">
        <v>41</v>
      </c>
      <c r="K1845" s="32" t="s">
        <v>1519</v>
      </c>
      <c r="L1845" s="32" t="s">
        <v>144</v>
      </c>
      <c r="M1845" s="32" t="s">
        <v>84</v>
      </c>
      <c r="N1845" s="32" t="s">
        <v>4055</v>
      </c>
      <c r="O1845" s="32" t="s">
        <v>640</v>
      </c>
      <c r="P1845" s="32">
        <v>796</v>
      </c>
      <c r="Q1845" s="32" t="s">
        <v>47</v>
      </c>
      <c r="R1845" s="34">
        <v>20</v>
      </c>
      <c r="S1845" s="34">
        <v>340.91</v>
      </c>
      <c r="T1845" s="35">
        <f t="shared" si="158"/>
        <v>6818.2000000000007</v>
      </c>
      <c r="U1845" s="36">
        <f t="shared" si="159"/>
        <v>7636.3840000000018</v>
      </c>
      <c r="V1845" s="37" t="s">
        <v>48</v>
      </c>
      <c r="W1845" s="32">
        <v>2016</v>
      </c>
      <c r="X1845" s="38" t="s">
        <v>48</v>
      </c>
    </row>
    <row r="1846" spans="1:24" ht="50.1" customHeight="1">
      <c r="A1846" s="29" t="s">
        <v>4351</v>
      </c>
      <c r="B1846" s="30" t="s">
        <v>35</v>
      </c>
      <c r="C1846" s="31" t="s">
        <v>4352</v>
      </c>
      <c r="D1846" s="31" t="s">
        <v>4247</v>
      </c>
      <c r="E1846" s="31" t="s">
        <v>4353</v>
      </c>
      <c r="F1846" s="31" t="s">
        <v>4354</v>
      </c>
      <c r="G1846" s="32" t="s">
        <v>103</v>
      </c>
      <c r="H1846" s="33">
        <v>0</v>
      </c>
      <c r="I1846" s="67">
        <v>590000000</v>
      </c>
      <c r="J1846" s="32" t="s">
        <v>41</v>
      </c>
      <c r="K1846" s="32" t="s">
        <v>1519</v>
      </c>
      <c r="L1846" s="32" t="s">
        <v>144</v>
      </c>
      <c r="M1846" s="32" t="s">
        <v>84</v>
      </c>
      <c r="N1846" s="32" t="s">
        <v>4055</v>
      </c>
      <c r="O1846" s="32" t="s">
        <v>640</v>
      </c>
      <c r="P1846" s="32">
        <v>796</v>
      </c>
      <c r="Q1846" s="32" t="s">
        <v>47</v>
      </c>
      <c r="R1846" s="34">
        <v>20</v>
      </c>
      <c r="S1846" s="34">
        <v>89.29</v>
      </c>
      <c r="T1846" s="35">
        <f t="shared" si="158"/>
        <v>1785.8000000000002</v>
      </c>
      <c r="U1846" s="36">
        <f t="shared" si="159"/>
        <v>2000.0960000000005</v>
      </c>
      <c r="V1846" s="37" t="s">
        <v>48</v>
      </c>
      <c r="W1846" s="32">
        <v>2016</v>
      </c>
      <c r="X1846" s="38" t="s">
        <v>48</v>
      </c>
    </row>
    <row r="1847" spans="1:24" ht="50.1" customHeight="1">
      <c r="A1847" s="29" t="s">
        <v>4355</v>
      </c>
      <c r="B1847" s="30" t="s">
        <v>35</v>
      </c>
      <c r="C1847" s="31" t="s">
        <v>4352</v>
      </c>
      <c r="D1847" s="31" t="s">
        <v>4247</v>
      </c>
      <c r="E1847" s="31" t="s">
        <v>4353</v>
      </c>
      <c r="F1847" s="31" t="s">
        <v>4356</v>
      </c>
      <c r="G1847" s="32" t="s">
        <v>103</v>
      </c>
      <c r="H1847" s="33">
        <v>0</v>
      </c>
      <c r="I1847" s="67">
        <v>590000000</v>
      </c>
      <c r="J1847" s="32" t="s">
        <v>41</v>
      </c>
      <c r="K1847" s="32" t="s">
        <v>1519</v>
      </c>
      <c r="L1847" s="32" t="s">
        <v>144</v>
      </c>
      <c r="M1847" s="32" t="s">
        <v>84</v>
      </c>
      <c r="N1847" s="32" t="s">
        <v>4055</v>
      </c>
      <c r="O1847" s="32" t="s">
        <v>640</v>
      </c>
      <c r="P1847" s="32">
        <v>796</v>
      </c>
      <c r="Q1847" s="32" t="s">
        <v>47</v>
      </c>
      <c r="R1847" s="34">
        <v>20</v>
      </c>
      <c r="S1847" s="34">
        <v>89.29</v>
      </c>
      <c r="T1847" s="35">
        <f t="shared" si="158"/>
        <v>1785.8000000000002</v>
      </c>
      <c r="U1847" s="36">
        <f t="shared" si="159"/>
        <v>2000.0960000000005</v>
      </c>
      <c r="V1847" s="37" t="s">
        <v>48</v>
      </c>
      <c r="W1847" s="32">
        <v>2016</v>
      </c>
      <c r="X1847" s="38" t="s">
        <v>48</v>
      </c>
    </row>
    <row r="1848" spans="1:24" ht="50.1" customHeight="1">
      <c r="A1848" s="29" t="s">
        <v>4357</v>
      </c>
      <c r="B1848" s="30" t="s">
        <v>35</v>
      </c>
      <c r="C1848" s="31" t="s">
        <v>4358</v>
      </c>
      <c r="D1848" s="31" t="s">
        <v>4247</v>
      </c>
      <c r="E1848" s="31" t="s">
        <v>4359</v>
      </c>
      <c r="F1848" s="31" t="s">
        <v>4360</v>
      </c>
      <c r="G1848" s="32" t="s">
        <v>103</v>
      </c>
      <c r="H1848" s="33">
        <v>0</v>
      </c>
      <c r="I1848" s="67">
        <v>590000000</v>
      </c>
      <c r="J1848" s="32" t="s">
        <v>41</v>
      </c>
      <c r="K1848" s="32" t="s">
        <v>1519</v>
      </c>
      <c r="L1848" s="32" t="s">
        <v>144</v>
      </c>
      <c r="M1848" s="32" t="s">
        <v>84</v>
      </c>
      <c r="N1848" s="32" t="s">
        <v>4055</v>
      </c>
      <c r="O1848" s="32" t="s">
        <v>640</v>
      </c>
      <c r="P1848" s="32">
        <v>796</v>
      </c>
      <c r="Q1848" s="32" t="s">
        <v>47</v>
      </c>
      <c r="R1848" s="34">
        <v>30</v>
      </c>
      <c r="S1848" s="34">
        <v>129.87</v>
      </c>
      <c r="T1848" s="35">
        <f t="shared" si="158"/>
        <v>3896.1000000000004</v>
      </c>
      <c r="U1848" s="36">
        <f t="shared" si="159"/>
        <v>4363.6320000000005</v>
      </c>
      <c r="V1848" s="37" t="s">
        <v>48</v>
      </c>
      <c r="W1848" s="32">
        <v>2016</v>
      </c>
      <c r="X1848" s="38" t="s">
        <v>48</v>
      </c>
    </row>
    <row r="1849" spans="1:24" ht="50.1" customHeight="1">
      <c r="A1849" s="29" t="s">
        <v>4361</v>
      </c>
      <c r="B1849" s="30" t="s">
        <v>35</v>
      </c>
      <c r="C1849" s="31" t="s">
        <v>4358</v>
      </c>
      <c r="D1849" s="31" t="s">
        <v>4247</v>
      </c>
      <c r="E1849" s="31" t="s">
        <v>4359</v>
      </c>
      <c r="F1849" s="31" t="s">
        <v>4362</v>
      </c>
      <c r="G1849" s="32" t="s">
        <v>103</v>
      </c>
      <c r="H1849" s="33">
        <v>0</v>
      </c>
      <c r="I1849" s="67">
        <v>590000000</v>
      </c>
      <c r="J1849" s="32" t="s">
        <v>41</v>
      </c>
      <c r="K1849" s="32" t="s">
        <v>1519</v>
      </c>
      <c r="L1849" s="32" t="s">
        <v>144</v>
      </c>
      <c r="M1849" s="32" t="s">
        <v>84</v>
      </c>
      <c r="N1849" s="32" t="s">
        <v>4055</v>
      </c>
      <c r="O1849" s="32" t="s">
        <v>640</v>
      </c>
      <c r="P1849" s="32">
        <v>796</v>
      </c>
      <c r="Q1849" s="32" t="s">
        <v>47</v>
      </c>
      <c r="R1849" s="34">
        <v>20</v>
      </c>
      <c r="S1849" s="34">
        <v>129.87</v>
      </c>
      <c r="T1849" s="35">
        <f t="shared" si="158"/>
        <v>2597.4</v>
      </c>
      <c r="U1849" s="36">
        <f t="shared" si="159"/>
        <v>2909.0880000000002</v>
      </c>
      <c r="V1849" s="37" t="s">
        <v>48</v>
      </c>
      <c r="W1849" s="32">
        <v>2016</v>
      </c>
      <c r="X1849" s="38" t="s">
        <v>48</v>
      </c>
    </row>
    <row r="1850" spans="1:24" ht="50.1" customHeight="1">
      <c r="A1850" s="29" t="s">
        <v>4363</v>
      </c>
      <c r="B1850" s="30" t="s">
        <v>35</v>
      </c>
      <c r="C1850" s="31" t="s">
        <v>4358</v>
      </c>
      <c r="D1850" s="31" t="s">
        <v>4247</v>
      </c>
      <c r="E1850" s="31" t="s">
        <v>4359</v>
      </c>
      <c r="F1850" s="31" t="s">
        <v>4364</v>
      </c>
      <c r="G1850" s="32" t="s">
        <v>103</v>
      </c>
      <c r="H1850" s="33">
        <v>0</v>
      </c>
      <c r="I1850" s="67">
        <v>590000000</v>
      </c>
      <c r="J1850" s="32" t="s">
        <v>41</v>
      </c>
      <c r="K1850" s="32" t="s">
        <v>1519</v>
      </c>
      <c r="L1850" s="32" t="s">
        <v>144</v>
      </c>
      <c r="M1850" s="32" t="s">
        <v>84</v>
      </c>
      <c r="N1850" s="32" t="s">
        <v>4055</v>
      </c>
      <c r="O1850" s="32" t="s">
        <v>640</v>
      </c>
      <c r="P1850" s="32">
        <v>796</v>
      </c>
      <c r="Q1850" s="32" t="s">
        <v>47</v>
      </c>
      <c r="R1850" s="34">
        <v>30</v>
      </c>
      <c r="S1850" s="34">
        <v>162.34</v>
      </c>
      <c r="T1850" s="35">
        <f t="shared" si="158"/>
        <v>4870.2</v>
      </c>
      <c r="U1850" s="36">
        <f t="shared" si="159"/>
        <v>5454.6240000000007</v>
      </c>
      <c r="V1850" s="37" t="s">
        <v>48</v>
      </c>
      <c r="W1850" s="32">
        <v>2016</v>
      </c>
      <c r="X1850" s="38" t="s">
        <v>48</v>
      </c>
    </row>
    <row r="1851" spans="1:24" ht="50.1" customHeight="1">
      <c r="A1851" s="29" t="s">
        <v>4365</v>
      </c>
      <c r="B1851" s="30" t="s">
        <v>35</v>
      </c>
      <c r="C1851" s="31" t="s">
        <v>4358</v>
      </c>
      <c r="D1851" s="31" t="s">
        <v>4247</v>
      </c>
      <c r="E1851" s="31" t="s">
        <v>4359</v>
      </c>
      <c r="F1851" s="31" t="s">
        <v>4366</v>
      </c>
      <c r="G1851" s="32" t="s">
        <v>103</v>
      </c>
      <c r="H1851" s="33">
        <v>0</v>
      </c>
      <c r="I1851" s="67">
        <v>590000000</v>
      </c>
      <c r="J1851" s="32" t="s">
        <v>41</v>
      </c>
      <c r="K1851" s="32" t="s">
        <v>1519</v>
      </c>
      <c r="L1851" s="32" t="s">
        <v>144</v>
      </c>
      <c r="M1851" s="32" t="s">
        <v>84</v>
      </c>
      <c r="N1851" s="32" t="s">
        <v>4055</v>
      </c>
      <c r="O1851" s="32" t="s">
        <v>640</v>
      </c>
      <c r="P1851" s="32">
        <v>796</v>
      </c>
      <c r="Q1851" s="32" t="s">
        <v>47</v>
      </c>
      <c r="R1851" s="34">
        <v>20</v>
      </c>
      <c r="S1851" s="34">
        <v>186.69</v>
      </c>
      <c r="T1851" s="35">
        <f t="shared" si="158"/>
        <v>3733.8</v>
      </c>
      <c r="U1851" s="36">
        <f t="shared" si="159"/>
        <v>4181.8560000000007</v>
      </c>
      <c r="V1851" s="37" t="s">
        <v>48</v>
      </c>
      <c r="W1851" s="32">
        <v>2016</v>
      </c>
      <c r="X1851" s="38" t="s">
        <v>48</v>
      </c>
    </row>
    <row r="1852" spans="1:24" ht="50.1" customHeight="1">
      <c r="A1852" s="29" t="s">
        <v>4367</v>
      </c>
      <c r="B1852" s="30" t="s">
        <v>35</v>
      </c>
      <c r="C1852" s="31" t="s">
        <v>4368</v>
      </c>
      <c r="D1852" s="31" t="s">
        <v>4247</v>
      </c>
      <c r="E1852" s="31" t="s">
        <v>4369</v>
      </c>
      <c r="F1852" s="31" t="s">
        <v>4370</v>
      </c>
      <c r="G1852" s="32" t="s">
        <v>103</v>
      </c>
      <c r="H1852" s="33">
        <v>0</v>
      </c>
      <c r="I1852" s="67">
        <v>590000000</v>
      </c>
      <c r="J1852" s="32" t="s">
        <v>41</v>
      </c>
      <c r="K1852" s="32" t="s">
        <v>1519</v>
      </c>
      <c r="L1852" s="32" t="s">
        <v>144</v>
      </c>
      <c r="M1852" s="32" t="s">
        <v>84</v>
      </c>
      <c r="N1852" s="32" t="s">
        <v>4055</v>
      </c>
      <c r="O1852" s="32" t="s">
        <v>640</v>
      </c>
      <c r="P1852" s="32">
        <v>796</v>
      </c>
      <c r="Q1852" s="32" t="s">
        <v>47</v>
      </c>
      <c r="R1852" s="34">
        <v>10</v>
      </c>
      <c r="S1852" s="34">
        <v>405.84</v>
      </c>
      <c r="T1852" s="35">
        <f t="shared" si="158"/>
        <v>4058.3999999999996</v>
      </c>
      <c r="U1852" s="36">
        <f t="shared" si="159"/>
        <v>4545.4080000000004</v>
      </c>
      <c r="V1852" s="37" t="s">
        <v>48</v>
      </c>
      <c r="W1852" s="32">
        <v>2016</v>
      </c>
      <c r="X1852" s="38" t="s">
        <v>48</v>
      </c>
    </row>
    <row r="1853" spans="1:24" ht="50.1" customHeight="1">
      <c r="A1853" s="29" t="s">
        <v>4371</v>
      </c>
      <c r="B1853" s="30" t="s">
        <v>35</v>
      </c>
      <c r="C1853" s="31" t="s">
        <v>4368</v>
      </c>
      <c r="D1853" s="31" t="s">
        <v>4247</v>
      </c>
      <c r="E1853" s="31" t="s">
        <v>4369</v>
      </c>
      <c r="F1853" s="31" t="s">
        <v>4372</v>
      </c>
      <c r="G1853" s="32" t="s">
        <v>103</v>
      </c>
      <c r="H1853" s="33">
        <v>0</v>
      </c>
      <c r="I1853" s="67">
        <v>590000000</v>
      </c>
      <c r="J1853" s="32" t="s">
        <v>41</v>
      </c>
      <c r="K1853" s="32" t="s">
        <v>1519</v>
      </c>
      <c r="L1853" s="32" t="s">
        <v>144</v>
      </c>
      <c r="M1853" s="32" t="s">
        <v>84</v>
      </c>
      <c r="N1853" s="32" t="s">
        <v>4055</v>
      </c>
      <c r="O1853" s="32" t="s">
        <v>640</v>
      </c>
      <c r="P1853" s="32">
        <v>796</v>
      </c>
      <c r="Q1853" s="32" t="s">
        <v>47</v>
      </c>
      <c r="R1853" s="34">
        <v>10</v>
      </c>
      <c r="S1853" s="34">
        <v>446.43</v>
      </c>
      <c r="T1853" s="35">
        <f t="shared" si="158"/>
        <v>4464.3</v>
      </c>
      <c r="U1853" s="36">
        <f t="shared" si="159"/>
        <v>5000.0160000000005</v>
      </c>
      <c r="V1853" s="37" t="s">
        <v>48</v>
      </c>
      <c r="W1853" s="32">
        <v>2016</v>
      </c>
      <c r="X1853" s="38" t="s">
        <v>48</v>
      </c>
    </row>
    <row r="1854" spans="1:24" ht="50.1" customHeight="1">
      <c r="A1854" s="29" t="s">
        <v>4373</v>
      </c>
      <c r="B1854" s="30" t="s">
        <v>35</v>
      </c>
      <c r="C1854" s="31" t="s">
        <v>4368</v>
      </c>
      <c r="D1854" s="31" t="s">
        <v>4247</v>
      </c>
      <c r="E1854" s="31" t="s">
        <v>4369</v>
      </c>
      <c r="F1854" s="31" t="s">
        <v>4374</v>
      </c>
      <c r="G1854" s="32" t="s">
        <v>103</v>
      </c>
      <c r="H1854" s="33">
        <v>0</v>
      </c>
      <c r="I1854" s="67">
        <v>590000000</v>
      </c>
      <c r="J1854" s="32" t="s">
        <v>41</v>
      </c>
      <c r="K1854" s="32" t="s">
        <v>1519</v>
      </c>
      <c r="L1854" s="32" t="s">
        <v>144</v>
      </c>
      <c r="M1854" s="32" t="s">
        <v>84</v>
      </c>
      <c r="N1854" s="32" t="s">
        <v>4055</v>
      </c>
      <c r="O1854" s="32" t="s">
        <v>640</v>
      </c>
      <c r="P1854" s="32">
        <v>796</v>
      </c>
      <c r="Q1854" s="32" t="s">
        <v>47</v>
      </c>
      <c r="R1854" s="34">
        <v>5</v>
      </c>
      <c r="S1854" s="34">
        <v>511.36</v>
      </c>
      <c r="T1854" s="35">
        <f t="shared" si="158"/>
        <v>2556.8000000000002</v>
      </c>
      <c r="U1854" s="36">
        <f t="shared" si="159"/>
        <v>2863.6160000000004</v>
      </c>
      <c r="V1854" s="37" t="s">
        <v>48</v>
      </c>
      <c r="W1854" s="32">
        <v>2016</v>
      </c>
      <c r="X1854" s="38" t="s">
        <v>48</v>
      </c>
    </row>
    <row r="1855" spans="1:24" ht="50.1" customHeight="1">
      <c r="A1855" s="29" t="s">
        <v>4375</v>
      </c>
      <c r="B1855" s="30" t="s">
        <v>35</v>
      </c>
      <c r="C1855" s="31" t="s">
        <v>4368</v>
      </c>
      <c r="D1855" s="31" t="s">
        <v>4247</v>
      </c>
      <c r="E1855" s="31" t="s">
        <v>4369</v>
      </c>
      <c r="F1855" s="31" t="s">
        <v>4376</v>
      </c>
      <c r="G1855" s="32" t="s">
        <v>103</v>
      </c>
      <c r="H1855" s="33">
        <v>0</v>
      </c>
      <c r="I1855" s="67">
        <v>590000000</v>
      </c>
      <c r="J1855" s="32" t="s">
        <v>41</v>
      </c>
      <c r="K1855" s="32" t="s">
        <v>1519</v>
      </c>
      <c r="L1855" s="32" t="s">
        <v>144</v>
      </c>
      <c r="M1855" s="32" t="s">
        <v>84</v>
      </c>
      <c r="N1855" s="32" t="s">
        <v>4055</v>
      </c>
      <c r="O1855" s="32" t="s">
        <v>640</v>
      </c>
      <c r="P1855" s="32">
        <v>796</v>
      </c>
      <c r="Q1855" s="32" t="s">
        <v>47</v>
      </c>
      <c r="R1855" s="34">
        <v>10</v>
      </c>
      <c r="S1855" s="34">
        <v>365.26</v>
      </c>
      <c r="T1855" s="35">
        <f t="shared" si="158"/>
        <v>3652.6</v>
      </c>
      <c r="U1855" s="36">
        <f t="shared" si="159"/>
        <v>4090.9120000000003</v>
      </c>
      <c r="V1855" s="37" t="s">
        <v>48</v>
      </c>
      <c r="W1855" s="32">
        <v>2016</v>
      </c>
      <c r="X1855" s="38" t="s">
        <v>48</v>
      </c>
    </row>
    <row r="1856" spans="1:24" ht="50.1" customHeight="1">
      <c r="A1856" s="29" t="s">
        <v>4377</v>
      </c>
      <c r="B1856" s="30" t="s">
        <v>35</v>
      </c>
      <c r="C1856" s="31" t="s">
        <v>4368</v>
      </c>
      <c r="D1856" s="31" t="s">
        <v>4247</v>
      </c>
      <c r="E1856" s="31" t="s">
        <v>4369</v>
      </c>
      <c r="F1856" s="31" t="s">
        <v>4378</v>
      </c>
      <c r="G1856" s="32" t="s">
        <v>103</v>
      </c>
      <c r="H1856" s="33">
        <v>0</v>
      </c>
      <c r="I1856" s="67">
        <v>590000000</v>
      </c>
      <c r="J1856" s="32" t="s">
        <v>41</v>
      </c>
      <c r="K1856" s="32" t="s">
        <v>1519</v>
      </c>
      <c r="L1856" s="32" t="s">
        <v>144</v>
      </c>
      <c r="M1856" s="32" t="s">
        <v>84</v>
      </c>
      <c r="N1856" s="32" t="s">
        <v>4055</v>
      </c>
      <c r="O1856" s="32" t="s">
        <v>640</v>
      </c>
      <c r="P1856" s="32">
        <v>796</v>
      </c>
      <c r="Q1856" s="32" t="s">
        <v>47</v>
      </c>
      <c r="R1856" s="34">
        <v>20</v>
      </c>
      <c r="S1856" s="34">
        <v>649.35</v>
      </c>
      <c r="T1856" s="35">
        <f t="shared" si="158"/>
        <v>12987</v>
      </c>
      <c r="U1856" s="36">
        <f t="shared" si="159"/>
        <v>14545.44</v>
      </c>
      <c r="V1856" s="37" t="s">
        <v>48</v>
      </c>
      <c r="W1856" s="32">
        <v>2016</v>
      </c>
      <c r="X1856" s="38" t="s">
        <v>48</v>
      </c>
    </row>
    <row r="1857" spans="1:24" ht="50.1" customHeight="1">
      <c r="A1857" s="29" t="s">
        <v>4379</v>
      </c>
      <c r="B1857" s="30" t="s">
        <v>35</v>
      </c>
      <c r="C1857" s="31" t="s">
        <v>4380</v>
      </c>
      <c r="D1857" s="31" t="s">
        <v>4247</v>
      </c>
      <c r="E1857" s="31" t="s">
        <v>4381</v>
      </c>
      <c r="F1857" s="31" t="s">
        <v>4382</v>
      </c>
      <c r="G1857" s="32" t="s">
        <v>103</v>
      </c>
      <c r="H1857" s="33">
        <v>0</v>
      </c>
      <c r="I1857" s="67">
        <v>590000000</v>
      </c>
      <c r="J1857" s="32" t="s">
        <v>41</v>
      </c>
      <c r="K1857" s="32" t="s">
        <v>1519</v>
      </c>
      <c r="L1857" s="32" t="s">
        <v>144</v>
      </c>
      <c r="M1857" s="32" t="s">
        <v>84</v>
      </c>
      <c r="N1857" s="32" t="s">
        <v>4055</v>
      </c>
      <c r="O1857" s="32" t="s">
        <v>640</v>
      </c>
      <c r="P1857" s="32">
        <v>796</v>
      </c>
      <c r="Q1857" s="32" t="s">
        <v>47</v>
      </c>
      <c r="R1857" s="34">
        <v>20</v>
      </c>
      <c r="S1857" s="34">
        <v>2678.57</v>
      </c>
      <c r="T1857" s="35">
        <f t="shared" si="158"/>
        <v>53571.4</v>
      </c>
      <c r="U1857" s="36">
        <f t="shared" si="159"/>
        <v>59999.968000000008</v>
      </c>
      <c r="V1857" s="37" t="s">
        <v>48</v>
      </c>
      <c r="W1857" s="32">
        <v>2016</v>
      </c>
      <c r="X1857" s="38" t="s">
        <v>48</v>
      </c>
    </row>
    <row r="1858" spans="1:24" ht="50.1" customHeight="1">
      <c r="A1858" s="29" t="s">
        <v>4383</v>
      </c>
      <c r="B1858" s="30" t="s">
        <v>35</v>
      </c>
      <c r="C1858" s="31" t="s">
        <v>4384</v>
      </c>
      <c r="D1858" s="31" t="s">
        <v>4247</v>
      </c>
      <c r="E1858" s="31" t="s">
        <v>4385</v>
      </c>
      <c r="F1858" s="31" t="s">
        <v>4386</v>
      </c>
      <c r="G1858" s="32" t="s">
        <v>103</v>
      </c>
      <c r="H1858" s="33">
        <v>0</v>
      </c>
      <c r="I1858" s="67">
        <v>590000000</v>
      </c>
      <c r="J1858" s="32" t="s">
        <v>41</v>
      </c>
      <c r="K1858" s="32" t="s">
        <v>1519</v>
      </c>
      <c r="L1858" s="32" t="s">
        <v>144</v>
      </c>
      <c r="M1858" s="32" t="s">
        <v>84</v>
      </c>
      <c r="N1858" s="32" t="s">
        <v>4055</v>
      </c>
      <c r="O1858" s="32" t="s">
        <v>640</v>
      </c>
      <c r="P1858" s="32">
        <v>796</v>
      </c>
      <c r="Q1858" s="32" t="s">
        <v>47</v>
      </c>
      <c r="R1858" s="34">
        <v>10</v>
      </c>
      <c r="S1858" s="34">
        <v>1623.38</v>
      </c>
      <c r="T1858" s="35">
        <f t="shared" si="158"/>
        <v>16233.800000000001</v>
      </c>
      <c r="U1858" s="36">
        <f t="shared" si="159"/>
        <v>18181.856000000003</v>
      </c>
      <c r="V1858" s="37" t="s">
        <v>48</v>
      </c>
      <c r="W1858" s="32">
        <v>2016</v>
      </c>
      <c r="X1858" s="38" t="s">
        <v>48</v>
      </c>
    </row>
    <row r="1859" spans="1:24" ht="50.1" customHeight="1">
      <c r="A1859" s="29" t="s">
        <v>4387</v>
      </c>
      <c r="B1859" s="30" t="s">
        <v>35</v>
      </c>
      <c r="C1859" s="31" t="s">
        <v>4384</v>
      </c>
      <c r="D1859" s="31" t="s">
        <v>4247</v>
      </c>
      <c r="E1859" s="31" t="s">
        <v>4385</v>
      </c>
      <c r="F1859" s="31" t="s">
        <v>4388</v>
      </c>
      <c r="G1859" s="32" t="s">
        <v>103</v>
      </c>
      <c r="H1859" s="33">
        <v>0</v>
      </c>
      <c r="I1859" s="67">
        <v>590000000</v>
      </c>
      <c r="J1859" s="32" t="s">
        <v>41</v>
      </c>
      <c r="K1859" s="32" t="s">
        <v>1519</v>
      </c>
      <c r="L1859" s="32" t="s">
        <v>144</v>
      </c>
      <c r="M1859" s="32" t="s">
        <v>84</v>
      </c>
      <c r="N1859" s="32" t="s">
        <v>4055</v>
      </c>
      <c r="O1859" s="32" t="s">
        <v>640</v>
      </c>
      <c r="P1859" s="32">
        <v>796</v>
      </c>
      <c r="Q1859" s="32" t="s">
        <v>47</v>
      </c>
      <c r="R1859" s="34">
        <v>10</v>
      </c>
      <c r="S1859" s="34">
        <v>487.01</v>
      </c>
      <c r="T1859" s="35">
        <f t="shared" si="158"/>
        <v>4870.1000000000004</v>
      </c>
      <c r="U1859" s="36">
        <f t="shared" si="159"/>
        <v>5454.5120000000006</v>
      </c>
      <c r="V1859" s="37" t="s">
        <v>48</v>
      </c>
      <c r="W1859" s="32">
        <v>2016</v>
      </c>
      <c r="X1859" s="38" t="s">
        <v>48</v>
      </c>
    </row>
    <row r="1860" spans="1:24" ht="50.1" customHeight="1">
      <c r="A1860" s="29" t="s">
        <v>4389</v>
      </c>
      <c r="B1860" s="30" t="s">
        <v>35</v>
      </c>
      <c r="C1860" s="31" t="s">
        <v>4380</v>
      </c>
      <c r="D1860" s="31" t="s">
        <v>4247</v>
      </c>
      <c r="E1860" s="31" t="s">
        <v>4381</v>
      </c>
      <c r="F1860" s="31" t="s">
        <v>4390</v>
      </c>
      <c r="G1860" s="32" t="s">
        <v>103</v>
      </c>
      <c r="H1860" s="33">
        <v>0</v>
      </c>
      <c r="I1860" s="67">
        <v>590000000</v>
      </c>
      <c r="J1860" s="32" t="s">
        <v>41</v>
      </c>
      <c r="K1860" s="32" t="s">
        <v>1519</v>
      </c>
      <c r="L1860" s="32" t="s">
        <v>144</v>
      </c>
      <c r="M1860" s="32" t="s">
        <v>84</v>
      </c>
      <c r="N1860" s="32" t="s">
        <v>4055</v>
      </c>
      <c r="O1860" s="32" t="s">
        <v>640</v>
      </c>
      <c r="P1860" s="32">
        <v>796</v>
      </c>
      <c r="Q1860" s="32" t="s">
        <v>47</v>
      </c>
      <c r="R1860" s="34">
        <v>5</v>
      </c>
      <c r="S1860" s="34">
        <v>1785.71</v>
      </c>
      <c r="T1860" s="35">
        <f t="shared" si="158"/>
        <v>8928.5499999999993</v>
      </c>
      <c r="U1860" s="36">
        <f t="shared" si="159"/>
        <v>9999.9760000000006</v>
      </c>
      <c r="V1860" s="37" t="s">
        <v>48</v>
      </c>
      <c r="W1860" s="32">
        <v>2016</v>
      </c>
      <c r="X1860" s="38" t="s">
        <v>48</v>
      </c>
    </row>
    <row r="1861" spans="1:24" ht="50.1" customHeight="1">
      <c r="A1861" s="29" t="s">
        <v>4391</v>
      </c>
      <c r="B1861" s="30" t="s">
        <v>35</v>
      </c>
      <c r="C1861" s="31" t="s">
        <v>4255</v>
      </c>
      <c r="D1861" s="31" t="s">
        <v>4247</v>
      </c>
      <c r="E1861" s="31" t="s">
        <v>4256</v>
      </c>
      <c r="F1861" s="31" t="s">
        <v>4392</v>
      </c>
      <c r="G1861" s="32" t="s">
        <v>103</v>
      </c>
      <c r="H1861" s="33">
        <v>0</v>
      </c>
      <c r="I1861" s="67">
        <v>590000000</v>
      </c>
      <c r="J1861" s="32" t="s">
        <v>41</v>
      </c>
      <c r="K1861" s="32" t="s">
        <v>1519</v>
      </c>
      <c r="L1861" s="32" t="s">
        <v>144</v>
      </c>
      <c r="M1861" s="32" t="s">
        <v>84</v>
      </c>
      <c r="N1861" s="32" t="s">
        <v>4055</v>
      </c>
      <c r="O1861" s="32" t="s">
        <v>640</v>
      </c>
      <c r="P1861" s="32">
        <v>796</v>
      </c>
      <c r="Q1861" s="32" t="s">
        <v>47</v>
      </c>
      <c r="R1861" s="34">
        <v>20</v>
      </c>
      <c r="S1861" s="34">
        <v>162.34</v>
      </c>
      <c r="T1861" s="35">
        <f t="shared" si="158"/>
        <v>3246.8</v>
      </c>
      <c r="U1861" s="36">
        <f t="shared" si="159"/>
        <v>3636.4160000000006</v>
      </c>
      <c r="V1861" s="37" t="s">
        <v>48</v>
      </c>
      <c r="W1861" s="32">
        <v>2016</v>
      </c>
      <c r="X1861" s="38" t="s">
        <v>48</v>
      </c>
    </row>
    <row r="1862" spans="1:24" ht="50.1" customHeight="1">
      <c r="A1862" s="29" t="s">
        <v>4393</v>
      </c>
      <c r="B1862" s="30" t="s">
        <v>35</v>
      </c>
      <c r="C1862" s="31" t="s">
        <v>4255</v>
      </c>
      <c r="D1862" s="31" t="s">
        <v>4247</v>
      </c>
      <c r="E1862" s="31" t="s">
        <v>4256</v>
      </c>
      <c r="F1862" s="31" t="s">
        <v>4394</v>
      </c>
      <c r="G1862" s="32" t="s">
        <v>103</v>
      </c>
      <c r="H1862" s="33">
        <v>0</v>
      </c>
      <c r="I1862" s="67">
        <v>590000000</v>
      </c>
      <c r="J1862" s="32" t="s">
        <v>41</v>
      </c>
      <c r="K1862" s="32" t="s">
        <v>1519</v>
      </c>
      <c r="L1862" s="32" t="s">
        <v>144</v>
      </c>
      <c r="M1862" s="32" t="s">
        <v>84</v>
      </c>
      <c r="N1862" s="32" t="s">
        <v>4055</v>
      </c>
      <c r="O1862" s="32" t="s">
        <v>640</v>
      </c>
      <c r="P1862" s="32">
        <v>796</v>
      </c>
      <c r="Q1862" s="32" t="s">
        <v>47</v>
      </c>
      <c r="R1862" s="34">
        <v>20</v>
      </c>
      <c r="S1862" s="34">
        <v>162.34</v>
      </c>
      <c r="T1862" s="35">
        <f t="shared" si="158"/>
        <v>3246.8</v>
      </c>
      <c r="U1862" s="36">
        <f t="shared" si="159"/>
        <v>3636.4160000000006</v>
      </c>
      <c r="V1862" s="37" t="s">
        <v>48</v>
      </c>
      <c r="W1862" s="32">
        <v>2016</v>
      </c>
      <c r="X1862" s="38" t="s">
        <v>48</v>
      </c>
    </row>
    <row r="1863" spans="1:24" ht="50.1" customHeight="1">
      <c r="A1863" s="29" t="s">
        <v>4395</v>
      </c>
      <c r="B1863" s="30" t="s">
        <v>35</v>
      </c>
      <c r="C1863" s="31" t="s">
        <v>4255</v>
      </c>
      <c r="D1863" s="31" t="s">
        <v>4247</v>
      </c>
      <c r="E1863" s="31" t="s">
        <v>4256</v>
      </c>
      <c r="F1863" s="31" t="s">
        <v>4396</v>
      </c>
      <c r="G1863" s="32" t="s">
        <v>103</v>
      </c>
      <c r="H1863" s="33">
        <v>0</v>
      </c>
      <c r="I1863" s="67">
        <v>590000000</v>
      </c>
      <c r="J1863" s="32" t="s">
        <v>41</v>
      </c>
      <c r="K1863" s="32" t="s">
        <v>1519</v>
      </c>
      <c r="L1863" s="32" t="s">
        <v>144</v>
      </c>
      <c r="M1863" s="32" t="s">
        <v>84</v>
      </c>
      <c r="N1863" s="32" t="s">
        <v>4055</v>
      </c>
      <c r="O1863" s="32" t="s">
        <v>640</v>
      </c>
      <c r="P1863" s="32">
        <v>796</v>
      </c>
      <c r="Q1863" s="32" t="s">
        <v>47</v>
      </c>
      <c r="R1863" s="34">
        <v>10</v>
      </c>
      <c r="S1863" s="34">
        <v>186.69</v>
      </c>
      <c r="T1863" s="35">
        <f t="shared" ref="T1863:T1876" si="161">R1863*S1863</f>
        <v>1866.9</v>
      </c>
      <c r="U1863" s="36">
        <f t="shared" ref="U1863:U1876" si="162">T1863*1.12</f>
        <v>2090.9280000000003</v>
      </c>
      <c r="V1863" s="37" t="s">
        <v>48</v>
      </c>
      <c r="W1863" s="32">
        <v>2016</v>
      </c>
      <c r="X1863" s="38" t="s">
        <v>48</v>
      </c>
    </row>
    <row r="1864" spans="1:24" ht="50.1" customHeight="1">
      <c r="A1864" s="29" t="s">
        <v>4397</v>
      </c>
      <c r="B1864" s="30" t="s">
        <v>35</v>
      </c>
      <c r="C1864" s="31" t="s">
        <v>4255</v>
      </c>
      <c r="D1864" s="31" t="s">
        <v>4247</v>
      </c>
      <c r="E1864" s="31" t="s">
        <v>4256</v>
      </c>
      <c r="F1864" s="31" t="s">
        <v>4398</v>
      </c>
      <c r="G1864" s="32" t="s">
        <v>103</v>
      </c>
      <c r="H1864" s="33">
        <v>0</v>
      </c>
      <c r="I1864" s="67">
        <v>590000000</v>
      </c>
      <c r="J1864" s="32" t="s">
        <v>41</v>
      </c>
      <c r="K1864" s="32" t="s">
        <v>1519</v>
      </c>
      <c r="L1864" s="32" t="s">
        <v>144</v>
      </c>
      <c r="M1864" s="32" t="s">
        <v>84</v>
      </c>
      <c r="N1864" s="32" t="s">
        <v>4055</v>
      </c>
      <c r="O1864" s="32" t="s">
        <v>640</v>
      </c>
      <c r="P1864" s="32">
        <v>796</v>
      </c>
      <c r="Q1864" s="32" t="s">
        <v>47</v>
      </c>
      <c r="R1864" s="34">
        <v>10</v>
      </c>
      <c r="S1864" s="34">
        <v>243.51</v>
      </c>
      <c r="T1864" s="35">
        <f t="shared" si="161"/>
        <v>2435.1</v>
      </c>
      <c r="U1864" s="36">
        <f t="shared" si="162"/>
        <v>2727.3120000000004</v>
      </c>
      <c r="V1864" s="37" t="s">
        <v>48</v>
      </c>
      <c r="W1864" s="32">
        <v>2016</v>
      </c>
      <c r="X1864" s="38" t="s">
        <v>48</v>
      </c>
    </row>
    <row r="1865" spans="1:24" ht="50.1" customHeight="1">
      <c r="A1865" s="29" t="s">
        <v>4399</v>
      </c>
      <c r="B1865" s="30" t="s">
        <v>35</v>
      </c>
      <c r="C1865" s="31" t="s">
        <v>4255</v>
      </c>
      <c r="D1865" s="31" t="s">
        <v>4247</v>
      </c>
      <c r="E1865" s="31" t="s">
        <v>4256</v>
      </c>
      <c r="F1865" s="31" t="s">
        <v>4400</v>
      </c>
      <c r="G1865" s="32" t="s">
        <v>103</v>
      </c>
      <c r="H1865" s="33">
        <v>0</v>
      </c>
      <c r="I1865" s="67">
        <v>590000000</v>
      </c>
      <c r="J1865" s="32" t="s">
        <v>41</v>
      </c>
      <c r="K1865" s="32" t="s">
        <v>1519</v>
      </c>
      <c r="L1865" s="32" t="s">
        <v>144</v>
      </c>
      <c r="M1865" s="32" t="s">
        <v>84</v>
      </c>
      <c r="N1865" s="32" t="s">
        <v>4055</v>
      </c>
      <c r="O1865" s="32" t="s">
        <v>640</v>
      </c>
      <c r="P1865" s="32">
        <v>796</v>
      </c>
      <c r="Q1865" s="32" t="s">
        <v>47</v>
      </c>
      <c r="R1865" s="34">
        <v>20</v>
      </c>
      <c r="S1865" s="34">
        <v>243.51</v>
      </c>
      <c r="T1865" s="35">
        <v>0</v>
      </c>
      <c r="U1865" s="36">
        <f t="shared" si="162"/>
        <v>0</v>
      </c>
      <c r="V1865" s="37" t="s">
        <v>48</v>
      </c>
      <c r="W1865" s="32">
        <v>2016</v>
      </c>
      <c r="X1865" s="38">
        <v>11</v>
      </c>
    </row>
    <row r="1866" spans="1:24" s="148" customFormat="1" ht="50.1" customHeight="1">
      <c r="A1866" s="41" t="s">
        <v>4401</v>
      </c>
      <c r="B1866" s="30" t="s">
        <v>35</v>
      </c>
      <c r="C1866" s="42" t="s">
        <v>4255</v>
      </c>
      <c r="D1866" s="42" t="s">
        <v>4247</v>
      </c>
      <c r="E1866" s="42" t="s">
        <v>4256</v>
      </c>
      <c r="F1866" s="42" t="s">
        <v>4400</v>
      </c>
      <c r="G1866" s="32" t="s">
        <v>103</v>
      </c>
      <c r="H1866" s="30">
        <v>0</v>
      </c>
      <c r="I1866" s="67">
        <v>590000000</v>
      </c>
      <c r="J1866" s="32" t="s">
        <v>41</v>
      </c>
      <c r="K1866" s="30" t="s">
        <v>1521</v>
      </c>
      <c r="L1866" s="30" t="s">
        <v>144</v>
      </c>
      <c r="M1866" s="30" t="s">
        <v>84</v>
      </c>
      <c r="N1866" s="30" t="s">
        <v>4092</v>
      </c>
      <c r="O1866" s="67" t="s">
        <v>483</v>
      </c>
      <c r="P1866" s="32">
        <v>796</v>
      </c>
      <c r="Q1866" s="30" t="s">
        <v>47</v>
      </c>
      <c r="R1866" s="43">
        <v>20</v>
      </c>
      <c r="S1866" s="43">
        <v>243.51</v>
      </c>
      <c r="T1866" s="44">
        <f t="shared" si="161"/>
        <v>4870.2</v>
      </c>
      <c r="U1866" s="44">
        <f t="shared" si="162"/>
        <v>5454.6240000000007</v>
      </c>
      <c r="V1866" s="45"/>
      <c r="W1866" s="32">
        <v>2016</v>
      </c>
      <c r="X1866" s="30"/>
    </row>
    <row r="1867" spans="1:24" ht="50.1" customHeight="1">
      <c r="A1867" s="29" t="s">
        <v>4402</v>
      </c>
      <c r="B1867" s="30" t="s">
        <v>35</v>
      </c>
      <c r="C1867" s="31" t="s">
        <v>4261</v>
      </c>
      <c r="D1867" s="31" t="s">
        <v>4247</v>
      </c>
      <c r="E1867" s="31" t="s">
        <v>4262</v>
      </c>
      <c r="F1867" s="31" t="s">
        <v>4403</v>
      </c>
      <c r="G1867" s="32" t="s">
        <v>103</v>
      </c>
      <c r="H1867" s="33">
        <v>0</v>
      </c>
      <c r="I1867" s="67">
        <v>590000000</v>
      </c>
      <c r="J1867" s="32" t="s">
        <v>41</v>
      </c>
      <c r="K1867" s="32" t="s">
        <v>1519</v>
      </c>
      <c r="L1867" s="32" t="s">
        <v>144</v>
      </c>
      <c r="M1867" s="32" t="s">
        <v>84</v>
      </c>
      <c r="N1867" s="32" t="s">
        <v>4055</v>
      </c>
      <c r="O1867" s="32" t="s">
        <v>640</v>
      </c>
      <c r="P1867" s="32">
        <v>796</v>
      </c>
      <c r="Q1867" s="32" t="s">
        <v>47</v>
      </c>
      <c r="R1867" s="34">
        <v>20</v>
      </c>
      <c r="S1867" s="34">
        <v>324.68</v>
      </c>
      <c r="T1867" s="35">
        <f t="shared" si="161"/>
        <v>6493.6</v>
      </c>
      <c r="U1867" s="36">
        <f t="shared" si="162"/>
        <v>7272.8320000000012</v>
      </c>
      <c r="V1867" s="37" t="s">
        <v>48</v>
      </c>
      <c r="W1867" s="32">
        <v>2016</v>
      </c>
      <c r="X1867" s="38" t="s">
        <v>48</v>
      </c>
    </row>
    <row r="1868" spans="1:24" ht="50.1" customHeight="1">
      <c r="A1868" s="29" t="s">
        <v>4404</v>
      </c>
      <c r="B1868" s="30" t="s">
        <v>35</v>
      </c>
      <c r="C1868" s="31" t="s">
        <v>4261</v>
      </c>
      <c r="D1868" s="31" t="s">
        <v>4247</v>
      </c>
      <c r="E1868" s="31" t="s">
        <v>4262</v>
      </c>
      <c r="F1868" s="31" t="s">
        <v>4405</v>
      </c>
      <c r="G1868" s="32" t="s">
        <v>103</v>
      </c>
      <c r="H1868" s="33">
        <v>0</v>
      </c>
      <c r="I1868" s="67">
        <v>590000000</v>
      </c>
      <c r="J1868" s="32" t="s">
        <v>41</v>
      </c>
      <c r="K1868" s="32" t="s">
        <v>1519</v>
      </c>
      <c r="L1868" s="32" t="s">
        <v>144</v>
      </c>
      <c r="M1868" s="32" t="s">
        <v>84</v>
      </c>
      <c r="N1868" s="32" t="s">
        <v>4055</v>
      </c>
      <c r="O1868" s="32" t="s">
        <v>640</v>
      </c>
      <c r="P1868" s="32">
        <v>796</v>
      </c>
      <c r="Q1868" s="32" t="s">
        <v>47</v>
      </c>
      <c r="R1868" s="34">
        <v>20</v>
      </c>
      <c r="S1868" s="34">
        <v>365.26</v>
      </c>
      <c r="T1868" s="35">
        <f t="shared" si="161"/>
        <v>7305.2</v>
      </c>
      <c r="U1868" s="36">
        <f t="shared" si="162"/>
        <v>8181.8240000000005</v>
      </c>
      <c r="V1868" s="37" t="s">
        <v>48</v>
      </c>
      <c r="W1868" s="32">
        <v>2016</v>
      </c>
      <c r="X1868" s="38" t="s">
        <v>48</v>
      </c>
    </row>
    <row r="1869" spans="1:24" ht="50.1" customHeight="1">
      <c r="A1869" s="29" t="s">
        <v>4406</v>
      </c>
      <c r="B1869" s="30" t="s">
        <v>35</v>
      </c>
      <c r="C1869" s="31" t="s">
        <v>4261</v>
      </c>
      <c r="D1869" s="31" t="s">
        <v>4247</v>
      </c>
      <c r="E1869" s="31" t="s">
        <v>4262</v>
      </c>
      <c r="F1869" s="31" t="s">
        <v>4407</v>
      </c>
      <c r="G1869" s="32" t="s">
        <v>103</v>
      </c>
      <c r="H1869" s="33">
        <v>0</v>
      </c>
      <c r="I1869" s="67">
        <v>590000000</v>
      </c>
      <c r="J1869" s="32" t="s">
        <v>41</v>
      </c>
      <c r="K1869" s="32" t="s">
        <v>1519</v>
      </c>
      <c r="L1869" s="32" t="s">
        <v>144</v>
      </c>
      <c r="M1869" s="32" t="s">
        <v>84</v>
      </c>
      <c r="N1869" s="32" t="s">
        <v>4055</v>
      </c>
      <c r="O1869" s="32" t="s">
        <v>640</v>
      </c>
      <c r="P1869" s="32">
        <v>796</v>
      </c>
      <c r="Q1869" s="32" t="s">
        <v>47</v>
      </c>
      <c r="R1869" s="34">
        <v>20</v>
      </c>
      <c r="S1869" s="34">
        <v>365.26</v>
      </c>
      <c r="T1869" s="35">
        <f t="shared" si="161"/>
        <v>7305.2</v>
      </c>
      <c r="U1869" s="36">
        <f t="shared" si="162"/>
        <v>8181.8240000000005</v>
      </c>
      <c r="V1869" s="37" t="s">
        <v>48</v>
      </c>
      <c r="W1869" s="32">
        <v>2016</v>
      </c>
      <c r="X1869" s="38" t="s">
        <v>48</v>
      </c>
    </row>
    <row r="1870" spans="1:24" ht="50.1" customHeight="1">
      <c r="A1870" s="29" t="s">
        <v>4408</v>
      </c>
      <c r="B1870" s="30" t="s">
        <v>35</v>
      </c>
      <c r="C1870" s="31" t="s">
        <v>4380</v>
      </c>
      <c r="D1870" s="31" t="s">
        <v>4247</v>
      </c>
      <c r="E1870" s="31" t="s">
        <v>4381</v>
      </c>
      <c r="F1870" s="31" t="s">
        <v>4409</v>
      </c>
      <c r="G1870" s="32" t="s">
        <v>103</v>
      </c>
      <c r="H1870" s="33">
        <v>0</v>
      </c>
      <c r="I1870" s="67">
        <v>590000000</v>
      </c>
      <c r="J1870" s="32" t="s">
        <v>41</v>
      </c>
      <c r="K1870" s="32" t="s">
        <v>1519</v>
      </c>
      <c r="L1870" s="32" t="s">
        <v>144</v>
      </c>
      <c r="M1870" s="32" t="s">
        <v>84</v>
      </c>
      <c r="N1870" s="32" t="s">
        <v>4055</v>
      </c>
      <c r="O1870" s="32" t="s">
        <v>640</v>
      </c>
      <c r="P1870" s="32">
        <v>796</v>
      </c>
      <c r="Q1870" s="32" t="s">
        <v>47</v>
      </c>
      <c r="R1870" s="34">
        <v>10</v>
      </c>
      <c r="S1870" s="34">
        <v>2435.0700000000002</v>
      </c>
      <c r="T1870" s="35">
        <f t="shared" si="161"/>
        <v>24350.7</v>
      </c>
      <c r="U1870" s="36">
        <f t="shared" si="162"/>
        <v>27272.784000000003</v>
      </c>
      <c r="V1870" s="37" t="s">
        <v>48</v>
      </c>
      <c r="W1870" s="32">
        <v>2016</v>
      </c>
      <c r="X1870" s="38" t="s">
        <v>48</v>
      </c>
    </row>
    <row r="1871" spans="1:24" ht="50.1" customHeight="1">
      <c r="A1871" s="29" t="s">
        <v>4410</v>
      </c>
      <c r="B1871" s="30" t="s">
        <v>35</v>
      </c>
      <c r="C1871" s="31" t="s">
        <v>4352</v>
      </c>
      <c r="D1871" s="31" t="s">
        <v>4247</v>
      </c>
      <c r="E1871" s="31" t="s">
        <v>4353</v>
      </c>
      <c r="F1871" s="31" t="s">
        <v>4411</v>
      </c>
      <c r="G1871" s="32" t="s">
        <v>103</v>
      </c>
      <c r="H1871" s="33">
        <v>0</v>
      </c>
      <c r="I1871" s="67">
        <v>590000000</v>
      </c>
      <c r="J1871" s="32" t="s">
        <v>41</v>
      </c>
      <c r="K1871" s="32" t="s">
        <v>1519</v>
      </c>
      <c r="L1871" s="32" t="s">
        <v>144</v>
      </c>
      <c r="M1871" s="32" t="s">
        <v>84</v>
      </c>
      <c r="N1871" s="32" t="s">
        <v>4055</v>
      </c>
      <c r="O1871" s="32" t="s">
        <v>640</v>
      </c>
      <c r="P1871" s="32">
        <v>796</v>
      </c>
      <c r="Q1871" s="32" t="s">
        <v>47</v>
      </c>
      <c r="R1871" s="34">
        <v>40</v>
      </c>
      <c r="S1871" s="34">
        <v>162.34</v>
      </c>
      <c r="T1871" s="35">
        <f t="shared" si="161"/>
        <v>6493.6</v>
      </c>
      <c r="U1871" s="36">
        <f t="shared" si="162"/>
        <v>7272.8320000000012</v>
      </c>
      <c r="V1871" s="37" t="s">
        <v>48</v>
      </c>
      <c r="W1871" s="32">
        <v>2016</v>
      </c>
      <c r="X1871" s="38" t="s">
        <v>48</v>
      </c>
    </row>
    <row r="1872" spans="1:24" ht="50.1" customHeight="1">
      <c r="A1872" s="29" t="s">
        <v>4412</v>
      </c>
      <c r="B1872" s="30" t="s">
        <v>35</v>
      </c>
      <c r="C1872" s="31" t="s">
        <v>4358</v>
      </c>
      <c r="D1872" s="31" t="s">
        <v>4247</v>
      </c>
      <c r="E1872" s="31" t="s">
        <v>4359</v>
      </c>
      <c r="F1872" s="31" t="s">
        <v>4413</v>
      </c>
      <c r="G1872" s="32" t="s">
        <v>103</v>
      </c>
      <c r="H1872" s="33">
        <v>0</v>
      </c>
      <c r="I1872" s="67">
        <v>590000000</v>
      </c>
      <c r="J1872" s="32" t="s">
        <v>41</v>
      </c>
      <c r="K1872" s="32" t="s">
        <v>1519</v>
      </c>
      <c r="L1872" s="32" t="s">
        <v>144</v>
      </c>
      <c r="M1872" s="32" t="s">
        <v>84</v>
      </c>
      <c r="N1872" s="32" t="s">
        <v>4055</v>
      </c>
      <c r="O1872" s="32" t="s">
        <v>640</v>
      </c>
      <c r="P1872" s="32">
        <v>796</v>
      </c>
      <c r="Q1872" s="32" t="s">
        <v>47</v>
      </c>
      <c r="R1872" s="34">
        <v>40</v>
      </c>
      <c r="S1872" s="34">
        <v>162.34</v>
      </c>
      <c r="T1872" s="35">
        <f t="shared" si="161"/>
        <v>6493.6</v>
      </c>
      <c r="U1872" s="36">
        <f t="shared" si="162"/>
        <v>7272.8320000000012</v>
      </c>
      <c r="V1872" s="37" t="s">
        <v>48</v>
      </c>
      <c r="W1872" s="32">
        <v>2016</v>
      </c>
      <c r="X1872" s="38" t="s">
        <v>48</v>
      </c>
    </row>
    <row r="1873" spans="1:24" ht="50.1" customHeight="1">
      <c r="A1873" s="29" t="s">
        <v>4414</v>
      </c>
      <c r="B1873" s="30" t="s">
        <v>35</v>
      </c>
      <c r="C1873" s="31" t="s">
        <v>4380</v>
      </c>
      <c r="D1873" s="31" t="s">
        <v>4247</v>
      </c>
      <c r="E1873" s="31" t="s">
        <v>4381</v>
      </c>
      <c r="F1873" s="31" t="s">
        <v>4415</v>
      </c>
      <c r="G1873" s="32" t="s">
        <v>103</v>
      </c>
      <c r="H1873" s="33">
        <v>0</v>
      </c>
      <c r="I1873" s="67">
        <v>590000000</v>
      </c>
      <c r="J1873" s="32" t="s">
        <v>41</v>
      </c>
      <c r="K1873" s="32" t="s">
        <v>1519</v>
      </c>
      <c r="L1873" s="32" t="s">
        <v>144</v>
      </c>
      <c r="M1873" s="32" t="s">
        <v>84</v>
      </c>
      <c r="N1873" s="32" t="s">
        <v>4055</v>
      </c>
      <c r="O1873" s="32" t="s">
        <v>640</v>
      </c>
      <c r="P1873" s="32">
        <v>796</v>
      </c>
      <c r="Q1873" s="32" t="s">
        <v>47</v>
      </c>
      <c r="R1873" s="34">
        <v>10</v>
      </c>
      <c r="S1873" s="34">
        <v>1217.53</v>
      </c>
      <c r="T1873" s="35">
        <f t="shared" si="161"/>
        <v>12175.3</v>
      </c>
      <c r="U1873" s="36">
        <f t="shared" si="162"/>
        <v>13636.336000000001</v>
      </c>
      <c r="V1873" s="37" t="s">
        <v>48</v>
      </c>
      <c r="W1873" s="32">
        <v>2016</v>
      </c>
      <c r="X1873" s="38" t="s">
        <v>48</v>
      </c>
    </row>
    <row r="1874" spans="1:24" ht="50.1" customHeight="1">
      <c r="A1874" s="29" t="s">
        <v>4416</v>
      </c>
      <c r="B1874" s="30" t="s">
        <v>35</v>
      </c>
      <c r="C1874" s="31" t="s">
        <v>4255</v>
      </c>
      <c r="D1874" s="31" t="s">
        <v>4247</v>
      </c>
      <c r="E1874" s="31" t="s">
        <v>4256</v>
      </c>
      <c r="F1874" s="31" t="s">
        <v>4417</v>
      </c>
      <c r="G1874" s="32" t="s">
        <v>103</v>
      </c>
      <c r="H1874" s="33">
        <v>0</v>
      </c>
      <c r="I1874" s="67">
        <v>590000000</v>
      </c>
      <c r="J1874" s="32" t="s">
        <v>41</v>
      </c>
      <c r="K1874" s="32" t="s">
        <v>1519</v>
      </c>
      <c r="L1874" s="32" t="s">
        <v>144</v>
      </c>
      <c r="M1874" s="32" t="s">
        <v>84</v>
      </c>
      <c r="N1874" s="32" t="s">
        <v>4055</v>
      </c>
      <c r="O1874" s="32" t="s">
        <v>640</v>
      </c>
      <c r="P1874" s="32">
        <v>796</v>
      </c>
      <c r="Q1874" s="32" t="s">
        <v>47</v>
      </c>
      <c r="R1874" s="34">
        <v>20</v>
      </c>
      <c r="S1874" s="34">
        <v>162.38</v>
      </c>
      <c r="T1874" s="35">
        <f t="shared" si="161"/>
        <v>3247.6</v>
      </c>
      <c r="U1874" s="36">
        <f t="shared" si="162"/>
        <v>3637.3120000000004</v>
      </c>
      <c r="V1874" s="37" t="s">
        <v>48</v>
      </c>
      <c r="W1874" s="32">
        <v>2016</v>
      </c>
      <c r="X1874" s="38" t="s">
        <v>48</v>
      </c>
    </row>
    <row r="1875" spans="1:24" ht="50.1" customHeight="1">
      <c r="A1875" s="29" t="s">
        <v>4418</v>
      </c>
      <c r="B1875" s="30" t="s">
        <v>35</v>
      </c>
      <c r="C1875" s="31" t="s">
        <v>4261</v>
      </c>
      <c r="D1875" s="31" t="s">
        <v>4247</v>
      </c>
      <c r="E1875" s="31" t="s">
        <v>4262</v>
      </c>
      <c r="F1875" s="31" t="s">
        <v>4419</v>
      </c>
      <c r="G1875" s="32" t="s">
        <v>103</v>
      </c>
      <c r="H1875" s="33">
        <v>0</v>
      </c>
      <c r="I1875" s="67">
        <v>590000000</v>
      </c>
      <c r="J1875" s="32" t="s">
        <v>41</v>
      </c>
      <c r="K1875" s="32" t="s">
        <v>1519</v>
      </c>
      <c r="L1875" s="32" t="s">
        <v>144</v>
      </c>
      <c r="M1875" s="32" t="s">
        <v>84</v>
      </c>
      <c r="N1875" s="32" t="s">
        <v>4055</v>
      </c>
      <c r="O1875" s="32" t="s">
        <v>640</v>
      </c>
      <c r="P1875" s="32">
        <v>796</v>
      </c>
      <c r="Q1875" s="32" t="s">
        <v>47</v>
      </c>
      <c r="R1875" s="34">
        <v>20</v>
      </c>
      <c r="S1875" s="34">
        <v>178.57</v>
      </c>
      <c r="T1875" s="35">
        <f t="shared" si="161"/>
        <v>3571.3999999999996</v>
      </c>
      <c r="U1875" s="36">
        <f t="shared" si="162"/>
        <v>3999.9679999999998</v>
      </c>
      <c r="V1875" s="37" t="s">
        <v>48</v>
      </c>
      <c r="W1875" s="32">
        <v>2016</v>
      </c>
      <c r="X1875" s="38" t="s">
        <v>48</v>
      </c>
    </row>
    <row r="1876" spans="1:24" ht="50.1" customHeight="1">
      <c r="A1876" s="29" t="s">
        <v>4420</v>
      </c>
      <c r="B1876" s="30" t="s">
        <v>35</v>
      </c>
      <c r="C1876" s="31" t="s">
        <v>4261</v>
      </c>
      <c r="D1876" s="31" t="s">
        <v>4247</v>
      </c>
      <c r="E1876" s="31" t="s">
        <v>4262</v>
      </c>
      <c r="F1876" s="31" t="s">
        <v>4421</v>
      </c>
      <c r="G1876" s="32" t="s">
        <v>103</v>
      </c>
      <c r="H1876" s="33">
        <v>0</v>
      </c>
      <c r="I1876" s="67">
        <v>590000000</v>
      </c>
      <c r="J1876" s="32" t="s">
        <v>41</v>
      </c>
      <c r="K1876" s="32" t="s">
        <v>1519</v>
      </c>
      <c r="L1876" s="32" t="s">
        <v>144</v>
      </c>
      <c r="M1876" s="32" t="s">
        <v>84</v>
      </c>
      <c r="N1876" s="32" t="s">
        <v>4055</v>
      </c>
      <c r="O1876" s="32" t="s">
        <v>640</v>
      </c>
      <c r="P1876" s="32">
        <v>796</v>
      </c>
      <c r="Q1876" s="32" t="s">
        <v>47</v>
      </c>
      <c r="R1876" s="34">
        <v>10</v>
      </c>
      <c r="S1876" s="34">
        <v>186.69</v>
      </c>
      <c r="T1876" s="35">
        <f t="shared" si="161"/>
        <v>1866.9</v>
      </c>
      <c r="U1876" s="36">
        <f t="shared" si="162"/>
        <v>2090.9280000000003</v>
      </c>
      <c r="V1876" s="37" t="s">
        <v>48</v>
      </c>
      <c r="W1876" s="32">
        <v>2016</v>
      </c>
      <c r="X1876" s="38" t="s">
        <v>48</v>
      </c>
    </row>
    <row r="1877" spans="1:24" ht="50.1" customHeight="1">
      <c r="A1877" s="29" t="s">
        <v>4422</v>
      </c>
      <c r="B1877" s="30" t="s">
        <v>35</v>
      </c>
      <c r="C1877" s="31" t="s">
        <v>4255</v>
      </c>
      <c r="D1877" s="31" t="s">
        <v>4247</v>
      </c>
      <c r="E1877" s="31" t="s">
        <v>4256</v>
      </c>
      <c r="F1877" s="31" t="s">
        <v>4423</v>
      </c>
      <c r="G1877" s="32" t="s">
        <v>103</v>
      </c>
      <c r="H1877" s="33">
        <v>0</v>
      </c>
      <c r="I1877" s="67">
        <v>590000000</v>
      </c>
      <c r="J1877" s="32" t="s">
        <v>41</v>
      </c>
      <c r="K1877" s="32" t="s">
        <v>381</v>
      </c>
      <c r="L1877" s="32" t="s">
        <v>302</v>
      </c>
      <c r="M1877" s="32" t="s">
        <v>69</v>
      </c>
      <c r="N1877" s="32" t="s">
        <v>303</v>
      </c>
      <c r="O1877" s="32" t="s">
        <v>105</v>
      </c>
      <c r="P1877" s="32">
        <v>796</v>
      </c>
      <c r="Q1877" s="32" t="s">
        <v>47</v>
      </c>
      <c r="R1877" s="34">
        <v>52</v>
      </c>
      <c r="S1877" s="34">
        <v>445</v>
      </c>
      <c r="T1877" s="35">
        <v>0</v>
      </c>
      <c r="U1877" s="36">
        <v>0</v>
      </c>
      <c r="V1877" s="37" t="s">
        <v>48</v>
      </c>
      <c r="W1877" s="32">
        <v>2016</v>
      </c>
      <c r="X1877" s="38" t="s">
        <v>4172</v>
      </c>
    </row>
    <row r="1878" spans="1:24" ht="50.1" customHeight="1">
      <c r="A1878" s="29" t="s">
        <v>4424</v>
      </c>
      <c r="B1878" s="30" t="s">
        <v>35</v>
      </c>
      <c r="C1878" s="31" t="s">
        <v>4255</v>
      </c>
      <c r="D1878" s="31" t="s">
        <v>4247</v>
      </c>
      <c r="E1878" s="31" t="s">
        <v>4256</v>
      </c>
      <c r="F1878" s="31" t="s">
        <v>4423</v>
      </c>
      <c r="G1878" s="32" t="s">
        <v>121</v>
      </c>
      <c r="H1878" s="33">
        <v>0</v>
      </c>
      <c r="I1878" s="67">
        <v>590000000</v>
      </c>
      <c r="J1878" s="32" t="s">
        <v>41</v>
      </c>
      <c r="K1878" s="32" t="s">
        <v>381</v>
      </c>
      <c r="L1878" s="32" t="s">
        <v>302</v>
      </c>
      <c r="M1878" s="32" t="s">
        <v>69</v>
      </c>
      <c r="N1878" s="32" t="s">
        <v>303</v>
      </c>
      <c r="O1878" s="32" t="s">
        <v>105</v>
      </c>
      <c r="P1878" s="32">
        <v>796</v>
      </c>
      <c r="Q1878" s="32" t="s">
        <v>47</v>
      </c>
      <c r="R1878" s="34">
        <v>120</v>
      </c>
      <c r="S1878" s="34">
        <v>235</v>
      </c>
      <c r="T1878" s="35">
        <f>R1878*S1878</f>
        <v>28200</v>
      </c>
      <c r="U1878" s="36">
        <f>T1878*1.12</f>
        <v>31584.000000000004</v>
      </c>
      <c r="V1878" s="37" t="s">
        <v>48</v>
      </c>
      <c r="W1878" s="32">
        <v>2016</v>
      </c>
      <c r="X1878" s="38" t="s">
        <v>48</v>
      </c>
    </row>
    <row r="1879" spans="1:24" ht="50.1" customHeight="1">
      <c r="A1879" s="29" t="s">
        <v>4425</v>
      </c>
      <c r="B1879" s="30" t="s">
        <v>35</v>
      </c>
      <c r="C1879" s="31" t="s">
        <v>4255</v>
      </c>
      <c r="D1879" s="31" t="s">
        <v>4247</v>
      </c>
      <c r="E1879" s="31" t="s">
        <v>4256</v>
      </c>
      <c r="F1879" s="31" t="s">
        <v>4426</v>
      </c>
      <c r="G1879" s="32" t="s">
        <v>103</v>
      </c>
      <c r="H1879" s="33">
        <v>0</v>
      </c>
      <c r="I1879" s="67">
        <v>590000000</v>
      </c>
      <c r="J1879" s="32" t="s">
        <v>41</v>
      </c>
      <c r="K1879" s="32" t="s">
        <v>381</v>
      </c>
      <c r="L1879" s="32" t="s">
        <v>302</v>
      </c>
      <c r="M1879" s="32" t="s">
        <v>69</v>
      </c>
      <c r="N1879" s="32" t="s">
        <v>303</v>
      </c>
      <c r="O1879" s="32" t="s">
        <v>105</v>
      </c>
      <c r="P1879" s="32">
        <v>796</v>
      </c>
      <c r="Q1879" s="32" t="s">
        <v>47</v>
      </c>
      <c r="R1879" s="34">
        <v>800</v>
      </c>
      <c r="S1879" s="34">
        <v>679</v>
      </c>
      <c r="T1879" s="35">
        <v>0</v>
      </c>
      <c r="U1879" s="36">
        <f>T1879*1.12</f>
        <v>0</v>
      </c>
      <c r="V1879" s="37" t="s">
        <v>48</v>
      </c>
      <c r="W1879" s="32">
        <v>2016</v>
      </c>
      <c r="X1879" s="38">
        <v>11</v>
      </c>
    </row>
    <row r="1880" spans="1:24" s="148" customFormat="1" ht="50.1" customHeight="1">
      <c r="A1880" s="41" t="s">
        <v>4427</v>
      </c>
      <c r="B1880" s="30" t="s">
        <v>35</v>
      </c>
      <c r="C1880" s="42" t="s">
        <v>4255</v>
      </c>
      <c r="D1880" s="42" t="s">
        <v>4247</v>
      </c>
      <c r="E1880" s="42" t="s">
        <v>4256</v>
      </c>
      <c r="F1880" s="42" t="s">
        <v>4426</v>
      </c>
      <c r="G1880" s="32" t="s">
        <v>103</v>
      </c>
      <c r="H1880" s="30">
        <v>0</v>
      </c>
      <c r="I1880" s="67">
        <v>590000000</v>
      </c>
      <c r="J1880" s="32" t="s">
        <v>41</v>
      </c>
      <c r="K1880" s="32" t="s">
        <v>383</v>
      </c>
      <c r="L1880" s="32" t="s">
        <v>302</v>
      </c>
      <c r="M1880" s="32" t="s">
        <v>69</v>
      </c>
      <c r="N1880" s="32" t="s">
        <v>303</v>
      </c>
      <c r="O1880" s="67" t="s">
        <v>483</v>
      </c>
      <c r="P1880" s="32">
        <v>796</v>
      </c>
      <c r="Q1880" s="32" t="s">
        <v>47</v>
      </c>
      <c r="R1880" s="62">
        <v>800</v>
      </c>
      <c r="S1880" s="143">
        <v>679</v>
      </c>
      <c r="T1880" s="44">
        <f>R1880*S1880</f>
        <v>543200</v>
      </c>
      <c r="U1880" s="44">
        <f>T1880*1.12</f>
        <v>608384</v>
      </c>
      <c r="V1880" s="149"/>
      <c r="W1880" s="32">
        <v>2016</v>
      </c>
      <c r="X1880" s="147"/>
    </row>
    <row r="1881" spans="1:24" ht="50.1" customHeight="1">
      <c r="A1881" s="29" t="s">
        <v>4428</v>
      </c>
      <c r="B1881" s="30" t="s">
        <v>35</v>
      </c>
      <c r="C1881" s="31" t="s">
        <v>4261</v>
      </c>
      <c r="D1881" s="31" t="s">
        <v>4247</v>
      </c>
      <c r="E1881" s="31" t="s">
        <v>4262</v>
      </c>
      <c r="F1881" s="31" t="s">
        <v>4429</v>
      </c>
      <c r="G1881" s="32" t="s">
        <v>103</v>
      </c>
      <c r="H1881" s="33">
        <v>0</v>
      </c>
      <c r="I1881" s="67">
        <v>590000000</v>
      </c>
      <c r="J1881" s="32" t="s">
        <v>41</v>
      </c>
      <c r="K1881" s="32" t="s">
        <v>381</v>
      </c>
      <c r="L1881" s="32" t="s">
        <v>302</v>
      </c>
      <c r="M1881" s="32" t="s">
        <v>69</v>
      </c>
      <c r="N1881" s="32" t="s">
        <v>303</v>
      </c>
      <c r="O1881" s="32" t="s">
        <v>105</v>
      </c>
      <c r="P1881" s="32">
        <v>796</v>
      </c>
      <c r="Q1881" s="32" t="s">
        <v>47</v>
      </c>
      <c r="R1881" s="34">
        <v>12</v>
      </c>
      <c r="S1881" s="34">
        <v>761</v>
      </c>
      <c r="T1881" s="35">
        <v>0</v>
      </c>
      <c r="U1881" s="36">
        <v>0</v>
      </c>
      <c r="V1881" s="37" t="s">
        <v>48</v>
      </c>
      <c r="W1881" s="32">
        <v>2016</v>
      </c>
      <c r="X1881" s="38" t="s">
        <v>4048</v>
      </c>
    </row>
    <row r="1882" spans="1:24" ht="50.1" customHeight="1">
      <c r="A1882" s="29" t="s">
        <v>4430</v>
      </c>
      <c r="B1882" s="30" t="s">
        <v>35</v>
      </c>
      <c r="C1882" s="31" t="s">
        <v>4261</v>
      </c>
      <c r="D1882" s="31" t="s">
        <v>4247</v>
      </c>
      <c r="E1882" s="31" t="s">
        <v>4262</v>
      </c>
      <c r="F1882" s="31" t="s">
        <v>4429</v>
      </c>
      <c r="G1882" s="32" t="s">
        <v>121</v>
      </c>
      <c r="H1882" s="33">
        <v>0</v>
      </c>
      <c r="I1882" s="67">
        <v>590000000</v>
      </c>
      <c r="J1882" s="32" t="s">
        <v>41</v>
      </c>
      <c r="K1882" s="32" t="s">
        <v>381</v>
      </c>
      <c r="L1882" s="32" t="s">
        <v>302</v>
      </c>
      <c r="M1882" s="32" t="s">
        <v>69</v>
      </c>
      <c r="N1882" s="32" t="s">
        <v>303</v>
      </c>
      <c r="O1882" s="32" t="s">
        <v>105</v>
      </c>
      <c r="P1882" s="32">
        <v>796</v>
      </c>
      <c r="Q1882" s="32" t="s">
        <v>47</v>
      </c>
      <c r="R1882" s="34">
        <v>12</v>
      </c>
      <c r="S1882" s="34">
        <v>430</v>
      </c>
      <c r="T1882" s="35">
        <f>R1882*S1882</f>
        <v>5160</v>
      </c>
      <c r="U1882" s="36">
        <f>T1882*1.12</f>
        <v>5779.2000000000007</v>
      </c>
      <c r="V1882" s="37" t="s">
        <v>48</v>
      </c>
      <c r="W1882" s="32">
        <v>2016</v>
      </c>
      <c r="X1882" s="38" t="s">
        <v>48</v>
      </c>
    </row>
    <row r="1883" spans="1:24" ht="50.1" customHeight="1">
      <c r="A1883" s="29" t="s">
        <v>4431</v>
      </c>
      <c r="B1883" s="30" t="s">
        <v>35</v>
      </c>
      <c r="C1883" s="31" t="s">
        <v>4261</v>
      </c>
      <c r="D1883" s="31" t="s">
        <v>4247</v>
      </c>
      <c r="E1883" s="31" t="s">
        <v>4262</v>
      </c>
      <c r="F1883" s="31" t="s">
        <v>4432</v>
      </c>
      <c r="G1883" s="32" t="s">
        <v>103</v>
      </c>
      <c r="H1883" s="33">
        <v>0</v>
      </c>
      <c r="I1883" s="67">
        <v>590000000</v>
      </c>
      <c r="J1883" s="32" t="s">
        <v>41</v>
      </c>
      <c r="K1883" s="32" t="s">
        <v>381</v>
      </c>
      <c r="L1883" s="32" t="s">
        <v>302</v>
      </c>
      <c r="M1883" s="32" t="s">
        <v>69</v>
      </c>
      <c r="N1883" s="32" t="s">
        <v>303</v>
      </c>
      <c r="O1883" s="32" t="s">
        <v>105</v>
      </c>
      <c r="P1883" s="32">
        <v>796</v>
      </c>
      <c r="Q1883" s="32" t="s">
        <v>47</v>
      </c>
      <c r="R1883" s="34">
        <v>38</v>
      </c>
      <c r="S1883" s="34">
        <v>1099</v>
      </c>
      <c r="T1883" s="35">
        <v>0</v>
      </c>
      <c r="U1883" s="36">
        <v>0</v>
      </c>
      <c r="V1883" s="37" t="s">
        <v>48</v>
      </c>
      <c r="W1883" s="32">
        <v>2016</v>
      </c>
      <c r="X1883" s="38" t="s">
        <v>4048</v>
      </c>
    </row>
    <row r="1884" spans="1:24" ht="50.1" customHeight="1">
      <c r="A1884" s="29" t="s">
        <v>4433</v>
      </c>
      <c r="B1884" s="30" t="s">
        <v>35</v>
      </c>
      <c r="C1884" s="31" t="s">
        <v>4261</v>
      </c>
      <c r="D1884" s="31" t="s">
        <v>4247</v>
      </c>
      <c r="E1884" s="31" t="s">
        <v>4262</v>
      </c>
      <c r="F1884" s="31" t="s">
        <v>4432</v>
      </c>
      <c r="G1884" s="32" t="s">
        <v>121</v>
      </c>
      <c r="H1884" s="33">
        <v>0</v>
      </c>
      <c r="I1884" s="67">
        <v>590000000</v>
      </c>
      <c r="J1884" s="32" t="s">
        <v>41</v>
      </c>
      <c r="K1884" s="32" t="s">
        <v>381</v>
      </c>
      <c r="L1884" s="32" t="s">
        <v>302</v>
      </c>
      <c r="M1884" s="32" t="s">
        <v>69</v>
      </c>
      <c r="N1884" s="32" t="s">
        <v>303</v>
      </c>
      <c r="O1884" s="32" t="s">
        <v>105</v>
      </c>
      <c r="P1884" s="32">
        <v>796</v>
      </c>
      <c r="Q1884" s="32" t="s">
        <v>47</v>
      </c>
      <c r="R1884" s="34">
        <v>38</v>
      </c>
      <c r="S1884" s="34">
        <v>750</v>
      </c>
      <c r="T1884" s="35">
        <f>R1884*S1884</f>
        <v>28500</v>
      </c>
      <c r="U1884" s="36">
        <f t="shared" ref="U1884:U1889" si="163">T1884*1.12</f>
        <v>31920.000000000004</v>
      </c>
      <c r="V1884" s="37" t="s">
        <v>48</v>
      </c>
      <c r="W1884" s="32">
        <v>2016</v>
      </c>
      <c r="X1884" s="38" t="s">
        <v>48</v>
      </c>
    </row>
    <row r="1885" spans="1:24" ht="50.1" customHeight="1">
      <c r="A1885" s="29" t="s">
        <v>4434</v>
      </c>
      <c r="B1885" s="30" t="s">
        <v>35</v>
      </c>
      <c r="C1885" s="31" t="s">
        <v>4261</v>
      </c>
      <c r="D1885" s="31" t="s">
        <v>4247</v>
      </c>
      <c r="E1885" s="31" t="s">
        <v>4262</v>
      </c>
      <c r="F1885" s="31" t="s">
        <v>4435</v>
      </c>
      <c r="G1885" s="32" t="s">
        <v>103</v>
      </c>
      <c r="H1885" s="33">
        <v>0</v>
      </c>
      <c r="I1885" s="67">
        <v>590000000</v>
      </c>
      <c r="J1885" s="32" t="s">
        <v>41</v>
      </c>
      <c r="K1885" s="32" t="s">
        <v>381</v>
      </c>
      <c r="L1885" s="32" t="s">
        <v>302</v>
      </c>
      <c r="M1885" s="32" t="s">
        <v>69</v>
      </c>
      <c r="N1885" s="32" t="s">
        <v>303</v>
      </c>
      <c r="O1885" s="32" t="s">
        <v>105</v>
      </c>
      <c r="P1885" s="32">
        <v>796</v>
      </c>
      <c r="Q1885" s="32" t="s">
        <v>47</v>
      </c>
      <c r="R1885" s="34">
        <v>6</v>
      </c>
      <c r="S1885" s="34">
        <v>403</v>
      </c>
      <c r="T1885" s="35">
        <v>0</v>
      </c>
      <c r="U1885" s="36">
        <f t="shared" si="163"/>
        <v>0</v>
      </c>
      <c r="V1885" s="37" t="s">
        <v>48</v>
      </c>
      <c r="W1885" s="32">
        <v>2016</v>
      </c>
      <c r="X1885" s="38">
        <v>11</v>
      </c>
    </row>
    <row r="1886" spans="1:24" s="148" customFormat="1" ht="50.1" customHeight="1">
      <c r="A1886" s="41" t="s">
        <v>4436</v>
      </c>
      <c r="B1886" s="30" t="s">
        <v>35</v>
      </c>
      <c r="C1886" s="42" t="s">
        <v>4261</v>
      </c>
      <c r="D1886" s="42" t="s">
        <v>4247</v>
      </c>
      <c r="E1886" s="42" t="s">
        <v>4262</v>
      </c>
      <c r="F1886" s="42" t="s">
        <v>4435</v>
      </c>
      <c r="G1886" s="32" t="s">
        <v>103</v>
      </c>
      <c r="H1886" s="30">
        <v>0</v>
      </c>
      <c r="I1886" s="67">
        <v>590000000</v>
      </c>
      <c r="J1886" s="32" t="s">
        <v>41</v>
      </c>
      <c r="K1886" s="32" t="s">
        <v>383</v>
      </c>
      <c r="L1886" s="32" t="s">
        <v>302</v>
      </c>
      <c r="M1886" s="32" t="s">
        <v>69</v>
      </c>
      <c r="N1886" s="32" t="s">
        <v>303</v>
      </c>
      <c r="O1886" s="67" t="s">
        <v>483</v>
      </c>
      <c r="P1886" s="32">
        <v>796</v>
      </c>
      <c r="Q1886" s="32" t="s">
        <v>47</v>
      </c>
      <c r="R1886" s="62">
        <v>6</v>
      </c>
      <c r="S1886" s="143">
        <v>403</v>
      </c>
      <c r="T1886" s="44">
        <v>0</v>
      </c>
      <c r="U1886" s="44">
        <f>T1886*1.12</f>
        <v>0</v>
      </c>
      <c r="V1886" s="150"/>
      <c r="W1886" s="32">
        <v>2016</v>
      </c>
      <c r="X1886" s="145" t="s">
        <v>7684</v>
      </c>
    </row>
    <row r="1887" spans="1:24" s="40" customFormat="1" ht="50.1" customHeight="1">
      <c r="A1887" s="70" t="s">
        <v>4437</v>
      </c>
      <c r="B1887" s="30" t="s">
        <v>35</v>
      </c>
      <c r="C1887" s="42" t="s">
        <v>4261</v>
      </c>
      <c r="D1887" s="42" t="s">
        <v>4247</v>
      </c>
      <c r="E1887" s="42" t="s">
        <v>4262</v>
      </c>
      <c r="F1887" s="42" t="s">
        <v>4435</v>
      </c>
      <c r="G1887" s="32" t="s">
        <v>121</v>
      </c>
      <c r="H1887" s="30">
        <v>0</v>
      </c>
      <c r="I1887" s="67">
        <v>590000000</v>
      </c>
      <c r="J1887" s="32" t="s">
        <v>41</v>
      </c>
      <c r="K1887" s="32" t="s">
        <v>395</v>
      </c>
      <c r="L1887" s="32" t="s">
        <v>302</v>
      </c>
      <c r="M1887" s="32" t="s">
        <v>69</v>
      </c>
      <c r="N1887" s="32" t="s">
        <v>303</v>
      </c>
      <c r="O1887" s="67" t="s">
        <v>483</v>
      </c>
      <c r="P1887" s="32">
        <v>796</v>
      </c>
      <c r="Q1887" s="32" t="s">
        <v>47</v>
      </c>
      <c r="R1887" s="58">
        <v>6</v>
      </c>
      <c r="S1887" s="58">
        <v>1339</v>
      </c>
      <c r="T1887" s="44">
        <f>R1887*S1887</f>
        <v>8034</v>
      </c>
      <c r="U1887" s="44">
        <f>T1887*1.12</f>
        <v>8998.0800000000017</v>
      </c>
      <c r="V1887" s="56"/>
      <c r="W1887" s="32">
        <v>2016</v>
      </c>
      <c r="X1887" s="32"/>
    </row>
    <row r="1888" spans="1:24" ht="50.1" customHeight="1">
      <c r="A1888" s="29" t="s">
        <v>4438</v>
      </c>
      <c r="B1888" s="30" t="s">
        <v>35</v>
      </c>
      <c r="C1888" s="31" t="s">
        <v>4261</v>
      </c>
      <c r="D1888" s="31" t="s">
        <v>4247</v>
      </c>
      <c r="E1888" s="31" t="s">
        <v>4262</v>
      </c>
      <c r="F1888" s="31" t="s">
        <v>4439</v>
      </c>
      <c r="G1888" s="32" t="s">
        <v>103</v>
      </c>
      <c r="H1888" s="33">
        <v>0</v>
      </c>
      <c r="I1888" s="67">
        <v>590000000</v>
      </c>
      <c r="J1888" s="32" t="s">
        <v>41</v>
      </c>
      <c r="K1888" s="32" t="s">
        <v>381</v>
      </c>
      <c r="L1888" s="32" t="s">
        <v>302</v>
      </c>
      <c r="M1888" s="32" t="s">
        <v>69</v>
      </c>
      <c r="N1888" s="32" t="s">
        <v>303</v>
      </c>
      <c r="O1888" s="32" t="s">
        <v>105</v>
      </c>
      <c r="P1888" s="32">
        <v>796</v>
      </c>
      <c r="Q1888" s="32" t="s">
        <v>47</v>
      </c>
      <c r="R1888" s="34">
        <v>4</v>
      </c>
      <c r="S1888" s="34">
        <v>1229</v>
      </c>
      <c r="T1888" s="35">
        <v>0</v>
      </c>
      <c r="U1888" s="36">
        <f>T1888*1.12</f>
        <v>0</v>
      </c>
      <c r="V1888" s="37" t="s">
        <v>48</v>
      </c>
      <c r="W1888" s="32">
        <v>2016</v>
      </c>
      <c r="X1888" s="38">
        <v>11</v>
      </c>
    </row>
    <row r="1889" spans="1:24" s="148" customFormat="1" ht="50.1" customHeight="1">
      <c r="A1889" s="41" t="s">
        <v>4440</v>
      </c>
      <c r="B1889" s="30" t="s">
        <v>35</v>
      </c>
      <c r="C1889" s="42" t="s">
        <v>4261</v>
      </c>
      <c r="D1889" s="42" t="s">
        <v>4247</v>
      </c>
      <c r="E1889" s="42" t="s">
        <v>4262</v>
      </c>
      <c r="F1889" s="42" t="s">
        <v>4439</v>
      </c>
      <c r="G1889" s="32" t="s">
        <v>103</v>
      </c>
      <c r="H1889" s="30">
        <v>0</v>
      </c>
      <c r="I1889" s="67">
        <v>590000000</v>
      </c>
      <c r="J1889" s="32" t="s">
        <v>41</v>
      </c>
      <c r="K1889" s="32" t="s">
        <v>383</v>
      </c>
      <c r="L1889" s="32" t="s">
        <v>302</v>
      </c>
      <c r="M1889" s="32" t="s">
        <v>69</v>
      </c>
      <c r="N1889" s="32" t="s">
        <v>303</v>
      </c>
      <c r="O1889" s="67" t="s">
        <v>483</v>
      </c>
      <c r="P1889" s="32">
        <v>796</v>
      </c>
      <c r="Q1889" s="32" t="s">
        <v>47</v>
      </c>
      <c r="R1889" s="62">
        <v>4</v>
      </c>
      <c r="S1889" s="143">
        <v>1229</v>
      </c>
      <c r="T1889" s="44">
        <f>R1889*S1889</f>
        <v>4916</v>
      </c>
      <c r="U1889" s="44">
        <f t="shared" si="163"/>
        <v>5505.92</v>
      </c>
      <c r="V1889" s="150"/>
      <c r="W1889" s="32">
        <v>2016</v>
      </c>
      <c r="X1889" s="145"/>
    </row>
    <row r="1890" spans="1:24" ht="50.1" customHeight="1">
      <c r="A1890" s="29" t="s">
        <v>4441</v>
      </c>
      <c r="B1890" s="30" t="s">
        <v>35</v>
      </c>
      <c r="C1890" s="31" t="s">
        <v>4261</v>
      </c>
      <c r="D1890" s="31" t="s">
        <v>4247</v>
      </c>
      <c r="E1890" s="31" t="s">
        <v>4262</v>
      </c>
      <c r="F1890" s="31" t="s">
        <v>4442</v>
      </c>
      <c r="G1890" s="32" t="s">
        <v>103</v>
      </c>
      <c r="H1890" s="33">
        <v>0</v>
      </c>
      <c r="I1890" s="67">
        <v>590000000</v>
      </c>
      <c r="J1890" s="32" t="s">
        <v>41</v>
      </c>
      <c r="K1890" s="32" t="s">
        <v>381</v>
      </c>
      <c r="L1890" s="32" t="s">
        <v>302</v>
      </c>
      <c r="M1890" s="32" t="s">
        <v>69</v>
      </c>
      <c r="N1890" s="32" t="s">
        <v>303</v>
      </c>
      <c r="O1890" s="32" t="s">
        <v>105</v>
      </c>
      <c r="P1890" s="32">
        <v>796</v>
      </c>
      <c r="Q1890" s="32" t="s">
        <v>47</v>
      </c>
      <c r="R1890" s="34">
        <v>26</v>
      </c>
      <c r="S1890" s="34">
        <v>1646</v>
      </c>
      <c r="T1890" s="35">
        <v>0</v>
      </c>
      <c r="U1890" s="36">
        <v>0</v>
      </c>
      <c r="V1890" s="37" t="s">
        <v>48</v>
      </c>
      <c r="W1890" s="32">
        <v>2016</v>
      </c>
      <c r="X1890" s="38" t="s">
        <v>4048</v>
      </c>
    </row>
    <row r="1891" spans="1:24" ht="50.1" customHeight="1">
      <c r="A1891" s="29" t="s">
        <v>4443</v>
      </c>
      <c r="B1891" s="30" t="s">
        <v>35</v>
      </c>
      <c r="C1891" s="31" t="s">
        <v>4261</v>
      </c>
      <c r="D1891" s="31" t="s">
        <v>4247</v>
      </c>
      <c r="E1891" s="31" t="s">
        <v>4262</v>
      </c>
      <c r="F1891" s="31" t="s">
        <v>4442</v>
      </c>
      <c r="G1891" s="32" t="s">
        <v>121</v>
      </c>
      <c r="H1891" s="33">
        <v>0</v>
      </c>
      <c r="I1891" s="67">
        <v>590000000</v>
      </c>
      <c r="J1891" s="32" t="s">
        <v>41</v>
      </c>
      <c r="K1891" s="32" t="s">
        <v>381</v>
      </c>
      <c r="L1891" s="32" t="s">
        <v>302</v>
      </c>
      <c r="M1891" s="32" t="s">
        <v>69</v>
      </c>
      <c r="N1891" s="32" t="s">
        <v>303</v>
      </c>
      <c r="O1891" s="32" t="s">
        <v>105</v>
      </c>
      <c r="P1891" s="32">
        <v>796</v>
      </c>
      <c r="Q1891" s="32" t="s">
        <v>47</v>
      </c>
      <c r="R1891" s="34">
        <v>26</v>
      </c>
      <c r="S1891" s="34">
        <v>1680</v>
      </c>
      <c r="T1891" s="35">
        <f>R1891*S1891</f>
        <v>43680</v>
      </c>
      <c r="U1891" s="36">
        <f>T1891*1.12</f>
        <v>48921.600000000006</v>
      </c>
      <c r="V1891" s="37" t="s">
        <v>48</v>
      </c>
      <c r="W1891" s="32">
        <v>2016</v>
      </c>
      <c r="X1891" s="38" t="s">
        <v>48</v>
      </c>
    </row>
    <row r="1892" spans="1:24" ht="50.1" customHeight="1">
      <c r="A1892" s="29" t="s">
        <v>4444</v>
      </c>
      <c r="B1892" s="30" t="s">
        <v>35</v>
      </c>
      <c r="C1892" s="31" t="s">
        <v>4261</v>
      </c>
      <c r="D1892" s="31" t="s">
        <v>4247</v>
      </c>
      <c r="E1892" s="31" t="s">
        <v>4262</v>
      </c>
      <c r="F1892" s="31" t="s">
        <v>4445</v>
      </c>
      <c r="G1892" s="32" t="s">
        <v>103</v>
      </c>
      <c r="H1892" s="33">
        <v>0</v>
      </c>
      <c r="I1892" s="67">
        <v>590000000</v>
      </c>
      <c r="J1892" s="32" t="s">
        <v>41</v>
      </c>
      <c r="K1892" s="32" t="s">
        <v>381</v>
      </c>
      <c r="L1892" s="32" t="s">
        <v>302</v>
      </c>
      <c r="M1892" s="32" t="s">
        <v>69</v>
      </c>
      <c r="N1892" s="32" t="s">
        <v>303</v>
      </c>
      <c r="O1892" s="32" t="s">
        <v>105</v>
      </c>
      <c r="P1892" s="32">
        <v>796</v>
      </c>
      <c r="Q1892" s="32" t="s">
        <v>47</v>
      </c>
      <c r="R1892" s="34">
        <v>18</v>
      </c>
      <c r="S1892" s="34">
        <v>1777</v>
      </c>
      <c r="T1892" s="35">
        <v>0</v>
      </c>
      <c r="U1892" s="36">
        <v>0</v>
      </c>
      <c r="V1892" s="37" t="s">
        <v>48</v>
      </c>
      <c r="W1892" s="32">
        <v>2016</v>
      </c>
      <c r="X1892" s="38" t="s">
        <v>4048</v>
      </c>
    </row>
    <row r="1893" spans="1:24" ht="50.1" customHeight="1">
      <c r="A1893" s="29" t="s">
        <v>4446</v>
      </c>
      <c r="B1893" s="30" t="s">
        <v>35</v>
      </c>
      <c r="C1893" s="31" t="s">
        <v>4261</v>
      </c>
      <c r="D1893" s="31" t="s">
        <v>4247</v>
      </c>
      <c r="E1893" s="31" t="s">
        <v>4262</v>
      </c>
      <c r="F1893" s="31" t="s">
        <v>4445</v>
      </c>
      <c r="G1893" s="32" t="s">
        <v>121</v>
      </c>
      <c r="H1893" s="33">
        <v>0</v>
      </c>
      <c r="I1893" s="67">
        <v>590000000</v>
      </c>
      <c r="J1893" s="32" t="s">
        <v>41</v>
      </c>
      <c r="K1893" s="32" t="s">
        <v>381</v>
      </c>
      <c r="L1893" s="32" t="s">
        <v>302</v>
      </c>
      <c r="M1893" s="32" t="s">
        <v>69</v>
      </c>
      <c r="N1893" s="32" t="s">
        <v>303</v>
      </c>
      <c r="O1893" s="32" t="s">
        <v>105</v>
      </c>
      <c r="P1893" s="32">
        <v>796</v>
      </c>
      <c r="Q1893" s="32" t="s">
        <v>47</v>
      </c>
      <c r="R1893" s="34">
        <v>18</v>
      </c>
      <c r="S1893" s="34">
        <v>2335</v>
      </c>
      <c r="T1893" s="35">
        <v>0</v>
      </c>
      <c r="U1893" s="36">
        <v>0</v>
      </c>
      <c r="V1893" s="37" t="s">
        <v>48</v>
      </c>
      <c r="W1893" s="32">
        <v>2016</v>
      </c>
      <c r="X1893" s="38" t="s">
        <v>7684</v>
      </c>
    </row>
    <row r="1894" spans="1:24" ht="50.1" customHeight="1">
      <c r="A1894" s="29" t="s">
        <v>4447</v>
      </c>
      <c r="B1894" s="30" t="s">
        <v>35</v>
      </c>
      <c r="C1894" s="31" t="s">
        <v>4261</v>
      </c>
      <c r="D1894" s="31" t="s">
        <v>4247</v>
      </c>
      <c r="E1894" s="31" t="s">
        <v>4262</v>
      </c>
      <c r="F1894" s="31" t="s">
        <v>4445</v>
      </c>
      <c r="G1894" s="32" t="s">
        <v>121</v>
      </c>
      <c r="H1894" s="33">
        <v>0</v>
      </c>
      <c r="I1894" s="67">
        <v>590000000</v>
      </c>
      <c r="J1894" s="32" t="s">
        <v>41</v>
      </c>
      <c r="K1894" s="32" t="s">
        <v>4155</v>
      </c>
      <c r="L1894" s="32" t="s">
        <v>302</v>
      </c>
      <c r="M1894" s="32" t="s">
        <v>69</v>
      </c>
      <c r="N1894" s="32" t="s">
        <v>303</v>
      </c>
      <c r="O1894" s="32" t="s">
        <v>105</v>
      </c>
      <c r="P1894" s="32">
        <v>796</v>
      </c>
      <c r="Q1894" s="32" t="s">
        <v>47</v>
      </c>
      <c r="R1894" s="34">
        <v>24</v>
      </c>
      <c r="S1894" s="34">
        <v>2335</v>
      </c>
      <c r="T1894" s="35">
        <f>R1894*S1894</f>
        <v>56040</v>
      </c>
      <c r="U1894" s="36">
        <f>T1894*1.12</f>
        <v>62764.800000000003</v>
      </c>
      <c r="V1894" s="37" t="s">
        <v>48</v>
      </c>
      <c r="W1894" s="32">
        <v>2016</v>
      </c>
      <c r="X1894" s="38" t="s">
        <v>48</v>
      </c>
    </row>
    <row r="1895" spans="1:24" ht="50.1" customHeight="1">
      <c r="A1895" s="29" t="s">
        <v>4448</v>
      </c>
      <c r="B1895" s="30" t="s">
        <v>35</v>
      </c>
      <c r="C1895" s="31" t="s">
        <v>4261</v>
      </c>
      <c r="D1895" s="31" t="s">
        <v>4247</v>
      </c>
      <c r="E1895" s="31" t="s">
        <v>4262</v>
      </c>
      <c r="F1895" s="31" t="s">
        <v>4449</v>
      </c>
      <c r="G1895" s="32" t="s">
        <v>103</v>
      </c>
      <c r="H1895" s="33">
        <v>0</v>
      </c>
      <c r="I1895" s="67">
        <v>590000000</v>
      </c>
      <c r="J1895" s="32" t="s">
        <v>41</v>
      </c>
      <c r="K1895" s="32" t="s">
        <v>381</v>
      </c>
      <c r="L1895" s="32" t="s">
        <v>302</v>
      </c>
      <c r="M1895" s="32" t="s">
        <v>69</v>
      </c>
      <c r="N1895" s="32" t="s">
        <v>303</v>
      </c>
      <c r="O1895" s="32" t="s">
        <v>105</v>
      </c>
      <c r="P1895" s="32">
        <v>796</v>
      </c>
      <c r="Q1895" s="32" t="s">
        <v>47</v>
      </c>
      <c r="R1895" s="34">
        <v>32</v>
      </c>
      <c r="S1895" s="34">
        <v>1794</v>
      </c>
      <c r="T1895" s="35">
        <v>0</v>
      </c>
      <c r="U1895" s="36">
        <f>T1895*1.12</f>
        <v>0</v>
      </c>
      <c r="V1895" s="37" t="s">
        <v>48</v>
      </c>
      <c r="W1895" s="32">
        <v>2016</v>
      </c>
      <c r="X1895" s="38">
        <v>11</v>
      </c>
    </row>
    <row r="1896" spans="1:24" s="148" customFormat="1" ht="50.1" customHeight="1">
      <c r="A1896" s="41" t="s">
        <v>4450</v>
      </c>
      <c r="B1896" s="30" t="s">
        <v>35</v>
      </c>
      <c r="C1896" s="42" t="s">
        <v>4261</v>
      </c>
      <c r="D1896" s="42" t="s">
        <v>4247</v>
      </c>
      <c r="E1896" s="42" t="s">
        <v>4262</v>
      </c>
      <c r="F1896" s="42" t="s">
        <v>4449</v>
      </c>
      <c r="G1896" s="32" t="s">
        <v>103</v>
      </c>
      <c r="H1896" s="30">
        <v>0</v>
      </c>
      <c r="I1896" s="67">
        <v>590000000</v>
      </c>
      <c r="J1896" s="32" t="s">
        <v>41</v>
      </c>
      <c r="K1896" s="32" t="s">
        <v>383</v>
      </c>
      <c r="L1896" s="32" t="s">
        <v>302</v>
      </c>
      <c r="M1896" s="32" t="s">
        <v>69</v>
      </c>
      <c r="N1896" s="32" t="s">
        <v>303</v>
      </c>
      <c r="O1896" s="67" t="s">
        <v>483</v>
      </c>
      <c r="P1896" s="32">
        <v>796</v>
      </c>
      <c r="Q1896" s="32" t="s">
        <v>47</v>
      </c>
      <c r="R1896" s="62">
        <v>32</v>
      </c>
      <c r="S1896" s="143">
        <v>1794</v>
      </c>
      <c r="T1896" s="44">
        <f>R1896*S1896</f>
        <v>57408</v>
      </c>
      <c r="U1896" s="44">
        <f>T1896*1.12</f>
        <v>64296.960000000006</v>
      </c>
      <c r="V1896" s="150"/>
      <c r="W1896" s="32">
        <v>2016</v>
      </c>
      <c r="X1896" s="145"/>
    </row>
    <row r="1897" spans="1:24" ht="50.1" customHeight="1">
      <c r="A1897" s="29" t="s">
        <v>4451</v>
      </c>
      <c r="B1897" s="30" t="s">
        <v>35</v>
      </c>
      <c r="C1897" s="31" t="s">
        <v>4452</v>
      </c>
      <c r="D1897" s="31" t="s">
        <v>4247</v>
      </c>
      <c r="E1897" s="31" t="s">
        <v>4453</v>
      </c>
      <c r="F1897" s="31" t="s">
        <v>4454</v>
      </c>
      <c r="G1897" s="32" t="s">
        <v>103</v>
      </c>
      <c r="H1897" s="33">
        <v>0</v>
      </c>
      <c r="I1897" s="67">
        <v>590000000</v>
      </c>
      <c r="J1897" s="32" t="s">
        <v>41</v>
      </c>
      <c r="K1897" s="32" t="s">
        <v>381</v>
      </c>
      <c r="L1897" s="32" t="s">
        <v>302</v>
      </c>
      <c r="M1897" s="32" t="s">
        <v>69</v>
      </c>
      <c r="N1897" s="32" t="s">
        <v>303</v>
      </c>
      <c r="O1897" s="32" t="s">
        <v>105</v>
      </c>
      <c r="P1897" s="32">
        <v>796</v>
      </c>
      <c r="Q1897" s="32" t="s">
        <v>47</v>
      </c>
      <c r="R1897" s="34">
        <v>8</v>
      </c>
      <c r="S1897" s="34">
        <v>2794</v>
      </c>
      <c r="T1897" s="35">
        <v>0</v>
      </c>
      <c r="U1897" s="36">
        <v>0</v>
      </c>
      <c r="V1897" s="37" t="s">
        <v>48</v>
      </c>
      <c r="W1897" s="32">
        <v>2016</v>
      </c>
      <c r="X1897" s="38" t="s">
        <v>4048</v>
      </c>
    </row>
    <row r="1898" spans="1:24" ht="50.1" customHeight="1">
      <c r="A1898" s="29" t="s">
        <v>4455</v>
      </c>
      <c r="B1898" s="30" t="s">
        <v>35</v>
      </c>
      <c r="C1898" s="31" t="s">
        <v>4452</v>
      </c>
      <c r="D1898" s="31" t="s">
        <v>4247</v>
      </c>
      <c r="E1898" s="31" t="s">
        <v>4453</v>
      </c>
      <c r="F1898" s="31" t="s">
        <v>4454</v>
      </c>
      <c r="G1898" s="32" t="s">
        <v>121</v>
      </c>
      <c r="H1898" s="33">
        <v>0</v>
      </c>
      <c r="I1898" s="67">
        <v>590000000</v>
      </c>
      <c r="J1898" s="32" t="s">
        <v>41</v>
      </c>
      <c r="K1898" s="32" t="s">
        <v>381</v>
      </c>
      <c r="L1898" s="32" t="s">
        <v>302</v>
      </c>
      <c r="M1898" s="32" t="s">
        <v>69</v>
      </c>
      <c r="N1898" s="32" t="s">
        <v>303</v>
      </c>
      <c r="O1898" s="32" t="s">
        <v>105</v>
      </c>
      <c r="P1898" s="32">
        <v>796</v>
      </c>
      <c r="Q1898" s="32" t="s">
        <v>47</v>
      </c>
      <c r="R1898" s="34">
        <v>8</v>
      </c>
      <c r="S1898" s="34">
        <v>3900</v>
      </c>
      <c r="T1898" s="35">
        <f>R1898*S1898</f>
        <v>31200</v>
      </c>
      <c r="U1898" s="36">
        <f>T1898*1.12</f>
        <v>34944</v>
      </c>
      <c r="V1898" s="37" t="s">
        <v>48</v>
      </c>
      <c r="W1898" s="32">
        <v>2016</v>
      </c>
      <c r="X1898" s="38" t="s">
        <v>48</v>
      </c>
    </row>
    <row r="1899" spans="1:24" ht="50.1" customHeight="1">
      <c r="A1899" s="29" t="s">
        <v>4456</v>
      </c>
      <c r="B1899" s="30" t="s">
        <v>35</v>
      </c>
      <c r="C1899" s="31" t="s">
        <v>4452</v>
      </c>
      <c r="D1899" s="31" t="s">
        <v>4247</v>
      </c>
      <c r="E1899" s="31" t="s">
        <v>4453</v>
      </c>
      <c r="F1899" s="31" t="s">
        <v>4457</v>
      </c>
      <c r="G1899" s="32" t="s">
        <v>103</v>
      </c>
      <c r="H1899" s="33">
        <v>0</v>
      </c>
      <c r="I1899" s="67">
        <v>590000000</v>
      </c>
      <c r="J1899" s="32" t="s">
        <v>41</v>
      </c>
      <c r="K1899" s="32" t="s">
        <v>381</v>
      </c>
      <c r="L1899" s="32" t="s">
        <v>302</v>
      </c>
      <c r="M1899" s="32" t="s">
        <v>69</v>
      </c>
      <c r="N1899" s="32" t="s">
        <v>303</v>
      </c>
      <c r="O1899" s="32" t="s">
        <v>105</v>
      </c>
      <c r="P1899" s="32">
        <v>796</v>
      </c>
      <c r="Q1899" s="32" t="s">
        <v>47</v>
      </c>
      <c r="R1899" s="34">
        <v>2</v>
      </c>
      <c r="S1899" s="34">
        <v>687</v>
      </c>
      <c r="T1899" s="35">
        <v>0</v>
      </c>
      <c r="U1899" s="36">
        <v>0</v>
      </c>
      <c r="V1899" s="37" t="s">
        <v>48</v>
      </c>
      <c r="W1899" s="32">
        <v>2016</v>
      </c>
      <c r="X1899" s="38" t="s">
        <v>4048</v>
      </c>
    </row>
    <row r="1900" spans="1:24" ht="50.1" customHeight="1">
      <c r="A1900" s="29" t="s">
        <v>4458</v>
      </c>
      <c r="B1900" s="30" t="s">
        <v>35</v>
      </c>
      <c r="C1900" s="31" t="s">
        <v>4452</v>
      </c>
      <c r="D1900" s="31" t="s">
        <v>4247</v>
      </c>
      <c r="E1900" s="31" t="s">
        <v>4453</v>
      </c>
      <c r="F1900" s="31" t="s">
        <v>4457</v>
      </c>
      <c r="G1900" s="32" t="s">
        <v>121</v>
      </c>
      <c r="H1900" s="33">
        <v>0</v>
      </c>
      <c r="I1900" s="67">
        <v>590000000</v>
      </c>
      <c r="J1900" s="32" t="s">
        <v>41</v>
      </c>
      <c r="K1900" s="32" t="s">
        <v>381</v>
      </c>
      <c r="L1900" s="32" t="s">
        <v>302</v>
      </c>
      <c r="M1900" s="32" t="s">
        <v>69</v>
      </c>
      <c r="N1900" s="32" t="s">
        <v>303</v>
      </c>
      <c r="O1900" s="32" t="s">
        <v>105</v>
      </c>
      <c r="P1900" s="32">
        <v>796</v>
      </c>
      <c r="Q1900" s="32" t="s">
        <v>47</v>
      </c>
      <c r="R1900" s="34">
        <v>2</v>
      </c>
      <c r="S1900" s="34">
        <v>690</v>
      </c>
      <c r="T1900" s="35">
        <f>R1900*S1900</f>
        <v>1380</v>
      </c>
      <c r="U1900" s="36">
        <f>T1900*1.12</f>
        <v>1545.6000000000001</v>
      </c>
      <c r="V1900" s="37" t="s">
        <v>48</v>
      </c>
      <c r="W1900" s="32">
        <v>2016</v>
      </c>
      <c r="X1900" s="38" t="s">
        <v>48</v>
      </c>
    </row>
    <row r="1901" spans="1:24" ht="50.1" customHeight="1">
      <c r="A1901" s="29" t="s">
        <v>4459</v>
      </c>
      <c r="B1901" s="30" t="s">
        <v>35</v>
      </c>
      <c r="C1901" s="31" t="s">
        <v>4452</v>
      </c>
      <c r="D1901" s="31" t="s">
        <v>4247</v>
      </c>
      <c r="E1901" s="31" t="s">
        <v>4453</v>
      </c>
      <c r="F1901" s="31" t="s">
        <v>4460</v>
      </c>
      <c r="G1901" s="32" t="s">
        <v>103</v>
      </c>
      <c r="H1901" s="33">
        <v>0</v>
      </c>
      <c r="I1901" s="67">
        <v>590000000</v>
      </c>
      <c r="J1901" s="32" t="s">
        <v>41</v>
      </c>
      <c r="K1901" s="32" t="s">
        <v>381</v>
      </c>
      <c r="L1901" s="32" t="s">
        <v>302</v>
      </c>
      <c r="M1901" s="32" t="s">
        <v>69</v>
      </c>
      <c r="N1901" s="32" t="s">
        <v>303</v>
      </c>
      <c r="O1901" s="32" t="s">
        <v>105</v>
      </c>
      <c r="P1901" s="32">
        <v>796</v>
      </c>
      <c r="Q1901" s="32" t="s">
        <v>47</v>
      </c>
      <c r="R1901" s="34">
        <v>12</v>
      </c>
      <c r="S1901" s="34">
        <v>2433</v>
      </c>
      <c r="T1901" s="35">
        <v>0</v>
      </c>
      <c r="U1901" s="36">
        <v>0</v>
      </c>
      <c r="V1901" s="37" t="s">
        <v>48</v>
      </c>
      <c r="W1901" s="32">
        <v>2016</v>
      </c>
      <c r="X1901" s="38" t="s">
        <v>4048</v>
      </c>
    </row>
    <row r="1902" spans="1:24" ht="50.1" customHeight="1">
      <c r="A1902" s="29" t="s">
        <v>4461</v>
      </c>
      <c r="B1902" s="30" t="s">
        <v>35</v>
      </c>
      <c r="C1902" s="31" t="s">
        <v>4452</v>
      </c>
      <c r="D1902" s="31" t="s">
        <v>4247</v>
      </c>
      <c r="E1902" s="31" t="s">
        <v>4453</v>
      </c>
      <c r="F1902" s="31" t="s">
        <v>4460</v>
      </c>
      <c r="G1902" s="32" t="s">
        <v>121</v>
      </c>
      <c r="H1902" s="33">
        <v>0</v>
      </c>
      <c r="I1902" s="67">
        <v>590000000</v>
      </c>
      <c r="J1902" s="32" t="s">
        <v>41</v>
      </c>
      <c r="K1902" s="32" t="s">
        <v>381</v>
      </c>
      <c r="L1902" s="32" t="s">
        <v>302</v>
      </c>
      <c r="M1902" s="32" t="s">
        <v>69</v>
      </c>
      <c r="N1902" s="32" t="s">
        <v>303</v>
      </c>
      <c r="O1902" s="32" t="s">
        <v>105</v>
      </c>
      <c r="P1902" s="32">
        <v>796</v>
      </c>
      <c r="Q1902" s="32" t="s">
        <v>47</v>
      </c>
      <c r="R1902" s="34">
        <v>12</v>
      </c>
      <c r="S1902" s="34">
        <v>1955</v>
      </c>
      <c r="T1902" s="35">
        <v>0</v>
      </c>
      <c r="U1902" s="36">
        <v>0</v>
      </c>
      <c r="V1902" s="37" t="s">
        <v>48</v>
      </c>
      <c r="W1902" s="32">
        <v>2016</v>
      </c>
      <c r="X1902" s="38" t="s">
        <v>12655</v>
      </c>
    </row>
    <row r="1903" spans="1:24" ht="50.1" customHeight="1">
      <c r="A1903" s="29" t="s">
        <v>4462</v>
      </c>
      <c r="B1903" s="30" t="s">
        <v>35</v>
      </c>
      <c r="C1903" s="31" t="s">
        <v>4452</v>
      </c>
      <c r="D1903" s="31" t="s">
        <v>4247</v>
      </c>
      <c r="E1903" s="31" t="s">
        <v>4453</v>
      </c>
      <c r="F1903" s="31" t="s">
        <v>4460</v>
      </c>
      <c r="G1903" s="32" t="s">
        <v>121</v>
      </c>
      <c r="H1903" s="33">
        <v>0</v>
      </c>
      <c r="I1903" s="67">
        <v>590000000</v>
      </c>
      <c r="J1903" s="32" t="s">
        <v>41</v>
      </c>
      <c r="K1903" s="32" t="s">
        <v>4155</v>
      </c>
      <c r="L1903" s="32" t="s">
        <v>302</v>
      </c>
      <c r="M1903" s="32" t="s">
        <v>69</v>
      </c>
      <c r="N1903" s="32" t="s">
        <v>303</v>
      </c>
      <c r="O1903" s="32" t="s">
        <v>105</v>
      </c>
      <c r="P1903" s="32">
        <v>796</v>
      </c>
      <c r="Q1903" s="32" t="s">
        <v>47</v>
      </c>
      <c r="R1903" s="34">
        <v>15</v>
      </c>
      <c r="S1903" s="34">
        <v>1955</v>
      </c>
      <c r="T1903" s="35">
        <f>R1903*S1903</f>
        <v>29325</v>
      </c>
      <c r="U1903" s="36">
        <f>T1903*1.12</f>
        <v>32844</v>
      </c>
      <c r="V1903" s="37" t="s">
        <v>48</v>
      </c>
      <c r="W1903" s="32">
        <v>2016</v>
      </c>
      <c r="X1903" s="38"/>
    </row>
    <row r="1904" spans="1:24" ht="50.1" customHeight="1">
      <c r="A1904" s="29" t="s">
        <v>4463</v>
      </c>
      <c r="B1904" s="30" t="s">
        <v>35</v>
      </c>
      <c r="C1904" s="31" t="s">
        <v>4452</v>
      </c>
      <c r="D1904" s="31" t="s">
        <v>4247</v>
      </c>
      <c r="E1904" s="31" t="s">
        <v>4453</v>
      </c>
      <c r="F1904" s="31" t="s">
        <v>4464</v>
      </c>
      <c r="G1904" s="32" t="s">
        <v>103</v>
      </c>
      <c r="H1904" s="33">
        <v>0</v>
      </c>
      <c r="I1904" s="67">
        <v>590000000</v>
      </c>
      <c r="J1904" s="32" t="s">
        <v>41</v>
      </c>
      <c r="K1904" s="32" t="s">
        <v>381</v>
      </c>
      <c r="L1904" s="32" t="s">
        <v>302</v>
      </c>
      <c r="M1904" s="32" t="s">
        <v>69</v>
      </c>
      <c r="N1904" s="32" t="s">
        <v>303</v>
      </c>
      <c r="O1904" s="32" t="s">
        <v>105</v>
      </c>
      <c r="P1904" s="32">
        <v>796</v>
      </c>
      <c r="Q1904" s="32" t="s">
        <v>47</v>
      </c>
      <c r="R1904" s="34">
        <v>24</v>
      </c>
      <c r="S1904" s="34">
        <v>3897</v>
      </c>
      <c r="T1904" s="35">
        <v>0</v>
      </c>
      <c r="U1904" s="36">
        <v>0</v>
      </c>
      <c r="V1904" s="37" t="s">
        <v>48</v>
      </c>
      <c r="W1904" s="32">
        <v>2016</v>
      </c>
      <c r="X1904" s="38" t="s">
        <v>4048</v>
      </c>
    </row>
    <row r="1905" spans="1:66" ht="50.1" customHeight="1">
      <c r="A1905" s="29" t="s">
        <v>4465</v>
      </c>
      <c r="B1905" s="30" t="s">
        <v>35</v>
      </c>
      <c r="C1905" s="31" t="s">
        <v>4452</v>
      </c>
      <c r="D1905" s="31" t="s">
        <v>4247</v>
      </c>
      <c r="E1905" s="31" t="s">
        <v>4453</v>
      </c>
      <c r="F1905" s="31" t="s">
        <v>4464</v>
      </c>
      <c r="G1905" s="32" t="s">
        <v>121</v>
      </c>
      <c r="H1905" s="33">
        <v>0</v>
      </c>
      <c r="I1905" s="67">
        <v>590000000</v>
      </c>
      <c r="J1905" s="32" t="s">
        <v>41</v>
      </c>
      <c r="K1905" s="32" t="s">
        <v>381</v>
      </c>
      <c r="L1905" s="32" t="s">
        <v>302</v>
      </c>
      <c r="M1905" s="32" t="s">
        <v>69</v>
      </c>
      <c r="N1905" s="32" t="s">
        <v>303</v>
      </c>
      <c r="O1905" s="32" t="s">
        <v>105</v>
      </c>
      <c r="P1905" s="32">
        <v>796</v>
      </c>
      <c r="Q1905" s="32" t="s">
        <v>47</v>
      </c>
      <c r="R1905" s="34">
        <v>24</v>
      </c>
      <c r="S1905" s="34">
        <v>3348</v>
      </c>
      <c r="T1905" s="35">
        <f>R1905*S1905</f>
        <v>80352</v>
      </c>
      <c r="U1905" s="36">
        <f>T1905*1.12</f>
        <v>89994.240000000005</v>
      </c>
      <c r="V1905" s="37" t="s">
        <v>48</v>
      </c>
      <c r="W1905" s="32">
        <v>2016</v>
      </c>
      <c r="X1905" s="38" t="s">
        <v>48</v>
      </c>
    </row>
    <row r="1906" spans="1:66" ht="50.1" customHeight="1">
      <c r="A1906" s="29" t="s">
        <v>4466</v>
      </c>
      <c r="B1906" s="30" t="s">
        <v>35</v>
      </c>
      <c r="C1906" s="31" t="s">
        <v>4467</v>
      </c>
      <c r="D1906" s="31" t="s">
        <v>4247</v>
      </c>
      <c r="E1906" s="31" t="s">
        <v>4468</v>
      </c>
      <c r="F1906" s="31" t="s">
        <v>4469</v>
      </c>
      <c r="G1906" s="32" t="s">
        <v>103</v>
      </c>
      <c r="H1906" s="33">
        <v>0</v>
      </c>
      <c r="I1906" s="67">
        <v>590000000</v>
      </c>
      <c r="J1906" s="32" t="s">
        <v>41</v>
      </c>
      <c r="K1906" s="32" t="s">
        <v>381</v>
      </c>
      <c r="L1906" s="32" t="s">
        <v>302</v>
      </c>
      <c r="M1906" s="32" t="s">
        <v>69</v>
      </c>
      <c r="N1906" s="32" t="s">
        <v>303</v>
      </c>
      <c r="O1906" s="32" t="s">
        <v>105</v>
      </c>
      <c r="P1906" s="32">
        <v>796</v>
      </c>
      <c r="Q1906" s="32" t="s">
        <v>47</v>
      </c>
      <c r="R1906" s="34">
        <v>42</v>
      </c>
      <c r="S1906" s="34">
        <v>250</v>
      </c>
      <c r="T1906" s="35">
        <v>0</v>
      </c>
      <c r="U1906" s="36">
        <f>T1906*1.12</f>
        <v>0</v>
      </c>
      <c r="V1906" s="37" t="s">
        <v>48</v>
      </c>
      <c r="W1906" s="32">
        <v>2016</v>
      </c>
      <c r="X1906" s="38">
        <v>11</v>
      </c>
    </row>
    <row r="1907" spans="1:66" s="151" customFormat="1" ht="50.1" customHeight="1">
      <c r="A1907" s="41" t="s">
        <v>4470</v>
      </c>
      <c r="B1907" s="30" t="s">
        <v>35</v>
      </c>
      <c r="C1907" s="42" t="s">
        <v>4467</v>
      </c>
      <c r="D1907" s="42" t="s">
        <v>4247</v>
      </c>
      <c r="E1907" s="42" t="s">
        <v>4468</v>
      </c>
      <c r="F1907" s="42" t="s">
        <v>4469</v>
      </c>
      <c r="G1907" s="32" t="s">
        <v>103</v>
      </c>
      <c r="H1907" s="30">
        <v>0</v>
      </c>
      <c r="I1907" s="67">
        <v>590000000</v>
      </c>
      <c r="J1907" s="32" t="s">
        <v>41</v>
      </c>
      <c r="K1907" s="32" t="s">
        <v>383</v>
      </c>
      <c r="L1907" s="32" t="s">
        <v>302</v>
      </c>
      <c r="M1907" s="32" t="s">
        <v>69</v>
      </c>
      <c r="N1907" s="32" t="s">
        <v>303</v>
      </c>
      <c r="O1907" s="67" t="s">
        <v>483</v>
      </c>
      <c r="P1907" s="32">
        <v>796</v>
      </c>
      <c r="Q1907" s="32" t="s">
        <v>47</v>
      </c>
      <c r="R1907" s="62">
        <v>42</v>
      </c>
      <c r="S1907" s="143">
        <v>250</v>
      </c>
      <c r="T1907" s="44">
        <f>R1907*S1907</f>
        <v>10500</v>
      </c>
      <c r="U1907" s="44">
        <f>T1907*1.12</f>
        <v>11760.000000000002</v>
      </c>
      <c r="V1907" s="146"/>
      <c r="W1907" s="32">
        <v>2016</v>
      </c>
      <c r="X1907" s="147"/>
    </row>
    <row r="1908" spans="1:66" ht="50.1" customHeight="1">
      <c r="A1908" s="29" t="s">
        <v>4471</v>
      </c>
      <c r="B1908" s="30" t="s">
        <v>35</v>
      </c>
      <c r="C1908" s="31" t="s">
        <v>4472</v>
      </c>
      <c r="D1908" s="31" t="s">
        <v>4247</v>
      </c>
      <c r="E1908" s="31" t="s">
        <v>4473</v>
      </c>
      <c r="F1908" s="31" t="s">
        <v>4474</v>
      </c>
      <c r="G1908" s="32" t="s">
        <v>103</v>
      </c>
      <c r="H1908" s="33">
        <v>0</v>
      </c>
      <c r="I1908" s="67">
        <v>590000000</v>
      </c>
      <c r="J1908" s="32" t="s">
        <v>41</v>
      </c>
      <c r="K1908" s="32" t="s">
        <v>381</v>
      </c>
      <c r="L1908" s="32" t="s">
        <v>302</v>
      </c>
      <c r="M1908" s="32" t="s">
        <v>69</v>
      </c>
      <c r="N1908" s="32" t="s">
        <v>303</v>
      </c>
      <c r="O1908" s="32" t="s">
        <v>105</v>
      </c>
      <c r="P1908" s="32">
        <v>796</v>
      </c>
      <c r="Q1908" s="32" t="s">
        <v>47</v>
      </c>
      <c r="R1908" s="34">
        <v>4</v>
      </c>
      <c r="S1908" s="34">
        <v>350</v>
      </c>
      <c r="T1908" s="35">
        <v>0</v>
      </c>
      <c r="U1908" s="36">
        <v>0</v>
      </c>
      <c r="V1908" s="37" t="s">
        <v>48</v>
      </c>
      <c r="W1908" s="32">
        <v>2016</v>
      </c>
      <c r="X1908" s="38" t="s">
        <v>4048</v>
      </c>
    </row>
    <row r="1909" spans="1:66" ht="50.1" customHeight="1">
      <c r="A1909" s="29" t="s">
        <v>4475</v>
      </c>
      <c r="B1909" s="30" t="s">
        <v>35</v>
      </c>
      <c r="C1909" s="31" t="s">
        <v>4472</v>
      </c>
      <c r="D1909" s="31" t="s">
        <v>4247</v>
      </c>
      <c r="E1909" s="31" t="s">
        <v>4473</v>
      </c>
      <c r="F1909" s="31" t="s">
        <v>4474</v>
      </c>
      <c r="G1909" s="32" t="s">
        <v>121</v>
      </c>
      <c r="H1909" s="33">
        <v>0</v>
      </c>
      <c r="I1909" s="67">
        <v>590000000</v>
      </c>
      <c r="J1909" s="32" t="s">
        <v>41</v>
      </c>
      <c r="K1909" s="32" t="s">
        <v>381</v>
      </c>
      <c r="L1909" s="32" t="s">
        <v>302</v>
      </c>
      <c r="M1909" s="32" t="s">
        <v>69</v>
      </c>
      <c r="N1909" s="32" t="s">
        <v>303</v>
      </c>
      <c r="O1909" s="32" t="s">
        <v>105</v>
      </c>
      <c r="P1909" s="32">
        <v>796</v>
      </c>
      <c r="Q1909" s="32" t="s">
        <v>47</v>
      </c>
      <c r="R1909" s="34">
        <v>4</v>
      </c>
      <c r="S1909" s="34">
        <v>590</v>
      </c>
      <c r="T1909" s="35">
        <f>R1909*S1909</f>
        <v>2360</v>
      </c>
      <c r="U1909" s="36">
        <f>T1909*1.12</f>
        <v>2643.2000000000003</v>
      </c>
      <c r="V1909" s="37" t="s">
        <v>48</v>
      </c>
      <c r="W1909" s="32">
        <v>2016</v>
      </c>
      <c r="X1909" s="38" t="s">
        <v>48</v>
      </c>
    </row>
    <row r="1910" spans="1:66" ht="50.1" customHeight="1">
      <c r="A1910" s="29" t="s">
        <v>4476</v>
      </c>
      <c r="B1910" s="30" t="s">
        <v>35</v>
      </c>
      <c r="C1910" s="31" t="s">
        <v>4477</v>
      </c>
      <c r="D1910" s="31" t="s">
        <v>4247</v>
      </c>
      <c r="E1910" s="31" t="s">
        <v>4478</v>
      </c>
      <c r="F1910" s="31" t="s">
        <v>4479</v>
      </c>
      <c r="G1910" s="32" t="s">
        <v>103</v>
      </c>
      <c r="H1910" s="33">
        <v>0</v>
      </c>
      <c r="I1910" s="67">
        <v>590000000</v>
      </c>
      <c r="J1910" s="32" t="s">
        <v>41</v>
      </c>
      <c r="K1910" s="32" t="s">
        <v>381</v>
      </c>
      <c r="L1910" s="32" t="s">
        <v>302</v>
      </c>
      <c r="M1910" s="32" t="s">
        <v>69</v>
      </c>
      <c r="N1910" s="32" t="s">
        <v>303</v>
      </c>
      <c r="O1910" s="32" t="s">
        <v>105</v>
      </c>
      <c r="P1910" s="32">
        <v>796</v>
      </c>
      <c r="Q1910" s="32" t="s">
        <v>47</v>
      </c>
      <c r="R1910" s="34">
        <v>16</v>
      </c>
      <c r="S1910" s="34">
        <v>435</v>
      </c>
      <c r="T1910" s="35">
        <v>0</v>
      </c>
      <c r="U1910" s="36">
        <v>0</v>
      </c>
      <c r="V1910" s="37" t="s">
        <v>48</v>
      </c>
      <c r="W1910" s="32">
        <v>2016</v>
      </c>
      <c r="X1910" s="38" t="s">
        <v>4048</v>
      </c>
    </row>
    <row r="1911" spans="1:66" ht="50.1" customHeight="1">
      <c r="A1911" s="29" t="s">
        <v>4480</v>
      </c>
      <c r="B1911" s="30" t="s">
        <v>35</v>
      </c>
      <c r="C1911" s="31" t="s">
        <v>4477</v>
      </c>
      <c r="D1911" s="31" t="s">
        <v>4247</v>
      </c>
      <c r="E1911" s="31" t="s">
        <v>4478</v>
      </c>
      <c r="F1911" s="31" t="s">
        <v>4479</v>
      </c>
      <c r="G1911" s="32" t="s">
        <v>121</v>
      </c>
      <c r="H1911" s="33">
        <v>0</v>
      </c>
      <c r="I1911" s="67">
        <v>590000000</v>
      </c>
      <c r="J1911" s="32" t="s">
        <v>41</v>
      </c>
      <c r="K1911" s="32" t="s">
        <v>381</v>
      </c>
      <c r="L1911" s="32" t="s">
        <v>302</v>
      </c>
      <c r="M1911" s="32" t="s">
        <v>69</v>
      </c>
      <c r="N1911" s="32" t="s">
        <v>303</v>
      </c>
      <c r="O1911" s="32" t="s">
        <v>105</v>
      </c>
      <c r="P1911" s="32">
        <v>796</v>
      </c>
      <c r="Q1911" s="32" t="s">
        <v>47</v>
      </c>
      <c r="R1911" s="34">
        <v>16</v>
      </c>
      <c r="S1911" s="34">
        <v>305</v>
      </c>
      <c r="T1911" s="35">
        <f>R1911*S1911</f>
        <v>4880</v>
      </c>
      <c r="U1911" s="36">
        <f>T1911*1.12</f>
        <v>5465.6</v>
      </c>
      <c r="V1911" s="37" t="s">
        <v>48</v>
      </c>
      <c r="W1911" s="32">
        <v>2016</v>
      </c>
      <c r="X1911" s="38" t="s">
        <v>48</v>
      </c>
    </row>
    <row r="1912" spans="1:66" ht="50.1" customHeight="1">
      <c r="A1912" s="29" t="s">
        <v>4481</v>
      </c>
      <c r="B1912" s="30" t="s">
        <v>35</v>
      </c>
      <c r="C1912" s="31" t="s">
        <v>4482</v>
      </c>
      <c r="D1912" s="31" t="s">
        <v>4247</v>
      </c>
      <c r="E1912" s="31" t="s">
        <v>4483</v>
      </c>
      <c r="F1912" s="31" t="s">
        <v>4484</v>
      </c>
      <c r="G1912" s="32" t="s">
        <v>103</v>
      </c>
      <c r="H1912" s="33">
        <v>0</v>
      </c>
      <c r="I1912" s="67">
        <v>590000000</v>
      </c>
      <c r="J1912" s="32" t="s">
        <v>41</v>
      </c>
      <c r="K1912" s="32" t="s">
        <v>381</v>
      </c>
      <c r="L1912" s="32" t="s">
        <v>302</v>
      </c>
      <c r="M1912" s="32" t="s">
        <v>69</v>
      </c>
      <c r="N1912" s="32" t="s">
        <v>303</v>
      </c>
      <c r="O1912" s="32" t="s">
        <v>105</v>
      </c>
      <c r="P1912" s="32">
        <v>796</v>
      </c>
      <c r="Q1912" s="32" t="s">
        <v>47</v>
      </c>
      <c r="R1912" s="34">
        <v>3</v>
      </c>
      <c r="S1912" s="34">
        <v>16974</v>
      </c>
      <c r="T1912" s="35">
        <v>0</v>
      </c>
      <c r="U1912" s="36">
        <v>0</v>
      </c>
      <c r="V1912" s="37" t="s">
        <v>48</v>
      </c>
      <c r="W1912" s="32">
        <v>2016</v>
      </c>
      <c r="X1912" s="38" t="s">
        <v>4172</v>
      </c>
    </row>
    <row r="1913" spans="1:66" ht="50.1" customHeight="1">
      <c r="A1913" s="29" t="s">
        <v>4485</v>
      </c>
      <c r="B1913" s="30" t="s">
        <v>35</v>
      </c>
      <c r="C1913" s="31" t="s">
        <v>4482</v>
      </c>
      <c r="D1913" s="31" t="s">
        <v>4247</v>
      </c>
      <c r="E1913" s="31" t="s">
        <v>4483</v>
      </c>
      <c r="F1913" s="31" t="s">
        <v>4484</v>
      </c>
      <c r="G1913" s="32" t="s">
        <v>121</v>
      </c>
      <c r="H1913" s="33">
        <v>0</v>
      </c>
      <c r="I1913" s="67">
        <v>590000000</v>
      </c>
      <c r="J1913" s="32" t="s">
        <v>41</v>
      </c>
      <c r="K1913" s="32" t="s">
        <v>381</v>
      </c>
      <c r="L1913" s="32" t="s">
        <v>302</v>
      </c>
      <c r="M1913" s="32" t="s">
        <v>69</v>
      </c>
      <c r="N1913" s="32" t="s">
        <v>303</v>
      </c>
      <c r="O1913" s="32" t="s">
        <v>105</v>
      </c>
      <c r="P1913" s="32">
        <v>796</v>
      </c>
      <c r="Q1913" s="32" t="s">
        <v>47</v>
      </c>
      <c r="R1913" s="34">
        <v>5</v>
      </c>
      <c r="S1913" s="34">
        <v>24745</v>
      </c>
      <c r="T1913" s="35">
        <f>R1913*S1913</f>
        <v>123725</v>
      </c>
      <c r="U1913" s="36">
        <f>T1913*1.12</f>
        <v>138572</v>
      </c>
      <c r="V1913" s="37" t="s">
        <v>48</v>
      </c>
      <c r="W1913" s="32">
        <v>2016</v>
      </c>
      <c r="X1913" s="38" t="s">
        <v>48</v>
      </c>
    </row>
    <row r="1914" spans="1:66" ht="50.1" customHeight="1">
      <c r="A1914" s="29" t="s">
        <v>4486</v>
      </c>
      <c r="B1914" s="30" t="s">
        <v>35</v>
      </c>
      <c r="C1914" s="31" t="s">
        <v>4487</v>
      </c>
      <c r="D1914" s="31" t="s">
        <v>4488</v>
      </c>
      <c r="E1914" s="31" t="s">
        <v>4489</v>
      </c>
      <c r="F1914" s="31" t="s">
        <v>4490</v>
      </c>
      <c r="G1914" s="32" t="s">
        <v>40</v>
      </c>
      <c r="H1914" s="33">
        <v>0</v>
      </c>
      <c r="I1914" s="67">
        <v>590000000</v>
      </c>
      <c r="J1914" s="32" t="s">
        <v>41</v>
      </c>
      <c r="K1914" s="32" t="s">
        <v>153</v>
      </c>
      <c r="L1914" s="32" t="s">
        <v>43</v>
      </c>
      <c r="M1914" s="32" t="s">
        <v>84</v>
      </c>
      <c r="N1914" s="32" t="s">
        <v>797</v>
      </c>
      <c r="O1914" s="32" t="s">
        <v>4491</v>
      </c>
      <c r="P1914" s="32">
        <v>796</v>
      </c>
      <c r="Q1914" s="32" t="s">
        <v>47</v>
      </c>
      <c r="R1914" s="34">
        <v>7</v>
      </c>
      <c r="S1914" s="34">
        <v>470000</v>
      </c>
      <c r="T1914" s="35">
        <v>0</v>
      </c>
      <c r="U1914" s="36">
        <f>T1914*1.12</f>
        <v>0</v>
      </c>
      <c r="V1914" s="37" t="s">
        <v>48</v>
      </c>
      <c r="W1914" s="32">
        <v>2016</v>
      </c>
      <c r="X1914" s="38">
        <v>11</v>
      </c>
    </row>
    <row r="1915" spans="1:66" s="40" customFormat="1" ht="50.1" customHeight="1">
      <c r="A1915" s="70" t="s">
        <v>4492</v>
      </c>
      <c r="B1915" s="30" t="s">
        <v>35</v>
      </c>
      <c r="C1915" s="42" t="s">
        <v>4487</v>
      </c>
      <c r="D1915" s="42" t="s">
        <v>4488</v>
      </c>
      <c r="E1915" s="42" t="s">
        <v>4489</v>
      </c>
      <c r="F1915" s="424" t="s">
        <v>4490</v>
      </c>
      <c r="G1915" s="32" t="s">
        <v>40</v>
      </c>
      <c r="H1915" s="30">
        <v>0</v>
      </c>
      <c r="I1915" s="67">
        <v>590000000</v>
      </c>
      <c r="J1915" s="32" t="s">
        <v>41</v>
      </c>
      <c r="K1915" s="32" t="s">
        <v>165</v>
      </c>
      <c r="L1915" s="32" t="s">
        <v>43</v>
      </c>
      <c r="M1915" s="32" t="s">
        <v>84</v>
      </c>
      <c r="N1915" s="30" t="s">
        <v>797</v>
      </c>
      <c r="O1915" s="32" t="s">
        <v>115</v>
      </c>
      <c r="P1915" s="32">
        <v>796</v>
      </c>
      <c r="Q1915" s="30" t="s">
        <v>47</v>
      </c>
      <c r="R1915" s="58">
        <v>7</v>
      </c>
      <c r="S1915" s="58">
        <v>470000</v>
      </c>
      <c r="T1915" s="58">
        <v>0</v>
      </c>
      <c r="U1915" s="58">
        <f>T1915*1.12</f>
        <v>0</v>
      </c>
      <c r="V1915" s="32"/>
      <c r="W1915" s="32">
        <v>2016</v>
      </c>
      <c r="X1915" s="32" t="s">
        <v>14403</v>
      </c>
      <c r="Y1915" s="409"/>
      <c r="Z1915" s="363"/>
      <c r="AA1915" s="407"/>
      <c r="AB1915" s="363"/>
      <c r="AC1915" s="364"/>
      <c r="AD1915" s="364"/>
      <c r="AE1915" s="364"/>
      <c r="AF1915" s="364"/>
      <c r="AG1915" s="364"/>
      <c r="AH1915" s="364"/>
      <c r="AI1915" s="364"/>
      <c r="AJ1915" s="364"/>
      <c r="AK1915" s="364"/>
      <c r="AL1915" s="364"/>
      <c r="AM1915" s="364"/>
      <c r="AN1915" s="364"/>
      <c r="AO1915" s="364"/>
      <c r="AP1915" s="39"/>
      <c r="AQ1915" s="39"/>
      <c r="AR1915" s="39"/>
      <c r="AS1915" s="39"/>
      <c r="AT1915" s="39"/>
      <c r="AU1915" s="39"/>
      <c r="AV1915" s="39"/>
      <c r="AW1915" s="39"/>
      <c r="AX1915" s="39"/>
      <c r="AY1915" s="39"/>
      <c r="AZ1915" s="39"/>
      <c r="BA1915" s="39"/>
      <c r="BB1915" s="39"/>
      <c r="BC1915" s="39"/>
      <c r="BD1915" s="39"/>
      <c r="BE1915" s="39"/>
      <c r="BF1915" s="39"/>
      <c r="BG1915" s="39"/>
      <c r="BH1915" s="39"/>
      <c r="BI1915" s="39"/>
      <c r="BJ1915" s="39"/>
      <c r="BK1915" s="39"/>
      <c r="BL1915" s="39"/>
      <c r="BM1915" s="39"/>
      <c r="BN1915" s="39"/>
    </row>
    <row r="1916" spans="1:66" s="40" customFormat="1" ht="50.1" customHeight="1">
      <c r="A1916" s="70" t="s">
        <v>14404</v>
      </c>
      <c r="B1916" s="30" t="s">
        <v>35</v>
      </c>
      <c r="C1916" s="42" t="s">
        <v>4487</v>
      </c>
      <c r="D1916" s="42" t="s">
        <v>4488</v>
      </c>
      <c r="E1916" s="245" t="s">
        <v>4489</v>
      </c>
      <c r="F1916" s="220" t="s">
        <v>14405</v>
      </c>
      <c r="G1916" s="219" t="s">
        <v>40</v>
      </c>
      <c r="H1916" s="30">
        <v>0</v>
      </c>
      <c r="I1916" s="67">
        <v>590000000</v>
      </c>
      <c r="J1916" s="32" t="s">
        <v>41</v>
      </c>
      <c r="K1916" s="32" t="s">
        <v>14136</v>
      </c>
      <c r="L1916" s="32" t="s">
        <v>13075</v>
      </c>
      <c r="M1916" s="32" t="s">
        <v>512</v>
      </c>
      <c r="N1916" s="30" t="s">
        <v>366</v>
      </c>
      <c r="O1916" s="32" t="s">
        <v>115</v>
      </c>
      <c r="P1916" s="32">
        <v>796</v>
      </c>
      <c r="Q1916" s="30" t="s">
        <v>47</v>
      </c>
      <c r="R1916" s="58">
        <v>1</v>
      </c>
      <c r="S1916" s="58">
        <v>124500</v>
      </c>
      <c r="T1916" s="58">
        <f>S1916*R1916</f>
        <v>124500</v>
      </c>
      <c r="U1916" s="58">
        <f t="shared" ref="U1916" si="164">T1916*1.12</f>
        <v>139440</v>
      </c>
      <c r="V1916" s="32"/>
      <c r="W1916" s="32">
        <v>2016</v>
      </c>
      <c r="X1916" s="314" t="s">
        <v>13857</v>
      </c>
      <c r="Y1916" s="409"/>
      <c r="Z1916" s="363"/>
      <c r="AA1916" s="407"/>
      <c r="AB1916" s="363"/>
      <c r="AC1916" s="364"/>
      <c r="AD1916" s="364"/>
      <c r="AE1916" s="364"/>
      <c r="AF1916" s="364"/>
      <c r="AG1916" s="364"/>
      <c r="AH1916" s="364"/>
      <c r="AI1916" s="364"/>
      <c r="AJ1916" s="364"/>
      <c r="AK1916" s="364"/>
      <c r="AL1916" s="364"/>
      <c r="AM1916" s="364"/>
      <c r="AN1916" s="364"/>
      <c r="AO1916" s="364"/>
      <c r="AP1916" s="39"/>
      <c r="AQ1916" s="39"/>
      <c r="AR1916" s="39"/>
      <c r="AS1916" s="39"/>
      <c r="AT1916" s="39"/>
      <c r="AU1916" s="39"/>
      <c r="AV1916" s="39"/>
      <c r="AW1916" s="39"/>
      <c r="AX1916" s="39"/>
      <c r="AY1916" s="39"/>
      <c r="AZ1916" s="39"/>
      <c r="BA1916" s="39"/>
      <c r="BB1916" s="39"/>
      <c r="BC1916" s="39"/>
      <c r="BD1916" s="39"/>
      <c r="BE1916" s="39"/>
      <c r="BF1916" s="39"/>
      <c r="BG1916" s="39"/>
      <c r="BH1916" s="39"/>
      <c r="BI1916" s="39"/>
      <c r="BJ1916" s="39"/>
      <c r="BK1916" s="39"/>
      <c r="BL1916" s="39"/>
      <c r="BM1916" s="39"/>
      <c r="BN1916" s="39"/>
    </row>
    <row r="1917" spans="1:66" ht="50.1" customHeight="1">
      <c r="A1917" s="29" t="s">
        <v>4493</v>
      </c>
      <c r="B1917" s="30" t="s">
        <v>35</v>
      </c>
      <c r="C1917" s="31" t="s">
        <v>4487</v>
      </c>
      <c r="D1917" s="31" t="s">
        <v>4488</v>
      </c>
      <c r="E1917" s="31" t="s">
        <v>4489</v>
      </c>
      <c r="F1917" s="31" t="s">
        <v>4494</v>
      </c>
      <c r="G1917" s="32" t="s">
        <v>40</v>
      </c>
      <c r="H1917" s="33">
        <v>0</v>
      </c>
      <c r="I1917" s="67">
        <v>590000000</v>
      </c>
      <c r="J1917" s="32" t="s">
        <v>41</v>
      </c>
      <c r="K1917" s="32" t="s">
        <v>153</v>
      </c>
      <c r="L1917" s="32" t="s">
        <v>43</v>
      </c>
      <c r="M1917" s="32" t="s">
        <v>84</v>
      </c>
      <c r="N1917" s="32" t="s">
        <v>797</v>
      </c>
      <c r="O1917" s="32" t="s">
        <v>4491</v>
      </c>
      <c r="P1917" s="32">
        <v>796</v>
      </c>
      <c r="Q1917" s="32" t="s">
        <v>47</v>
      </c>
      <c r="R1917" s="34">
        <v>7</v>
      </c>
      <c r="S1917" s="34">
        <v>200000</v>
      </c>
      <c r="T1917" s="35">
        <v>0</v>
      </c>
      <c r="U1917" s="36">
        <f t="shared" ref="U1917:U1926" si="165">T1917*1.12</f>
        <v>0</v>
      </c>
      <c r="V1917" s="37" t="s">
        <v>48</v>
      </c>
      <c r="W1917" s="32">
        <v>2016</v>
      </c>
      <c r="X1917" s="38">
        <v>11</v>
      </c>
    </row>
    <row r="1918" spans="1:66" s="40" customFormat="1" ht="50.1" customHeight="1">
      <c r="A1918" s="70" t="s">
        <v>4495</v>
      </c>
      <c r="B1918" s="30" t="s">
        <v>35</v>
      </c>
      <c r="C1918" s="42" t="s">
        <v>4487</v>
      </c>
      <c r="D1918" s="42" t="s">
        <v>4488</v>
      </c>
      <c r="E1918" s="42" t="s">
        <v>4489</v>
      </c>
      <c r="F1918" s="424" t="s">
        <v>4494</v>
      </c>
      <c r="G1918" s="32" t="s">
        <v>40</v>
      </c>
      <c r="H1918" s="30">
        <v>0</v>
      </c>
      <c r="I1918" s="67">
        <v>590000000</v>
      </c>
      <c r="J1918" s="32" t="s">
        <v>41</v>
      </c>
      <c r="K1918" s="32" t="s">
        <v>165</v>
      </c>
      <c r="L1918" s="32" t="s">
        <v>43</v>
      </c>
      <c r="M1918" s="32" t="s">
        <v>84</v>
      </c>
      <c r="N1918" s="30" t="s">
        <v>797</v>
      </c>
      <c r="O1918" s="32" t="s">
        <v>115</v>
      </c>
      <c r="P1918" s="32">
        <v>796</v>
      </c>
      <c r="Q1918" s="30" t="s">
        <v>47</v>
      </c>
      <c r="R1918" s="58">
        <v>7</v>
      </c>
      <c r="S1918" s="58">
        <v>200000</v>
      </c>
      <c r="T1918" s="58">
        <v>0</v>
      </c>
      <c r="U1918" s="58">
        <f>T1918*1.12</f>
        <v>0</v>
      </c>
      <c r="V1918" s="32"/>
      <c r="W1918" s="32">
        <v>2016</v>
      </c>
      <c r="X1918" s="32" t="s">
        <v>14403</v>
      </c>
      <c r="Y1918" s="409"/>
      <c r="Z1918" s="363"/>
      <c r="AA1918" s="407"/>
      <c r="AB1918" s="363"/>
      <c r="AC1918" s="364"/>
      <c r="AD1918" s="364"/>
      <c r="AE1918" s="364"/>
      <c r="AF1918" s="364"/>
      <c r="AG1918" s="364"/>
      <c r="AH1918" s="364"/>
      <c r="AI1918" s="364"/>
      <c r="AJ1918" s="364"/>
      <c r="AK1918" s="364"/>
      <c r="AL1918" s="364"/>
      <c r="AM1918" s="364"/>
      <c r="AN1918" s="364"/>
      <c r="AO1918" s="364"/>
      <c r="AP1918" s="39"/>
      <c r="AQ1918" s="39"/>
      <c r="AR1918" s="39"/>
      <c r="AS1918" s="39"/>
      <c r="AT1918" s="39"/>
      <c r="AU1918" s="39"/>
      <c r="AV1918" s="39"/>
      <c r="AW1918" s="39"/>
      <c r="AX1918" s="39"/>
      <c r="AY1918" s="39"/>
      <c r="AZ1918" s="39"/>
      <c r="BA1918" s="39"/>
      <c r="BB1918" s="39"/>
      <c r="BC1918" s="39"/>
      <c r="BD1918" s="39"/>
      <c r="BE1918" s="39"/>
      <c r="BF1918" s="39"/>
      <c r="BG1918" s="39"/>
      <c r="BH1918" s="39"/>
      <c r="BI1918" s="39"/>
      <c r="BJ1918" s="39"/>
      <c r="BK1918" s="39"/>
      <c r="BL1918" s="39"/>
      <c r="BM1918" s="39"/>
      <c r="BN1918" s="39"/>
    </row>
    <row r="1919" spans="1:66" s="40" customFormat="1" ht="50.1" customHeight="1">
      <c r="A1919" s="70" t="s">
        <v>14406</v>
      </c>
      <c r="B1919" s="30" t="s">
        <v>35</v>
      </c>
      <c r="C1919" s="42" t="s">
        <v>4487</v>
      </c>
      <c r="D1919" s="42" t="s">
        <v>4488</v>
      </c>
      <c r="E1919" s="245" t="s">
        <v>4489</v>
      </c>
      <c r="F1919" s="220" t="s">
        <v>14407</v>
      </c>
      <c r="G1919" s="219" t="s">
        <v>40</v>
      </c>
      <c r="H1919" s="30">
        <v>0</v>
      </c>
      <c r="I1919" s="67">
        <v>590000000</v>
      </c>
      <c r="J1919" s="32" t="s">
        <v>41</v>
      </c>
      <c r="K1919" s="32" t="s">
        <v>14136</v>
      </c>
      <c r="L1919" s="32" t="s">
        <v>13075</v>
      </c>
      <c r="M1919" s="32" t="s">
        <v>512</v>
      </c>
      <c r="N1919" s="30" t="s">
        <v>366</v>
      </c>
      <c r="O1919" s="32" t="s">
        <v>115</v>
      </c>
      <c r="P1919" s="32">
        <v>796</v>
      </c>
      <c r="Q1919" s="30" t="s">
        <v>47</v>
      </c>
      <c r="R1919" s="58">
        <v>1</v>
      </c>
      <c r="S1919" s="58">
        <v>194800</v>
      </c>
      <c r="T1919" s="58">
        <f>S1919*R1919</f>
        <v>194800</v>
      </c>
      <c r="U1919" s="58">
        <f t="shared" ref="U1919" si="166">T1919*1.12</f>
        <v>218176.00000000003</v>
      </c>
      <c r="V1919" s="32"/>
      <c r="W1919" s="32">
        <v>2016</v>
      </c>
      <c r="X1919" s="314" t="s">
        <v>13857</v>
      </c>
      <c r="Y1919" s="409"/>
      <c r="Z1919" s="363"/>
      <c r="AA1919" s="407"/>
      <c r="AB1919" s="363"/>
      <c r="AC1919" s="364"/>
      <c r="AD1919" s="364"/>
      <c r="AE1919" s="364"/>
      <c r="AF1919" s="364"/>
      <c r="AG1919" s="364"/>
      <c r="AH1919" s="364"/>
      <c r="AI1919" s="364"/>
      <c r="AJ1919" s="364"/>
      <c r="AK1919" s="364"/>
      <c r="AL1919" s="364"/>
      <c r="AM1919" s="364"/>
      <c r="AN1919" s="364"/>
      <c r="AO1919" s="364"/>
      <c r="AP1919" s="39"/>
      <c r="AQ1919" s="39"/>
      <c r="AR1919" s="39"/>
      <c r="AS1919" s="39"/>
      <c r="AT1919" s="39"/>
      <c r="AU1919" s="39"/>
      <c r="AV1919" s="39"/>
      <c r="AW1919" s="39"/>
      <c r="AX1919" s="39"/>
      <c r="AY1919" s="39"/>
      <c r="AZ1919" s="39"/>
      <c r="BA1919" s="39"/>
      <c r="BB1919" s="39"/>
      <c r="BC1919" s="39"/>
      <c r="BD1919" s="39"/>
      <c r="BE1919" s="39"/>
      <c r="BF1919" s="39"/>
      <c r="BG1919" s="39"/>
      <c r="BH1919" s="39"/>
      <c r="BI1919" s="39"/>
      <c r="BJ1919" s="39"/>
      <c r="BK1919" s="39"/>
      <c r="BL1919" s="39"/>
      <c r="BM1919" s="39"/>
      <c r="BN1919" s="39"/>
    </row>
    <row r="1920" spans="1:66" ht="50.1" customHeight="1">
      <c r="A1920" s="29" t="s">
        <v>4496</v>
      </c>
      <c r="B1920" s="30" t="s">
        <v>35</v>
      </c>
      <c r="C1920" s="31" t="s">
        <v>4487</v>
      </c>
      <c r="D1920" s="31" t="s">
        <v>4488</v>
      </c>
      <c r="E1920" s="31" t="s">
        <v>4489</v>
      </c>
      <c r="F1920" s="31" t="s">
        <v>4497</v>
      </c>
      <c r="G1920" s="32" t="s">
        <v>40</v>
      </c>
      <c r="H1920" s="33">
        <v>0</v>
      </c>
      <c r="I1920" s="67">
        <v>590000000</v>
      </c>
      <c r="J1920" s="32" t="s">
        <v>41</v>
      </c>
      <c r="K1920" s="32" t="s">
        <v>153</v>
      </c>
      <c r="L1920" s="32" t="s">
        <v>43</v>
      </c>
      <c r="M1920" s="32" t="s">
        <v>84</v>
      </c>
      <c r="N1920" s="32" t="s">
        <v>4498</v>
      </c>
      <c r="O1920" s="32" t="s">
        <v>4491</v>
      </c>
      <c r="P1920" s="32">
        <v>796</v>
      </c>
      <c r="Q1920" s="32" t="s">
        <v>47</v>
      </c>
      <c r="R1920" s="34">
        <v>7</v>
      </c>
      <c r="S1920" s="34">
        <v>258000</v>
      </c>
      <c r="T1920" s="35">
        <v>0</v>
      </c>
      <c r="U1920" s="36">
        <f t="shared" si="165"/>
        <v>0</v>
      </c>
      <c r="V1920" s="37" t="s">
        <v>48</v>
      </c>
      <c r="W1920" s="32">
        <v>2016</v>
      </c>
      <c r="X1920" s="38">
        <v>11</v>
      </c>
    </row>
    <row r="1921" spans="1:66" s="40" customFormat="1" ht="50.1" customHeight="1">
      <c r="A1921" s="70" t="s">
        <v>4499</v>
      </c>
      <c r="B1921" s="30" t="s">
        <v>35</v>
      </c>
      <c r="C1921" s="42" t="s">
        <v>4487</v>
      </c>
      <c r="D1921" s="42" t="s">
        <v>4488</v>
      </c>
      <c r="E1921" s="42" t="s">
        <v>4489</v>
      </c>
      <c r="F1921" s="220" t="s">
        <v>4497</v>
      </c>
      <c r="G1921" s="32" t="s">
        <v>40</v>
      </c>
      <c r="H1921" s="30">
        <v>0</v>
      </c>
      <c r="I1921" s="67">
        <v>590000000</v>
      </c>
      <c r="J1921" s="32" t="s">
        <v>41</v>
      </c>
      <c r="K1921" s="32" t="s">
        <v>165</v>
      </c>
      <c r="L1921" s="32" t="s">
        <v>43</v>
      </c>
      <c r="M1921" s="32" t="s">
        <v>84</v>
      </c>
      <c r="N1921" s="30" t="s">
        <v>4498</v>
      </c>
      <c r="O1921" s="32" t="s">
        <v>115</v>
      </c>
      <c r="P1921" s="32">
        <v>796</v>
      </c>
      <c r="Q1921" s="30" t="s">
        <v>47</v>
      </c>
      <c r="R1921" s="58">
        <v>7</v>
      </c>
      <c r="S1921" s="58">
        <v>258000</v>
      </c>
      <c r="T1921" s="58">
        <v>0</v>
      </c>
      <c r="U1921" s="58">
        <f>T1921*1.12</f>
        <v>0</v>
      </c>
      <c r="V1921" s="30"/>
      <c r="W1921" s="32">
        <v>2016</v>
      </c>
      <c r="X1921" s="32" t="s">
        <v>14403</v>
      </c>
      <c r="Y1921" s="409"/>
      <c r="Z1921" s="363"/>
      <c r="AA1921" s="407"/>
      <c r="AB1921" s="363"/>
      <c r="AC1921" s="364"/>
      <c r="AD1921" s="364"/>
      <c r="AE1921" s="364"/>
      <c r="AF1921" s="364"/>
      <c r="AG1921" s="364"/>
      <c r="AH1921" s="364"/>
      <c r="AI1921" s="364"/>
      <c r="AJ1921" s="364"/>
      <c r="AK1921" s="364"/>
      <c r="AL1921" s="364"/>
      <c r="AM1921" s="364"/>
      <c r="AN1921" s="364"/>
      <c r="AO1921" s="364"/>
      <c r="AP1921" s="39"/>
      <c r="AQ1921" s="39"/>
      <c r="AR1921" s="39"/>
      <c r="AS1921" s="39"/>
      <c r="AT1921" s="39"/>
      <c r="AU1921" s="39"/>
      <c r="AV1921" s="39"/>
      <c r="AW1921" s="39"/>
      <c r="AX1921" s="39"/>
      <c r="AY1921" s="39"/>
      <c r="AZ1921" s="39"/>
      <c r="BA1921" s="39"/>
      <c r="BB1921" s="39"/>
      <c r="BC1921" s="39"/>
      <c r="BD1921" s="39"/>
      <c r="BE1921" s="39"/>
      <c r="BF1921" s="39"/>
      <c r="BG1921" s="39"/>
      <c r="BH1921" s="39"/>
      <c r="BI1921" s="39"/>
      <c r="BJ1921" s="39"/>
      <c r="BK1921" s="39"/>
      <c r="BL1921" s="39"/>
      <c r="BM1921" s="39"/>
      <c r="BN1921" s="39"/>
    </row>
    <row r="1922" spans="1:66" s="40" customFormat="1" ht="50.1" customHeight="1">
      <c r="A1922" s="70" t="s">
        <v>14408</v>
      </c>
      <c r="B1922" s="30" t="s">
        <v>35</v>
      </c>
      <c r="C1922" s="42" t="s">
        <v>4487</v>
      </c>
      <c r="D1922" s="42" t="s">
        <v>4488</v>
      </c>
      <c r="E1922" s="245" t="s">
        <v>4489</v>
      </c>
      <c r="F1922" s="220" t="s">
        <v>14409</v>
      </c>
      <c r="G1922" s="219" t="s">
        <v>40</v>
      </c>
      <c r="H1922" s="30">
        <v>0</v>
      </c>
      <c r="I1922" s="67">
        <v>590000000</v>
      </c>
      <c r="J1922" s="32" t="s">
        <v>41</v>
      </c>
      <c r="K1922" s="32" t="s">
        <v>14136</v>
      </c>
      <c r="L1922" s="32" t="s">
        <v>13075</v>
      </c>
      <c r="M1922" s="32" t="s">
        <v>512</v>
      </c>
      <c r="N1922" s="30" t="s">
        <v>366</v>
      </c>
      <c r="O1922" s="32" t="s">
        <v>115</v>
      </c>
      <c r="P1922" s="32">
        <v>796</v>
      </c>
      <c r="Q1922" s="30" t="s">
        <v>47</v>
      </c>
      <c r="R1922" s="58">
        <v>1</v>
      </c>
      <c r="S1922" s="58">
        <v>40100</v>
      </c>
      <c r="T1922" s="58">
        <f>S1922*R1922</f>
        <v>40100</v>
      </c>
      <c r="U1922" s="58">
        <f t="shared" ref="U1922" si="167">T1922*1.12</f>
        <v>44912.000000000007</v>
      </c>
      <c r="V1922" s="30"/>
      <c r="W1922" s="32">
        <v>2016</v>
      </c>
      <c r="X1922" s="314" t="s">
        <v>13857</v>
      </c>
      <c r="Y1922" s="409"/>
      <c r="Z1922" s="363"/>
      <c r="AA1922" s="407"/>
      <c r="AB1922" s="363"/>
      <c r="AC1922" s="364"/>
      <c r="AD1922" s="364"/>
      <c r="AE1922" s="364"/>
      <c r="AF1922" s="364"/>
      <c r="AG1922" s="364"/>
      <c r="AH1922" s="364"/>
      <c r="AI1922" s="364"/>
      <c r="AJ1922" s="364"/>
      <c r="AK1922" s="364"/>
      <c r="AL1922" s="364"/>
      <c r="AM1922" s="364"/>
      <c r="AN1922" s="364"/>
      <c r="AO1922" s="364"/>
      <c r="AP1922" s="39"/>
      <c r="AQ1922" s="39"/>
      <c r="AR1922" s="39"/>
      <c r="AS1922" s="39"/>
      <c r="AT1922" s="39"/>
      <c r="AU1922" s="39"/>
      <c r="AV1922" s="39"/>
      <c r="AW1922" s="39"/>
      <c r="AX1922" s="39"/>
      <c r="AY1922" s="39"/>
      <c r="AZ1922" s="39"/>
      <c r="BA1922" s="39"/>
      <c r="BB1922" s="39"/>
      <c r="BC1922" s="39"/>
      <c r="BD1922" s="39"/>
      <c r="BE1922" s="39"/>
      <c r="BF1922" s="39"/>
      <c r="BG1922" s="39"/>
      <c r="BH1922" s="39"/>
      <c r="BI1922" s="39"/>
      <c r="BJ1922" s="39"/>
      <c r="BK1922" s="39"/>
      <c r="BL1922" s="39"/>
      <c r="BM1922" s="39"/>
      <c r="BN1922" s="39"/>
    </row>
    <row r="1923" spans="1:66" ht="50.1" customHeight="1">
      <c r="A1923" s="29" t="s">
        <v>4500</v>
      </c>
      <c r="B1923" s="30" t="s">
        <v>35</v>
      </c>
      <c r="C1923" s="31" t="s">
        <v>4487</v>
      </c>
      <c r="D1923" s="31" t="s">
        <v>4488</v>
      </c>
      <c r="E1923" s="31" t="s">
        <v>4489</v>
      </c>
      <c r="F1923" s="31" t="s">
        <v>4501</v>
      </c>
      <c r="G1923" s="32" t="s">
        <v>40</v>
      </c>
      <c r="H1923" s="33">
        <v>0</v>
      </c>
      <c r="I1923" s="67">
        <v>590000000</v>
      </c>
      <c r="J1923" s="32" t="s">
        <v>41</v>
      </c>
      <c r="K1923" s="32" t="s">
        <v>153</v>
      </c>
      <c r="L1923" s="32" t="s">
        <v>43</v>
      </c>
      <c r="M1923" s="32" t="s">
        <v>84</v>
      </c>
      <c r="N1923" s="32" t="s">
        <v>4498</v>
      </c>
      <c r="O1923" s="32" t="s">
        <v>4491</v>
      </c>
      <c r="P1923" s="32">
        <v>796</v>
      </c>
      <c r="Q1923" s="32" t="s">
        <v>47</v>
      </c>
      <c r="R1923" s="34">
        <v>7</v>
      </c>
      <c r="S1923" s="34">
        <v>196000</v>
      </c>
      <c r="T1923" s="35">
        <v>0</v>
      </c>
      <c r="U1923" s="36">
        <f t="shared" si="165"/>
        <v>0</v>
      </c>
      <c r="V1923" s="37" t="s">
        <v>48</v>
      </c>
      <c r="W1923" s="32">
        <v>2016</v>
      </c>
      <c r="X1923" s="38">
        <v>11</v>
      </c>
    </row>
    <row r="1924" spans="1:66" s="40" customFormat="1" ht="50.1" customHeight="1">
      <c r="A1924" s="70" t="s">
        <v>4502</v>
      </c>
      <c r="B1924" s="30" t="s">
        <v>35</v>
      </c>
      <c r="C1924" s="42" t="s">
        <v>4487</v>
      </c>
      <c r="D1924" s="42" t="s">
        <v>4488</v>
      </c>
      <c r="E1924" s="42" t="s">
        <v>4489</v>
      </c>
      <c r="F1924" s="220" t="s">
        <v>4501</v>
      </c>
      <c r="G1924" s="32" t="s">
        <v>40</v>
      </c>
      <c r="H1924" s="30">
        <v>0</v>
      </c>
      <c r="I1924" s="67">
        <v>590000000</v>
      </c>
      <c r="J1924" s="32" t="s">
        <v>41</v>
      </c>
      <c r="K1924" s="32" t="s">
        <v>165</v>
      </c>
      <c r="L1924" s="32" t="s">
        <v>43</v>
      </c>
      <c r="M1924" s="32" t="s">
        <v>84</v>
      </c>
      <c r="N1924" s="30" t="s">
        <v>4498</v>
      </c>
      <c r="O1924" s="32" t="s">
        <v>115</v>
      </c>
      <c r="P1924" s="32">
        <v>796</v>
      </c>
      <c r="Q1924" s="30" t="s">
        <v>47</v>
      </c>
      <c r="R1924" s="58">
        <v>7</v>
      </c>
      <c r="S1924" s="58">
        <v>196000</v>
      </c>
      <c r="T1924" s="58">
        <v>0</v>
      </c>
      <c r="U1924" s="58">
        <f>T1924*1.12</f>
        <v>0</v>
      </c>
      <c r="V1924" s="30"/>
      <c r="W1924" s="32">
        <v>2016</v>
      </c>
      <c r="X1924" s="32" t="s">
        <v>14403</v>
      </c>
      <c r="Y1924" s="409"/>
      <c r="Z1924" s="363"/>
      <c r="AA1924" s="407"/>
      <c r="AB1924" s="363"/>
      <c r="AC1924" s="364"/>
      <c r="AD1924" s="364"/>
      <c r="AE1924" s="364"/>
      <c r="AF1924" s="364"/>
      <c r="AG1924" s="364"/>
      <c r="AH1924" s="364"/>
      <c r="AI1924" s="364"/>
      <c r="AJ1924" s="364"/>
      <c r="AK1924" s="364"/>
      <c r="AL1924" s="364"/>
      <c r="AM1924" s="364"/>
      <c r="AN1924" s="364"/>
      <c r="AO1924" s="364"/>
      <c r="AP1924" s="39"/>
      <c r="AQ1924" s="39"/>
      <c r="AR1924" s="39"/>
      <c r="AS1924" s="39"/>
      <c r="AT1924" s="39"/>
      <c r="AU1924" s="39"/>
      <c r="AV1924" s="39"/>
      <c r="AW1924" s="39"/>
      <c r="AX1924" s="39"/>
      <c r="AY1924" s="39"/>
      <c r="AZ1924" s="39"/>
      <c r="BA1924" s="39"/>
      <c r="BB1924" s="39"/>
      <c r="BC1924" s="39"/>
      <c r="BD1924" s="39"/>
      <c r="BE1924" s="39"/>
      <c r="BF1924" s="39"/>
      <c r="BG1924" s="39"/>
      <c r="BH1924" s="39"/>
      <c r="BI1924" s="39"/>
      <c r="BJ1924" s="39"/>
      <c r="BK1924" s="39"/>
      <c r="BL1924" s="39"/>
      <c r="BM1924" s="39"/>
      <c r="BN1924" s="39"/>
    </row>
    <row r="1925" spans="1:66" s="40" customFormat="1" ht="50.1" customHeight="1">
      <c r="A1925" s="70" t="s">
        <v>14410</v>
      </c>
      <c r="B1925" s="30" t="s">
        <v>35</v>
      </c>
      <c r="C1925" s="42" t="s">
        <v>4487</v>
      </c>
      <c r="D1925" s="42" t="s">
        <v>4488</v>
      </c>
      <c r="E1925" s="245" t="s">
        <v>4489</v>
      </c>
      <c r="F1925" s="220" t="s">
        <v>14411</v>
      </c>
      <c r="G1925" s="219" t="s">
        <v>40</v>
      </c>
      <c r="H1925" s="30">
        <v>0</v>
      </c>
      <c r="I1925" s="67">
        <v>590000000</v>
      </c>
      <c r="J1925" s="32" t="s">
        <v>41</v>
      </c>
      <c r="K1925" s="32" t="s">
        <v>14136</v>
      </c>
      <c r="L1925" s="32" t="s">
        <v>13075</v>
      </c>
      <c r="M1925" s="32" t="s">
        <v>512</v>
      </c>
      <c r="N1925" s="30" t="s">
        <v>366</v>
      </c>
      <c r="O1925" s="32" t="s">
        <v>115</v>
      </c>
      <c r="P1925" s="32">
        <v>796</v>
      </c>
      <c r="Q1925" s="30" t="s">
        <v>47</v>
      </c>
      <c r="R1925" s="58">
        <v>1</v>
      </c>
      <c r="S1925" s="58">
        <v>73100</v>
      </c>
      <c r="T1925" s="58">
        <f>S1925*R1925</f>
        <v>73100</v>
      </c>
      <c r="U1925" s="58">
        <f t="shared" ref="U1925" si="168">T1925*1.12</f>
        <v>81872.000000000015</v>
      </c>
      <c r="V1925" s="30"/>
      <c r="W1925" s="32">
        <v>2016</v>
      </c>
      <c r="X1925" s="314" t="s">
        <v>13857</v>
      </c>
      <c r="Y1925" s="409"/>
      <c r="Z1925" s="363"/>
      <c r="AA1925" s="407"/>
      <c r="AB1925" s="363"/>
      <c r="AC1925" s="364"/>
      <c r="AD1925" s="364"/>
      <c r="AE1925" s="364"/>
      <c r="AF1925" s="364"/>
      <c r="AG1925" s="364"/>
      <c r="AH1925" s="364"/>
      <c r="AI1925" s="364"/>
      <c r="AJ1925" s="364"/>
      <c r="AK1925" s="364"/>
      <c r="AL1925" s="364"/>
      <c r="AM1925" s="364"/>
      <c r="AN1925" s="364"/>
      <c r="AO1925" s="364"/>
      <c r="AP1925" s="39"/>
      <c r="AQ1925" s="39"/>
      <c r="AR1925" s="39"/>
      <c r="AS1925" s="39"/>
      <c r="AT1925" s="39"/>
      <c r="AU1925" s="39"/>
      <c r="AV1925" s="39"/>
      <c r="AW1925" s="39"/>
      <c r="AX1925" s="39"/>
      <c r="AY1925" s="39"/>
      <c r="AZ1925" s="39"/>
      <c r="BA1925" s="39"/>
      <c r="BB1925" s="39"/>
      <c r="BC1925" s="39"/>
      <c r="BD1925" s="39"/>
      <c r="BE1925" s="39"/>
      <c r="BF1925" s="39"/>
      <c r="BG1925" s="39"/>
      <c r="BH1925" s="39"/>
      <c r="BI1925" s="39"/>
      <c r="BJ1925" s="39"/>
      <c r="BK1925" s="39"/>
      <c r="BL1925" s="39"/>
      <c r="BM1925" s="39"/>
      <c r="BN1925" s="39"/>
    </row>
    <row r="1926" spans="1:66" ht="50.1" customHeight="1">
      <c r="A1926" s="29" t="s">
        <v>4503</v>
      </c>
      <c r="B1926" s="30" t="s">
        <v>35</v>
      </c>
      <c r="C1926" s="31" t="s">
        <v>4487</v>
      </c>
      <c r="D1926" s="31" t="s">
        <v>4488</v>
      </c>
      <c r="E1926" s="31" t="s">
        <v>4489</v>
      </c>
      <c r="F1926" s="31" t="s">
        <v>4504</v>
      </c>
      <c r="G1926" s="32" t="s">
        <v>40</v>
      </c>
      <c r="H1926" s="33">
        <v>0</v>
      </c>
      <c r="I1926" s="67">
        <v>590000000</v>
      </c>
      <c r="J1926" s="32" t="s">
        <v>41</v>
      </c>
      <c r="K1926" s="32" t="s">
        <v>153</v>
      </c>
      <c r="L1926" s="32" t="s">
        <v>43</v>
      </c>
      <c r="M1926" s="32" t="s">
        <v>84</v>
      </c>
      <c r="N1926" s="32" t="s">
        <v>4498</v>
      </c>
      <c r="O1926" s="32" t="s">
        <v>4491</v>
      </c>
      <c r="P1926" s="32">
        <v>796</v>
      </c>
      <c r="Q1926" s="32" t="s">
        <v>47</v>
      </c>
      <c r="R1926" s="34">
        <v>7</v>
      </c>
      <c r="S1926" s="34">
        <v>370000</v>
      </c>
      <c r="T1926" s="35">
        <v>0</v>
      </c>
      <c r="U1926" s="36">
        <f t="shared" si="165"/>
        <v>0</v>
      </c>
      <c r="V1926" s="37" t="s">
        <v>48</v>
      </c>
      <c r="W1926" s="32">
        <v>2016</v>
      </c>
      <c r="X1926" s="38">
        <v>11</v>
      </c>
    </row>
    <row r="1927" spans="1:66" s="40" customFormat="1" ht="50.1" customHeight="1">
      <c r="A1927" s="70" t="s">
        <v>4505</v>
      </c>
      <c r="B1927" s="30" t="s">
        <v>35</v>
      </c>
      <c r="C1927" s="42" t="s">
        <v>4487</v>
      </c>
      <c r="D1927" s="42" t="s">
        <v>4488</v>
      </c>
      <c r="E1927" s="42" t="s">
        <v>4489</v>
      </c>
      <c r="F1927" s="220" t="s">
        <v>4504</v>
      </c>
      <c r="G1927" s="32" t="s">
        <v>40</v>
      </c>
      <c r="H1927" s="30">
        <v>0</v>
      </c>
      <c r="I1927" s="67">
        <v>590000000</v>
      </c>
      <c r="J1927" s="32" t="s">
        <v>41</v>
      </c>
      <c r="K1927" s="32" t="s">
        <v>165</v>
      </c>
      <c r="L1927" s="32" t="s">
        <v>43</v>
      </c>
      <c r="M1927" s="32" t="s">
        <v>84</v>
      </c>
      <c r="N1927" s="30" t="s">
        <v>4498</v>
      </c>
      <c r="O1927" s="32" t="s">
        <v>115</v>
      </c>
      <c r="P1927" s="32">
        <v>796</v>
      </c>
      <c r="Q1927" s="30" t="s">
        <v>47</v>
      </c>
      <c r="R1927" s="58">
        <v>7</v>
      </c>
      <c r="S1927" s="58">
        <v>370000</v>
      </c>
      <c r="T1927" s="58">
        <v>0</v>
      </c>
      <c r="U1927" s="58">
        <f>T1927*1.12</f>
        <v>0</v>
      </c>
      <c r="V1927" s="30"/>
      <c r="W1927" s="32">
        <v>2016</v>
      </c>
      <c r="X1927" s="32" t="s">
        <v>14403</v>
      </c>
      <c r="Y1927" s="409"/>
      <c r="Z1927" s="363"/>
      <c r="AA1927" s="407"/>
      <c r="AB1927" s="363"/>
      <c r="AC1927" s="364"/>
      <c r="AD1927" s="364"/>
      <c r="AE1927" s="364"/>
      <c r="AF1927" s="364"/>
      <c r="AG1927" s="364"/>
      <c r="AH1927" s="364"/>
      <c r="AI1927" s="364"/>
      <c r="AJ1927" s="364"/>
      <c r="AK1927" s="364"/>
      <c r="AL1927" s="364"/>
      <c r="AM1927" s="364"/>
      <c r="AN1927" s="364"/>
      <c r="AO1927" s="364"/>
      <c r="AP1927" s="39"/>
      <c r="AQ1927" s="39"/>
      <c r="AR1927" s="39"/>
      <c r="AS1927" s="39"/>
      <c r="AT1927" s="39"/>
      <c r="AU1927" s="39"/>
      <c r="AV1927" s="39"/>
      <c r="AW1927" s="39"/>
      <c r="AX1927" s="39"/>
      <c r="AY1927" s="39"/>
      <c r="AZ1927" s="39"/>
      <c r="BA1927" s="39"/>
      <c r="BB1927" s="39"/>
      <c r="BC1927" s="39"/>
      <c r="BD1927" s="39"/>
      <c r="BE1927" s="39"/>
      <c r="BF1927" s="39"/>
      <c r="BG1927" s="39"/>
      <c r="BH1927" s="39"/>
      <c r="BI1927" s="39"/>
      <c r="BJ1927" s="39"/>
      <c r="BK1927" s="39"/>
      <c r="BL1927" s="39"/>
      <c r="BM1927" s="39"/>
      <c r="BN1927" s="39"/>
    </row>
    <row r="1928" spans="1:66" s="40" customFormat="1" ht="50.1" customHeight="1">
      <c r="A1928" s="70" t="s">
        <v>14412</v>
      </c>
      <c r="B1928" s="30" t="s">
        <v>35</v>
      </c>
      <c r="C1928" s="42" t="s">
        <v>4487</v>
      </c>
      <c r="D1928" s="42" t="s">
        <v>4488</v>
      </c>
      <c r="E1928" s="245" t="s">
        <v>4489</v>
      </c>
      <c r="F1928" s="220" t="s">
        <v>14413</v>
      </c>
      <c r="G1928" s="219" t="s">
        <v>40</v>
      </c>
      <c r="H1928" s="30">
        <v>0</v>
      </c>
      <c r="I1928" s="67">
        <v>590000000</v>
      </c>
      <c r="J1928" s="32" t="s">
        <v>41</v>
      </c>
      <c r="K1928" s="32" t="s">
        <v>14136</v>
      </c>
      <c r="L1928" s="32" t="s">
        <v>13075</v>
      </c>
      <c r="M1928" s="32" t="s">
        <v>512</v>
      </c>
      <c r="N1928" s="30" t="s">
        <v>366</v>
      </c>
      <c r="O1928" s="32" t="s">
        <v>115</v>
      </c>
      <c r="P1928" s="32">
        <v>796</v>
      </c>
      <c r="Q1928" s="162" t="s">
        <v>47</v>
      </c>
      <c r="R1928" s="102">
        <v>1</v>
      </c>
      <c r="S1928" s="443">
        <f>180500*5.5</f>
        <v>992750</v>
      </c>
      <c r="T1928" s="102">
        <f>S1928*R1928</f>
        <v>992750</v>
      </c>
      <c r="U1928" s="58">
        <f>T1928*1.12</f>
        <v>1111880</v>
      </c>
      <c r="V1928" s="123"/>
      <c r="W1928" s="32">
        <v>2016</v>
      </c>
      <c r="X1928" s="314" t="s">
        <v>13857</v>
      </c>
      <c r="Y1928" s="409"/>
      <c r="Z1928" s="363"/>
      <c r="AA1928" s="407"/>
      <c r="AB1928" s="363"/>
      <c r="AC1928" s="364"/>
      <c r="AD1928" s="364"/>
      <c r="AE1928" s="364"/>
      <c r="AF1928" s="364"/>
      <c r="AG1928" s="364"/>
      <c r="AH1928" s="364"/>
      <c r="AI1928" s="364"/>
      <c r="AJ1928" s="364"/>
      <c r="AK1928" s="364"/>
      <c r="AL1928" s="364"/>
      <c r="AM1928" s="364"/>
      <c r="AN1928" s="364"/>
      <c r="AO1928" s="364"/>
      <c r="AP1928" s="39"/>
      <c r="AQ1928" s="39"/>
      <c r="AR1928" s="39"/>
      <c r="AS1928" s="39"/>
      <c r="AT1928" s="39"/>
      <c r="AU1928" s="39"/>
      <c r="AV1928" s="39"/>
      <c r="AW1928" s="39"/>
      <c r="AX1928" s="39"/>
      <c r="AY1928" s="39"/>
      <c r="AZ1928" s="39"/>
      <c r="BA1928" s="39"/>
      <c r="BB1928" s="39"/>
      <c r="BC1928" s="39"/>
      <c r="BD1928" s="39"/>
      <c r="BE1928" s="39"/>
      <c r="BF1928" s="39"/>
      <c r="BG1928" s="39"/>
      <c r="BH1928" s="39"/>
      <c r="BI1928" s="39"/>
      <c r="BJ1928" s="39"/>
      <c r="BK1928" s="39"/>
      <c r="BL1928" s="39"/>
      <c r="BM1928" s="39"/>
      <c r="BN1928" s="39"/>
    </row>
    <row r="1929" spans="1:66" ht="50.1" customHeight="1">
      <c r="A1929" s="29" t="s">
        <v>4506</v>
      </c>
      <c r="B1929" s="30" t="s">
        <v>35</v>
      </c>
      <c r="C1929" s="31" t="s">
        <v>4487</v>
      </c>
      <c r="D1929" s="31" t="s">
        <v>4488</v>
      </c>
      <c r="E1929" s="31" t="s">
        <v>4489</v>
      </c>
      <c r="F1929" s="31" t="s">
        <v>4507</v>
      </c>
      <c r="G1929" s="32" t="s">
        <v>40</v>
      </c>
      <c r="H1929" s="33">
        <v>0</v>
      </c>
      <c r="I1929" s="67">
        <v>590000000</v>
      </c>
      <c r="J1929" s="32" t="s">
        <v>41</v>
      </c>
      <c r="K1929" s="32" t="s">
        <v>153</v>
      </c>
      <c r="L1929" s="32" t="s">
        <v>43</v>
      </c>
      <c r="M1929" s="32" t="s">
        <v>84</v>
      </c>
      <c r="N1929" s="32" t="s">
        <v>797</v>
      </c>
      <c r="O1929" s="32" t="s">
        <v>4491</v>
      </c>
      <c r="P1929" s="32">
        <v>796</v>
      </c>
      <c r="Q1929" s="32" t="s">
        <v>47</v>
      </c>
      <c r="R1929" s="34">
        <v>7</v>
      </c>
      <c r="S1929" s="34">
        <v>400000</v>
      </c>
      <c r="T1929" s="35">
        <v>0</v>
      </c>
      <c r="U1929" s="36">
        <v>0</v>
      </c>
      <c r="V1929" s="37" t="s">
        <v>48</v>
      </c>
      <c r="W1929" s="32">
        <v>2016</v>
      </c>
      <c r="X1929" s="38" t="s">
        <v>4508</v>
      </c>
    </row>
    <row r="1930" spans="1:66" ht="50.1" customHeight="1">
      <c r="A1930" s="29" t="s">
        <v>4509</v>
      </c>
      <c r="B1930" s="30" t="s">
        <v>35</v>
      </c>
      <c r="C1930" s="31" t="s">
        <v>4487</v>
      </c>
      <c r="D1930" s="31" t="s">
        <v>4488</v>
      </c>
      <c r="E1930" s="31" t="s">
        <v>4489</v>
      </c>
      <c r="F1930" s="31" t="s">
        <v>4510</v>
      </c>
      <c r="G1930" s="32" t="s">
        <v>40</v>
      </c>
      <c r="H1930" s="33">
        <v>0</v>
      </c>
      <c r="I1930" s="67">
        <v>590000000</v>
      </c>
      <c r="J1930" s="32" t="s">
        <v>41</v>
      </c>
      <c r="K1930" s="32" t="s">
        <v>1157</v>
      </c>
      <c r="L1930" s="32" t="s">
        <v>43</v>
      </c>
      <c r="M1930" s="32" t="s">
        <v>69</v>
      </c>
      <c r="N1930" s="32" t="s">
        <v>797</v>
      </c>
      <c r="O1930" s="32" t="s">
        <v>4491</v>
      </c>
      <c r="P1930" s="32">
        <v>796</v>
      </c>
      <c r="Q1930" s="32" t="s">
        <v>47</v>
      </c>
      <c r="R1930" s="34">
        <v>10</v>
      </c>
      <c r="S1930" s="34">
        <v>400000</v>
      </c>
      <c r="T1930" s="35">
        <f>R1930*S1930</f>
        <v>4000000</v>
      </c>
      <c r="U1930" s="36">
        <f>T1930*1.12</f>
        <v>4480000</v>
      </c>
      <c r="V1930" s="37" t="s">
        <v>48</v>
      </c>
      <c r="W1930" s="32">
        <v>2016</v>
      </c>
      <c r="X1930" s="38" t="s">
        <v>48</v>
      </c>
    </row>
    <row r="1931" spans="1:66" ht="50.1" customHeight="1">
      <c r="A1931" s="29" t="s">
        <v>4511</v>
      </c>
      <c r="B1931" s="30" t="s">
        <v>35</v>
      </c>
      <c r="C1931" s="31" t="s">
        <v>4487</v>
      </c>
      <c r="D1931" s="31" t="s">
        <v>4488</v>
      </c>
      <c r="E1931" s="31" t="s">
        <v>4489</v>
      </c>
      <c r="F1931" s="31" t="s">
        <v>4512</v>
      </c>
      <c r="G1931" s="32" t="s">
        <v>40</v>
      </c>
      <c r="H1931" s="33">
        <v>0</v>
      </c>
      <c r="I1931" s="67">
        <v>590000000</v>
      </c>
      <c r="J1931" s="32" t="s">
        <v>41</v>
      </c>
      <c r="K1931" s="32" t="s">
        <v>153</v>
      </c>
      <c r="L1931" s="32" t="s">
        <v>43</v>
      </c>
      <c r="M1931" s="32" t="s">
        <v>84</v>
      </c>
      <c r="N1931" s="32" t="s">
        <v>797</v>
      </c>
      <c r="O1931" s="32" t="s">
        <v>4491</v>
      </c>
      <c r="P1931" s="32">
        <v>796</v>
      </c>
      <c r="Q1931" s="32" t="s">
        <v>47</v>
      </c>
      <c r="R1931" s="34">
        <v>7</v>
      </c>
      <c r="S1931" s="34">
        <v>150000</v>
      </c>
      <c r="T1931" s="35">
        <v>0</v>
      </c>
      <c r="U1931" s="36">
        <v>0</v>
      </c>
      <c r="V1931" s="37" t="s">
        <v>48</v>
      </c>
      <c r="W1931" s="32">
        <v>2016</v>
      </c>
      <c r="X1931" s="38" t="s">
        <v>4508</v>
      </c>
    </row>
    <row r="1932" spans="1:66" ht="50.1" customHeight="1">
      <c r="A1932" s="29" t="s">
        <v>4513</v>
      </c>
      <c r="B1932" s="30" t="s">
        <v>35</v>
      </c>
      <c r="C1932" s="31" t="s">
        <v>4487</v>
      </c>
      <c r="D1932" s="31" t="s">
        <v>4488</v>
      </c>
      <c r="E1932" s="31" t="s">
        <v>4489</v>
      </c>
      <c r="F1932" s="31" t="s">
        <v>4514</v>
      </c>
      <c r="G1932" s="32" t="s">
        <v>40</v>
      </c>
      <c r="H1932" s="33">
        <v>0</v>
      </c>
      <c r="I1932" s="67">
        <v>590000000</v>
      </c>
      <c r="J1932" s="32" t="s">
        <v>41</v>
      </c>
      <c r="K1932" s="32" t="s">
        <v>1157</v>
      </c>
      <c r="L1932" s="32" t="s">
        <v>43</v>
      </c>
      <c r="M1932" s="32" t="s">
        <v>69</v>
      </c>
      <c r="N1932" s="32" t="s">
        <v>797</v>
      </c>
      <c r="O1932" s="32" t="s">
        <v>4491</v>
      </c>
      <c r="P1932" s="32">
        <v>796</v>
      </c>
      <c r="Q1932" s="32" t="s">
        <v>47</v>
      </c>
      <c r="R1932" s="34">
        <v>10</v>
      </c>
      <c r="S1932" s="34">
        <v>150000</v>
      </c>
      <c r="T1932" s="35">
        <f t="shared" ref="T1932:T1943" si="169">R1932*S1932</f>
        <v>1500000</v>
      </c>
      <c r="U1932" s="36">
        <f t="shared" ref="U1932:U1943" si="170">T1932*1.12</f>
        <v>1680000.0000000002</v>
      </c>
      <c r="V1932" s="37" t="s">
        <v>48</v>
      </c>
      <c r="W1932" s="32">
        <v>2016</v>
      </c>
      <c r="X1932" s="38" t="s">
        <v>48</v>
      </c>
    </row>
    <row r="1933" spans="1:66" ht="50.1" customHeight="1">
      <c r="A1933" s="29" t="s">
        <v>4515</v>
      </c>
      <c r="B1933" s="30" t="s">
        <v>35</v>
      </c>
      <c r="C1933" s="31" t="s">
        <v>4487</v>
      </c>
      <c r="D1933" s="31" t="s">
        <v>4488</v>
      </c>
      <c r="E1933" s="31" t="s">
        <v>4489</v>
      </c>
      <c r="F1933" s="31" t="s">
        <v>4516</v>
      </c>
      <c r="G1933" s="32" t="s">
        <v>40</v>
      </c>
      <c r="H1933" s="33">
        <v>0</v>
      </c>
      <c r="I1933" s="67">
        <v>590000000</v>
      </c>
      <c r="J1933" s="32" t="s">
        <v>2986</v>
      </c>
      <c r="K1933" s="32" t="s">
        <v>2987</v>
      </c>
      <c r="L1933" s="32" t="s">
        <v>41</v>
      </c>
      <c r="M1933" s="32" t="s">
        <v>69</v>
      </c>
      <c r="N1933" s="32" t="s">
        <v>2988</v>
      </c>
      <c r="O1933" s="32" t="s">
        <v>2989</v>
      </c>
      <c r="P1933" s="32">
        <v>796</v>
      </c>
      <c r="Q1933" s="32" t="s">
        <v>47</v>
      </c>
      <c r="R1933" s="34">
        <v>75</v>
      </c>
      <c r="S1933" s="34">
        <v>350000</v>
      </c>
      <c r="T1933" s="35">
        <f t="shared" si="169"/>
        <v>26250000</v>
      </c>
      <c r="U1933" s="36">
        <f t="shared" si="170"/>
        <v>29400000.000000004</v>
      </c>
      <c r="V1933" s="37" t="s">
        <v>48</v>
      </c>
      <c r="W1933" s="32">
        <v>2016</v>
      </c>
      <c r="X1933" s="38" t="s">
        <v>48</v>
      </c>
    </row>
    <row r="1934" spans="1:66" ht="50.1" customHeight="1">
      <c r="A1934" s="29" t="s">
        <v>4517</v>
      </c>
      <c r="B1934" s="30" t="s">
        <v>35</v>
      </c>
      <c r="C1934" s="31" t="s">
        <v>4487</v>
      </c>
      <c r="D1934" s="31" t="s">
        <v>4488</v>
      </c>
      <c r="E1934" s="31" t="s">
        <v>4489</v>
      </c>
      <c r="F1934" s="31" t="s">
        <v>4518</v>
      </c>
      <c r="G1934" s="32" t="s">
        <v>40</v>
      </c>
      <c r="H1934" s="33">
        <v>0</v>
      </c>
      <c r="I1934" s="67">
        <v>590000000</v>
      </c>
      <c r="J1934" s="32" t="s">
        <v>2986</v>
      </c>
      <c r="K1934" s="32" t="s">
        <v>2987</v>
      </c>
      <c r="L1934" s="32" t="s">
        <v>41</v>
      </c>
      <c r="M1934" s="32" t="s">
        <v>69</v>
      </c>
      <c r="N1934" s="32" t="s">
        <v>2988</v>
      </c>
      <c r="O1934" s="32" t="s">
        <v>2989</v>
      </c>
      <c r="P1934" s="32">
        <v>796</v>
      </c>
      <c r="Q1934" s="32" t="s">
        <v>47</v>
      </c>
      <c r="R1934" s="34">
        <v>4</v>
      </c>
      <c r="S1934" s="34">
        <v>225000</v>
      </c>
      <c r="T1934" s="35">
        <f t="shared" si="169"/>
        <v>900000</v>
      </c>
      <c r="U1934" s="36">
        <f t="shared" si="170"/>
        <v>1008000.0000000001</v>
      </c>
      <c r="V1934" s="37" t="s">
        <v>48</v>
      </c>
      <c r="W1934" s="32">
        <v>2016</v>
      </c>
      <c r="X1934" s="38" t="s">
        <v>48</v>
      </c>
    </row>
    <row r="1935" spans="1:66" ht="50.1" customHeight="1">
      <c r="A1935" s="29" t="s">
        <v>4519</v>
      </c>
      <c r="B1935" s="30" t="s">
        <v>35</v>
      </c>
      <c r="C1935" s="31" t="s">
        <v>4487</v>
      </c>
      <c r="D1935" s="31" t="s">
        <v>4488</v>
      </c>
      <c r="E1935" s="31" t="s">
        <v>4489</v>
      </c>
      <c r="F1935" s="31" t="s">
        <v>4520</v>
      </c>
      <c r="G1935" s="32" t="s">
        <v>40</v>
      </c>
      <c r="H1935" s="33">
        <v>0</v>
      </c>
      <c r="I1935" s="67">
        <v>590000000</v>
      </c>
      <c r="J1935" s="32" t="s">
        <v>2986</v>
      </c>
      <c r="K1935" s="32" t="s">
        <v>2987</v>
      </c>
      <c r="L1935" s="32" t="s">
        <v>41</v>
      </c>
      <c r="M1935" s="32" t="s">
        <v>69</v>
      </c>
      <c r="N1935" s="32" t="s">
        <v>2988</v>
      </c>
      <c r="O1935" s="32" t="s">
        <v>2989</v>
      </c>
      <c r="P1935" s="32">
        <v>796</v>
      </c>
      <c r="Q1935" s="32" t="s">
        <v>47</v>
      </c>
      <c r="R1935" s="34">
        <v>5</v>
      </c>
      <c r="S1935" s="34">
        <v>175000</v>
      </c>
      <c r="T1935" s="35">
        <f t="shared" si="169"/>
        <v>875000</v>
      </c>
      <c r="U1935" s="36">
        <f t="shared" si="170"/>
        <v>980000.00000000012</v>
      </c>
      <c r="V1935" s="37" t="s">
        <v>48</v>
      </c>
      <c r="W1935" s="32">
        <v>2016</v>
      </c>
      <c r="X1935" s="38" t="s">
        <v>48</v>
      </c>
    </row>
    <row r="1936" spans="1:66" ht="50.1" customHeight="1">
      <c r="A1936" s="29" t="s">
        <v>4521</v>
      </c>
      <c r="B1936" s="30" t="s">
        <v>35</v>
      </c>
      <c r="C1936" s="31" t="s">
        <v>4487</v>
      </c>
      <c r="D1936" s="31" t="s">
        <v>4488</v>
      </c>
      <c r="E1936" s="31" t="s">
        <v>4489</v>
      </c>
      <c r="F1936" s="31" t="s">
        <v>4522</v>
      </c>
      <c r="G1936" s="32" t="s">
        <v>40</v>
      </c>
      <c r="H1936" s="33">
        <v>0</v>
      </c>
      <c r="I1936" s="67">
        <v>590000000</v>
      </c>
      <c r="J1936" s="32" t="s">
        <v>2986</v>
      </c>
      <c r="K1936" s="32" t="s">
        <v>2987</v>
      </c>
      <c r="L1936" s="32" t="s">
        <v>41</v>
      </c>
      <c r="M1936" s="32" t="s">
        <v>69</v>
      </c>
      <c r="N1936" s="32" t="s">
        <v>2988</v>
      </c>
      <c r="O1936" s="32" t="s">
        <v>2989</v>
      </c>
      <c r="P1936" s="32">
        <v>796</v>
      </c>
      <c r="Q1936" s="32" t="s">
        <v>47</v>
      </c>
      <c r="R1936" s="34">
        <v>8</v>
      </c>
      <c r="S1936" s="34">
        <v>275000</v>
      </c>
      <c r="T1936" s="35">
        <f t="shared" si="169"/>
        <v>2200000</v>
      </c>
      <c r="U1936" s="36">
        <f t="shared" si="170"/>
        <v>2464000.0000000005</v>
      </c>
      <c r="V1936" s="37" t="s">
        <v>48</v>
      </c>
      <c r="W1936" s="32">
        <v>2016</v>
      </c>
      <c r="X1936" s="38" t="s">
        <v>48</v>
      </c>
    </row>
    <row r="1937" spans="1:58" ht="50.1" customHeight="1">
      <c r="A1937" s="29" t="s">
        <v>4523</v>
      </c>
      <c r="B1937" s="30" t="s">
        <v>35</v>
      </c>
      <c r="C1937" s="31" t="s">
        <v>4487</v>
      </c>
      <c r="D1937" s="31" t="s">
        <v>4488</v>
      </c>
      <c r="E1937" s="31" t="s">
        <v>4489</v>
      </c>
      <c r="F1937" s="31" t="s">
        <v>4524</v>
      </c>
      <c r="G1937" s="32" t="s">
        <v>40</v>
      </c>
      <c r="H1937" s="33">
        <v>0</v>
      </c>
      <c r="I1937" s="67">
        <v>590000000</v>
      </c>
      <c r="J1937" s="32" t="s">
        <v>2986</v>
      </c>
      <c r="K1937" s="32" t="s">
        <v>2987</v>
      </c>
      <c r="L1937" s="32" t="s">
        <v>41</v>
      </c>
      <c r="M1937" s="32" t="s">
        <v>69</v>
      </c>
      <c r="N1937" s="32" t="s">
        <v>2988</v>
      </c>
      <c r="O1937" s="32" t="s">
        <v>2989</v>
      </c>
      <c r="P1937" s="32">
        <v>796</v>
      </c>
      <c r="Q1937" s="32" t="s">
        <v>47</v>
      </c>
      <c r="R1937" s="34">
        <v>4</v>
      </c>
      <c r="S1937" s="34">
        <v>750000</v>
      </c>
      <c r="T1937" s="35">
        <f t="shared" si="169"/>
        <v>3000000</v>
      </c>
      <c r="U1937" s="36">
        <f t="shared" si="170"/>
        <v>3360000.0000000005</v>
      </c>
      <c r="V1937" s="37" t="s">
        <v>48</v>
      </c>
      <c r="W1937" s="32">
        <v>2016</v>
      </c>
      <c r="X1937" s="38" t="s">
        <v>48</v>
      </c>
    </row>
    <row r="1938" spans="1:58" ht="50.1" customHeight="1">
      <c r="A1938" s="29" t="s">
        <v>4525</v>
      </c>
      <c r="B1938" s="30" t="s">
        <v>35</v>
      </c>
      <c r="C1938" s="31" t="s">
        <v>4487</v>
      </c>
      <c r="D1938" s="31" t="s">
        <v>4488</v>
      </c>
      <c r="E1938" s="31" t="s">
        <v>4489</v>
      </c>
      <c r="F1938" s="31" t="s">
        <v>4526</v>
      </c>
      <c r="G1938" s="32" t="s">
        <v>40</v>
      </c>
      <c r="H1938" s="33">
        <v>0</v>
      </c>
      <c r="I1938" s="67">
        <v>590000000</v>
      </c>
      <c r="J1938" s="32" t="s">
        <v>2986</v>
      </c>
      <c r="K1938" s="32" t="s">
        <v>2987</v>
      </c>
      <c r="L1938" s="32" t="s">
        <v>41</v>
      </c>
      <c r="M1938" s="32" t="s">
        <v>69</v>
      </c>
      <c r="N1938" s="32" t="s">
        <v>2988</v>
      </c>
      <c r="O1938" s="32" t="s">
        <v>2989</v>
      </c>
      <c r="P1938" s="32">
        <v>796</v>
      </c>
      <c r="Q1938" s="32" t="s">
        <v>47</v>
      </c>
      <c r="R1938" s="34">
        <v>4</v>
      </c>
      <c r="S1938" s="34">
        <v>1000000</v>
      </c>
      <c r="T1938" s="35">
        <f t="shared" si="169"/>
        <v>4000000</v>
      </c>
      <c r="U1938" s="36">
        <f t="shared" si="170"/>
        <v>4480000</v>
      </c>
      <c r="V1938" s="37" t="s">
        <v>48</v>
      </c>
      <c r="W1938" s="32">
        <v>2016</v>
      </c>
      <c r="X1938" s="38" t="s">
        <v>48</v>
      </c>
    </row>
    <row r="1939" spans="1:58" ht="50.1" customHeight="1">
      <c r="A1939" s="29" t="s">
        <v>4527</v>
      </c>
      <c r="B1939" s="30" t="s">
        <v>35</v>
      </c>
      <c r="C1939" s="31" t="s">
        <v>4487</v>
      </c>
      <c r="D1939" s="31" t="s">
        <v>4488</v>
      </c>
      <c r="E1939" s="31" t="s">
        <v>4489</v>
      </c>
      <c r="F1939" s="31" t="s">
        <v>4528</v>
      </c>
      <c r="G1939" s="32" t="s">
        <v>40</v>
      </c>
      <c r="H1939" s="33">
        <v>0</v>
      </c>
      <c r="I1939" s="67">
        <v>590000000</v>
      </c>
      <c r="J1939" s="32" t="s">
        <v>2986</v>
      </c>
      <c r="K1939" s="32" t="s">
        <v>2987</v>
      </c>
      <c r="L1939" s="32" t="s">
        <v>41</v>
      </c>
      <c r="M1939" s="32" t="s">
        <v>69</v>
      </c>
      <c r="N1939" s="32" t="s">
        <v>2988</v>
      </c>
      <c r="O1939" s="32" t="s">
        <v>2989</v>
      </c>
      <c r="P1939" s="32">
        <v>796</v>
      </c>
      <c r="Q1939" s="32" t="s">
        <v>47</v>
      </c>
      <c r="R1939" s="34">
        <v>4</v>
      </c>
      <c r="S1939" s="34">
        <v>430000</v>
      </c>
      <c r="T1939" s="35">
        <f t="shared" si="169"/>
        <v>1720000</v>
      </c>
      <c r="U1939" s="36">
        <f t="shared" si="170"/>
        <v>1926400.0000000002</v>
      </c>
      <c r="V1939" s="37" t="s">
        <v>48</v>
      </c>
      <c r="W1939" s="32">
        <v>2016</v>
      </c>
      <c r="X1939" s="38" t="s">
        <v>48</v>
      </c>
    </row>
    <row r="1940" spans="1:58" ht="50.1" customHeight="1">
      <c r="A1940" s="29" t="s">
        <v>4529</v>
      </c>
      <c r="B1940" s="30" t="s">
        <v>35</v>
      </c>
      <c r="C1940" s="31" t="s">
        <v>4487</v>
      </c>
      <c r="D1940" s="31" t="s">
        <v>4488</v>
      </c>
      <c r="E1940" s="31" t="s">
        <v>4489</v>
      </c>
      <c r="F1940" s="31" t="s">
        <v>4530</v>
      </c>
      <c r="G1940" s="32" t="s">
        <v>40</v>
      </c>
      <c r="H1940" s="33">
        <v>0</v>
      </c>
      <c r="I1940" s="67">
        <v>590000000</v>
      </c>
      <c r="J1940" s="32" t="s">
        <v>2986</v>
      </c>
      <c r="K1940" s="32" t="s">
        <v>2987</v>
      </c>
      <c r="L1940" s="32" t="s">
        <v>41</v>
      </c>
      <c r="M1940" s="32" t="s">
        <v>69</v>
      </c>
      <c r="N1940" s="32" t="s">
        <v>2988</v>
      </c>
      <c r="O1940" s="32" t="s">
        <v>2989</v>
      </c>
      <c r="P1940" s="32">
        <v>796</v>
      </c>
      <c r="Q1940" s="32" t="s">
        <v>47</v>
      </c>
      <c r="R1940" s="34">
        <v>4</v>
      </c>
      <c r="S1940" s="34">
        <v>580000</v>
      </c>
      <c r="T1940" s="35">
        <f t="shared" si="169"/>
        <v>2320000</v>
      </c>
      <c r="U1940" s="36">
        <f t="shared" si="170"/>
        <v>2598400.0000000005</v>
      </c>
      <c r="V1940" s="37" t="s">
        <v>48</v>
      </c>
      <c r="W1940" s="32">
        <v>2016</v>
      </c>
      <c r="X1940" s="38" t="s">
        <v>48</v>
      </c>
    </row>
    <row r="1941" spans="1:58" ht="50.1" customHeight="1">
      <c r="A1941" s="29" t="s">
        <v>4531</v>
      </c>
      <c r="B1941" s="30" t="s">
        <v>35</v>
      </c>
      <c r="C1941" s="31" t="s">
        <v>4487</v>
      </c>
      <c r="D1941" s="31" t="s">
        <v>4488</v>
      </c>
      <c r="E1941" s="31" t="s">
        <v>4489</v>
      </c>
      <c r="F1941" s="31" t="s">
        <v>4532</v>
      </c>
      <c r="G1941" s="32" t="s">
        <v>40</v>
      </c>
      <c r="H1941" s="33">
        <v>0</v>
      </c>
      <c r="I1941" s="67">
        <v>590000000</v>
      </c>
      <c r="J1941" s="32" t="s">
        <v>2986</v>
      </c>
      <c r="K1941" s="32" t="s">
        <v>2987</v>
      </c>
      <c r="L1941" s="32" t="s">
        <v>41</v>
      </c>
      <c r="M1941" s="32" t="s">
        <v>69</v>
      </c>
      <c r="N1941" s="32" t="s">
        <v>2988</v>
      </c>
      <c r="O1941" s="32" t="s">
        <v>2989</v>
      </c>
      <c r="P1941" s="32">
        <v>796</v>
      </c>
      <c r="Q1941" s="32" t="s">
        <v>47</v>
      </c>
      <c r="R1941" s="34">
        <v>1</v>
      </c>
      <c r="S1941" s="34">
        <v>205000</v>
      </c>
      <c r="T1941" s="35">
        <f t="shared" si="169"/>
        <v>205000</v>
      </c>
      <c r="U1941" s="36">
        <f t="shared" si="170"/>
        <v>229600.00000000003</v>
      </c>
      <c r="V1941" s="37" t="s">
        <v>48</v>
      </c>
      <c r="W1941" s="32">
        <v>2016</v>
      </c>
      <c r="X1941" s="38" t="s">
        <v>48</v>
      </c>
    </row>
    <row r="1942" spans="1:58" ht="50.1" customHeight="1">
      <c r="A1942" s="29" t="s">
        <v>4533</v>
      </c>
      <c r="B1942" s="30" t="s">
        <v>35</v>
      </c>
      <c r="C1942" s="31" t="s">
        <v>4534</v>
      </c>
      <c r="D1942" s="31" t="s">
        <v>4535</v>
      </c>
      <c r="E1942" s="31" t="s">
        <v>4536</v>
      </c>
      <c r="F1942" s="31" t="s">
        <v>4537</v>
      </c>
      <c r="G1942" s="32" t="s">
        <v>103</v>
      </c>
      <c r="H1942" s="33">
        <v>10</v>
      </c>
      <c r="I1942" s="67">
        <v>590000000</v>
      </c>
      <c r="J1942" s="32" t="s">
        <v>41</v>
      </c>
      <c r="K1942" s="32" t="s">
        <v>200</v>
      </c>
      <c r="L1942" s="32" t="s">
        <v>43</v>
      </c>
      <c r="M1942" s="32" t="s">
        <v>84</v>
      </c>
      <c r="N1942" s="32" t="s">
        <v>201</v>
      </c>
      <c r="O1942" s="32" t="s">
        <v>202</v>
      </c>
      <c r="P1942" s="32" t="s">
        <v>162</v>
      </c>
      <c r="Q1942" s="32" t="s">
        <v>163</v>
      </c>
      <c r="R1942" s="34">
        <v>1500</v>
      </c>
      <c r="S1942" s="34">
        <v>72.8</v>
      </c>
      <c r="T1942" s="35">
        <v>0</v>
      </c>
      <c r="U1942" s="36">
        <f t="shared" si="170"/>
        <v>0</v>
      </c>
      <c r="V1942" s="37"/>
      <c r="W1942" s="32">
        <v>2016</v>
      </c>
      <c r="X1942" s="38">
        <v>11</v>
      </c>
    </row>
    <row r="1943" spans="1:58" s="151" customFormat="1" ht="50.1" customHeight="1">
      <c r="A1943" s="41" t="s">
        <v>4538</v>
      </c>
      <c r="B1943" s="30" t="s">
        <v>35</v>
      </c>
      <c r="C1943" s="42" t="s">
        <v>4534</v>
      </c>
      <c r="D1943" s="42" t="s">
        <v>4535</v>
      </c>
      <c r="E1943" s="42" t="s">
        <v>4536</v>
      </c>
      <c r="F1943" s="42" t="s">
        <v>4537</v>
      </c>
      <c r="G1943" s="30" t="s">
        <v>103</v>
      </c>
      <c r="H1943" s="30">
        <v>10</v>
      </c>
      <c r="I1943" s="67">
        <v>590000000</v>
      </c>
      <c r="J1943" s="32" t="s">
        <v>41</v>
      </c>
      <c r="K1943" s="30" t="s">
        <v>204</v>
      </c>
      <c r="L1943" s="32" t="s">
        <v>43</v>
      </c>
      <c r="M1943" s="30" t="s">
        <v>84</v>
      </c>
      <c r="N1943" s="30" t="s">
        <v>45</v>
      </c>
      <c r="O1943" s="54" t="s">
        <v>166</v>
      </c>
      <c r="P1943" s="32" t="s">
        <v>162</v>
      </c>
      <c r="Q1943" s="30" t="s">
        <v>163</v>
      </c>
      <c r="R1943" s="43">
        <v>1500</v>
      </c>
      <c r="S1943" s="43">
        <v>72.8</v>
      </c>
      <c r="T1943" s="44">
        <f t="shared" si="169"/>
        <v>109200</v>
      </c>
      <c r="U1943" s="44">
        <f t="shared" si="170"/>
        <v>122304.00000000001</v>
      </c>
      <c r="V1943" s="64"/>
      <c r="W1943" s="32">
        <v>2016</v>
      </c>
      <c r="X1943" s="30"/>
    </row>
    <row r="1944" spans="1:58" ht="50.1" customHeight="1">
      <c r="A1944" s="29" t="s">
        <v>4539</v>
      </c>
      <c r="B1944" s="30" t="s">
        <v>35</v>
      </c>
      <c r="C1944" s="31" t="s">
        <v>4540</v>
      </c>
      <c r="D1944" s="31" t="s">
        <v>4541</v>
      </c>
      <c r="E1944" s="31" t="s">
        <v>4542</v>
      </c>
      <c r="F1944" s="31" t="s">
        <v>4543</v>
      </c>
      <c r="G1944" s="32" t="s">
        <v>103</v>
      </c>
      <c r="H1944" s="33">
        <v>10</v>
      </c>
      <c r="I1944" s="67">
        <v>590000000</v>
      </c>
      <c r="J1944" s="32" t="s">
        <v>41</v>
      </c>
      <c r="K1944" s="32" t="s">
        <v>200</v>
      </c>
      <c r="L1944" s="32" t="s">
        <v>43</v>
      </c>
      <c r="M1944" s="32" t="s">
        <v>84</v>
      </c>
      <c r="N1944" s="32" t="s">
        <v>201</v>
      </c>
      <c r="O1944" s="32" t="s">
        <v>202</v>
      </c>
      <c r="P1944" s="32" t="s">
        <v>2995</v>
      </c>
      <c r="Q1944" s="32" t="s">
        <v>2811</v>
      </c>
      <c r="R1944" s="34">
        <v>120</v>
      </c>
      <c r="S1944" s="34">
        <v>15000</v>
      </c>
      <c r="T1944" s="35">
        <v>0</v>
      </c>
      <c r="U1944" s="36">
        <v>0</v>
      </c>
      <c r="V1944" s="37" t="s">
        <v>126</v>
      </c>
      <c r="W1944" s="32">
        <v>2016</v>
      </c>
      <c r="X1944" s="33" t="s">
        <v>4544</v>
      </c>
    </row>
    <row r="1945" spans="1:58" ht="50.1" customHeight="1">
      <c r="A1945" s="29" t="s">
        <v>4545</v>
      </c>
      <c r="B1945" s="30" t="s">
        <v>35</v>
      </c>
      <c r="C1945" s="31" t="s">
        <v>4540</v>
      </c>
      <c r="D1945" s="31" t="s">
        <v>4541</v>
      </c>
      <c r="E1945" s="31" t="s">
        <v>4542</v>
      </c>
      <c r="F1945" s="31" t="s">
        <v>4543</v>
      </c>
      <c r="G1945" s="32" t="s">
        <v>103</v>
      </c>
      <c r="H1945" s="33">
        <v>0</v>
      </c>
      <c r="I1945" s="67">
        <v>590000000</v>
      </c>
      <c r="J1945" s="32" t="s">
        <v>41</v>
      </c>
      <c r="K1945" s="32" t="s">
        <v>200</v>
      </c>
      <c r="L1945" s="32" t="s">
        <v>43</v>
      </c>
      <c r="M1945" s="32" t="s">
        <v>84</v>
      </c>
      <c r="N1945" s="32" t="s">
        <v>201</v>
      </c>
      <c r="O1945" s="32" t="s">
        <v>3978</v>
      </c>
      <c r="P1945" s="32" t="s">
        <v>2995</v>
      </c>
      <c r="Q1945" s="32" t="s">
        <v>2811</v>
      </c>
      <c r="R1945" s="34">
        <v>120</v>
      </c>
      <c r="S1945" s="34">
        <v>16600</v>
      </c>
      <c r="T1945" s="35">
        <v>0</v>
      </c>
      <c r="U1945" s="36">
        <v>0</v>
      </c>
      <c r="V1945" s="37" t="s">
        <v>48</v>
      </c>
      <c r="W1945" s="32">
        <v>2016</v>
      </c>
      <c r="X1945" s="38" t="s">
        <v>12652</v>
      </c>
    </row>
    <row r="1946" spans="1:58" ht="50.1" customHeight="1">
      <c r="A1946" s="29" t="s">
        <v>4546</v>
      </c>
      <c r="B1946" s="30" t="s">
        <v>35</v>
      </c>
      <c r="C1946" s="31" t="s">
        <v>4540</v>
      </c>
      <c r="D1946" s="31" t="s">
        <v>4541</v>
      </c>
      <c r="E1946" s="31" t="s">
        <v>4542</v>
      </c>
      <c r="F1946" s="31" t="s">
        <v>4543</v>
      </c>
      <c r="G1946" s="32" t="s">
        <v>103</v>
      </c>
      <c r="H1946" s="33">
        <v>0</v>
      </c>
      <c r="I1946" s="67">
        <v>590000000</v>
      </c>
      <c r="J1946" s="32" t="s">
        <v>41</v>
      </c>
      <c r="K1946" s="32" t="s">
        <v>3922</v>
      </c>
      <c r="L1946" s="32" t="s">
        <v>43</v>
      </c>
      <c r="M1946" s="32" t="s">
        <v>84</v>
      </c>
      <c r="N1946" s="32" t="s">
        <v>45</v>
      </c>
      <c r="O1946" s="32" t="s">
        <v>483</v>
      </c>
      <c r="P1946" s="32" t="s">
        <v>2995</v>
      </c>
      <c r="Q1946" s="32" t="s">
        <v>2811</v>
      </c>
      <c r="R1946" s="34">
        <v>120</v>
      </c>
      <c r="S1946" s="34">
        <v>17100</v>
      </c>
      <c r="T1946" s="35">
        <f>R1946*S1946</f>
        <v>2052000</v>
      </c>
      <c r="U1946" s="36">
        <f>T1946*1.12</f>
        <v>2298240</v>
      </c>
      <c r="V1946" s="37" t="s">
        <v>48</v>
      </c>
      <c r="W1946" s="32">
        <v>2016</v>
      </c>
      <c r="X1946" s="38" t="s">
        <v>48</v>
      </c>
    </row>
    <row r="1947" spans="1:58" ht="50.1" customHeight="1">
      <c r="A1947" s="29" t="s">
        <v>4547</v>
      </c>
      <c r="B1947" s="30" t="s">
        <v>35</v>
      </c>
      <c r="C1947" s="31" t="s">
        <v>4548</v>
      </c>
      <c r="D1947" s="31" t="s">
        <v>4549</v>
      </c>
      <c r="E1947" s="31" t="s">
        <v>4550</v>
      </c>
      <c r="F1947" s="31" t="s">
        <v>4551</v>
      </c>
      <c r="G1947" s="32" t="s">
        <v>40</v>
      </c>
      <c r="H1947" s="33">
        <v>0</v>
      </c>
      <c r="I1947" s="67">
        <v>590000000</v>
      </c>
      <c r="J1947" s="32" t="s">
        <v>41</v>
      </c>
      <c r="K1947" s="32" t="s">
        <v>153</v>
      </c>
      <c r="L1947" s="32" t="s">
        <v>43</v>
      </c>
      <c r="M1947" s="32" t="s">
        <v>84</v>
      </c>
      <c r="N1947" s="32" t="s">
        <v>154</v>
      </c>
      <c r="O1947" s="32" t="s">
        <v>155</v>
      </c>
      <c r="P1947" s="32" t="s">
        <v>162</v>
      </c>
      <c r="Q1947" s="32" t="s">
        <v>163</v>
      </c>
      <c r="R1947" s="34">
        <v>10</v>
      </c>
      <c r="S1947" s="34">
        <v>209000</v>
      </c>
      <c r="T1947" s="35">
        <v>0</v>
      </c>
      <c r="U1947" s="36">
        <v>0</v>
      </c>
      <c r="V1947" s="37" t="s">
        <v>48</v>
      </c>
      <c r="W1947" s="32">
        <v>2016</v>
      </c>
      <c r="X1947" s="38" t="s">
        <v>156</v>
      </c>
    </row>
    <row r="1948" spans="1:58" ht="50.1" customHeight="1">
      <c r="A1948" s="29" t="s">
        <v>4552</v>
      </c>
      <c r="B1948" s="30" t="s">
        <v>35</v>
      </c>
      <c r="C1948" s="31" t="s">
        <v>4548</v>
      </c>
      <c r="D1948" s="31" t="s">
        <v>4549</v>
      </c>
      <c r="E1948" s="31" t="s">
        <v>4550</v>
      </c>
      <c r="F1948" s="31" t="s">
        <v>4551</v>
      </c>
      <c r="G1948" s="32" t="s">
        <v>40</v>
      </c>
      <c r="H1948" s="33">
        <v>0</v>
      </c>
      <c r="I1948" s="67">
        <v>590000000</v>
      </c>
      <c r="J1948" s="32" t="s">
        <v>41</v>
      </c>
      <c r="K1948" s="32" t="s">
        <v>153</v>
      </c>
      <c r="L1948" s="32" t="s">
        <v>43</v>
      </c>
      <c r="M1948" s="32" t="s">
        <v>84</v>
      </c>
      <c r="N1948" s="32" t="s">
        <v>154</v>
      </c>
      <c r="O1948" s="32" t="s">
        <v>155</v>
      </c>
      <c r="P1948" s="32" t="s">
        <v>162</v>
      </c>
      <c r="Q1948" s="32" t="s">
        <v>163</v>
      </c>
      <c r="R1948" s="34">
        <v>10</v>
      </c>
      <c r="S1948" s="34">
        <v>245000</v>
      </c>
      <c r="T1948" s="35">
        <f>R1948*S1948</f>
        <v>2450000</v>
      </c>
      <c r="U1948" s="36">
        <f>T1948*1.12</f>
        <v>2744000.0000000005</v>
      </c>
      <c r="V1948" s="37" t="s">
        <v>48</v>
      </c>
      <c r="W1948" s="32">
        <v>2016</v>
      </c>
      <c r="X1948" s="38" t="s">
        <v>48</v>
      </c>
    </row>
    <row r="1949" spans="1:58" ht="50.1" customHeight="1">
      <c r="A1949" s="29" t="s">
        <v>4553</v>
      </c>
      <c r="B1949" s="30" t="s">
        <v>35</v>
      </c>
      <c r="C1949" s="31" t="s">
        <v>4554</v>
      </c>
      <c r="D1949" s="31" t="s">
        <v>4555</v>
      </c>
      <c r="E1949" s="31" t="s">
        <v>4556</v>
      </c>
      <c r="F1949" s="31" t="s">
        <v>4557</v>
      </c>
      <c r="G1949" s="32" t="s">
        <v>40</v>
      </c>
      <c r="H1949" s="33">
        <v>0</v>
      </c>
      <c r="I1949" s="67">
        <v>590000000</v>
      </c>
      <c r="J1949" s="32" t="s">
        <v>41</v>
      </c>
      <c r="K1949" s="32" t="s">
        <v>68</v>
      </c>
      <c r="L1949" s="32" t="s">
        <v>302</v>
      </c>
      <c r="M1949" s="32" t="s">
        <v>69</v>
      </c>
      <c r="N1949" s="32" t="s">
        <v>303</v>
      </c>
      <c r="O1949" s="32" t="s">
        <v>105</v>
      </c>
      <c r="P1949" s="32">
        <v>796</v>
      </c>
      <c r="Q1949" s="32" t="s">
        <v>47</v>
      </c>
      <c r="R1949" s="34">
        <v>3</v>
      </c>
      <c r="S1949" s="34">
        <v>20893</v>
      </c>
      <c r="T1949" s="35">
        <v>0</v>
      </c>
      <c r="U1949" s="36">
        <f>T1949*1.12</f>
        <v>0</v>
      </c>
      <c r="V1949" s="37" t="s">
        <v>48</v>
      </c>
      <c r="W1949" s="32">
        <v>2016</v>
      </c>
      <c r="X1949" s="38">
        <v>11</v>
      </c>
    </row>
    <row r="1950" spans="1:58" s="40" customFormat="1" ht="50.1" customHeight="1">
      <c r="A1950" s="70" t="s">
        <v>4558</v>
      </c>
      <c r="B1950" s="30" t="s">
        <v>35</v>
      </c>
      <c r="C1950" s="42" t="s">
        <v>4554</v>
      </c>
      <c r="D1950" s="42" t="s">
        <v>4555</v>
      </c>
      <c r="E1950" s="31" t="s">
        <v>4556</v>
      </c>
      <c r="F1950" s="42" t="s">
        <v>4557</v>
      </c>
      <c r="G1950" s="32" t="s">
        <v>40</v>
      </c>
      <c r="H1950" s="30">
        <v>0</v>
      </c>
      <c r="I1950" s="67">
        <v>590000000</v>
      </c>
      <c r="J1950" s="32" t="s">
        <v>41</v>
      </c>
      <c r="K1950" s="32" t="s">
        <v>182</v>
      </c>
      <c r="L1950" s="32" t="s">
        <v>302</v>
      </c>
      <c r="M1950" s="32" t="s">
        <v>69</v>
      </c>
      <c r="N1950" s="32" t="s">
        <v>303</v>
      </c>
      <c r="O1950" s="67" t="s">
        <v>483</v>
      </c>
      <c r="P1950" s="32">
        <v>796</v>
      </c>
      <c r="Q1950" s="32" t="s">
        <v>47</v>
      </c>
      <c r="R1950" s="58">
        <v>3</v>
      </c>
      <c r="S1950" s="58">
        <v>20893</v>
      </c>
      <c r="T1950" s="58">
        <v>0</v>
      </c>
      <c r="U1950" s="58">
        <f>T1950*1.12</f>
        <v>0</v>
      </c>
      <c r="V1950" s="65"/>
      <c r="W1950" s="32">
        <v>2016</v>
      </c>
      <c r="X1950" s="87">
        <v>11</v>
      </c>
      <c r="Y1950" s="364"/>
      <c r="Z1950" s="364"/>
      <c r="AA1950" s="364"/>
      <c r="AB1950" s="364"/>
      <c r="AC1950" s="364"/>
      <c r="AD1950" s="364"/>
      <c r="AE1950" s="364"/>
      <c r="AF1950" s="364"/>
      <c r="AG1950" s="364"/>
      <c r="AH1950" s="39"/>
      <c r="AI1950" s="39"/>
      <c r="AJ1950" s="39"/>
      <c r="AK1950" s="39"/>
      <c r="AL1950" s="39"/>
      <c r="AM1950" s="39"/>
      <c r="AN1950" s="39"/>
      <c r="AO1950" s="39"/>
      <c r="AP1950" s="39"/>
      <c r="AQ1950" s="39"/>
      <c r="AR1950" s="39"/>
      <c r="AS1950" s="39"/>
      <c r="AT1950" s="39"/>
      <c r="AU1950" s="39"/>
      <c r="AV1950" s="39"/>
      <c r="AW1950" s="39"/>
      <c r="AX1950" s="39"/>
      <c r="AY1950" s="39"/>
      <c r="AZ1950" s="39"/>
      <c r="BA1950" s="39"/>
      <c r="BB1950" s="39"/>
      <c r="BC1950" s="39"/>
      <c r="BD1950" s="39"/>
      <c r="BE1950" s="39"/>
      <c r="BF1950" s="39"/>
    </row>
    <row r="1951" spans="1:58" s="40" customFormat="1" ht="50.1" customHeight="1">
      <c r="A1951" s="70" t="s">
        <v>13197</v>
      </c>
      <c r="B1951" s="30" t="s">
        <v>35</v>
      </c>
      <c r="C1951" s="42" t="s">
        <v>4554</v>
      </c>
      <c r="D1951" s="42" t="s">
        <v>4555</v>
      </c>
      <c r="E1951" s="31" t="s">
        <v>4556</v>
      </c>
      <c r="F1951" s="42" t="s">
        <v>4557</v>
      </c>
      <c r="G1951" s="32" t="s">
        <v>40</v>
      </c>
      <c r="H1951" s="30">
        <v>0</v>
      </c>
      <c r="I1951" s="67">
        <v>590000000</v>
      </c>
      <c r="J1951" s="32" t="s">
        <v>41</v>
      </c>
      <c r="K1951" s="32" t="s">
        <v>12806</v>
      </c>
      <c r="L1951" s="32" t="s">
        <v>302</v>
      </c>
      <c r="M1951" s="32" t="s">
        <v>69</v>
      </c>
      <c r="N1951" s="32" t="s">
        <v>303</v>
      </c>
      <c r="O1951" s="67" t="s">
        <v>483</v>
      </c>
      <c r="P1951" s="32">
        <v>796</v>
      </c>
      <c r="Q1951" s="32" t="s">
        <v>47</v>
      </c>
      <c r="R1951" s="58">
        <v>3</v>
      </c>
      <c r="S1951" s="58">
        <v>20893</v>
      </c>
      <c r="T1951" s="58">
        <f>R1951*S1951</f>
        <v>62679</v>
      </c>
      <c r="U1951" s="58">
        <f>T1951*1.12</f>
        <v>70200.48000000001</v>
      </c>
      <c r="V1951" s="65"/>
      <c r="W1951" s="32">
        <v>2016</v>
      </c>
      <c r="X1951" s="87"/>
      <c r="Y1951" s="364"/>
      <c r="Z1951" s="364"/>
      <c r="AA1951" s="364"/>
      <c r="AB1951" s="364"/>
      <c r="AC1951" s="364"/>
      <c r="AD1951" s="364"/>
      <c r="AE1951" s="364"/>
      <c r="AF1951" s="364"/>
      <c r="AG1951" s="364"/>
      <c r="AH1951" s="39"/>
      <c r="AI1951" s="39"/>
      <c r="AJ1951" s="39"/>
      <c r="AK1951" s="39"/>
      <c r="AL1951" s="39"/>
      <c r="AM1951" s="39"/>
      <c r="AN1951" s="39"/>
      <c r="AO1951" s="39"/>
      <c r="AP1951" s="39"/>
      <c r="AQ1951" s="39"/>
      <c r="AR1951" s="39"/>
      <c r="AS1951" s="39"/>
      <c r="AT1951" s="39"/>
      <c r="AU1951" s="39"/>
      <c r="AV1951" s="39"/>
      <c r="AW1951" s="39"/>
      <c r="AX1951" s="39"/>
      <c r="AY1951" s="39"/>
      <c r="AZ1951" s="39"/>
      <c r="BA1951" s="39"/>
      <c r="BB1951" s="39"/>
      <c r="BC1951" s="39"/>
      <c r="BD1951" s="39"/>
      <c r="BE1951" s="39"/>
      <c r="BF1951" s="39"/>
    </row>
    <row r="1952" spans="1:58" ht="50.1" customHeight="1">
      <c r="A1952" s="29" t="s">
        <v>4559</v>
      </c>
      <c r="B1952" s="30" t="s">
        <v>35</v>
      </c>
      <c r="C1952" s="31" t="s">
        <v>4560</v>
      </c>
      <c r="D1952" s="31" t="s">
        <v>4561</v>
      </c>
      <c r="E1952" s="31" t="s">
        <v>4562</v>
      </c>
      <c r="F1952" s="31" t="s">
        <v>4563</v>
      </c>
      <c r="G1952" s="32" t="s">
        <v>103</v>
      </c>
      <c r="H1952" s="33">
        <v>10</v>
      </c>
      <c r="I1952" s="67">
        <v>590000000</v>
      </c>
      <c r="J1952" s="32" t="s">
        <v>41</v>
      </c>
      <c r="K1952" s="32" t="s">
        <v>4564</v>
      </c>
      <c r="L1952" s="32" t="s">
        <v>43</v>
      </c>
      <c r="M1952" s="32" t="s">
        <v>84</v>
      </c>
      <c r="N1952" s="32" t="s">
        <v>201</v>
      </c>
      <c r="O1952" s="32" t="s">
        <v>202</v>
      </c>
      <c r="P1952" s="32" t="s">
        <v>162</v>
      </c>
      <c r="Q1952" s="32" t="s">
        <v>163</v>
      </c>
      <c r="R1952" s="34">
        <v>75</v>
      </c>
      <c r="S1952" s="34">
        <v>25532</v>
      </c>
      <c r="T1952" s="35">
        <v>0</v>
      </c>
      <c r="U1952" s="36">
        <v>0</v>
      </c>
      <c r="V1952" s="37" t="s">
        <v>126</v>
      </c>
      <c r="W1952" s="32">
        <v>2016</v>
      </c>
      <c r="X1952" s="38" t="s">
        <v>12656</v>
      </c>
    </row>
    <row r="1953" spans="1:24" ht="50.1" customHeight="1">
      <c r="A1953" s="29" t="s">
        <v>4565</v>
      </c>
      <c r="B1953" s="30" t="s">
        <v>35</v>
      </c>
      <c r="C1953" s="31" t="s">
        <v>4560</v>
      </c>
      <c r="D1953" s="31" t="s">
        <v>4561</v>
      </c>
      <c r="E1953" s="31" t="s">
        <v>4562</v>
      </c>
      <c r="F1953" s="31" t="s">
        <v>4563</v>
      </c>
      <c r="G1953" s="32" t="s">
        <v>40</v>
      </c>
      <c r="H1953" s="33">
        <v>100</v>
      </c>
      <c r="I1953" s="67">
        <v>590000000</v>
      </c>
      <c r="J1953" s="32" t="s">
        <v>41</v>
      </c>
      <c r="K1953" s="32" t="s">
        <v>4566</v>
      </c>
      <c r="L1953" s="32" t="s">
        <v>43</v>
      </c>
      <c r="M1953" s="32" t="s">
        <v>44</v>
      </c>
      <c r="N1953" s="32" t="s">
        <v>45</v>
      </c>
      <c r="O1953" s="32" t="s">
        <v>62</v>
      </c>
      <c r="P1953" s="32" t="s">
        <v>162</v>
      </c>
      <c r="Q1953" s="32" t="s">
        <v>163</v>
      </c>
      <c r="R1953" s="34">
        <v>30</v>
      </c>
      <c r="S1953" s="34">
        <v>25532</v>
      </c>
      <c r="T1953" s="35">
        <f>R1953*S1953</f>
        <v>765960</v>
      </c>
      <c r="U1953" s="36">
        <f>T1953*1.12</f>
        <v>857875.20000000007</v>
      </c>
      <c r="V1953" s="37" t="s">
        <v>48</v>
      </c>
      <c r="W1953" s="32">
        <v>2016</v>
      </c>
      <c r="X1953" s="38" t="s">
        <v>48</v>
      </c>
    </row>
    <row r="1954" spans="1:24" ht="50.1" customHeight="1">
      <c r="A1954" s="29" t="s">
        <v>4567</v>
      </c>
      <c r="B1954" s="30" t="s">
        <v>35</v>
      </c>
      <c r="C1954" s="31" t="s">
        <v>4568</v>
      </c>
      <c r="D1954" s="31" t="s">
        <v>4569</v>
      </c>
      <c r="E1954" s="31" t="s">
        <v>4570</v>
      </c>
      <c r="F1954" s="31" t="s">
        <v>4571</v>
      </c>
      <c r="G1954" s="32" t="s">
        <v>40</v>
      </c>
      <c r="H1954" s="33">
        <v>0</v>
      </c>
      <c r="I1954" s="67">
        <v>590000000</v>
      </c>
      <c r="J1954" s="32" t="s">
        <v>41</v>
      </c>
      <c r="K1954" s="32" t="s">
        <v>381</v>
      </c>
      <c r="L1954" s="32" t="s">
        <v>302</v>
      </c>
      <c r="M1954" s="32" t="s">
        <v>69</v>
      </c>
      <c r="N1954" s="32" t="s">
        <v>425</v>
      </c>
      <c r="O1954" s="32" t="s">
        <v>71</v>
      </c>
      <c r="P1954" s="32">
        <v>796</v>
      </c>
      <c r="Q1954" s="32" t="s">
        <v>47</v>
      </c>
      <c r="R1954" s="34">
        <v>3</v>
      </c>
      <c r="S1954" s="34">
        <v>24350</v>
      </c>
      <c r="T1954" s="35">
        <v>0</v>
      </c>
      <c r="U1954" s="36">
        <f>T1954*1.12</f>
        <v>0</v>
      </c>
      <c r="V1954" s="37" t="s">
        <v>48</v>
      </c>
      <c r="W1954" s="32">
        <v>2016</v>
      </c>
      <c r="X1954" s="38">
        <v>11</v>
      </c>
    </row>
    <row r="1955" spans="1:24" s="151" customFormat="1" ht="50.1" customHeight="1">
      <c r="A1955" s="41" t="s">
        <v>4572</v>
      </c>
      <c r="B1955" s="30" t="s">
        <v>35</v>
      </c>
      <c r="C1955" s="42" t="s">
        <v>4568</v>
      </c>
      <c r="D1955" s="42" t="s">
        <v>4569</v>
      </c>
      <c r="E1955" s="42" t="s">
        <v>4570</v>
      </c>
      <c r="F1955" s="42" t="s">
        <v>4571</v>
      </c>
      <c r="G1955" s="32" t="s">
        <v>40</v>
      </c>
      <c r="H1955" s="30">
        <v>0</v>
      </c>
      <c r="I1955" s="67">
        <v>590000000</v>
      </c>
      <c r="J1955" s="32" t="s">
        <v>41</v>
      </c>
      <c r="K1955" s="32" t="s">
        <v>383</v>
      </c>
      <c r="L1955" s="32" t="s">
        <v>302</v>
      </c>
      <c r="M1955" s="32" t="s">
        <v>69</v>
      </c>
      <c r="N1955" s="32" t="s">
        <v>425</v>
      </c>
      <c r="O1955" s="32" t="s">
        <v>115</v>
      </c>
      <c r="P1955" s="32">
        <v>796</v>
      </c>
      <c r="Q1955" s="32" t="s">
        <v>47</v>
      </c>
      <c r="R1955" s="62">
        <v>3</v>
      </c>
      <c r="S1955" s="53">
        <v>24350</v>
      </c>
      <c r="T1955" s="44">
        <f>R1955*S1955</f>
        <v>73050</v>
      </c>
      <c r="U1955" s="44">
        <f>T1955*1.12</f>
        <v>81816.000000000015</v>
      </c>
      <c r="V1955" s="65"/>
      <c r="W1955" s="32">
        <v>2016</v>
      </c>
      <c r="X1955" s="87"/>
    </row>
    <row r="1956" spans="1:24" ht="50.1" customHeight="1">
      <c r="A1956" s="29" t="s">
        <v>4573</v>
      </c>
      <c r="B1956" s="30" t="s">
        <v>35</v>
      </c>
      <c r="C1956" s="31" t="s">
        <v>4568</v>
      </c>
      <c r="D1956" s="31" t="s">
        <v>4569</v>
      </c>
      <c r="E1956" s="31" t="s">
        <v>4570</v>
      </c>
      <c r="F1956" s="31" t="s">
        <v>4574</v>
      </c>
      <c r="G1956" s="32" t="s">
        <v>40</v>
      </c>
      <c r="H1956" s="33">
        <v>0</v>
      </c>
      <c r="I1956" s="67">
        <v>590000000</v>
      </c>
      <c r="J1956" s="32" t="s">
        <v>41</v>
      </c>
      <c r="K1956" s="32" t="s">
        <v>381</v>
      </c>
      <c r="L1956" s="32" t="s">
        <v>302</v>
      </c>
      <c r="M1956" s="32" t="s">
        <v>69</v>
      </c>
      <c r="N1956" s="32" t="s">
        <v>425</v>
      </c>
      <c r="O1956" s="32" t="s">
        <v>71</v>
      </c>
      <c r="P1956" s="32">
        <v>796</v>
      </c>
      <c r="Q1956" s="32" t="s">
        <v>47</v>
      </c>
      <c r="R1956" s="34">
        <v>7</v>
      </c>
      <c r="S1956" s="34">
        <v>24350</v>
      </c>
      <c r="T1956" s="35">
        <v>0</v>
      </c>
      <c r="U1956" s="36">
        <f t="shared" ref="U1956:U1974" si="171">T1956*1.12</f>
        <v>0</v>
      </c>
      <c r="V1956" s="37" t="s">
        <v>48</v>
      </c>
      <c r="W1956" s="32">
        <v>2016</v>
      </c>
      <c r="X1956" s="38">
        <v>11</v>
      </c>
    </row>
    <row r="1957" spans="1:24" s="151" customFormat="1" ht="50.1" customHeight="1">
      <c r="A1957" s="41" t="s">
        <v>4575</v>
      </c>
      <c r="B1957" s="30" t="s">
        <v>35</v>
      </c>
      <c r="C1957" s="42" t="s">
        <v>4568</v>
      </c>
      <c r="D1957" s="42" t="s">
        <v>4569</v>
      </c>
      <c r="E1957" s="42" t="s">
        <v>4570</v>
      </c>
      <c r="F1957" s="42" t="s">
        <v>4574</v>
      </c>
      <c r="G1957" s="32" t="s">
        <v>40</v>
      </c>
      <c r="H1957" s="30">
        <v>0</v>
      </c>
      <c r="I1957" s="67">
        <v>590000000</v>
      </c>
      <c r="J1957" s="32" t="s">
        <v>41</v>
      </c>
      <c r="K1957" s="32" t="s">
        <v>383</v>
      </c>
      <c r="L1957" s="32" t="s">
        <v>302</v>
      </c>
      <c r="M1957" s="32" t="s">
        <v>69</v>
      </c>
      <c r="N1957" s="32" t="s">
        <v>425</v>
      </c>
      <c r="O1957" s="32" t="s">
        <v>115</v>
      </c>
      <c r="P1957" s="32">
        <v>796</v>
      </c>
      <c r="Q1957" s="32" t="s">
        <v>47</v>
      </c>
      <c r="R1957" s="62">
        <v>7</v>
      </c>
      <c r="S1957" s="53">
        <v>24350</v>
      </c>
      <c r="T1957" s="44">
        <f>R1957*S1957</f>
        <v>170450</v>
      </c>
      <c r="U1957" s="44">
        <f>T1957*1.12</f>
        <v>190904.00000000003</v>
      </c>
      <c r="V1957" s="65"/>
      <c r="W1957" s="32">
        <v>2016</v>
      </c>
      <c r="X1957" s="87"/>
    </row>
    <row r="1958" spans="1:24" ht="50.1" customHeight="1">
      <c r="A1958" s="29" t="s">
        <v>4576</v>
      </c>
      <c r="B1958" s="30" t="s">
        <v>35</v>
      </c>
      <c r="C1958" s="31" t="s">
        <v>4568</v>
      </c>
      <c r="D1958" s="31" t="s">
        <v>4569</v>
      </c>
      <c r="E1958" s="31" t="s">
        <v>4570</v>
      </c>
      <c r="F1958" s="31" t="s">
        <v>4577</v>
      </c>
      <c r="G1958" s="32" t="s">
        <v>40</v>
      </c>
      <c r="H1958" s="33">
        <v>0</v>
      </c>
      <c r="I1958" s="67">
        <v>590000000</v>
      </c>
      <c r="J1958" s="32" t="s">
        <v>41</v>
      </c>
      <c r="K1958" s="32" t="s">
        <v>68</v>
      </c>
      <c r="L1958" s="32" t="s">
        <v>302</v>
      </c>
      <c r="M1958" s="32" t="s">
        <v>69</v>
      </c>
      <c r="N1958" s="32" t="s">
        <v>303</v>
      </c>
      <c r="O1958" s="32" t="s">
        <v>71</v>
      </c>
      <c r="P1958" s="32">
        <v>796</v>
      </c>
      <c r="Q1958" s="32" t="s">
        <v>47</v>
      </c>
      <c r="R1958" s="34">
        <v>2</v>
      </c>
      <c r="S1958" s="34">
        <v>14000</v>
      </c>
      <c r="T1958" s="35">
        <v>0</v>
      </c>
      <c r="U1958" s="36">
        <f t="shared" si="171"/>
        <v>0</v>
      </c>
      <c r="V1958" s="37" t="s">
        <v>48</v>
      </c>
      <c r="W1958" s="32">
        <v>2016</v>
      </c>
      <c r="X1958" s="38">
        <v>11</v>
      </c>
    </row>
    <row r="1959" spans="1:24" s="151" customFormat="1" ht="50.1" customHeight="1">
      <c r="A1959" s="41" t="s">
        <v>4578</v>
      </c>
      <c r="B1959" s="30" t="s">
        <v>35</v>
      </c>
      <c r="C1959" s="42" t="s">
        <v>4568</v>
      </c>
      <c r="D1959" s="42" t="s">
        <v>4569</v>
      </c>
      <c r="E1959" s="42" t="s">
        <v>4570</v>
      </c>
      <c r="F1959" s="42" t="s">
        <v>4577</v>
      </c>
      <c r="G1959" s="32" t="s">
        <v>40</v>
      </c>
      <c r="H1959" s="30">
        <v>0</v>
      </c>
      <c r="I1959" s="67">
        <v>590000000</v>
      </c>
      <c r="J1959" s="32" t="s">
        <v>41</v>
      </c>
      <c r="K1959" s="32" t="s">
        <v>182</v>
      </c>
      <c r="L1959" s="32" t="s">
        <v>302</v>
      </c>
      <c r="M1959" s="32" t="s">
        <v>69</v>
      </c>
      <c r="N1959" s="32" t="s">
        <v>303</v>
      </c>
      <c r="O1959" s="32" t="s">
        <v>115</v>
      </c>
      <c r="P1959" s="32">
        <v>796</v>
      </c>
      <c r="Q1959" s="32" t="s">
        <v>47</v>
      </c>
      <c r="R1959" s="62">
        <v>2</v>
      </c>
      <c r="S1959" s="53">
        <v>14000</v>
      </c>
      <c r="T1959" s="44">
        <f>R1959*S1959</f>
        <v>28000</v>
      </c>
      <c r="U1959" s="44">
        <f>T1959*1.12</f>
        <v>31360.000000000004</v>
      </c>
      <c r="V1959" s="65"/>
      <c r="W1959" s="32">
        <v>2016</v>
      </c>
      <c r="X1959" s="87"/>
    </row>
    <row r="1960" spans="1:24" ht="50.1" customHeight="1">
      <c r="A1960" s="29" t="s">
        <v>4579</v>
      </c>
      <c r="B1960" s="30" t="s">
        <v>35</v>
      </c>
      <c r="C1960" s="31" t="s">
        <v>4580</v>
      </c>
      <c r="D1960" s="31" t="s">
        <v>4581</v>
      </c>
      <c r="E1960" s="31" t="s">
        <v>4582</v>
      </c>
      <c r="F1960" s="31" t="s">
        <v>4583</v>
      </c>
      <c r="G1960" s="32" t="s">
        <v>40</v>
      </c>
      <c r="H1960" s="33">
        <v>0</v>
      </c>
      <c r="I1960" s="67">
        <v>590000000</v>
      </c>
      <c r="J1960" s="32" t="s">
        <v>41</v>
      </c>
      <c r="K1960" s="32" t="s">
        <v>437</v>
      </c>
      <c r="L1960" s="32" t="s">
        <v>43</v>
      </c>
      <c r="M1960" s="32" t="s">
        <v>84</v>
      </c>
      <c r="N1960" s="32" t="s">
        <v>438</v>
      </c>
      <c r="O1960" s="32" t="s">
        <v>56</v>
      </c>
      <c r="P1960" s="32">
        <v>796</v>
      </c>
      <c r="Q1960" s="32" t="s">
        <v>47</v>
      </c>
      <c r="R1960" s="34">
        <v>30</v>
      </c>
      <c r="S1960" s="34">
        <v>2300</v>
      </c>
      <c r="T1960" s="35">
        <v>0</v>
      </c>
      <c r="U1960" s="36">
        <f t="shared" si="171"/>
        <v>0</v>
      </c>
      <c r="V1960" s="37" t="s">
        <v>48</v>
      </c>
      <c r="W1960" s="32">
        <v>2016</v>
      </c>
      <c r="X1960" s="38">
        <v>11</v>
      </c>
    </row>
    <row r="1961" spans="1:24" s="151" customFormat="1" ht="50.1" customHeight="1">
      <c r="A1961" s="41" t="s">
        <v>4584</v>
      </c>
      <c r="B1961" s="30" t="s">
        <v>35</v>
      </c>
      <c r="C1961" s="42" t="s">
        <v>4580</v>
      </c>
      <c r="D1961" s="42" t="s">
        <v>4581</v>
      </c>
      <c r="E1961" s="42" t="s">
        <v>4582</v>
      </c>
      <c r="F1961" s="42" t="s">
        <v>4585</v>
      </c>
      <c r="G1961" s="30" t="s">
        <v>40</v>
      </c>
      <c r="H1961" s="30">
        <v>0</v>
      </c>
      <c r="I1961" s="67">
        <v>590000000</v>
      </c>
      <c r="J1961" s="32" t="s">
        <v>41</v>
      </c>
      <c r="K1961" s="30" t="s">
        <v>519</v>
      </c>
      <c r="L1961" s="32" t="s">
        <v>43</v>
      </c>
      <c r="M1961" s="30" t="s">
        <v>84</v>
      </c>
      <c r="N1961" s="30" t="s">
        <v>3845</v>
      </c>
      <c r="O1961" s="67" t="s">
        <v>483</v>
      </c>
      <c r="P1961" s="32">
        <v>796</v>
      </c>
      <c r="Q1961" s="30" t="s">
        <v>47</v>
      </c>
      <c r="R1961" s="43">
        <v>30</v>
      </c>
      <c r="S1961" s="43">
        <v>2300</v>
      </c>
      <c r="T1961" s="44">
        <f>R1961*S1961</f>
        <v>69000</v>
      </c>
      <c r="U1961" s="44">
        <f>T1961*1.12</f>
        <v>77280.000000000015</v>
      </c>
      <c r="V1961" s="64"/>
      <c r="W1961" s="32">
        <v>2016</v>
      </c>
      <c r="X1961" s="30"/>
    </row>
    <row r="1962" spans="1:24" ht="50.1" customHeight="1">
      <c r="A1962" s="29" t="s">
        <v>4586</v>
      </c>
      <c r="B1962" s="30" t="s">
        <v>35</v>
      </c>
      <c r="C1962" s="31" t="s">
        <v>4587</v>
      </c>
      <c r="D1962" s="31" t="s">
        <v>4588</v>
      </c>
      <c r="E1962" s="31" t="s">
        <v>488</v>
      </c>
      <c r="F1962" s="31" t="s">
        <v>4589</v>
      </c>
      <c r="G1962" s="32" t="s">
        <v>40</v>
      </c>
      <c r="H1962" s="33">
        <v>0</v>
      </c>
      <c r="I1962" s="67">
        <v>590000000</v>
      </c>
      <c r="J1962" s="32" t="s">
        <v>41</v>
      </c>
      <c r="K1962" s="32" t="s">
        <v>68</v>
      </c>
      <c r="L1962" s="32" t="s">
        <v>302</v>
      </c>
      <c r="M1962" s="32" t="s">
        <v>69</v>
      </c>
      <c r="N1962" s="32" t="s">
        <v>303</v>
      </c>
      <c r="O1962" s="32" t="s">
        <v>71</v>
      </c>
      <c r="P1962" s="32">
        <v>796</v>
      </c>
      <c r="Q1962" s="32" t="s">
        <v>47</v>
      </c>
      <c r="R1962" s="34">
        <v>6</v>
      </c>
      <c r="S1962" s="34">
        <v>814</v>
      </c>
      <c r="T1962" s="35">
        <v>0</v>
      </c>
      <c r="U1962" s="36">
        <f t="shared" si="171"/>
        <v>0</v>
      </c>
      <c r="V1962" s="37" t="s">
        <v>48</v>
      </c>
      <c r="W1962" s="32">
        <v>2016</v>
      </c>
      <c r="X1962" s="38">
        <v>11</v>
      </c>
    </row>
    <row r="1963" spans="1:24" s="151" customFormat="1" ht="50.1" customHeight="1">
      <c r="A1963" s="41" t="s">
        <v>4590</v>
      </c>
      <c r="B1963" s="30" t="s">
        <v>35</v>
      </c>
      <c r="C1963" s="42" t="s">
        <v>4587</v>
      </c>
      <c r="D1963" s="42" t="s">
        <v>4588</v>
      </c>
      <c r="E1963" s="42" t="s">
        <v>488</v>
      </c>
      <c r="F1963" s="42" t="s">
        <v>4589</v>
      </c>
      <c r="G1963" s="32" t="s">
        <v>40</v>
      </c>
      <c r="H1963" s="30">
        <v>0</v>
      </c>
      <c r="I1963" s="67">
        <v>590000000</v>
      </c>
      <c r="J1963" s="32" t="s">
        <v>41</v>
      </c>
      <c r="K1963" s="32" t="s">
        <v>182</v>
      </c>
      <c r="L1963" s="32" t="s">
        <v>302</v>
      </c>
      <c r="M1963" s="32" t="s">
        <v>69</v>
      </c>
      <c r="N1963" s="32" t="s">
        <v>303</v>
      </c>
      <c r="O1963" s="32" t="s">
        <v>115</v>
      </c>
      <c r="P1963" s="32">
        <v>796</v>
      </c>
      <c r="Q1963" s="32" t="s">
        <v>47</v>
      </c>
      <c r="R1963" s="62">
        <v>6</v>
      </c>
      <c r="S1963" s="53">
        <v>814</v>
      </c>
      <c r="T1963" s="44">
        <f>R1963*S1963</f>
        <v>4884</v>
      </c>
      <c r="U1963" s="44">
        <f>T1963*1.12</f>
        <v>5470.0800000000008</v>
      </c>
      <c r="V1963" s="65"/>
      <c r="W1963" s="32">
        <v>2016</v>
      </c>
      <c r="X1963" s="87"/>
    </row>
    <row r="1964" spans="1:24" ht="50.1" customHeight="1">
      <c r="A1964" s="29" t="s">
        <v>4591</v>
      </c>
      <c r="B1964" s="30" t="s">
        <v>35</v>
      </c>
      <c r="C1964" s="31" t="s">
        <v>4587</v>
      </c>
      <c r="D1964" s="31" t="s">
        <v>4588</v>
      </c>
      <c r="E1964" s="31" t="s">
        <v>488</v>
      </c>
      <c r="F1964" s="31" t="s">
        <v>4592</v>
      </c>
      <c r="G1964" s="32" t="s">
        <v>40</v>
      </c>
      <c r="H1964" s="33">
        <v>0</v>
      </c>
      <c r="I1964" s="67">
        <v>590000000</v>
      </c>
      <c r="J1964" s="32" t="s">
        <v>41</v>
      </c>
      <c r="K1964" s="32" t="s">
        <v>68</v>
      </c>
      <c r="L1964" s="32" t="s">
        <v>302</v>
      </c>
      <c r="M1964" s="32" t="s">
        <v>69</v>
      </c>
      <c r="N1964" s="32" t="s">
        <v>303</v>
      </c>
      <c r="O1964" s="32" t="s">
        <v>71</v>
      </c>
      <c r="P1964" s="32">
        <v>796</v>
      </c>
      <c r="Q1964" s="32" t="s">
        <v>47</v>
      </c>
      <c r="R1964" s="34">
        <v>3</v>
      </c>
      <c r="S1964" s="34">
        <v>814</v>
      </c>
      <c r="T1964" s="35">
        <v>0</v>
      </c>
      <c r="U1964" s="36">
        <f t="shared" si="171"/>
        <v>0</v>
      </c>
      <c r="V1964" s="37" t="s">
        <v>48</v>
      </c>
      <c r="W1964" s="32">
        <v>2016</v>
      </c>
      <c r="X1964" s="38">
        <v>11</v>
      </c>
    </row>
    <row r="1965" spans="1:24" s="151" customFormat="1" ht="50.1" customHeight="1">
      <c r="A1965" s="41" t="s">
        <v>4593</v>
      </c>
      <c r="B1965" s="30" t="s">
        <v>35</v>
      </c>
      <c r="C1965" s="42" t="s">
        <v>4587</v>
      </c>
      <c r="D1965" s="42" t="s">
        <v>4588</v>
      </c>
      <c r="E1965" s="42" t="s">
        <v>488</v>
      </c>
      <c r="F1965" s="42" t="s">
        <v>4592</v>
      </c>
      <c r="G1965" s="32" t="s">
        <v>40</v>
      </c>
      <c r="H1965" s="30">
        <v>0</v>
      </c>
      <c r="I1965" s="67">
        <v>590000000</v>
      </c>
      <c r="J1965" s="32" t="s">
        <v>41</v>
      </c>
      <c r="K1965" s="32" t="s">
        <v>182</v>
      </c>
      <c r="L1965" s="32" t="s">
        <v>302</v>
      </c>
      <c r="M1965" s="32" t="s">
        <v>69</v>
      </c>
      <c r="N1965" s="32" t="s">
        <v>303</v>
      </c>
      <c r="O1965" s="32" t="s">
        <v>115</v>
      </c>
      <c r="P1965" s="32">
        <v>796</v>
      </c>
      <c r="Q1965" s="32" t="s">
        <v>47</v>
      </c>
      <c r="R1965" s="62">
        <v>3</v>
      </c>
      <c r="S1965" s="53">
        <v>814</v>
      </c>
      <c r="T1965" s="44">
        <f>R1965*S1965</f>
        <v>2442</v>
      </c>
      <c r="U1965" s="44">
        <f>T1965*1.12</f>
        <v>2735.0400000000004</v>
      </c>
      <c r="V1965" s="65"/>
      <c r="W1965" s="32">
        <v>2016</v>
      </c>
      <c r="X1965" s="87"/>
    </row>
    <row r="1966" spans="1:24" ht="50.1" customHeight="1">
      <c r="A1966" s="29" t="s">
        <v>4594</v>
      </c>
      <c r="B1966" s="30" t="s">
        <v>35</v>
      </c>
      <c r="C1966" s="31" t="s">
        <v>4587</v>
      </c>
      <c r="D1966" s="31" t="s">
        <v>4588</v>
      </c>
      <c r="E1966" s="31" t="s">
        <v>488</v>
      </c>
      <c r="F1966" s="31" t="s">
        <v>4595</v>
      </c>
      <c r="G1966" s="32" t="s">
        <v>40</v>
      </c>
      <c r="H1966" s="33">
        <v>0</v>
      </c>
      <c r="I1966" s="67">
        <v>590000000</v>
      </c>
      <c r="J1966" s="32" t="s">
        <v>41</v>
      </c>
      <c r="K1966" s="32" t="s">
        <v>68</v>
      </c>
      <c r="L1966" s="32" t="s">
        <v>302</v>
      </c>
      <c r="M1966" s="32" t="s">
        <v>69</v>
      </c>
      <c r="N1966" s="32" t="s">
        <v>303</v>
      </c>
      <c r="O1966" s="32" t="s">
        <v>71</v>
      </c>
      <c r="P1966" s="32">
        <v>796</v>
      </c>
      <c r="Q1966" s="32" t="s">
        <v>47</v>
      </c>
      <c r="R1966" s="34">
        <v>3</v>
      </c>
      <c r="S1966" s="34">
        <v>10500</v>
      </c>
      <c r="T1966" s="35">
        <v>0</v>
      </c>
      <c r="U1966" s="36">
        <f t="shared" si="171"/>
        <v>0</v>
      </c>
      <c r="V1966" s="37" t="s">
        <v>48</v>
      </c>
      <c r="W1966" s="32">
        <v>2016</v>
      </c>
      <c r="X1966" s="38">
        <v>11</v>
      </c>
    </row>
    <row r="1967" spans="1:24" s="151" customFormat="1" ht="50.1" customHeight="1">
      <c r="A1967" s="41" t="s">
        <v>4596</v>
      </c>
      <c r="B1967" s="30" t="s">
        <v>35</v>
      </c>
      <c r="C1967" s="42" t="s">
        <v>4587</v>
      </c>
      <c r="D1967" s="42" t="s">
        <v>4588</v>
      </c>
      <c r="E1967" s="42" t="s">
        <v>488</v>
      </c>
      <c r="F1967" s="42" t="s">
        <v>4595</v>
      </c>
      <c r="G1967" s="32" t="s">
        <v>40</v>
      </c>
      <c r="H1967" s="30">
        <v>0</v>
      </c>
      <c r="I1967" s="67">
        <v>590000000</v>
      </c>
      <c r="J1967" s="32" t="s">
        <v>41</v>
      </c>
      <c r="K1967" s="32" t="s">
        <v>182</v>
      </c>
      <c r="L1967" s="32" t="s">
        <v>302</v>
      </c>
      <c r="M1967" s="32" t="s">
        <v>69</v>
      </c>
      <c r="N1967" s="32" t="s">
        <v>303</v>
      </c>
      <c r="O1967" s="32" t="s">
        <v>115</v>
      </c>
      <c r="P1967" s="32">
        <v>796</v>
      </c>
      <c r="Q1967" s="32" t="s">
        <v>47</v>
      </c>
      <c r="R1967" s="62">
        <v>3</v>
      </c>
      <c r="S1967" s="53">
        <v>10500</v>
      </c>
      <c r="T1967" s="44">
        <f>R1967*S1967</f>
        <v>31500</v>
      </c>
      <c r="U1967" s="44">
        <f>T1967*1.12</f>
        <v>35280</v>
      </c>
      <c r="V1967" s="65"/>
      <c r="W1967" s="32">
        <v>2016</v>
      </c>
      <c r="X1967" s="87"/>
    </row>
    <row r="1968" spans="1:24" ht="50.1" customHeight="1">
      <c r="A1968" s="29" t="s">
        <v>4597</v>
      </c>
      <c r="B1968" s="30" t="s">
        <v>35</v>
      </c>
      <c r="C1968" s="31" t="s">
        <v>4598</v>
      </c>
      <c r="D1968" s="31" t="s">
        <v>4588</v>
      </c>
      <c r="E1968" s="31" t="s">
        <v>4599</v>
      </c>
      <c r="F1968" s="31" t="s">
        <v>4600</v>
      </c>
      <c r="G1968" s="32" t="s">
        <v>40</v>
      </c>
      <c r="H1968" s="33">
        <v>0</v>
      </c>
      <c r="I1968" s="67">
        <v>590000000</v>
      </c>
      <c r="J1968" s="32" t="s">
        <v>41</v>
      </c>
      <c r="K1968" s="32" t="s">
        <v>68</v>
      </c>
      <c r="L1968" s="32" t="s">
        <v>302</v>
      </c>
      <c r="M1968" s="32" t="s">
        <v>69</v>
      </c>
      <c r="N1968" s="32" t="s">
        <v>303</v>
      </c>
      <c r="O1968" s="32" t="s">
        <v>71</v>
      </c>
      <c r="P1968" s="32">
        <v>796</v>
      </c>
      <c r="Q1968" s="32" t="s">
        <v>47</v>
      </c>
      <c r="R1968" s="34">
        <v>4</v>
      </c>
      <c r="S1968" s="34">
        <v>555</v>
      </c>
      <c r="T1968" s="35">
        <v>0</v>
      </c>
      <c r="U1968" s="36">
        <f t="shared" si="171"/>
        <v>0</v>
      </c>
      <c r="V1968" s="37" t="s">
        <v>48</v>
      </c>
      <c r="W1968" s="32">
        <v>2016</v>
      </c>
      <c r="X1968" s="38">
        <v>11</v>
      </c>
    </row>
    <row r="1969" spans="1:58" s="151" customFormat="1" ht="50.1" customHeight="1">
      <c r="A1969" s="41" t="s">
        <v>4601</v>
      </c>
      <c r="B1969" s="30" t="s">
        <v>35</v>
      </c>
      <c r="C1969" s="42" t="s">
        <v>4598</v>
      </c>
      <c r="D1969" s="42" t="s">
        <v>4588</v>
      </c>
      <c r="E1969" s="42" t="s">
        <v>4599</v>
      </c>
      <c r="F1969" s="42" t="s">
        <v>4600</v>
      </c>
      <c r="G1969" s="32" t="s">
        <v>40</v>
      </c>
      <c r="H1969" s="30">
        <v>0</v>
      </c>
      <c r="I1969" s="67">
        <v>590000000</v>
      </c>
      <c r="J1969" s="32" t="s">
        <v>41</v>
      </c>
      <c r="K1969" s="32" t="s">
        <v>182</v>
      </c>
      <c r="L1969" s="32" t="s">
        <v>302</v>
      </c>
      <c r="M1969" s="32" t="s">
        <v>69</v>
      </c>
      <c r="N1969" s="32" t="s">
        <v>303</v>
      </c>
      <c r="O1969" s="32" t="s">
        <v>115</v>
      </c>
      <c r="P1969" s="32">
        <v>796</v>
      </c>
      <c r="Q1969" s="32" t="s">
        <v>47</v>
      </c>
      <c r="R1969" s="62">
        <v>4</v>
      </c>
      <c r="S1969" s="53">
        <v>555</v>
      </c>
      <c r="T1969" s="44">
        <f>R1969*S1969</f>
        <v>2220</v>
      </c>
      <c r="U1969" s="44">
        <f>T1969*1.12</f>
        <v>2486.4</v>
      </c>
      <c r="V1969" s="65"/>
      <c r="W1969" s="32">
        <v>2016</v>
      </c>
      <c r="X1969" s="87"/>
    </row>
    <row r="1970" spans="1:58" ht="50.1" customHeight="1">
      <c r="A1970" s="29" t="s">
        <v>4602</v>
      </c>
      <c r="B1970" s="30" t="s">
        <v>35</v>
      </c>
      <c r="C1970" s="31" t="s">
        <v>4598</v>
      </c>
      <c r="D1970" s="31" t="s">
        <v>4588</v>
      </c>
      <c r="E1970" s="31" t="s">
        <v>4599</v>
      </c>
      <c r="F1970" s="31" t="s">
        <v>4603</v>
      </c>
      <c r="G1970" s="32" t="s">
        <v>40</v>
      </c>
      <c r="H1970" s="33">
        <v>0</v>
      </c>
      <c r="I1970" s="67">
        <v>590000000</v>
      </c>
      <c r="J1970" s="32" t="s">
        <v>41</v>
      </c>
      <c r="K1970" s="32" t="s">
        <v>68</v>
      </c>
      <c r="L1970" s="32" t="s">
        <v>302</v>
      </c>
      <c r="M1970" s="32" t="s">
        <v>69</v>
      </c>
      <c r="N1970" s="32" t="s">
        <v>303</v>
      </c>
      <c r="O1970" s="32" t="s">
        <v>71</v>
      </c>
      <c r="P1970" s="32">
        <v>796</v>
      </c>
      <c r="Q1970" s="32" t="s">
        <v>47</v>
      </c>
      <c r="R1970" s="34">
        <v>14</v>
      </c>
      <c r="S1970" s="34">
        <v>555</v>
      </c>
      <c r="T1970" s="35">
        <v>0</v>
      </c>
      <c r="U1970" s="36">
        <f t="shared" si="171"/>
        <v>0</v>
      </c>
      <c r="V1970" s="37" t="s">
        <v>48</v>
      </c>
      <c r="W1970" s="32">
        <v>2016</v>
      </c>
      <c r="X1970" s="38">
        <v>11</v>
      </c>
    </row>
    <row r="1971" spans="1:58" s="151" customFormat="1" ht="50.1" customHeight="1">
      <c r="A1971" s="41" t="s">
        <v>4604</v>
      </c>
      <c r="B1971" s="30" t="s">
        <v>35</v>
      </c>
      <c r="C1971" s="42" t="s">
        <v>4598</v>
      </c>
      <c r="D1971" s="42" t="s">
        <v>4588</v>
      </c>
      <c r="E1971" s="42" t="s">
        <v>4599</v>
      </c>
      <c r="F1971" s="42" t="s">
        <v>4603</v>
      </c>
      <c r="G1971" s="32" t="s">
        <v>40</v>
      </c>
      <c r="H1971" s="30">
        <v>0</v>
      </c>
      <c r="I1971" s="67">
        <v>590000000</v>
      </c>
      <c r="J1971" s="32" t="s">
        <v>41</v>
      </c>
      <c r="K1971" s="32" t="s">
        <v>182</v>
      </c>
      <c r="L1971" s="32" t="s">
        <v>302</v>
      </c>
      <c r="M1971" s="32" t="s">
        <v>69</v>
      </c>
      <c r="N1971" s="32" t="s">
        <v>303</v>
      </c>
      <c r="O1971" s="32" t="s">
        <v>115</v>
      </c>
      <c r="P1971" s="32">
        <v>796</v>
      </c>
      <c r="Q1971" s="32" t="s">
        <v>47</v>
      </c>
      <c r="R1971" s="62">
        <v>14</v>
      </c>
      <c r="S1971" s="53">
        <v>555</v>
      </c>
      <c r="T1971" s="44">
        <f>R1971*S1971</f>
        <v>7770</v>
      </c>
      <c r="U1971" s="44">
        <f>T1971*1.12</f>
        <v>8702.4000000000015</v>
      </c>
      <c r="V1971" s="65"/>
      <c r="W1971" s="32">
        <v>2016</v>
      </c>
      <c r="X1971" s="87"/>
    </row>
    <row r="1972" spans="1:58" ht="50.1" customHeight="1">
      <c r="A1972" s="29" t="s">
        <v>4605</v>
      </c>
      <c r="B1972" s="30" t="s">
        <v>35</v>
      </c>
      <c r="C1972" s="31" t="s">
        <v>4598</v>
      </c>
      <c r="D1972" s="31" t="s">
        <v>4588</v>
      </c>
      <c r="E1972" s="31" t="s">
        <v>4599</v>
      </c>
      <c r="F1972" s="31" t="s">
        <v>4606</v>
      </c>
      <c r="G1972" s="32" t="s">
        <v>40</v>
      </c>
      <c r="H1972" s="33">
        <v>0</v>
      </c>
      <c r="I1972" s="67">
        <v>590000000</v>
      </c>
      <c r="J1972" s="32" t="s">
        <v>41</v>
      </c>
      <c r="K1972" s="32" t="s">
        <v>68</v>
      </c>
      <c r="L1972" s="32" t="s">
        <v>302</v>
      </c>
      <c r="M1972" s="32" t="s">
        <v>69</v>
      </c>
      <c r="N1972" s="32" t="s">
        <v>303</v>
      </c>
      <c r="O1972" s="32" t="s">
        <v>71</v>
      </c>
      <c r="P1972" s="32">
        <v>796</v>
      </c>
      <c r="Q1972" s="32" t="s">
        <v>47</v>
      </c>
      <c r="R1972" s="34">
        <v>10</v>
      </c>
      <c r="S1972" s="34">
        <v>555</v>
      </c>
      <c r="T1972" s="35">
        <v>0</v>
      </c>
      <c r="U1972" s="36">
        <f t="shared" si="171"/>
        <v>0</v>
      </c>
      <c r="V1972" s="37" t="s">
        <v>48</v>
      </c>
      <c r="W1972" s="32">
        <v>2016</v>
      </c>
      <c r="X1972" s="38">
        <v>11</v>
      </c>
    </row>
    <row r="1973" spans="1:58" s="151" customFormat="1" ht="50.1" customHeight="1">
      <c r="A1973" s="41" t="s">
        <v>4607</v>
      </c>
      <c r="B1973" s="30" t="s">
        <v>35</v>
      </c>
      <c r="C1973" s="42" t="s">
        <v>4598</v>
      </c>
      <c r="D1973" s="42" t="s">
        <v>4588</v>
      </c>
      <c r="E1973" s="42" t="s">
        <v>4599</v>
      </c>
      <c r="F1973" s="42" t="s">
        <v>4606</v>
      </c>
      <c r="G1973" s="32" t="s">
        <v>40</v>
      </c>
      <c r="H1973" s="30">
        <v>0</v>
      </c>
      <c r="I1973" s="67">
        <v>590000000</v>
      </c>
      <c r="J1973" s="32" t="s">
        <v>41</v>
      </c>
      <c r="K1973" s="32" t="s">
        <v>182</v>
      </c>
      <c r="L1973" s="32" t="s">
        <v>302</v>
      </c>
      <c r="M1973" s="32" t="s">
        <v>69</v>
      </c>
      <c r="N1973" s="32" t="s">
        <v>303</v>
      </c>
      <c r="O1973" s="32" t="s">
        <v>115</v>
      </c>
      <c r="P1973" s="32">
        <v>796</v>
      </c>
      <c r="Q1973" s="32" t="s">
        <v>47</v>
      </c>
      <c r="R1973" s="62">
        <v>10</v>
      </c>
      <c r="S1973" s="53">
        <v>555</v>
      </c>
      <c r="T1973" s="44">
        <f>R1973*S1973</f>
        <v>5550</v>
      </c>
      <c r="U1973" s="44">
        <f>T1973*1.12</f>
        <v>6216.0000000000009</v>
      </c>
      <c r="V1973" s="65"/>
      <c r="W1973" s="32">
        <v>2016</v>
      </c>
      <c r="X1973" s="87"/>
    </row>
    <row r="1974" spans="1:58" ht="50.1" customHeight="1">
      <c r="A1974" s="29" t="s">
        <v>4608</v>
      </c>
      <c r="B1974" s="30" t="s">
        <v>35</v>
      </c>
      <c r="C1974" s="31" t="s">
        <v>4609</v>
      </c>
      <c r="D1974" s="31" t="s">
        <v>4588</v>
      </c>
      <c r="E1974" s="31" t="s">
        <v>4610</v>
      </c>
      <c r="F1974" s="31" t="s">
        <v>4611</v>
      </c>
      <c r="G1974" s="32" t="s">
        <v>40</v>
      </c>
      <c r="H1974" s="33">
        <v>0</v>
      </c>
      <c r="I1974" s="67">
        <v>590000000</v>
      </c>
      <c r="J1974" s="32" t="s">
        <v>41</v>
      </c>
      <c r="K1974" s="32" t="s">
        <v>68</v>
      </c>
      <c r="L1974" s="32" t="s">
        <v>302</v>
      </c>
      <c r="M1974" s="32" t="s">
        <v>69</v>
      </c>
      <c r="N1974" s="32" t="s">
        <v>303</v>
      </c>
      <c r="O1974" s="32" t="s">
        <v>71</v>
      </c>
      <c r="P1974" s="32">
        <v>796</v>
      </c>
      <c r="Q1974" s="32" t="s">
        <v>47</v>
      </c>
      <c r="R1974" s="34">
        <v>10</v>
      </c>
      <c r="S1974" s="34">
        <v>555</v>
      </c>
      <c r="T1974" s="35">
        <v>0</v>
      </c>
      <c r="U1974" s="36">
        <f t="shared" si="171"/>
        <v>0</v>
      </c>
      <c r="V1974" s="37" t="s">
        <v>48</v>
      </c>
      <c r="W1974" s="32">
        <v>2016</v>
      </c>
      <c r="X1974" s="38">
        <v>11</v>
      </c>
    </row>
    <row r="1975" spans="1:58" s="151" customFormat="1" ht="50.1" customHeight="1">
      <c r="A1975" s="41" t="s">
        <v>4612</v>
      </c>
      <c r="B1975" s="30" t="s">
        <v>35</v>
      </c>
      <c r="C1975" s="42" t="s">
        <v>4609</v>
      </c>
      <c r="D1975" s="42" t="s">
        <v>4588</v>
      </c>
      <c r="E1975" s="42" t="s">
        <v>4610</v>
      </c>
      <c r="F1975" s="42" t="s">
        <v>4611</v>
      </c>
      <c r="G1975" s="32" t="s">
        <v>40</v>
      </c>
      <c r="H1975" s="30">
        <v>0</v>
      </c>
      <c r="I1975" s="67">
        <v>590000000</v>
      </c>
      <c r="J1975" s="32" t="s">
        <v>41</v>
      </c>
      <c r="K1975" s="32" t="s">
        <v>182</v>
      </c>
      <c r="L1975" s="32" t="s">
        <v>302</v>
      </c>
      <c r="M1975" s="32" t="s">
        <v>69</v>
      </c>
      <c r="N1975" s="32" t="s">
        <v>303</v>
      </c>
      <c r="O1975" s="32" t="s">
        <v>115</v>
      </c>
      <c r="P1975" s="32">
        <v>796</v>
      </c>
      <c r="Q1975" s="32" t="s">
        <v>47</v>
      </c>
      <c r="R1975" s="62">
        <v>10</v>
      </c>
      <c r="S1975" s="53">
        <v>555</v>
      </c>
      <c r="T1975" s="44">
        <f>R1975*S1975</f>
        <v>5550</v>
      </c>
      <c r="U1975" s="44">
        <f>T1975*1.12</f>
        <v>6216.0000000000009</v>
      </c>
      <c r="V1975" s="65"/>
      <c r="W1975" s="32">
        <v>2016</v>
      </c>
      <c r="X1975" s="87"/>
    </row>
    <row r="1976" spans="1:58" ht="50.1" customHeight="1">
      <c r="A1976" s="29" t="s">
        <v>4613</v>
      </c>
      <c r="B1976" s="30" t="s">
        <v>35</v>
      </c>
      <c r="C1976" s="31" t="s">
        <v>4614</v>
      </c>
      <c r="D1976" s="31" t="s">
        <v>4615</v>
      </c>
      <c r="E1976" s="31" t="s">
        <v>4616</v>
      </c>
      <c r="F1976" s="31" t="s">
        <v>4617</v>
      </c>
      <c r="G1976" s="32" t="s">
        <v>40</v>
      </c>
      <c r="H1976" s="33">
        <v>0</v>
      </c>
      <c r="I1976" s="67">
        <v>590000000</v>
      </c>
      <c r="J1976" s="32" t="s">
        <v>41</v>
      </c>
      <c r="K1976" s="32" t="s">
        <v>4618</v>
      </c>
      <c r="L1976" s="32" t="s">
        <v>43</v>
      </c>
      <c r="M1976" s="32" t="s">
        <v>44</v>
      </c>
      <c r="N1976" s="32" t="s">
        <v>1099</v>
      </c>
      <c r="O1976" s="32" t="s">
        <v>46</v>
      </c>
      <c r="P1976" s="32">
        <v>796</v>
      </c>
      <c r="Q1976" s="32" t="s">
        <v>47</v>
      </c>
      <c r="R1976" s="34">
        <v>8</v>
      </c>
      <c r="S1976" s="34">
        <v>30000</v>
      </c>
      <c r="T1976" s="35">
        <f>R1976*S1976</f>
        <v>240000</v>
      </c>
      <c r="U1976" s="36">
        <f>T1976*1.12</f>
        <v>268800</v>
      </c>
      <c r="V1976" s="37" t="s">
        <v>48</v>
      </c>
      <c r="W1976" s="32">
        <v>2016</v>
      </c>
      <c r="X1976" s="38" t="s">
        <v>48</v>
      </c>
    </row>
    <row r="1977" spans="1:58" ht="50.1" customHeight="1">
      <c r="A1977" s="29" t="s">
        <v>4619</v>
      </c>
      <c r="B1977" s="30" t="s">
        <v>35</v>
      </c>
      <c r="C1977" s="31" t="s">
        <v>4614</v>
      </c>
      <c r="D1977" s="31" t="s">
        <v>4615</v>
      </c>
      <c r="E1977" s="31" t="s">
        <v>4616</v>
      </c>
      <c r="F1977" s="31" t="s">
        <v>4615</v>
      </c>
      <c r="G1977" s="32" t="s">
        <v>40</v>
      </c>
      <c r="H1977" s="33">
        <v>0</v>
      </c>
      <c r="I1977" s="67">
        <v>590000000</v>
      </c>
      <c r="J1977" s="32" t="s">
        <v>41</v>
      </c>
      <c r="K1977" s="32" t="s">
        <v>4618</v>
      </c>
      <c r="L1977" s="32" t="s">
        <v>43</v>
      </c>
      <c r="M1977" s="32" t="s">
        <v>44</v>
      </c>
      <c r="N1977" s="32" t="s">
        <v>1099</v>
      </c>
      <c r="O1977" s="32" t="s">
        <v>46</v>
      </c>
      <c r="P1977" s="32">
        <v>796</v>
      </c>
      <c r="Q1977" s="32" t="s">
        <v>47</v>
      </c>
      <c r="R1977" s="34">
        <v>16</v>
      </c>
      <c r="S1977" s="34">
        <v>32000</v>
      </c>
      <c r="T1977" s="35">
        <f>R1977*S1977</f>
        <v>512000</v>
      </c>
      <c r="U1977" s="36">
        <f>T1977*1.12</f>
        <v>573440</v>
      </c>
      <c r="V1977" s="37" t="s">
        <v>48</v>
      </c>
      <c r="W1977" s="32">
        <v>2016</v>
      </c>
      <c r="X1977" s="38" t="s">
        <v>48</v>
      </c>
    </row>
    <row r="1978" spans="1:58" ht="50.1" customHeight="1">
      <c r="A1978" s="29" t="s">
        <v>4620</v>
      </c>
      <c r="B1978" s="30" t="s">
        <v>35</v>
      </c>
      <c r="C1978" s="31" t="s">
        <v>4621</v>
      </c>
      <c r="D1978" s="31" t="s">
        <v>4622</v>
      </c>
      <c r="E1978" s="31" t="s">
        <v>4623</v>
      </c>
      <c r="F1978" s="31" t="s">
        <v>4624</v>
      </c>
      <c r="G1978" s="32" t="s">
        <v>40</v>
      </c>
      <c r="H1978" s="33">
        <v>0</v>
      </c>
      <c r="I1978" s="67">
        <v>590000000</v>
      </c>
      <c r="J1978" s="32" t="s">
        <v>41</v>
      </c>
      <c r="K1978" s="32" t="s">
        <v>68</v>
      </c>
      <c r="L1978" s="32" t="s">
        <v>302</v>
      </c>
      <c r="M1978" s="32" t="s">
        <v>69</v>
      </c>
      <c r="N1978" s="32" t="s">
        <v>303</v>
      </c>
      <c r="O1978" s="32" t="s">
        <v>71</v>
      </c>
      <c r="P1978" s="32">
        <v>796</v>
      </c>
      <c r="Q1978" s="32" t="s">
        <v>47</v>
      </c>
      <c r="R1978" s="34">
        <v>4</v>
      </c>
      <c r="S1978" s="34">
        <v>13890</v>
      </c>
      <c r="T1978" s="35">
        <v>0</v>
      </c>
      <c r="U1978" s="36">
        <f>T1978*1.12</f>
        <v>0</v>
      </c>
      <c r="V1978" s="37" t="s">
        <v>48</v>
      </c>
      <c r="W1978" s="32">
        <v>2016</v>
      </c>
      <c r="X1978" s="38">
        <v>11</v>
      </c>
    </row>
    <row r="1979" spans="1:58" s="151" customFormat="1" ht="50.1" customHeight="1">
      <c r="A1979" s="41" t="s">
        <v>4625</v>
      </c>
      <c r="B1979" s="30" t="s">
        <v>35</v>
      </c>
      <c r="C1979" s="42" t="s">
        <v>4621</v>
      </c>
      <c r="D1979" s="42" t="s">
        <v>4622</v>
      </c>
      <c r="E1979" s="42" t="s">
        <v>4623</v>
      </c>
      <c r="F1979" s="42" t="s">
        <v>4624</v>
      </c>
      <c r="G1979" s="32" t="s">
        <v>40</v>
      </c>
      <c r="H1979" s="30">
        <v>0</v>
      </c>
      <c r="I1979" s="67">
        <v>590000000</v>
      </c>
      <c r="J1979" s="32" t="s">
        <v>41</v>
      </c>
      <c r="K1979" s="32" t="s">
        <v>182</v>
      </c>
      <c r="L1979" s="32" t="s">
        <v>302</v>
      </c>
      <c r="M1979" s="32" t="s">
        <v>69</v>
      </c>
      <c r="N1979" s="32" t="s">
        <v>303</v>
      </c>
      <c r="O1979" s="32" t="s">
        <v>115</v>
      </c>
      <c r="P1979" s="32">
        <v>796</v>
      </c>
      <c r="Q1979" s="32" t="s">
        <v>47</v>
      </c>
      <c r="R1979" s="62">
        <v>4</v>
      </c>
      <c r="S1979" s="53">
        <v>13890</v>
      </c>
      <c r="T1979" s="44">
        <f>R1979*S1979</f>
        <v>55560</v>
      </c>
      <c r="U1979" s="44">
        <f>T1979*1.12</f>
        <v>62227.200000000004</v>
      </c>
      <c r="V1979" s="65"/>
      <c r="W1979" s="32">
        <v>2016</v>
      </c>
      <c r="X1979" s="87"/>
    </row>
    <row r="1980" spans="1:58" ht="50.1" customHeight="1">
      <c r="A1980" s="29" t="s">
        <v>4626</v>
      </c>
      <c r="B1980" s="30" t="s">
        <v>35</v>
      </c>
      <c r="C1980" s="31" t="s">
        <v>4621</v>
      </c>
      <c r="D1980" s="31" t="s">
        <v>4622</v>
      </c>
      <c r="E1980" s="31" t="s">
        <v>4623</v>
      </c>
      <c r="F1980" s="31" t="s">
        <v>4627</v>
      </c>
      <c r="G1980" s="32" t="s">
        <v>40</v>
      </c>
      <c r="H1980" s="33">
        <v>0</v>
      </c>
      <c r="I1980" s="67">
        <v>590000000</v>
      </c>
      <c r="J1980" s="32" t="s">
        <v>41</v>
      </c>
      <c r="K1980" s="32" t="s">
        <v>68</v>
      </c>
      <c r="L1980" s="32" t="s">
        <v>302</v>
      </c>
      <c r="M1980" s="32" t="s">
        <v>69</v>
      </c>
      <c r="N1980" s="32" t="s">
        <v>303</v>
      </c>
      <c r="O1980" s="32" t="s">
        <v>71</v>
      </c>
      <c r="P1980" s="32">
        <v>796</v>
      </c>
      <c r="Q1980" s="32" t="s">
        <v>47</v>
      </c>
      <c r="R1980" s="34">
        <v>4</v>
      </c>
      <c r="S1980" s="34">
        <v>22585</v>
      </c>
      <c r="T1980" s="35">
        <v>0</v>
      </c>
      <c r="U1980" s="36">
        <f t="shared" ref="U1980:U1993" si="172">T1980*1.12</f>
        <v>0</v>
      </c>
      <c r="V1980" s="37" t="s">
        <v>48</v>
      </c>
      <c r="W1980" s="32">
        <v>2016</v>
      </c>
      <c r="X1980" s="38">
        <v>11</v>
      </c>
    </row>
    <row r="1981" spans="1:58" s="40" customFormat="1" ht="50.1" customHeight="1">
      <c r="A1981" s="70" t="s">
        <v>4628</v>
      </c>
      <c r="B1981" s="30" t="s">
        <v>35</v>
      </c>
      <c r="C1981" s="42" t="s">
        <v>4621</v>
      </c>
      <c r="D1981" s="42" t="s">
        <v>4622</v>
      </c>
      <c r="E1981" s="42" t="s">
        <v>4623</v>
      </c>
      <c r="F1981" s="42" t="s">
        <v>4627</v>
      </c>
      <c r="G1981" s="32" t="s">
        <v>40</v>
      </c>
      <c r="H1981" s="30">
        <v>0</v>
      </c>
      <c r="I1981" s="67">
        <v>590000000</v>
      </c>
      <c r="J1981" s="32" t="s">
        <v>41</v>
      </c>
      <c r="K1981" s="32" t="s">
        <v>182</v>
      </c>
      <c r="L1981" s="32" t="s">
        <v>302</v>
      </c>
      <c r="M1981" s="32" t="s">
        <v>69</v>
      </c>
      <c r="N1981" s="32" t="s">
        <v>303</v>
      </c>
      <c r="O1981" s="32" t="s">
        <v>115</v>
      </c>
      <c r="P1981" s="32">
        <v>796</v>
      </c>
      <c r="Q1981" s="32" t="s">
        <v>47</v>
      </c>
      <c r="R1981" s="58">
        <v>4</v>
      </c>
      <c r="S1981" s="58">
        <v>22585</v>
      </c>
      <c r="T1981" s="58">
        <v>0</v>
      </c>
      <c r="U1981" s="58">
        <f>T1981*1.12</f>
        <v>0</v>
      </c>
      <c r="V1981" s="65"/>
      <c r="W1981" s="32">
        <v>2016</v>
      </c>
      <c r="X1981" s="30">
        <v>11.19</v>
      </c>
      <c r="Y1981" s="364"/>
      <c r="Z1981" s="364"/>
      <c r="AA1981" s="364"/>
      <c r="AB1981" s="364"/>
      <c r="AC1981" s="364"/>
      <c r="AD1981" s="364"/>
      <c r="AE1981" s="364"/>
      <c r="AF1981" s="364"/>
      <c r="AG1981" s="364"/>
      <c r="AH1981" s="39"/>
      <c r="AI1981" s="39"/>
      <c r="AJ1981" s="39"/>
      <c r="AK1981" s="39"/>
      <c r="AL1981" s="39"/>
      <c r="AM1981" s="39"/>
      <c r="AN1981" s="39"/>
      <c r="AO1981" s="39"/>
      <c r="AP1981" s="39"/>
      <c r="AQ1981" s="39"/>
      <c r="AR1981" s="39"/>
      <c r="AS1981" s="39"/>
      <c r="AT1981" s="39"/>
      <c r="AU1981" s="39"/>
      <c r="AV1981" s="39"/>
      <c r="AW1981" s="39"/>
      <c r="AX1981" s="39"/>
      <c r="AY1981" s="39"/>
      <c r="AZ1981" s="39"/>
      <c r="BA1981" s="39"/>
      <c r="BB1981" s="39"/>
      <c r="BC1981" s="39"/>
      <c r="BD1981" s="39"/>
      <c r="BE1981" s="39"/>
      <c r="BF1981" s="39"/>
    </row>
    <row r="1982" spans="1:58" s="40" customFormat="1" ht="50.1" customHeight="1">
      <c r="A1982" s="70" t="s">
        <v>13376</v>
      </c>
      <c r="B1982" s="54" t="s">
        <v>35</v>
      </c>
      <c r="C1982" s="220" t="s">
        <v>4621</v>
      </c>
      <c r="D1982" s="220" t="s">
        <v>4622</v>
      </c>
      <c r="E1982" s="220" t="s">
        <v>4623</v>
      </c>
      <c r="F1982" s="220" t="s">
        <v>4627</v>
      </c>
      <c r="G1982" s="253" t="s">
        <v>40</v>
      </c>
      <c r="H1982" s="239">
        <v>0</v>
      </c>
      <c r="I1982" s="313">
        <v>590000000</v>
      </c>
      <c r="J1982" s="68" t="s">
        <v>394</v>
      </c>
      <c r="K1982" s="30" t="s">
        <v>13201</v>
      </c>
      <c r="L1982" s="30" t="s">
        <v>396</v>
      </c>
      <c r="M1982" s="32" t="s">
        <v>69</v>
      </c>
      <c r="N1982" s="30" t="s">
        <v>303</v>
      </c>
      <c r="O1982" s="32" t="s">
        <v>115</v>
      </c>
      <c r="P1982" s="70">
        <v>796</v>
      </c>
      <c r="Q1982" s="30" t="s">
        <v>47</v>
      </c>
      <c r="R1982" s="102">
        <v>4</v>
      </c>
      <c r="S1982" s="102">
        <v>30000</v>
      </c>
      <c r="T1982" s="102">
        <f>R1982*S1982</f>
        <v>120000</v>
      </c>
      <c r="U1982" s="102">
        <f>T1982*1.12</f>
        <v>134400</v>
      </c>
      <c r="V1982" s="30"/>
      <c r="W1982" s="68">
        <v>2016</v>
      </c>
      <c r="X1982" s="30"/>
      <c r="Y1982" s="364"/>
      <c r="Z1982" s="364"/>
      <c r="AA1982" s="364"/>
      <c r="AB1982" s="364"/>
      <c r="AC1982" s="364"/>
      <c r="AD1982" s="364"/>
      <c r="AE1982" s="364"/>
      <c r="AF1982" s="364"/>
      <c r="AG1982" s="364"/>
      <c r="AH1982" s="39"/>
      <c r="AI1982" s="39"/>
      <c r="AJ1982" s="39"/>
      <c r="AK1982" s="39"/>
      <c r="AL1982" s="39"/>
      <c r="AM1982" s="39"/>
      <c r="AN1982" s="39"/>
      <c r="AO1982" s="39"/>
      <c r="AP1982" s="39"/>
      <c r="AQ1982" s="39"/>
      <c r="AR1982" s="39"/>
      <c r="AS1982" s="39"/>
      <c r="AT1982" s="39"/>
      <c r="AU1982" s="39"/>
      <c r="AV1982" s="39"/>
      <c r="AW1982" s="39"/>
      <c r="AX1982" s="39"/>
      <c r="AY1982" s="39"/>
      <c r="AZ1982" s="39"/>
      <c r="BA1982" s="39"/>
      <c r="BB1982" s="39"/>
      <c r="BC1982" s="39"/>
      <c r="BD1982" s="39"/>
      <c r="BE1982" s="39"/>
      <c r="BF1982" s="39"/>
    </row>
    <row r="1983" spans="1:58" ht="50.1" customHeight="1">
      <c r="A1983" s="29" t="s">
        <v>4629</v>
      </c>
      <c r="B1983" s="30" t="s">
        <v>35</v>
      </c>
      <c r="C1983" s="31" t="s">
        <v>4630</v>
      </c>
      <c r="D1983" s="31" t="s">
        <v>4631</v>
      </c>
      <c r="E1983" s="31" t="s">
        <v>4632</v>
      </c>
      <c r="F1983" s="31" t="s">
        <v>4633</v>
      </c>
      <c r="G1983" s="32" t="s">
        <v>40</v>
      </c>
      <c r="H1983" s="33">
        <v>0</v>
      </c>
      <c r="I1983" s="67">
        <v>590000000</v>
      </c>
      <c r="J1983" s="32" t="s">
        <v>41</v>
      </c>
      <c r="K1983" s="32" t="s">
        <v>68</v>
      </c>
      <c r="L1983" s="32" t="s">
        <v>302</v>
      </c>
      <c r="M1983" s="32" t="s">
        <v>69</v>
      </c>
      <c r="N1983" s="32" t="s">
        <v>303</v>
      </c>
      <c r="O1983" s="32" t="s">
        <v>71</v>
      </c>
      <c r="P1983" s="32">
        <v>796</v>
      </c>
      <c r="Q1983" s="32" t="s">
        <v>47</v>
      </c>
      <c r="R1983" s="34">
        <v>3</v>
      </c>
      <c r="S1983" s="34">
        <v>397500</v>
      </c>
      <c r="T1983" s="35">
        <v>0</v>
      </c>
      <c r="U1983" s="36">
        <f t="shared" si="172"/>
        <v>0</v>
      </c>
      <c r="V1983" s="37" t="s">
        <v>48</v>
      </c>
      <c r="W1983" s="32">
        <v>2016</v>
      </c>
      <c r="X1983" s="38">
        <v>11</v>
      </c>
    </row>
    <row r="1984" spans="1:58" s="151" customFormat="1" ht="50.1" customHeight="1">
      <c r="A1984" s="41" t="s">
        <v>4634</v>
      </c>
      <c r="B1984" s="30" t="s">
        <v>35</v>
      </c>
      <c r="C1984" s="42" t="s">
        <v>4630</v>
      </c>
      <c r="D1984" s="42" t="s">
        <v>4631</v>
      </c>
      <c r="E1984" s="42" t="s">
        <v>4632</v>
      </c>
      <c r="F1984" s="42" t="s">
        <v>4633</v>
      </c>
      <c r="G1984" s="32" t="s">
        <v>40</v>
      </c>
      <c r="H1984" s="30">
        <v>0</v>
      </c>
      <c r="I1984" s="67">
        <v>590000000</v>
      </c>
      <c r="J1984" s="32" t="s">
        <v>41</v>
      </c>
      <c r="K1984" s="32" t="s">
        <v>182</v>
      </c>
      <c r="L1984" s="32" t="s">
        <v>302</v>
      </c>
      <c r="M1984" s="32" t="s">
        <v>69</v>
      </c>
      <c r="N1984" s="32" t="s">
        <v>303</v>
      </c>
      <c r="O1984" s="32" t="s">
        <v>115</v>
      </c>
      <c r="P1984" s="32">
        <v>796</v>
      </c>
      <c r="Q1984" s="32" t="s">
        <v>47</v>
      </c>
      <c r="R1984" s="62">
        <v>3</v>
      </c>
      <c r="S1984" s="53">
        <v>397500</v>
      </c>
      <c r="T1984" s="44">
        <f>R1984*S1984</f>
        <v>1192500</v>
      </c>
      <c r="U1984" s="44">
        <f>T1984*1.12</f>
        <v>1335600.0000000002</v>
      </c>
      <c r="V1984" s="32"/>
      <c r="W1984" s="32">
        <v>2016</v>
      </c>
      <c r="X1984" s="32"/>
    </row>
    <row r="1985" spans="1:24" ht="50.1" customHeight="1">
      <c r="A1985" s="29" t="s">
        <v>4635</v>
      </c>
      <c r="B1985" s="30" t="s">
        <v>35</v>
      </c>
      <c r="C1985" s="31" t="s">
        <v>4636</v>
      </c>
      <c r="D1985" s="31" t="s">
        <v>4637</v>
      </c>
      <c r="E1985" s="31" t="s">
        <v>4638</v>
      </c>
      <c r="F1985" s="31" t="s">
        <v>4639</v>
      </c>
      <c r="G1985" s="32" t="s">
        <v>40</v>
      </c>
      <c r="H1985" s="33">
        <v>0</v>
      </c>
      <c r="I1985" s="67">
        <v>590000000</v>
      </c>
      <c r="J1985" s="32" t="s">
        <v>41</v>
      </c>
      <c r="K1985" s="32" t="s">
        <v>68</v>
      </c>
      <c r="L1985" s="32" t="s">
        <v>302</v>
      </c>
      <c r="M1985" s="32" t="s">
        <v>69</v>
      </c>
      <c r="N1985" s="32" t="s">
        <v>303</v>
      </c>
      <c r="O1985" s="32" t="s">
        <v>71</v>
      </c>
      <c r="P1985" s="32">
        <v>796</v>
      </c>
      <c r="Q1985" s="32" t="s">
        <v>47</v>
      </c>
      <c r="R1985" s="34">
        <v>13</v>
      </c>
      <c r="S1985" s="34">
        <v>125</v>
      </c>
      <c r="T1985" s="35">
        <v>0</v>
      </c>
      <c r="U1985" s="36">
        <f t="shared" si="172"/>
        <v>0</v>
      </c>
      <c r="V1985" s="37" t="s">
        <v>48</v>
      </c>
      <c r="W1985" s="32">
        <v>2016</v>
      </c>
      <c r="X1985" s="38">
        <v>11</v>
      </c>
    </row>
    <row r="1986" spans="1:24" s="151" customFormat="1" ht="50.1" customHeight="1">
      <c r="A1986" s="41" t="s">
        <v>4640</v>
      </c>
      <c r="B1986" s="30" t="s">
        <v>35</v>
      </c>
      <c r="C1986" s="42" t="s">
        <v>4636</v>
      </c>
      <c r="D1986" s="42" t="s">
        <v>4637</v>
      </c>
      <c r="E1986" s="42" t="s">
        <v>4638</v>
      </c>
      <c r="F1986" s="42" t="s">
        <v>4639</v>
      </c>
      <c r="G1986" s="32" t="s">
        <v>40</v>
      </c>
      <c r="H1986" s="30">
        <v>0</v>
      </c>
      <c r="I1986" s="67">
        <v>590000000</v>
      </c>
      <c r="J1986" s="32" t="s">
        <v>41</v>
      </c>
      <c r="K1986" s="32" t="s">
        <v>182</v>
      </c>
      <c r="L1986" s="32" t="s">
        <v>302</v>
      </c>
      <c r="M1986" s="32" t="s">
        <v>69</v>
      </c>
      <c r="N1986" s="32" t="s">
        <v>303</v>
      </c>
      <c r="O1986" s="32" t="s">
        <v>115</v>
      </c>
      <c r="P1986" s="32">
        <v>796</v>
      </c>
      <c r="Q1986" s="32" t="s">
        <v>47</v>
      </c>
      <c r="R1986" s="62">
        <v>13</v>
      </c>
      <c r="S1986" s="53">
        <v>125</v>
      </c>
      <c r="T1986" s="44">
        <f>R1986*S1986</f>
        <v>1625</v>
      </c>
      <c r="U1986" s="44">
        <f>T1986*1.12</f>
        <v>1820.0000000000002</v>
      </c>
      <c r="V1986" s="65"/>
      <c r="W1986" s="32">
        <v>2016</v>
      </c>
      <c r="X1986" s="87"/>
    </row>
    <row r="1987" spans="1:24" ht="50.1" customHeight="1">
      <c r="A1987" s="29" t="s">
        <v>4641</v>
      </c>
      <c r="B1987" s="30" t="s">
        <v>35</v>
      </c>
      <c r="C1987" s="31" t="s">
        <v>4636</v>
      </c>
      <c r="D1987" s="31" t="s">
        <v>4637</v>
      </c>
      <c r="E1987" s="31" t="s">
        <v>4638</v>
      </c>
      <c r="F1987" s="31" t="s">
        <v>4642</v>
      </c>
      <c r="G1987" s="32" t="s">
        <v>40</v>
      </c>
      <c r="H1987" s="33">
        <v>0</v>
      </c>
      <c r="I1987" s="67">
        <v>590000000</v>
      </c>
      <c r="J1987" s="32" t="s">
        <v>41</v>
      </c>
      <c r="K1987" s="32" t="s">
        <v>68</v>
      </c>
      <c r="L1987" s="32" t="s">
        <v>302</v>
      </c>
      <c r="M1987" s="32" t="s">
        <v>69</v>
      </c>
      <c r="N1987" s="32" t="s">
        <v>303</v>
      </c>
      <c r="O1987" s="32" t="s">
        <v>71</v>
      </c>
      <c r="P1987" s="32">
        <v>796</v>
      </c>
      <c r="Q1987" s="32" t="s">
        <v>47</v>
      </c>
      <c r="R1987" s="34">
        <v>19</v>
      </c>
      <c r="S1987" s="34">
        <v>125</v>
      </c>
      <c r="T1987" s="35">
        <v>0</v>
      </c>
      <c r="U1987" s="36">
        <f t="shared" si="172"/>
        <v>0</v>
      </c>
      <c r="V1987" s="37" t="s">
        <v>48</v>
      </c>
      <c r="W1987" s="32">
        <v>2016</v>
      </c>
      <c r="X1987" s="38">
        <v>11</v>
      </c>
    </row>
    <row r="1988" spans="1:24" s="151" customFormat="1" ht="50.1" customHeight="1">
      <c r="A1988" s="41" t="s">
        <v>4643</v>
      </c>
      <c r="B1988" s="30" t="s">
        <v>35</v>
      </c>
      <c r="C1988" s="42" t="s">
        <v>4636</v>
      </c>
      <c r="D1988" s="42" t="s">
        <v>4637</v>
      </c>
      <c r="E1988" s="42" t="s">
        <v>4638</v>
      </c>
      <c r="F1988" s="42" t="s">
        <v>4642</v>
      </c>
      <c r="G1988" s="32" t="s">
        <v>40</v>
      </c>
      <c r="H1988" s="30">
        <v>0</v>
      </c>
      <c r="I1988" s="67">
        <v>590000000</v>
      </c>
      <c r="J1988" s="32" t="s">
        <v>41</v>
      </c>
      <c r="K1988" s="32" t="s">
        <v>182</v>
      </c>
      <c r="L1988" s="32" t="s">
        <v>302</v>
      </c>
      <c r="M1988" s="32" t="s">
        <v>69</v>
      </c>
      <c r="N1988" s="32" t="s">
        <v>303</v>
      </c>
      <c r="O1988" s="32" t="s">
        <v>115</v>
      </c>
      <c r="P1988" s="32">
        <v>796</v>
      </c>
      <c r="Q1988" s="32" t="s">
        <v>47</v>
      </c>
      <c r="R1988" s="62">
        <v>19</v>
      </c>
      <c r="S1988" s="53">
        <v>125</v>
      </c>
      <c r="T1988" s="44">
        <f>R1988*S1988</f>
        <v>2375</v>
      </c>
      <c r="U1988" s="44">
        <f>T1988*1.12</f>
        <v>2660.0000000000005</v>
      </c>
      <c r="V1988" s="65"/>
      <c r="W1988" s="32">
        <v>2016</v>
      </c>
      <c r="X1988" s="87"/>
    </row>
    <row r="1989" spans="1:24" ht="50.1" customHeight="1">
      <c r="A1989" s="29" t="s">
        <v>4644</v>
      </c>
      <c r="B1989" s="30" t="s">
        <v>35</v>
      </c>
      <c r="C1989" s="31" t="s">
        <v>4636</v>
      </c>
      <c r="D1989" s="31" t="s">
        <v>4637</v>
      </c>
      <c r="E1989" s="31" t="s">
        <v>4638</v>
      </c>
      <c r="F1989" s="31" t="s">
        <v>4645</v>
      </c>
      <c r="G1989" s="32" t="s">
        <v>40</v>
      </c>
      <c r="H1989" s="33">
        <v>0</v>
      </c>
      <c r="I1989" s="67">
        <v>590000000</v>
      </c>
      <c r="J1989" s="32" t="s">
        <v>41</v>
      </c>
      <c r="K1989" s="32" t="s">
        <v>68</v>
      </c>
      <c r="L1989" s="32" t="s">
        <v>302</v>
      </c>
      <c r="M1989" s="32" t="s">
        <v>69</v>
      </c>
      <c r="N1989" s="32" t="s">
        <v>303</v>
      </c>
      <c r="O1989" s="32" t="s">
        <v>71</v>
      </c>
      <c r="P1989" s="32">
        <v>796</v>
      </c>
      <c r="Q1989" s="32" t="s">
        <v>47</v>
      </c>
      <c r="R1989" s="34">
        <v>991</v>
      </c>
      <c r="S1989" s="34">
        <v>125</v>
      </c>
      <c r="T1989" s="35">
        <v>0</v>
      </c>
      <c r="U1989" s="36">
        <f t="shared" si="172"/>
        <v>0</v>
      </c>
      <c r="V1989" s="37" t="s">
        <v>48</v>
      </c>
      <c r="W1989" s="32">
        <v>2016</v>
      </c>
      <c r="X1989" s="38">
        <v>11</v>
      </c>
    </row>
    <row r="1990" spans="1:24" s="151" customFormat="1" ht="50.1" customHeight="1">
      <c r="A1990" s="41" t="s">
        <v>4646</v>
      </c>
      <c r="B1990" s="30" t="s">
        <v>35</v>
      </c>
      <c r="C1990" s="42" t="s">
        <v>4636</v>
      </c>
      <c r="D1990" s="42" t="s">
        <v>4637</v>
      </c>
      <c r="E1990" s="42" t="s">
        <v>4638</v>
      </c>
      <c r="F1990" s="42" t="s">
        <v>4645</v>
      </c>
      <c r="G1990" s="32" t="s">
        <v>40</v>
      </c>
      <c r="H1990" s="30">
        <v>0</v>
      </c>
      <c r="I1990" s="67">
        <v>590000000</v>
      </c>
      <c r="J1990" s="32" t="s">
        <v>41</v>
      </c>
      <c r="K1990" s="32" t="s">
        <v>182</v>
      </c>
      <c r="L1990" s="32" t="s">
        <v>302</v>
      </c>
      <c r="M1990" s="32" t="s">
        <v>69</v>
      </c>
      <c r="N1990" s="32" t="s">
        <v>303</v>
      </c>
      <c r="O1990" s="32" t="s">
        <v>115</v>
      </c>
      <c r="P1990" s="32">
        <v>796</v>
      </c>
      <c r="Q1990" s="32" t="s">
        <v>47</v>
      </c>
      <c r="R1990" s="62">
        <v>991</v>
      </c>
      <c r="S1990" s="53">
        <v>125</v>
      </c>
      <c r="T1990" s="44">
        <f>R1990*S1990</f>
        <v>123875</v>
      </c>
      <c r="U1990" s="44">
        <f>T1990*1.12</f>
        <v>138740</v>
      </c>
      <c r="V1990" s="65"/>
      <c r="W1990" s="32">
        <v>2016</v>
      </c>
      <c r="X1990" s="87"/>
    </row>
    <row r="1991" spans="1:24" ht="50.1" customHeight="1">
      <c r="A1991" s="29" t="s">
        <v>4647</v>
      </c>
      <c r="B1991" s="30" t="s">
        <v>35</v>
      </c>
      <c r="C1991" s="31" t="s">
        <v>4636</v>
      </c>
      <c r="D1991" s="31" t="s">
        <v>4637</v>
      </c>
      <c r="E1991" s="31" t="s">
        <v>4638</v>
      </c>
      <c r="F1991" s="31" t="s">
        <v>4648</v>
      </c>
      <c r="G1991" s="32" t="s">
        <v>40</v>
      </c>
      <c r="H1991" s="33">
        <v>0</v>
      </c>
      <c r="I1991" s="67">
        <v>590000000</v>
      </c>
      <c r="J1991" s="32" t="s">
        <v>41</v>
      </c>
      <c r="K1991" s="32" t="s">
        <v>68</v>
      </c>
      <c r="L1991" s="32" t="s">
        <v>302</v>
      </c>
      <c r="M1991" s="32" t="s">
        <v>69</v>
      </c>
      <c r="N1991" s="32" t="s">
        <v>303</v>
      </c>
      <c r="O1991" s="32" t="s">
        <v>71</v>
      </c>
      <c r="P1991" s="32">
        <v>796</v>
      </c>
      <c r="Q1991" s="32" t="s">
        <v>47</v>
      </c>
      <c r="R1991" s="34">
        <v>35</v>
      </c>
      <c r="S1991" s="34">
        <v>125</v>
      </c>
      <c r="T1991" s="35">
        <v>0</v>
      </c>
      <c r="U1991" s="36">
        <f t="shared" si="172"/>
        <v>0</v>
      </c>
      <c r="V1991" s="37" t="s">
        <v>48</v>
      </c>
      <c r="W1991" s="32">
        <v>2016</v>
      </c>
      <c r="X1991" s="38">
        <v>11</v>
      </c>
    </row>
    <row r="1992" spans="1:24" s="151" customFormat="1" ht="50.1" customHeight="1">
      <c r="A1992" s="41" t="s">
        <v>4649</v>
      </c>
      <c r="B1992" s="30" t="s">
        <v>35</v>
      </c>
      <c r="C1992" s="42" t="s">
        <v>4636</v>
      </c>
      <c r="D1992" s="42" t="s">
        <v>4637</v>
      </c>
      <c r="E1992" s="42" t="s">
        <v>4638</v>
      </c>
      <c r="F1992" s="42" t="s">
        <v>4648</v>
      </c>
      <c r="G1992" s="32" t="s">
        <v>40</v>
      </c>
      <c r="H1992" s="30">
        <v>0</v>
      </c>
      <c r="I1992" s="67">
        <v>590000000</v>
      </c>
      <c r="J1992" s="32" t="s">
        <v>41</v>
      </c>
      <c r="K1992" s="32" t="s">
        <v>182</v>
      </c>
      <c r="L1992" s="32" t="s">
        <v>302</v>
      </c>
      <c r="M1992" s="32" t="s">
        <v>69</v>
      </c>
      <c r="N1992" s="32" t="s">
        <v>303</v>
      </c>
      <c r="O1992" s="32" t="s">
        <v>115</v>
      </c>
      <c r="P1992" s="32">
        <v>796</v>
      </c>
      <c r="Q1992" s="32" t="s">
        <v>47</v>
      </c>
      <c r="R1992" s="62">
        <v>35</v>
      </c>
      <c r="S1992" s="53">
        <v>125</v>
      </c>
      <c r="T1992" s="44">
        <f>R1992*S1992</f>
        <v>4375</v>
      </c>
      <c r="U1992" s="44">
        <f>T1992*1.12</f>
        <v>4900.0000000000009</v>
      </c>
      <c r="V1992" s="65"/>
      <c r="W1992" s="32">
        <v>2016</v>
      </c>
      <c r="X1992" s="87"/>
    </row>
    <row r="1993" spans="1:24" ht="50.1" customHeight="1">
      <c r="A1993" s="29" t="s">
        <v>4650</v>
      </c>
      <c r="B1993" s="30" t="s">
        <v>35</v>
      </c>
      <c r="C1993" s="31" t="s">
        <v>4651</v>
      </c>
      <c r="D1993" s="31" t="s">
        <v>4652</v>
      </c>
      <c r="E1993" s="31" t="s">
        <v>4653</v>
      </c>
      <c r="F1993" s="31" t="s">
        <v>4654</v>
      </c>
      <c r="G1993" s="32" t="s">
        <v>40</v>
      </c>
      <c r="H1993" s="33">
        <v>0</v>
      </c>
      <c r="I1993" s="67">
        <v>590000000</v>
      </c>
      <c r="J1993" s="32" t="s">
        <v>41</v>
      </c>
      <c r="K1993" s="32" t="s">
        <v>42</v>
      </c>
      <c r="L1993" s="32" t="s">
        <v>43</v>
      </c>
      <c r="M1993" s="32" t="s">
        <v>44</v>
      </c>
      <c r="N1993" s="32" t="s">
        <v>45</v>
      </c>
      <c r="O1993" s="32" t="s">
        <v>111</v>
      </c>
      <c r="P1993" s="32" t="s">
        <v>133</v>
      </c>
      <c r="Q1993" s="32" t="s">
        <v>134</v>
      </c>
      <c r="R1993" s="34">
        <v>5</v>
      </c>
      <c r="S1993" s="34">
        <v>11550</v>
      </c>
      <c r="T1993" s="35">
        <v>0</v>
      </c>
      <c r="U1993" s="36">
        <f t="shared" si="172"/>
        <v>0</v>
      </c>
      <c r="V1993" s="37" t="s">
        <v>48</v>
      </c>
      <c r="W1993" s="32">
        <v>2016</v>
      </c>
      <c r="X1993" s="38">
        <v>11</v>
      </c>
    </row>
    <row r="1994" spans="1:24" s="151" customFormat="1" ht="50.1" customHeight="1">
      <c r="A1994" s="41" t="s">
        <v>4655</v>
      </c>
      <c r="B1994" s="30" t="s">
        <v>35</v>
      </c>
      <c r="C1994" s="42" t="s">
        <v>4651</v>
      </c>
      <c r="D1994" s="42" t="s">
        <v>4652</v>
      </c>
      <c r="E1994" s="42" t="s">
        <v>4653</v>
      </c>
      <c r="F1994" s="42" t="s">
        <v>4654</v>
      </c>
      <c r="G1994" s="30" t="s">
        <v>40</v>
      </c>
      <c r="H1994" s="30">
        <v>0</v>
      </c>
      <c r="I1994" s="67">
        <v>590000000</v>
      </c>
      <c r="J1994" s="32" t="s">
        <v>41</v>
      </c>
      <c r="K1994" s="30" t="s">
        <v>174</v>
      </c>
      <c r="L1994" s="32" t="s">
        <v>43</v>
      </c>
      <c r="M1994" s="30" t="s">
        <v>44</v>
      </c>
      <c r="N1994" s="30" t="s">
        <v>45</v>
      </c>
      <c r="O1994" s="32" t="s">
        <v>115</v>
      </c>
      <c r="P1994" s="32">
        <v>166</v>
      </c>
      <c r="Q1994" s="30" t="s">
        <v>134</v>
      </c>
      <c r="R1994" s="43">
        <v>5</v>
      </c>
      <c r="S1994" s="43">
        <v>11550</v>
      </c>
      <c r="T1994" s="44">
        <f>R1994*S1994</f>
        <v>57750</v>
      </c>
      <c r="U1994" s="44">
        <f>T1994*1.12</f>
        <v>64680.000000000007</v>
      </c>
      <c r="V1994" s="64"/>
      <c r="W1994" s="32">
        <v>2016</v>
      </c>
      <c r="X1994" s="30"/>
    </row>
    <row r="1995" spans="1:24" ht="50.1" customHeight="1">
      <c r="A1995" s="29" t="s">
        <v>4656</v>
      </c>
      <c r="B1995" s="30" t="s">
        <v>35</v>
      </c>
      <c r="C1995" s="31" t="s">
        <v>4657</v>
      </c>
      <c r="D1995" s="31" t="s">
        <v>4658</v>
      </c>
      <c r="E1995" s="31" t="s">
        <v>4659</v>
      </c>
      <c r="F1995" s="31" t="s">
        <v>4660</v>
      </c>
      <c r="G1995" s="32" t="s">
        <v>40</v>
      </c>
      <c r="H1995" s="33">
        <v>0</v>
      </c>
      <c r="I1995" s="67">
        <v>590000000</v>
      </c>
      <c r="J1995" s="32" t="s">
        <v>41</v>
      </c>
      <c r="K1995" s="32" t="s">
        <v>275</v>
      </c>
      <c r="L1995" s="32" t="s">
        <v>43</v>
      </c>
      <c r="M1995" s="32" t="s">
        <v>44</v>
      </c>
      <c r="N1995" s="32" t="s">
        <v>296</v>
      </c>
      <c r="O1995" s="32" t="s">
        <v>111</v>
      </c>
      <c r="P1995" s="32">
        <v>796</v>
      </c>
      <c r="Q1995" s="32" t="s">
        <v>47</v>
      </c>
      <c r="R1995" s="34">
        <v>12</v>
      </c>
      <c r="S1995" s="34">
        <v>180</v>
      </c>
      <c r="T1995" s="35">
        <v>0</v>
      </c>
      <c r="U1995" s="36">
        <v>0</v>
      </c>
      <c r="V1995" s="37" t="s">
        <v>48</v>
      </c>
      <c r="W1995" s="32">
        <v>2016</v>
      </c>
      <c r="X1995" s="38" t="s">
        <v>1479</v>
      </c>
    </row>
    <row r="1996" spans="1:24" ht="50.1" customHeight="1">
      <c r="A1996" s="29" t="s">
        <v>4661</v>
      </c>
      <c r="B1996" s="30" t="s">
        <v>35</v>
      </c>
      <c r="C1996" s="31" t="s">
        <v>4657</v>
      </c>
      <c r="D1996" s="31" t="s">
        <v>4658</v>
      </c>
      <c r="E1996" s="31" t="s">
        <v>4659</v>
      </c>
      <c r="F1996" s="31" t="s">
        <v>4660</v>
      </c>
      <c r="G1996" s="32" t="s">
        <v>40</v>
      </c>
      <c r="H1996" s="33">
        <v>0</v>
      </c>
      <c r="I1996" s="67">
        <v>590000000</v>
      </c>
      <c r="J1996" s="32" t="s">
        <v>41</v>
      </c>
      <c r="K1996" s="32" t="s">
        <v>61</v>
      </c>
      <c r="L1996" s="32" t="s">
        <v>43</v>
      </c>
      <c r="M1996" s="32" t="s">
        <v>44</v>
      </c>
      <c r="N1996" s="32" t="s">
        <v>2012</v>
      </c>
      <c r="O1996" s="32" t="s">
        <v>398</v>
      </c>
      <c r="P1996" s="32">
        <v>796</v>
      </c>
      <c r="Q1996" s="32" t="s">
        <v>47</v>
      </c>
      <c r="R1996" s="34">
        <v>60</v>
      </c>
      <c r="S1996" s="34">
        <v>190</v>
      </c>
      <c r="T1996" s="35">
        <f>R1996*S1996</f>
        <v>11400</v>
      </c>
      <c r="U1996" s="36">
        <f>T1996*1.12</f>
        <v>12768.000000000002</v>
      </c>
      <c r="V1996" s="37" t="s">
        <v>48</v>
      </c>
      <c r="W1996" s="32">
        <v>2016</v>
      </c>
      <c r="X1996" s="38" t="s">
        <v>48</v>
      </c>
    </row>
    <row r="1997" spans="1:24" ht="50.1" customHeight="1">
      <c r="A1997" s="29" t="s">
        <v>4662</v>
      </c>
      <c r="B1997" s="30" t="s">
        <v>35</v>
      </c>
      <c r="C1997" s="31" t="s">
        <v>4657</v>
      </c>
      <c r="D1997" s="31" t="s">
        <v>4658</v>
      </c>
      <c r="E1997" s="31" t="s">
        <v>4659</v>
      </c>
      <c r="F1997" s="31" t="s">
        <v>4663</v>
      </c>
      <c r="G1997" s="32" t="s">
        <v>40</v>
      </c>
      <c r="H1997" s="33">
        <v>0</v>
      </c>
      <c r="I1997" s="67">
        <v>590000000</v>
      </c>
      <c r="J1997" s="32" t="s">
        <v>41</v>
      </c>
      <c r="K1997" s="32" t="s">
        <v>275</v>
      </c>
      <c r="L1997" s="32" t="s">
        <v>43</v>
      </c>
      <c r="M1997" s="32" t="s">
        <v>44</v>
      </c>
      <c r="N1997" s="32" t="s">
        <v>296</v>
      </c>
      <c r="O1997" s="32" t="s">
        <v>111</v>
      </c>
      <c r="P1997" s="32">
        <v>796</v>
      </c>
      <c r="Q1997" s="32" t="s">
        <v>47</v>
      </c>
      <c r="R1997" s="34">
        <v>12</v>
      </c>
      <c r="S1997" s="34">
        <v>180</v>
      </c>
      <c r="T1997" s="35">
        <v>0</v>
      </c>
      <c r="U1997" s="36">
        <f>T1997*1.12</f>
        <v>0</v>
      </c>
      <c r="V1997" s="37" t="s">
        <v>48</v>
      </c>
      <c r="W1997" s="32">
        <v>2016</v>
      </c>
      <c r="X1997" s="38">
        <v>11</v>
      </c>
    </row>
    <row r="1998" spans="1:24" s="151" customFormat="1" ht="50.1" customHeight="1">
      <c r="A1998" s="41" t="s">
        <v>4664</v>
      </c>
      <c r="B1998" s="30" t="s">
        <v>35</v>
      </c>
      <c r="C1998" s="42" t="s">
        <v>4657</v>
      </c>
      <c r="D1998" s="42" t="s">
        <v>4658</v>
      </c>
      <c r="E1998" s="42" t="s">
        <v>4659</v>
      </c>
      <c r="F1998" s="42" t="s">
        <v>4663</v>
      </c>
      <c r="G1998" s="30" t="s">
        <v>40</v>
      </c>
      <c r="H1998" s="30">
        <v>0</v>
      </c>
      <c r="I1998" s="67">
        <v>590000000</v>
      </c>
      <c r="J1998" s="32" t="s">
        <v>41</v>
      </c>
      <c r="K1998" s="30" t="s">
        <v>204</v>
      </c>
      <c r="L1998" s="32" t="s">
        <v>43</v>
      </c>
      <c r="M1998" s="30" t="s">
        <v>44</v>
      </c>
      <c r="N1998" s="30" t="s">
        <v>296</v>
      </c>
      <c r="O1998" s="32" t="s">
        <v>115</v>
      </c>
      <c r="P1998" s="32">
        <v>796</v>
      </c>
      <c r="Q1998" s="30" t="s">
        <v>47</v>
      </c>
      <c r="R1998" s="43">
        <v>12</v>
      </c>
      <c r="S1998" s="43">
        <v>180</v>
      </c>
      <c r="T1998" s="44">
        <f>R1998*S1998</f>
        <v>2160</v>
      </c>
      <c r="U1998" s="44">
        <f>T1998*1.12</f>
        <v>2419.2000000000003</v>
      </c>
      <c r="V1998" s="64"/>
      <c r="W1998" s="32">
        <v>2016</v>
      </c>
      <c r="X1998" s="30"/>
    </row>
    <row r="1999" spans="1:24" ht="50.1" customHeight="1">
      <c r="A1999" s="29" t="s">
        <v>4665</v>
      </c>
      <c r="B1999" s="30" t="s">
        <v>35</v>
      </c>
      <c r="C1999" s="31" t="s">
        <v>4657</v>
      </c>
      <c r="D1999" s="31" t="s">
        <v>4658</v>
      </c>
      <c r="E1999" s="31" t="s">
        <v>4659</v>
      </c>
      <c r="F1999" s="31" t="s">
        <v>4666</v>
      </c>
      <c r="G1999" s="32" t="s">
        <v>40</v>
      </c>
      <c r="H1999" s="33">
        <v>0</v>
      </c>
      <c r="I1999" s="67">
        <v>590000000</v>
      </c>
      <c r="J1999" s="32" t="s">
        <v>41</v>
      </c>
      <c r="K1999" s="32" t="s">
        <v>275</v>
      </c>
      <c r="L1999" s="32" t="s">
        <v>43</v>
      </c>
      <c r="M1999" s="32" t="s">
        <v>44</v>
      </c>
      <c r="N1999" s="32" t="s">
        <v>296</v>
      </c>
      <c r="O1999" s="32" t="s">
        <v>111</v>
      </c>
      <c r="P1999" s="32">
        <v>796</v>
      </c>
      <c r="Q1999" s="32" t="s">
        <v>47</v>
      </c>
      <c r="R1999" s="34">
        <v>12</v>
      </c>
      <c r="S1999" s="34">
        <v>180</v>
      </c>
      <c r="T1999" s="35">
        <v>0</v>
      </c>
      <c r="U1999" s="36">
        <v>0</v>
      </c>
      <c r="V1999" s="37" t="s">
        <v>48</v>
      </c>
      <c r="W1999" s="32">
        <v>2016</v>
      </c>
      <c r="X1999" s="38" t="s">
        <v>1479</v>
      </c>
    </row>
    <row r="2000" spans="1:24" ht="50.1" customHeight="1">
      <c r="A2000" s="29" t="s">
        <v>4667</v>
      </c>
      <c r="B2000" s="30" t="s">
        <v>35</v>
      </c>
      <c r="C2000" s="31" t="s">
        <v>4657</v>
      </c>
      <c r="D2000" s="31" t="s">
        <v>4658</v>
      </c>
      <c r="E2000" s="31" t="s">
        <v>4659</v>
      </c>
      <c r="F2000" s="31" t="s">
        <v>4668</v>
      </c>
      <c r="G2000" s="32" t="s">
        <v>40</v>
      </c>
      <c r="H2000" s="33">
        <v>0</v>
      </c>
      <c r="I2000" s="67">
        <v>590000000</v>
      </c>
      <c r="J2000" s="32" t="s">
        <v>41</v>
      </c>
      <c r="K2000" s="32" t="s">
        <v>61</v>
      </c>
      <c r="L2000" s="32" t="s">
        <v>43</v>
      </c>
      <c r="M2000" s="32" t="s">
        <v>44</v>
      </c>
      <c r="N2000" s="32" t="s">
        <v>2012</v>
      </c>
      <c r="O2000" s="32" t="s">
        <v>398</v>
      </c>
      <c r="P2000" s="32">
        <v>796</v>
      </c>
      <c r="Q2000" s="32" t="s">
        <v>47</v>
      </c>
      <c r="R2000" s="34">
        <v>48</v>
      </c>
      <c r="S2000" s="34">
        <v>190</v>
      </c>
      <c r="T2000" s="35">
        <f>R2000*S2000</f>
        <v>9120</v>
      </c>
      <c r="U2000" s="36">
        <f t="shared" ref="U2000:U2008" si="173">T2000*1.12</f>
        <v>10214.400000000001</v>
      </c>
      <c r="V2000" s="37" t="s">
        <v>48</v>
      </c>
      <c r="W2000" s="32">
        <v>2016</v>
      </c>
      <c r="X2000" s="38" t="s">
        <v>48</v>
      </c>
    </row>
    <row r="2001" spans="1:24" ht="50.1" customHeight="1">
      <c r="A2001" s="29" t="s">
        <v>4669</v>
      </c>
      <c r="B2001" s="30" t="s">
        <v>35</v>
      </c>
      <c r="C2001" s="31" t="s">
        <v>4657</v>
      </c>
      <c r="D2001" s="31" t="s">
        <v>4658</v>
      </c>
      <c r="E2001" s="31" t="s">
        <v>4659</v>
      </c>
      <c r="F2001" s="31" t="s">
        <v>4666</v>
      </c>
      <c r="G2001" s="32" t="s">
        <v>40</v>
      </c>
      <c r="H2001" s="33">
        <v>0</v>
      </c>
      <c r="I2001" s="67">
        <v>590000000</v>
      </c>
      <c r="J2001" s="32" t="s">
        <v>41</v>
      </c>
      <c r="K2001" s="32" t="s">
        <v>275</v>
      </c>
      <c r="L2001" s="32" t="s">
        <v>43</v>
      </c>
      <c r="M2001" s="32" t="s">
        <v>44</v>
      </c>
      <c r="N2001" s="32" t="s">
        <v>296</v>
      </c>
      <c r="O2001" s="32" t="s">
        <v>111</v>
      </c>
      <c r="P2001" s="32">
        <v>796</v>
      </c>
      <c r="Q2001" s="32" t="s">
        <v>47</v>
      </c>
      <c r="R2001" s="34">
        <v>12</v>
      </c>
      <c r="S2001" s="34">
        <v>180</v>
      </c>
      <c r="T2001" s="35">
        <v>0</v>
      </c>
      <c r="U2001" s="36">
        <f t="shared" si="173"/>
        <v>0</v>
      </c>
      <c r="V2001" s="37" t="s">
        <v>48</v>
      </c>
      <c r="W2001" s="32">
        <v>2016</v>
      </c>
      <c r="X2001" s="38">
        <v>11</v>
      </c>
    </row>
    <row r="2002" spans="1:24" s="151" customFormat="1" ht="50.1" customHeight="1">
      <c r="A2002" s="41" t="s">
        <v>4670</v>
      </c>
      <c r="B2002" s="30" t="s">
        <v>35</v>
      </c>
      <c r="C2002" s="42" t="s">
        <v>4657</v>
      </c>
      <c r="D2002" s="42" t="s">
        <v>4658</v>
      </c>
      <c r="E2002" s="42" t="s">
        <v>4659</v>
      </c>
      <c r="F2002" s="42" t="s">
        <v>4666</v>
      </c>
      <c r="G2002" s="30" t="s">
        <v>40</v>
      </c>
      <c r="H2002" s="30">
        <v>0</v>
      </c>
      <c r="I2002" s="67">
        <v>590000000</v>
      </c>
      <c r="J2002" s="32" t="s">
        <v>41</v>
      </c>
      <c r="K2002" s="30" t="s">
        <v>204</v>
      </c>
      <c r="L2002" s="32" t="s">
        <v>43</v>
      </c>
      <c r="M2002" s="30" t="s">
        <v>44</v>
      </c>
      <c r="N2002" s="30" t="s">
        <v>296</v>
      </c>
      <c r="O2002" s="32" t="s">
        <v>115</v>
      </c>
      <c r="P2002" s="32">
        <v>796</v>
      </c>
      <c r="Q2002" s="30" t="s">
        <v>47</v>
      </c>
      <c r="R2002" s="43">
        <v>12</v>
      </c>
      <c r="S2002" s="43">
        <v>180</v>
      </c>
      <c r="T2002" s="44">
        <f>R2002*S2002</f>
        <v>2160</v>
      </c>
      <c r="U2002" s="44">
        <f t="shared" si="173"/>
        <v>2419.2000000000003</v>
      </c>
      <c r="V2002" s="64"/>
      <c r="W2002" s="32">
        <v>2016</v>
      </c>
      <c r="X2002" s="30"/>
    </row>
    <row r="2003" spans="1:24" ht="50.1" customHeight="1">
      <c r="A2003" s="29" t="s">
        <v>4671</v>
      </c>
      <c r="B2003" s="30" t="s">
        <v>35</v>
      </c>
      <c r="C2003" s="31" t="s">
        <v>4672</v>
      </c>
      <c r="D2003" s="31" t="s">
        <v>4673</v>
      </c>
      <c r="E2003" s="31" t="s">
        <v>4674</v>
      </c>
      <c r="F2003" s="31" t="s">
        <v>4675</v>
      </c>
      <c r="G2003" s="32" t="s">
        <v>121</v>
      </c>
      <c r="H2003" s="33">
        <v>10</v>
      </c>
      <c r="I2003" s="67">
        <v>590000000</v>
      </c>
      <c r="J2003" s="32" t="s">
        <v>41</v>
      </c>
      <c r="K2003" s="32" t="s">
        <v>42</v>
      </c>
      <c r="L2003" s="32" t="s">
        <v>43</v>
      </c>
      <c r="M2003" s="32" t="s">
        <v>84</v>
      </c>
      <c r="N2003" s="32" t="s">
        <v>880</v>
      </c>
      <c r="O2003" s="32" t="s">
        <v>111</v>
      </c>
      <c r="P2003" s="32" t="s">
        <v>994</v>
      </c>
      <c r="Q2003" s="32" t="s">
        <v>1222</v>
      </c>
      <c r="R2003" s="34">
        <v>200</v>
      </c>
      <c r="S2003" s="34">
        <v>15.1</v>
      </c>
      <c r="T2003" s="35">
        <v>0</v>
      </c>
      <c r="U2003" s="36">
        <f t="shared" si="173"/>
        <v>0</v>
      </c>
      <c r="V2003" s="37" t="s">
        <v>48</v>
      </c>
      <c r="W2003" s="32">
        <v>2016</v>
      </c>
      <c r="X2003" s="38">
        <v>11</v>
      </c>
    </row>
    <row r="2004" spans="1:24" s="151" customFormat="1" ht="50.1" customHeight="1">
      <c r="A2004" s="41" t="s">
        <v>4676</v>
      </c>
      <c r="B2004" s="30" t="s">
        <v>35</v>
      </c>
      <c r="C2004" s="42" t="s">
        <v>4672</v>
      </c>
      <c r="D2004" s="42" t="s">
        <v>4673</v>
      </c>
      <c r="E2004" s="42" t="s">
        <v>4674</v>
      </c>
      <c r="F2004" s="42" t="s">
        <v>4675</v>
      </c>
      <c r="G2004" s="30" t="s">
        <v>121</v>
      </c>
      <c r="H2004" s="30">
        <v>10</v>
      </c>
      <c r="I2004" s="67">
        <v>590000000</v>
      </c>
      <c r="J2004" s="32" t="s">
        <v>41</v>
      </c>
      <c r="K2004" s="30" t="s">
        <v>174</v>
      </c>
      <c r="L2004" s="32" t="s">
        <v>43</v>
      </c>
      <c r="M2004" s="30" t="s">
        <v>84</v>
      </c>
      <c r="N2004" s="30" t="s">
        <v>882</v>
      </c>
      <c r="O2004" s="32" t="s">
        <v>115</v>
      </c>
      <c r="P2004" s="32" t="s">
        <v>994</v>
      </c>
      <c r="Q2004" s="30" t="s">
        <v>1222</v>
      </c>
      <c r="R2004" s="43">
        <v>200</v>
      </c>
      <c r="S2004" s="43">
        <v>15.1</v>
      </c>
      <c r="T2004" s="44">
        <f>R2004*S2004</f>
        <v>3020</v>
      </c>
      <c r="U2004" s="44">
        <f t="shared" si="173"/>
        <v>3382.4000000000005</v>
      </c>
      <c r="V2004" s="51"/>
      <c r="W2004" s="32">
        <v>2016</v>
      </c>
      <c r="X2004" s="30"/>
    </row>
    <row r="2005" spans="1:24" ht="50.1" customHeight="1">
      <c r="A2005" s="29" t="s">
        <v>4677</v>
      </c>
      <c r="B2005" s="30" t="s">
        <v>35</v>
      </c>
      <c r="C2005" s="31" t="s">
        <v>4678</v>
      </c>
      <c r="D2005" s="31" t="s">
        <v>4673</v>
      </c>
      <c r="E2005" s="31" t="s">
        <v>4679</v>
      </c>
      <c r="F2005" s="31" t="s">
        <v>4680</v>
      </c>
      <c r="G2005" s="32" t="s">
        <v>121</v>
      </c>
      <c r="H2005" s="33">
        <v>10</v>
      </c>
      <c r="I2005" s="67">
        <v>590000000</v>
      </c>
      <c r="J2005" s="32" t="s">
        <v>41</v>
      </c>
      <c r="K2005" s="32" t="s">
        <v>42</v>
      </c>
      <c r="L2005" s="32" t="s">
        <v>43</v>
      </c>
      <c r="M2005" s="32" t="s">
        <v>84</v>
      </c>
      <c r="N2005" s="32" t="s">
        <v>880</v>
      </c>
      <c r="O2005" s="32" t="s">
        <v>111</v>
      </c>
      <c r="P2005" s="32" t="s">
        <v>1246</v>
      </c>
      <c r="Q2005" s="32" t="s">
        <v>1247</v>
      </c>
      <c r="R2005" s="34">
        <v>900</v>
      </c>
      <c r="S2005" s="34">
        <v>25</v>
      </c>
      <c r="T2005" s="35">
        <v>0</v>
      </c>
      <c r="U2005" s="36">
        <f t="shared" si="173"/>
        <v>0</v>
      </c>
      <c r="V2005" s="37" t="s">
        <v>48</v>
      </c>
      <c r="W2005" s="32">
        <v>2016</v>
      </c>
      <c r="X2005" s="38">
        <v>11</v>
      </c>
    </row>
    <row r="2006" spans="1:24" s="151" customFormat="1" ht="50.1" customHeight="1">
      <c r="A2006" s="41" t="s">
        <v>4681</v>
      </c>
      <c r="B2006" s="30" t="s">
        <v>35</v>
      </c>
      <c r="C2006" s="42" t="s">
        <v>4678</v>
      </c>
      <c r="D2006" s="42" t="s">
        <v>4673</v>
      </c>
      <c r="E2006" s="42" t="s">
        <v>4679</v>
      </c>
      <c r="F2006" s="42" t="s">
        <v>4682</v>
      </c>
      <c r="G2006" s="30" t="s">
        <v>121</v>
      </c>
      <c r="H2006" s="30">
        <v>10</v>
      </c>
      <c r="I2006" s="67">
        <v>590000000</v>
      </c>
      <c r="J2006" s="32" t="s">
        <v>41</v>
      </c>
      <c r="K2006" s="30" t="s">
        <v>174</v>
      </c>
      <c r="L2006" s="32" t="s">
        <v>43</v>
      </c>
      <c r="M2006" s="30" t="s">
        <v>84</v>
      </c>
      <c r="N2006" s="30" t="s">
        <v>882</v>
      </c>
      <c r="O2006" s="32" t="s">
        <v>115</v>
      </c>
      <c r="P2006" s="32" t="s">
        <v>1246</v>
      </c>
      <c r="Q2006" s="30" t="s">
        <v>1247</v>
      </c>
      <c r="R2006" s="43">
        <v>900</v>
      </c>
      <c r="S2006" s="43">
        <v>25</v>
      </c>
      <c r="T2006" s="44">
        <f>R2006*S2006</f>
        <v>22500</v>
      </c>
      <c r="U2006" s="44">
        <f t="shared" si="173"/>
        <v>25200.000000000004</v>
      </c>
      <c r="V2006" s="51"/>
      <c r="W2006" s="32">
        <v>2016</v>
      </c>
      <c r="X2006" s="30"/>
    </row>
    <row r="2007" spans="1:24" ht="50.1" customHeight="1">
      <c r="A2007" s="29" t="s">
        <v>4683</v>
      </c>
      <c r="B2007" s="30" t="s">
        <v>35</v>
      </c>
      <c r="C2007" s="31" t="s">
        <v>4684</v>
      </c>
      <c r="D2007" s="31" t="s">
        <v>4673</v>
      </c>
      <c r="E2007" s="31" t="s">
        <v>4685</v>
      </c>
      <c r="F2007" s="31" t="s">
        <v>4686</v>
      </c>
      <c r="G2007" s="32" t="s">
        <v>121</v>
      </c>
      <c r="H2007" s="33">
        <v>10</v>
      </c>
      <c r="I2007" s="67">
        <v>590000000</v>
      </c>
      <c r="J2007" s="32" t="s">
        <v>41</v>
      </c>
      <c r="K2007" s="32" t="s">
        <v>42</v>
      </c>
      <c r="L2007" s="32" t="s">
        <v>43</v>
      </c>
      <c r="M2007" s="32" t="s">
        <v>84</v>
      </c>
      <c r="N2007" s="32" t="s">
        <v>1268</v>
      </c>
      <c r="O2007" s="32" t="s">
        <v>111</v>
      </c>
      <c r="P2007" s="32" t="s">
        <v>994</v>
      </c>
      <c r="Q2007" s="32" t="s">
        <v>1222</v>
      </c>
      <c r="R2007" s="34">
        <v>50</v>
      </c>
      <c r="S2007" s="34">
        <v>1850</v>
      </c>
      <c r="T2007" s="35">
        <v>0</v>
      </c>
      <c r="U2007" s="36">
        <f t="shared" si="173"/>
        <v>0</v>
      </c>
      <c r="V2007" s="37" t="s">
        <v>48</v>
      </c>
      <c r="W2007" s="32">
        <v>2016</v>
      </c>
      <c r="X2007" s="38">
        <v>11</v>
      </c>
    </row>
    <row r="2008" spans="1:24" s="151" customFormat="1" ht="50.1" customHeight="1">
      <c r="A2008" s="41" t="s">
        <v>4687</v>
      </c>
      <c r="B2008" s="30" t="s">
        <v>35</v>
      </c>
      <c r="C2008" s="42" t="s">
        <v>4684</v>
      </c>
      <c r="D2008" s="42" t="s">
        <v>4673</v>
      </c>
      <c r="E2008" s="42" t="s">
        <v>4685</v>
      </c>
      <c r="F2008" s="42" t="s">
        <v>4686</v>
      </c>
      <c r="G2008" s="30" t="s">
        <v>121</v>
      </c>
      <c r="H2008" s="30">
        <v>10</v>
      </c>
      <c r="I2008" s="67">
        <v>590000000</v>
      </c>
      <c r="J2008" s="32" t="s">
        <v>41</v>
      </c>
      <c r="K2008" s="30" t="s">
        <v>174</v>
      </c>
      <c r="L2008" s="32" t="s">
        <v>43</v>
      </c>
      <c r="M2008" s="30" t="s">
        <v>84</v>
      </c>
      <c r="N2008" s="30" t="s">
        <v>882</v>
      </c>
      <c r="O2008" s="32" t="s">
        <v>115</v>
      </c>
      <c r="P2008" s="32" t="s">
        <v>994</v>
      </c>
      <c r="Q2008" s="30" t="s">
        <v>1222</v>
      </c>
      <c r="R2008" s="43">
        <v>50</v>
      </c>
      <c r="S2008" s="43">
        <v>1850</v>
      </c>
      <c r="T2008" s="44">
        <f>R2008*S2008</f>
        <v>92500</v>
      </c>
      <c r="U2008" s="44">
        <f t="shared" si="173"/>
        <v>103600.00000000001</v>
      </c>
      <c r="V2008" s="51"/>
      <c r="W2008" s="32">
        <v>2016</v>
      </c>
      <c r="X2008" s="30"/>
    </row>
    <row r="2009" spans="1:24" ht="50.1" customHeight="1">
      <c r="A2009" s="29" t="s">
        <v>4688</v>
      </c>
      <c r="B2009" s="30" t="s">
        <v>35</v>
      </c>
      <c r="C2009" s="31" t="s">
        <v>4689</v>
      </c>
      <c r="D2009" s="31" t="s">
        <v>4673</v>
      </c>
      <c r="E2009" s="31" t="s">
        <v>4690</v>
      </c>
      <c r="F2009" s="31" t="s">
        <v>4691</v>
      </c>
      <c r="G2009" s="32" t="s">
        <v>121</v>
      </c>
      <c r="H2009" s="33">
        <v>10</v>
      </c>
      <c r="I2009" s="67">
        <v>590000000</v>
      </c>
      <c r="J2009" s="32" t="s">
        <v>41</v>
      </c>
      <c r="K2009" s="32" t="s">
        <v>42</v>
      </c>
      <c r="L2009" s="32" t="s">
        <v>43</v>
      </c>
      <c r="M2009" s="32" t="s">
        <v>84</v>
      </c>
      <c r="N2009" s="32" t="s">
        <v>1268</v>
      </c>
      <c r="O2009" s="32" t="s">
        <v>111</v>
      </c>
      <c r="P2009" s="32" t="s">
        <v>133</v>
      </c>
      <c r="Q2009" s="32" t="s">
        <v>134</v>
      </c>
      <c r="R2009" s="34">
        <v>20</v>
      </c>
      <c r="S2009" s="34">
        <v>2700</v>
      </c>
      <c r="T2009" s="35">
        <v>0</v>
      </c>
      <c r="U2009" s="36">
        <v>0</v>
      </c>
      <c r="V2009" s="37" t="s">
        <v>126</v>
      </c>
      <c r="W2009" s="32">
        <v>2016</v>
      </c>
      <c r="X2009" s="38" t="s">
        <v>12656</v>
      </c>
    </row>
    <row r="2010" spans="1:24" ht="50.1" customHeight="1">
      <c r="A2010" s="29" t="s">
        <v>4692</v>
      </c>
      <c r="B2010" s="30" t="s">
        <v>35</v>
      </c>
      <c r="C2010" s="31" t="s">
        <v>4689</v>
      </c>
      <c r="D2010" s="31" t="s">
        <v>4673</v>
      </c>
      <c r="E2010" s="31" t="s">
        <v>4690</v>
      </c>
      <c r="F2010" s="31" t="s">
        <v>4693</v>
      </c>
      <c r="G2010" s="32" t="s">
        <v>103</v>
      </c>
      <c r="H2010" s="33">
        <v>10</v>
      </c>
      <c r="I2010" s="67">
        <v>590000000</v>
      </c>
      <c r="J2010" s="32" t="s">
        <v>41</v>
      </c>
      <c r="K2010" s="32" t="s">
        <v>957</v>
      </c>
      <c r="L2010" s="32" t="s">
        <v>43</v>
      </c>
      <c r="M2010" s="32" t="s">
        <v>84</v>
      </c>
      <c r="N2010" s="32" t="s">
        <v>882</v>
      </c>
      <c r="O2010" s="32" t="s">
        <v>111</v>
      </c>
      <c r="P2010" s="32" t="s">
        <v>133</v>
      </c>
      <c r="Q2010" s="32" t="s">
        <v>134</v>
      </c>
      <c r="R2010" s="34">
        <v>41</v>
      </c>
      <c r="S2010" s="34">
        <v>2700</v>
      </c>
      <c r="T2010" s="35">
        <f>R2010*S2010</f>
        <v>110700</v>
      </c>
      <c r="U2010" s="36">
        <f t="shared" ref="U2010:U2016" si="174">T2010*1.12</f>
        <v>123984.00000000001</v>
      </c>
      <c r="V2010" s="37" t="s">
        <v>48</v>
      </c>
      <c r="W2010" s="32">
        <v>2016</v>
      </c>
      <c r="X2010" s="38" t="s">
        <v>48</v>
      </c>
    </row>
    <row r="2011" spans="1:24" ht="50.1" customHeight="1">
      <c r="A2011" s="29" t="s">
        <v>4694</v>
      </c>
      <c r="B2011" s="30" t="s">
        <v>35</v>
      </c>
      <c r="C2011" s="31" t="s">
        <v>4695</v>
      </c>
      <c r="D2011" s="31" t="s">
        <v>4673</v>
      </c>
      <c r="E2011" s="31" t="s">
        <v>4696</v>
      </c>
      <c r="F2011" s="31" t="s">
        <v>4697</v>
      </c>
      <c r="G2011" s="32" t="s">
        <v>121</v>
      </c>
      <c r="H2011" s="33">
        <v>10</v>
      </c>
      <c r="I2011" s="67">
        <v>590000000</v>
      </c>
      <c r="J2011" s="32" t="s">
        <v>41</v>
      </c>
      <c r="K2011" s="32" t="s">
        <v>42</v>
      </c>
      <c r="L2011" s="32" t="s">
        <v>43</v>
      </c>
      <c r="M2011" s="32" t="s">
        <v>84</v>
      </c>
      <c r="N2011" s="32" t="s">
        <v>1268</v>
      </c>
      <c r="O2011" s="32" t="s">
        <v>111</v>
      </c>
      <c r="P2011" s="32" t="s">
        <v>133</v>
      </c>
      <c r="Q2011" s="32" t="s">
        <v>134</v>
      </c>
      <c r="R2011" s="34">
        <v>20</v>
      </c>
      <c r="S2011" s="34">
        <v>2700</v>
      </c>
      <c r="T2011" s="35">
        <v>0</v>
      </c>
      <c r="U2011" s="36">
        <f t="shared" si="174"/>
        <v>0</v>
      </c>
      <c r="V2011" s="37"/>
      <c r="W2011" s="32">
        <v>2016</v>
      </c>
      <c r="X2011" s="38">
        <v>11</v>
      </c>
    </row>
    <row r="2012" spans="1:24" s="151" customFormat="1" ht="50.1" customHeight="1">
      <c r="A2012" s="41" t="s">
        <v>4698</v>
      </c>
      <c r="B2012" s="30" t="s">
        <v>35</v>
      </c>
      <c r="C2012" s="42" t="s">
        <v>4695</v>
      </c>
      <c r="D2012" s="42" t="s">
        <v>4673</v>
      </c>
      <c r="E2012" s="42" t="s">
        <v>4696</v>
      </c>
      <c r="F2012" s="42" t="s">
        <v>4697</v>
      </c>
      <c r="G2012" s="30" t="s">
        <v>121</v>
      </c>
      <c r="H2012" s="30">
        <v>10</v>
      </c>
      <c r="I2012" s="67">
        <v>590000000</v>
      </c>
      <c r="J2012" s="32" t="s">
        <v>41</v>
      </c>
      <c r="K2012" s="30" t="s">
        <v>174</v>
      </c>
      <c r="L2012" s="32" t="s">
        <v>43</v>
      </c>
      <c r="M2012" s="30" t="s">
        <v>84</v>
      </c>
      <c r="N2012" s="30" t="s">
        <v>882</v>
      </c>
      <c r="O2012" s="32" t="s">
        <v>115</v>
      </c>
      <c r="P2012" s="32" t="s">
        <v>133</v>
      </c>
      <c r="Q2012" s="30" t="s">
        <v>134</v>
      </c>
      <c r="R2012" s="43">
        <v>20</v>
      </c>
      <c r="S2012" s="43">
        <v>2700</v>
      </c>
      <c r="T2012" s="44">
        <f>R2012*S2012</f>
        <v>54000</v>
      </c>
      <c r="U2012" s="44">
        <f>T2012*1.12</f>
        <v>60480.000000000007</v>
      </c>
      <c r="V2012" s="51"/>
      <c r="W2012" s="32">
        <v>2016</v>
      </c>
      <c r="X2012" s="30"/>
    </row>
    <row r="2013" spans="1:24" ht="50.1" customHeight="1">
      <c r="A2013" s="29" t="s">
        <v>4699</v>
      </c>
      <c r="B2013" s="30" t="s">
        <v>35</v>
      </c>
      <c r="C2013" s="31" t="s">
        <v>4700</v>
      </c>
      <c r="D2013" s="31" t="s">
        <v>4673</v>
      </c>
      <c r="E2013" s="31" t="s">
        <v>4701</v>
      </c>
      <c r="F2013" s="31" t="s">
        <v>4702</v>
      </c>
      <c r="G2013" s="32" t="s">
        <v>121</v>
      </c>
      <c r="H2013" s="33">
        <v>10</v>
      </c>
      <c r="I2013" s="67">
        <v>590000000</v>
      </c>
      <c r="J2013" s="32" t="s">
        <v>41</v>
      </c>
      <c r="K2013" s="32" t="s">
        <v>42</v>
      </c>
      <c r="L2013" s="32" t="s">
        <v>43</v>
      </c>
      <c r="M2013" s="32" t="s">
        <v>84</v>
      </c>
      <c r="N2013" s="32" t="s">
        <v>1268</v>
      </c>
      <c r="O2013" s="32" t="s">
        <v>111</v>
      </c>
      <c r="P2013" s="32" t="s">
        <v>133</v>
      </c>
      <c r="Q2013" s="32" t="s">
        <v>134</v>
      </c>
      <c r="R2013" s="34">
        <v>20</v>
      </c>
      <c r="S2013" s="34">
        <v>2700</v>
      </c>
      <c r="T2013" s="35">
        <v>0</v>
      </c>
      <c r="U2013" s="36">
        <f>T2013*1.12</f>
        <v>0</v>
      </c>
      <c r="V2013" s="37"/>
      <c r="W2013" s="32">
        <v>2016</v>
      </c>
      <c r="X2013" s="38">
        <v>11</v>
      </c>
    </row>
    <row r="2014" spans="1:24" s="151" customFormat="1" ht="50.1" customHeight="1">
      <c r="A2014" s="41" t="s">
        <v>4703</v>
      </c>
      <c r="B2014" s="30" t="s">
        <v>35</v>
      </c>
      <c r="C2014" s="42" t="s">
        <v>4700</v>
      </c>
      <c r="D2014" s="42" t="s">
        <v>4673</v>
      </c>
      <c r="E2014" s="42" t="s">
        <v>4701</v>
      </c>
      <c r="F2014" s="42" t="s">
        <v>4702</v>
      </c>
      <c r="G2014" s="30" t="s">
        <v>121</v>
      </c>
      <c r="H2014" s="30">
        <v>10</v>
      </c>
      <c r="I2014" s="67">
        <v>590000000</v>
      </c>
      <c r="J2014" s="32" t="s">
        <v>41</v>
      </c>
      <c r="K2014" s="30" t="s">
        <v>174</v>
      </c>
      <c r="L2014" s="32" t="s">
        <v>43</v>
      </c>
      <c r="M2014" s="30" t="s">
        <v>84</v>
      </c>
      <c r="N2014" s="30" t="s">
        <v>882</v>
      </c>
      <c r="O2014" s="32" t="s">
        <v>115</v>
      </c>
      <c r="P2014" s="32" t="s">
        <v>133</v>
      </c>
      <c r="Q2014" s="30" t="s">
        <v>134</v>
      </c>
      <c r="R2014" s="43">
        <v>20</v>
      </c>
      <c r="S2014" s="43">
        <v>2700</v>
      </c>
      <c r="T2014" s="44">
        <f>R2014*S2014</f>
        <v>54000</v>
      </c>
      <c r="U2014" s="44">
        <f>T2014*1.12</f>
        <v>60480.000000000007</v>
      </c>
      <c r="V2014" s="51"/>
      <c r="W2014" s="32">
        <v>2016</v>
      </c>
      <c r="X2014" s="30"/>
    </row>
    <row r="2015" spans="1:24" ht="50.1" customHeight="1">
      <c r="A2015" s="29" t="s">
        <v>4704</v>
      </c>
      <c r="B2015" s="30" t="s">
        <v>35</v>
      </c>
      <c r="C2015" s="31" t="s">
        <v>4705</v>
      </c>
      <c r="D2015" s="31" t="s">
        <v>4673</v>
      </c>
      <c r="E2015" s="31" t="s">
        <v>4706</v>
      </c>
      <c r="F2015" s="31" t="s">
        <v>4707</v>
      </c>
      <c r="G2015" s="32" t="s">
        <v>121</v>
      </c>
      <c r="H2015" s="33">
        <v>10</v>
      </c>
      <c r="I2015" s="67">
        <v>590000000</v>
      </c>
      <c r="J2015" s="32" t="s">
        <v>41</v>
      </c>
      <c r="K2015" s="32" t="s">
        <v>42</v>
      </c>
      <c r="L2015" s="32" t="s">
        <v>43</v>
      </c>
      <c r="M2015" s="32" t="s">
        <v>84</v>
      </c>
      <c r="N2015" s="32" t="s">
        <v>1268</v>
      </c>
      <c r="O2015" s="32" t="s">
        <v>111</v>
      </c>
      <c r="P2015" s="32" t="s">
        <v>133</v>
      </c>
      <c r="Q2015" s="32" t="s">
        <v>134</v>
      </c>
      <c r="R2015" s="34">
        <v>20</v>
      </c>
      <c r="S2015" s="34">
        <v>2700</v>
      </c>
      <c r="T2015" s="35">
        <v>0</v>
      </c>
      <c r="U2015" s="36">
        <f>T2015*1.12</f>
        <v>0</v>
      </c>
      <c r="V2015" s="37"/>
      <c r="W2015" s="32">
        <v>2016</v>
      </c>
      <c r="X2015" s="38">
        <v>11</v>
      </c>
    </row>
    <row r="2016" spans="1:24" s="151" customFormat="1" ht="50.1" customHeight="1">
      <c r="A2016" s="41" t="s">
        <v>4708</v>
      </c>
      <c r="B2016" s="30" t="s">
        <v>35</v>
      </c>
      <c r="C2016" s="42" t="s">
        <v>4705</v>
      </c>
      <c r="D2016" s="42" t="s">
        <v>4673</v>
      </c>
      <c r="E2016" s="42" t="s">
        <v>4706</v>
      </c>
      <c r="F2016" s="42" t="s">
        <v>4707</v>
      </c>
      <c r="G2016" s="30" t="s">
        <v>121</v>
      </c>
      <c r="H2016" s="30">
        <v>10</v>
      </c>
      <c r="I2016" s="67">
        <v>590000000</v>
      </c>
      <c r="J2016" s="32" t="s">
        <v>41</v>
      </c>
      <c r="K2016" s="30" t="s">
        <v>174</v>
      </c>
      <c r="L2016" s="32" t="s">
        <v>43</v>
      </c>
      <c r="M2016" s="30" t="s">
        <v>84</v>
      </c>
      <c r="N2016" s="30" t="s">
        <v>882</v>
      </c>
      <c r="O2016" s="32" t="s">
        <v>115</v>
      </c>
      <c r="P2016" s="32" t="s">
        <v>133</v>
      </c>
      <c r="Q2016" s="30" t="s">
        <v>134</v>
      </c>
      <c r="R2016" s="43">
        <v>20</v>
      </c>
      <c r="S2016" s="43">
        <v>2700</v>
      </c>
      <c r="T2016" s="44">
        <f>R2016*S2016</f>
        <v>54000</v>
      </c>
      <c r="U2016" s="44">
        <f t="shared" si="174"/>
        <v>60480.000000000007</v>
      </c>
      <c r="V2016" s="51"/>
      <c r="W2016" s="32">
        <v>2016</v>
      </c>
      <c r="X2016" s="30"/>
    </row>
    <row r="2017" spans="1:24" ht="50.1" customHeight="1">
      <c r="A2017" s="29" t="s">
        <v>4709</v>
      </c>
      <c r="B2017" s="30" t="s">
        <v>35</v>
      </c>
      <c r="C2017" s="31" t="s">
        <v>4710</v>
      </c>
      <c r="D2017" s="31" t="s">
        <v>4673</v>
      </c>
      <c r="E2017" s="31" t="s">
        <v>4711</v>
      </c>
      <c r="F2017" s="31" t="s">
        <v>4712</v>
      </c>
      <c r="G2017" s="32" t="s">
        <v>121</v>
      </c>
      <c r="H2017" s="33">
        <v>10</v>
      </c>
      <c r="I2017" s="67">
        <v>590000000</v>
      </c>
      <c r="J2017" s="32" t="s">
        <v>41</v>
      </c>
      <c r="K2017" s="32" t="s">
        <v>42</v>
      </c>
      <c r="L2017" s="32" t="s">
        <v>43</v>
      </c>
      <c r="M2017" s="32" t="s">
        <v>84</v>
      </c>
      <c r="N2017" s="32" t="s">
        <v>1268</v>
      </c>
      <c r="O2017" s="32" t="s">
        <v>111</v>
      </c>
      <c r="P2017" s="32" t="s">
        <v>133</v>
      </c>
      <c r="Q2017" s="32" t="s">
        <v>134</v>
      </c>
      <c r="R2017" s="34">
        <v>20</v>
      </c>
      <c r="S2017" s="34">
        <v>2700</v>
      </c>
      <c r="T2017" s="35">
        <v>0</v>
      </c>
      <c r="U2017" s="36">
        <v>0</v>
      </c>
      <c r="V2017" s="37" t="s">
        <v>126</v>
      </c>
      <c r="W2017" s="32">
        <v>2016</v>
      </c>
      <c r="X2017" s="38" t="s">
        <v>12656</v>
      </c>
    </row>
    <row r="2018" spans="1:24" ht="50.1" customHeight="1">
      <c r="A2018" s="29" t="s">
        <v>4713</v>
      </c>
      <c r="B2018" s="30" t="s">
        <v>35</v>
      </c>
      <c r="C2018" s="31" t="s">
        <v>4710</v>
      </c>
      <c r="D2018" s="31" t="s">
        <v>4673</v>
      </c>
      <c r="E2018" s="31" t="s">
        <v>4711</v>
      </c>
      <c r="F2018" s="31" t="s">
        <v>4714</v>
      </c>
      <c r="G2018" s="32" t="s">
        <v>103</v>
      </c>
      <c r="H2018" s="33">
        <v>10</v>
      </c>
      <c r="I2018" s="67">
        <v>590000000</v>
      </c>
      <c r="J2018" s="32" t="s">
        <v>41</v>
      </c>
      <c r="K2018" s="32" t="s">
        <v>957</v>
      </c>
      <c r="L2018" s="32" t="s">
        <v>43</v>
      </c>
      <c r="M2018" s="32" t="s">
        <v>84</v>
      </c>
      <c r="N2018" s="32" t="s">
        <v>882</v>
      </c>
      <c r="O2018" s="32" t="s">
        <v>111</v>
      </c>
      <c r="P2018" s="32" t="s">
        <v>133</v>
      </c>
      <c r="Q2018" s="32" t="s">
        <v>134</v>
      </c>
      <c r="R2018" s="34">
        <v>22</v>
      </c>
      <c r="S2018" s="34">
        <v>2700</v>
      </c>
      <c r="T2018" s="35">
        <f>R2018*S2018</f>
        <v>59400</v>
      </c>
      <c r="U2018" s="36">
        <f>T2018*1.12</f>
        <v>66528</v>
      </c>
      <c r="V2018" s="37" t="s">
        <v>48</v>
      </c>
      <c r="W2018" s="32">
        <v>2016</v>
      </c>
      <c r="X2018" s="38" t="s">
        <v>48</v>
      </c>
    </row>
    <row r="2019" spans="1:24" ht="50.1" customHeight="1">
      <c r="A2019" s="29" t="s">
        <v>4715</v>
      </c>
      <c r="B2019" s="30" t="s">
        <v>35</v>
      </c>
      <c r="C2019" s="31" t="s">
        <v>4716</v>
      </c>
      <c r="D2019" s="31" t="s">
        <v>4673</v>
      </c>
      <c r="E2019" s="31" t="s">
        <v>4717</v>
      </c>
      <c r="F2019" s="31" t="s">
        <v>4718</v>
      </c>
      <c r="G2019" s="32" t="s">
        <v>121</v>
      </c>
      <c r="H2019" s="33">
        <v>10</v>
      </c>
      <c r="I2019" s="67">
        <v>590000000</v>
      </c>
      <c r="J2019" s="32" t="s">
        <v>41</v>
      </c>
      <c r="K2019" s="32" t="s">
        <v>42</v>
      </c>
      <c r="L2019" s="32" t="s">
        <v>43</v>
      </c>
      <c r="M2019" s="32" t="s">
        <v>84</v>
      </c>
      <c r="N2019" s="32" t="s">
        <v>1268</v>
      </c>
      <c r="O2019" s="32" t="s">
        <v>111</v>
      </c>
      <c r="P2019" s="32" t="s">
        <v>133</v>
      </c>
      <c r="Q2019" s="32" t="s">
        <v>134</v>
      </c>
      <c r="R2019" s="34">
        <v>20</v>
      </c>
      <c r="S2019" s="34">
        <v>2700</v>
      </c>
      <c r="T2019" s="35">
        <v>0</v>
      </c>
      <c r="U2019" s="36">
        <v>0</v>
      </c>
      <c r="V2019" s="37" t="s">
        <v>126</v>
      </c>
      <c r="W2019" s="32">
        <v>2016</v>
      </c>
      <c r="X2019" s="38" t="s">
        <v>12656</v>
      </c>
    </row>
    <row r="2020" spans="1:24" ht="50.1" customHeight="1">
      <c r="A2020" s="29" t="s">
        <v>4719</v>
      </c>
      <c r="B2020" s="30" t="s">
        <v>35</v>
      </c>
      <c r="C2020" s="31" t="s">
        <v>4716</v>
      </c>
      <c r="D2020" s="31" t="s">
        <v>4673</v>
      </c>
      <c r="E2020" s="31" t="s">
        <v>4717</v>
      </c>
      <c r="F2020" s="31" t="s">
        <v>4720</v>
      </c>
      <c r="G2020" s="32" t="s">
        <v>103</v>
      </c>
      <c r="H2020" s="33">
        <v>10</v>
      </c>
      <c r="I2020" s="67">
        <v>590000000</v>
      </c>
      <c r="J2020" s="32" t="s">
        <v>41</v>
      </c>
      <c r="K2020" s="32" t="s">
        <v>957</v>
      </c>
      <c r="L2020" s="32" t="s">
        <v>43</v>
      </c>
      <c r="M2020" s="32" t="s">
        <v>84</v>
      </c>
      <c r="N2020" s="32" t="s">
        <v>882</v>
      </c>
      <c r="O2020" s="32" t="s">
        <v>111</v>
      </c>
      <c r="P2020" s="32" t="s">
        <v>133</v>
      </c>
      <c r="Q2020" s="32" t="s">
        <v>134</v>
      </c>
      <c r="R2020" s="34">
        <v>22</v>
      </c>
      <c r="S2020" s="34">
        <v>2700</v>
      </c>
      <c r="T2020" s="35">
        <f>R2020*S2020</f>
        <v>59400</v>
      </c>
      <c r="U2020" s="36">
        <f>T2020*1.12</f>
        <v>66528</v>
      </c>
      <c r="V2020" s="37" t="s">
        <v>48</v>
      </c>
      <c r="W2020" s="32">
        <v>2016</v>
      </c>
      <c r="X2020" s="38" t="s">
        <v>48</v>
      </c>
    </row>
    <row r="2021" spans="1:24" ht="50.1" customHeight="1">
      <c r="A2021" s="29" t="s">
        <v>4721</v>
      </c>
      <c r="B2021" s="30" t="s">
        <v>35</v>
      </c>
      <c r="C2021" s="31" t="s">
        <v>4722</v>
      </c>
      <c r="D2021" s="31" t="s">
        <v>4673</v>
      </c>
      <c r="E2021" s="31" t="s">
        <v>4723</v>
      </c>
      <c r="F2021" s="31" t="s">
        <v>4724</v>
      </c>
      <c r="G2021" s="32" t="s">
        <v>121</v>
      </c>
      <c r="H2021" s="33">
        <v>10</v>
      </c>
      <c r="I2021" s="67">
        <v>590000000</v>
      </c>
      <c r="J2021" s="32" t="s">
        <v>41</v>
      </c>
      <c r="K2021" s="32" t="s">
        <v>42</v>
      </c>
      <c r="L2021" s="32" t="s">
        <v>43</v>
      </c>
      <c r="M2021" s="32" t="s">
        <v>84</v>
      </c>
      <c r="N2021" s="32" t="s">
        <v>1268</v>
      </c>
      <c r="O2021" s="32" t="s">
        <v>111</v>
      </c>
      <c r="P2021" s="32" t="s">
        <v>133</v>
      </c>
      <c r="Q2021" s="32" t="s">
        <v>134</v>
      </c>
      <c r="R2021" s="34">
        <v>20</v>
      </c>
      <c r="S2021" s="34">
        <v>2700</v>
      </c>
      <c r="T2021" s="35">
        <v>0</v>
      </c>
      <c r="U2021" s="36">
        <v>0</v>
      </c>
      <c r="V2021" s="37" t="s">
        <v>126</v>
      </c>
      <c r="W2021" s="32">
        <v>2016</v>
      </c>
      <c r="X2021" s="38" t="s">
        <v>12656</v>
      </c>
    </row>
    <row r="2022" spans="1:24" ht="50.1" customHeight="1">
      <c r="A2022" s="29" t="s">
        <v>4725</v>
      </c>
      <c r="B2022" s="30" t="s">
        <v>35</v>
      </c>
      <c r="C2022" s="31" t="s">
        <v>4722</v>
      </c>
      <c r="D2022" s="31" t="s">
        <v>4673</v>
      </c>
      <c r="E2022" s="31" t="s">
        <v>4723</v>
      </c>
      <c r="F2022" s="31" t="s">
        <v>4726</v>
      </c>
      <c r="G2022" s="32" t="s">
        <v>103</v>
      </c>
      <c r="H2022" s="33">
        <v>10</v>
      </c>
      <c r="I2022" s="67">
        <v>590000000</v>
      </c>
      <c r="J2022" s="32" t="s">
        <v>41</v>
      </c>
      <c r="K2022" s="32" t="s">
        <v>957</v>
      </c>
      <c r="L2022" s="32" t="s">
        <v>43</v>
      </c>
      <c r="M2022" s="32" t="s">
        <v>84</v>
      </c>
      <c r="N2022" s="32" t="s">
        <v>882</v>
      </c>
      <c r="O2022" s="32" t="s">
        <v>111</v>
      </c>
      <c r="P2022" s="32" t="s">
        <v>133</v>
      </c>
      <c r="Q2022" s="32" t="s">
        <v>134</v>
      </c>
      <c r="R2022" s="34">
        <v>24</v>
      </c>
      <c r="S2022" s="34">
        <v>2700</v>
      </c>
      <c r="T2022" s="35">
        <f>R2022*S2022</f>
        <v>64800</v>
      </c>
      <c r="U2022" s="36">
        <f>T2022*1.12</f>
        <v>72576</v>
      </c>
      <c r="V2022" s="37" t="s">
        <v>48</v>
      </c>
      <c r="W2022" s="32">
        <v>2016</v>
      </c>
      <c r="X2022" s="38" t="s">
        <v>48</v>
      </c>
    </row>
    <row r="2023" spans="1:24" ht="50.1" customHeight="1">
      <c r="A2023" s="29" t="s">
        <v>4727</v>
      </c>
      <c r="B2023" s="30" t="s">
        <v>35</v>
      </c>
      <c r="C2023" s="31" t="s">
        <v>4728</v>
      </c>
      <c r="D2023" s="31" t="s">
        <v>4673</v>
      </c>
      <c r="E2023" s="31" t="s">
        <v>4729</v>
      </c>
      <c r="F2023" s="31" t="s">
        <v>4730</v>
      </c>
      <c r="G2023" s="32" t="s">
        <v>121</v>
      </c>
      <c r="H2023" s="33">
        <v>10</v>
      </c>
      <c r="I2023" s="67">
        <v>590000000</v>
      </c>
      <c r="J2023" s="32" t="s">
        <v>41</v>
      </c>
      <c r="K2023" s="32" t="s">
        <v>42</v>
      </c>
      <c r="L2023" s="32" t="s">
        <v>43</v>
      </c>
      <c r="M2023" s="32" t="s">
        <v>84</v>
      </c>
      <c r="N2023" s="32" t="s">
        <v>1268</v>
      </c>
      <c r="O2023" s="32" t="s">
        <v>111</v>
      </c>
      <c r="P2023" s="32" t="s">
        <v>133</v>
      </c>
      <c r="Q2023" s="32" t="s">
        <v>134</v>
      </c>
      <c r="R2023" s="34">
        <v>20</v>
      </c>
      <c r="S2023" s="34">
        <v>2700</v>
      </c>
      <c r="T2023" s="35">
        <v>0</v>
      </c>
      <c r="U2023" s="36">
        <v>0</v>
      </c>
      <c r="V2023" s="37" t="s">
        <v>126</v>
      </c>
      <c r="W2023" s="32">
        <v>2016</v>
      </c>
      <c r="X2023" s="38" t="s">
        <v>12656</v>
      </c>
    </row>
    <row r="2024" spans="1:24" ht="50.1" customHeight="1">
      <c r="A2024" s="29" t="s">
        <v>4731</v>
      </c>
      <c r="B2024" s="30" t="s">
        <v>35</v>
      </c>
      <c r="C2024" s="31" t="s">
        <v>4728</v>
      </c>
      <c r="D2024" s="31" t="s">
        <v>4673</v>
      </c>
      <c r="E2024" s="31" t="s">
        <v>4729</v>
      </c>
      <c r="F2024" s="31" t="s">
        <v>4732</v>
      </c>
      <c r="G2024" s="32" t="s">
        <v>103</v>
      </c>
      <c r="H2024" s="33">
        <v>10</v>
      </c>
      <c r="I2024" s="67">
        <v>590000000</v>
      </c>
      <c r="J2024" s="32" t="s">
        <v>41</v>
      </c>
      <c r="K2024" s="32" t="s">
        <v>957</v>
      </c>
      <c r="L2024" s="32" t="s">
        <v>43</v>
      </c>
      <c r="M2024" s="32" t="s">
        <v>84</v>
      </c>
      <c r="N2024" s="32" t="s">
        <v>882</v>
      </c>
      <c r="O2024" s="32" t="s">
        <v>111</v>
      </c>
      <c r="P2024" s="32" t="s">
        <v>133</v>
      </c>
      <c r="Q2024" s="32" t="s">
        <v>134</v>
      </c>
      <c r="R2024" s="34">
        <v>36</v>
      </c>
      <c r="S2024" s="34">
        <v>2700</v>
      </c>
      <c r="T2024" s="35">
        <f>R2024*S2024</f>
        <v>97200</v>
      </c>
      <c r="U2024" s="36">
        <f>T2024*1.12</f>
        <v>108864.00000000001</v>
      </c>
      <c r="V2024" s="37" t="s">
        <v>48</v>
      </c>
      <c r="W2024" s="32">
        <v>2016</v>
      </c>
      <c r="X2024" s="38" t="s">
        <v>48</v>
      </c>
    </row>
    <row r="2025" spans="1:24" ht="50.1" customHeight="1">
      <c r="A2025" s="29" t="s">
        <v>4733</v>
      </c>
      <c r="B2025" s="30" t="s">
        <v>35</v>
      </c>
      <c r="C2025" s="31" t="s">
        <v>4734</v>
      </c>
      <c r="D2025" s="31" t="s">
        <v>4673</v>
      </c>
      <c r="E2025" s="31" t="s">
        <v>4735</v>
      </c>
      <c r="F2025" s="31" t="s">
        <v>4736</v>
      </c>
      <c r="G2025" s="32" t="s">
        <v>121</v>
      </c>
      <c r="H2025" s="33">
        <v>10</v>
      </c>
      <c r="I2025" s="67">
        <v>590000000</v>
      </c>
      <c r="J2025" s="32" t="s">
        <v>41</v>
      </c>
      <c r="K2025" s="32" t="s">
        <v>42</v>
      </c>
      <c r="L2025" s="32" t="s">
        <v>43</v>
      </c>
      <c r="M2025" s="32" t="s">
        <v>84</v>
      </c>
      <c r="N2025" s="32" t="s">
        <v>1268</v>
      </c>
      <c r="O2025" s="32" t="s">
        <v>111</v>
      </c>
      <c r="P2025" s="32" t="s">
        <v>133</v>
      </c>
      <c r="Q2025" s="32" t="s">
        <v>134</v>
      </c>
      <c r="R2025" s="34">
        <v>20</v>
      </c>
      <c r="S2025" s="34">
        <v>2700</v>
      </c>
      <c r="T2025" s="35">
        <v>0</v>
      </c>
      <c r="U2025" s="36">
        <f>T2025*1.12</f>
        <v>0</v>
      </c>
      <c r="V2025" s="37"/>
      <c r="W2025" s="32">
        <v>2016</v>
      </c>
      <c r="X2025" s="38">
        <v>11</v>
      </c>
    </row>
    <row r="2026" spans="1:24" s="151" customFormat="1" ht="50.1" customHeight="1">
      <c r="A2026" s="41" t="s">
        <v>4737</v>
      </c>
      <c r="B2026" s="30" t="s">
        <v>35</v>
      </c>
      <c r="C2026" s="42" t="s">
        <v>4734</v>
      </c>
      <c r="D2026" s="42" t="s">
        <v>4673</v>
      </c>
      <c r="E2026" s="42" t="s">
        <v>4735</v>
      </c>
      <c r="F2026" s="42" t="s">
        <v>4736</v>
      </c>
      <c r="G2026" s="30" t="s">
        <v>121</v>
      </c>
      <c r="H2026" s="30">
        <v>10</v>
      </c>
      <c r="I2026" s="67">
        <v>590000000</v>
      </c>
      <c r="J2026" s="32" t="s">
        <v>41</v>
      </c>
      <c r="K2026" s="30" t="s">
        <v>174</v>
      </c>
      <c r="L2026" s="32" t="s">
        <v>43</v>
      </c>
      <c r="M2026" s="30" t="s">
        <v>84</v>
      </c>
      <c r="N2026" s="30" t="s">
        <v>882</v>
      </c>
      <c r="O2026" s="32" t="s">
        <v>115</v>
      </c>
      <c r="P2026" s="32" t="s">
        <v>133</v>
      </c>
      <c r="Q2026" s="30" t="s">
        <v>134</v>
      </c>
      <c r="R2026" s="43">
        <v>20</v>
      </c>
      <c r="S2026" s="43">
        <v>2700</v>
      </c>
      <c r="T2026" s="44">
        <f>R2026*S2026</f>
        <v>54000</v>
      </c>
      <c r="U2026" s="44">
        <f>T2026*1.12</f>
        <v>60480.000000000007</v>
      </c>
      <c r="V2026" s="51"/>
      <c r="W2026" s="32">
        <v>2016</v>
      </c>
      <c r="X2026" s="30"/>
    </row>
    <row r="2027" spans="1:24" ht="50.1" customHeight="1">
      <c r="A2027" s="29" t="s">
        <v>4738</v>
      </c>
      <c r="B2027" s="30" t="s">
        <v>35</v>
      </c>
      <c r="C2027" s="31" t="s">
        <v>4739</v>
      </c>
      <c r="D2027" s="31" t="s">
        <v>4673</v>
      </c>
      <c r="E2027" s="31" t="s">
        <v>4740</v>
      </c>
      <c r="F2027" s="31" t="s">
        <v>4741</v>
      </c>
      <c r="G2027" s="32" t="s">
        <v>121</v>
      </c>
      <c r="H2027" s="33">
        <v>10</v>
      </c>
      <c r="I2027" s="67">
        <v>590000000</v>
      </c>
      <c r="J2027" s="32" t="s">
        <v>41</v>
      </c>
      <c r="K2027" s="32" t="s">
        <v>42</v>
      </c>
      <c r="L2027" s="32" t="s">
        <v>43</v>
      </c>
      <c r="M2027" s="32" t="s">
        <v>84</v>
      </c>
      <c r="N2027" s="32" t="s">
        <v>1268</v>
      </c>
      <c r="O2027" s="32" t="s">
        <v>111</v>
      </c>
      <c r="P2027" s="32" t="s">
        <v>133</v>
      </c>
      <c r="Q2027" s="32" t="s">
        <v>134</v>
      </c>
      <c r="R2027" s="34">
        <v>20</v>
      </c>
      <c r="S2027" s="34">
        <v>2700</v>
      </c>
      <c r="T2027" s="35">
        <v>0</v>
      </c>
      <c r="U2027" s="36">
        <f>T2027*1.12</f>
        <v>0</v>
      </c>
      <c r="V2027" s="37"/>
      <c r="W2027" s="32">
        <v>2016</v>
      </c>
      <c r="X2027" s="38">
        <v>11</v>
      </c>
    </row>
    <row r="2028" spans="1:24" s="151" customFormat="1" ht="50.1" customHeight="1">
      <c r="A2028" s="41" t="s">
        <v>4742</v>
      </c>
      <c r="B2028" s="30" t="s">
        <v>35</v>
      </c>
      <c r="C2028" s="42" t="s">
        <v>4739</v>
      </c>
      <c r="D2028" s="42" t="s">
        <v>4673</v>
      </c>
      <c r="E2028" s="42" t="s">
        <v>4740</v>
      </c>
      <c r="F2028" s="42" t="s">
        <v>4741</v>
      </c>
      <c r="G2028" s="30" t="s">
        <v>121</v>
      </c>
      <c r="H2028" s="30">
        <v>10</v>
      </c>
      <c r="I2028" s="67">
        <v>590000000</v>
      </c>
      <c r="J2028" s="32" t="s">
        <v>41</v>
      </c>
      <c r="K2028" s="30" t="s">
        <v>174</v>
      </c>
      <c r="L2028" s="32" t="s">
        <v>43</v>
      </c>
      <c r="M2028" s="30" t="s">
        <v>84</v>
      </c>
      <c r="N2028" s="30" t="s">
        <v>882</v>
      </c>
      <c r="O2028" s="32" t="s">
        <v>115</v>
      </c>
      <c r="P2028" s="32" t="s">
        <v>133</v>
      </c>
      <c r="Q2028" s="30" t="s">
        <v>134</v>
      </c>
      <c r="R2028" s="43">
        <v>20</v>
      </c>
      <c r="S2028" s="43">
        <v>2700</v>
      </c>
      <c r="T2028" s="44">
        <f>R2028*S2028</f>
        <v>54000</v>
      </c>
      <c r="U2028" s="44">
        <f>T2028*1.12</f>
        <v>60480.000000000007</v>
      </c>
      <c r="V2028" s="51"/>
      <c r="W2028" s="32">
        <v>2016</v>
      </c>
      <c r="X2028" s="30"/>
    </row>
    <row r="2029" spans="1:24" ht="50.1" customHeight="1">
      <c r="A2029" s="29" t="s">
        <v>4743</v>
      </c>
      <c r="B2029" s="30" t="s">
        <v>35</v>
      </c>
      <c r="C2029" s="31" t="s">
        <v>4744</v>
      </c>
      <c r="D2029" s="31" t="s">
        <v>4673</v>
      </c>
      <c r="E2029" s="31" t="s">
        <v>4745</v>
      </c>
      <c r="F2029" s="31" t="s">
        <v>4746</v>
      </c>
      <c r="G2029" s="32" t="s">
        <v>121</v>
      </c>
      <c r="H2029" s="33">
        <v>10</v>
      </c>
      <c r="I2029" s="67">
        <v>590000000</v>
      </c>
      <c r="J2029" s="32" t="s">
        <v>41</v>
      </c>
      <c r="K2029" s="32" t="s">
        <v>42</v>
      </c>
      <c r="L2029" s="32" t="s">
        <v>43</v>
      </c>
      <c r="M2029" s="32" t="s">
        <v>84</v>
      </c>
      <c r="N2029" s="32" t="s">
        <v>1268</v>
      </c>
      <c r="O2029" s="32" t="s">
        <v>111</v>
      </c>
      <c r="P2029" s="32" t="s">
        <v>133</v>
      </c>
      <c r="Q2029" s="32" t="s">
        <v>134</v>
      </c>
      <c r="R2029" s="34">
        <v>20</v>
      </c>
      <c r="S2029" s="34">
        <v>2700</v>
      </c>
      <c r="T2029" s="35">
        <v>0</v>
      </c>
      <c r="U2029" s="36">
        <v>0</v>
      </c>
      <c r="V2029" s="37" t="s">
        <v>126</v>
      </c>
      <c r="W2029" s="32">
        <v>2016</v>
      </c>
      <c r="X2029" s="38" t="s">
        <v>12656</v>
      </c>
    </row>
    <row r="2030" spans="1:24" ht="50.1" customHeight="1">
      <c r="A2030" s="29" t="s">
        <v>4747</v>
      </c>
      <c r="B2030" s="30" t="s">
        <v>35</v>
      </c>
      <c r="C2030" s="31" t="s">
        <v>4744</v>
      </c>
      <c r="D2030" s="31" t="s">
        <v>4673</v>
      </c>
      <c r="E2030" s="31" t="s">
        <v>4745</v>
      </c>
      <c r="F2030" s="31" t="s">
        <v>4748</v>
      </c>
      <c r="G2030" s="32" t="s">
        <v>103</v>
      </c>
      <c r="H2030" s="33">
        <v>10</v>
      </c>
      <c r="I2030" s="67">
        <v>590000000</v>
      </c>
      <c r="J2030" s="32" t="s">
        <v>41</v>
      </c>
      <c r="K2030" s="32" t="s">
        <v>957</v>
      </c>
      <c r="L2030" s="32" t="s">
        <v>43</v>
      </c>
      <c r="M2030" s="32" t="s">
        <v>84</v>
      </c>
      <c r="N2030" s="32" t="s">
        <v>882</v>
      </c>
      <c r="O2030" s="32" t="s">
        <v>111</v>
      </c>
      <c r="P2030" s="32" t="s">
        <v>133</v>
      </c>
      <c r="Q2030" s="32" t="s">
        <v>134</v>
      </c>
      <c r="R2030" s="34">
        <v>40</v>
      </c>
      <c r="S2030" s="34">
        <v>2700</v>
      </c>
      <c r="T2030" s="35">
        <f>R2030*S2030</f>
        <v>108000</v>
      </c>
      <c r="U2030" s="36">
        <f>T2030*1.12</f>
        <v>120960.00000000001</v>
      </c>
      <c r="V2030" s="37" t="s">
        <v>48</v>
      </c>
      <c r="W2030" s="32">
        <v>2016</v>
      </c>
      <c r="X2030" s="38" t="s">
        <v>48</v>
      </c>
    </row>
    <row r="2031" spans="1:24" ht="50.1" customHeight="1">
      <c r="A2031" s="29" t="s">
        <v>4749</v>
      </c>
      <c r="B2031" s="30" t="s">
        <v>35</v>
      </c>
      <c r="C2031" s="31" t="s">
        <v>4750</v>
      </c>
      <c r="D2031" s="31" t="s">
        <v>4673</v>
      </c>
      <c r="E2031" s="31" t="s">
        <v>4751</v>
      </c>
      <c r="F2031" s="31" t="s">
        <v>4752</v>
      </c>
      <c r="G2031" s="32" t="s">
        <v>121</v>
      </c>
      <c r="H2031" s="33">
        <v>10</v>
      </c>
      <c r="I2031" s="67">
        <v>590000000</v>
      </c>
      <c r="J2031" s="32" t="s">
        <v>41</v>
      </c>
      <c r="K2031" s="32" t="s">
        <v>42</v>
      </c>
      <c r="L2031" s="32" t="s">
        <v>43</v>
      </c>
      <c r="M2031" s="32" t="s">
        <v>84</v>
      </c>
      <c r="N2031" s="32" t="s">
        <v>1268</v>
      </c>
      <c r="O2031" s="32" t="s">
        <v>111</v>
      </c>
      <c r="P2031" s="32" t="s">
        <v>133</v>
      </c>
      <c r="Q2031" s="32" t="s">
        <v>134</v>
      </c>
      <c r="R2031" s="34">
        <v>20</v>
      </c>
      <c r="S2031" s="34">
        <v>2700</v>
      </c>
      <c r="T2031" s="35">
        <v>0</v>
      </c>
      <c r="U2031" s="36">
        <v>0</v>
      </c>
      <c r="V2031" s="37" t="s">
        <v>126</v>
      </c>
      <c r="W2031" s="32">
        <v>2016</v>
      </c>
      <c r="X2031" s="38" t="s">
        <v>12656</v>
      </c>
    </row>
    <row r="2032" spans="1:24" ht="50.1" customHeight="1">
      <c r="A2032" s="29" t="s">
        <v>4753</v>
      </c>
      <c r="B2032" s="30" t="s">
        <v>35</v>
      </c>
      <c r="C2032" s="31" t="s">
        <v>4750</v>
      </c>
      <c r="D2032" s="31" t="s">
        <v>4673</v>
      </c>
      <c r="E2032" s="31" t="s">
        <v>4751</v>
      </c>
      <c r="F2032" s="31" t="s">
        <v>4754</v>
      </c>
      <c r="G2032" s="32" t="s">
        <v>103</v>
      </c>
      <c r="H2032" s="33">
        <v>10</v>
      </c>
      <c r="I2032" s="67">
        <v>590000000</v>
      </c>
      <c r="J2032" s="32" t="s">
        <v>41</v>
      </c>
      <c r="K2032" s="32" t="s">
        <v>957</v>
      </c>
      <c r="L2032" s="32" t="s">
        <v>43</v>
      </c>
      <c r="M2032" s="32" t="s">
        <v>84</v>
      </c>
      <c r="N2032" s="32" t="s">
        <v>882</v>
      </c>
      <c r="O2032" s="32" t="s">
        <v>111</v>
      </c>
      <c r="P2032" s="32" t="s">
        <v>133</v>
      </c>
      <c r="Q2032" s="32" t="s">
        <v>134</v>
      </c>
      <c r="R2032" s="34">
        <v>25</v>
      </c>
      <c r="S2032" s="34">
        <v>2700</v>
      </c>
      <c r="T2032" s="35">
        <f>R2032*S2032</f>
        <v>67500</v>
      </c>
      <c r="U2032" s="36">
        <f t="shared" ref="U2032:U2046" si="175">T2032*1.12</f>
        <v>75600</v>
      </c>
      <c r="V2032" s="37" t="s">
        <v>48</v>
      </c>
      <c r="W2032" s="32">
        <v>2016</v>
      </c>
      <c r="X2032" s="38" t="s">
        <v>48</v>
      </c>
    </row>
    <row r="2033" spans="1:58" ht="50.1" customHeight="1">
      <c r="A2033" s="29" t="s">
        <v>4755</v>
      </c>
      <c r="B2033" s="30" t="s">
        <v>35</v>
      </c>
      <c r="C2033" s="31" t="s">
        <v>4756</v>
      </c>
      <c r="D2033" s="31" t="s">
        <v>4673</v>
      </c>
      <c r="E2033" s="31" t="s">
        <v>4757</v>
      </c>
      <c r="F2033" s="31" t="s">
        <v>4758</v>
      </c>
      <c r="G2033" s="32" t="s">
        <v>121</v>
      </c>
      <c r="H2033" s="33">
        <v>0</v>
      </c>
      <c r="I2033" s="67">
        <v>590000000</v>
      </c>
      <c r="J2033" s="32" t="s">
        <v>41</v>
      </c>
      <c r="K2033" s="32" t="s">
        <v>224</v>
      </c>
      <c r="L2033" s="32" t="s">
        <v>43</v>
      </c>
      <c r="M2033" s="32" t="s">
        <v>84</v>
      </c>
      <c r="N2033" s="32" t="s">
        <v>345</v>
      </c>
      <c r="O2033" s="32" t="s">
        <v>56</v>
      </c>
      <c r="P2033" s="32" t="s">
        <v>994</v>
      </c>
      <c r="Q2033" s="32" t="s">
        <v>1222</v>
      </c>
      <c r="R2033" s="34">
        <v>130</v>
      </c>
      <c r="S2033" s="34">
        <v>86.61</v>
      </c>
      <c r="T2033" s="35">
        <v>0</v>
      </c>
      <c r="U2033" s="36">
        <f t="shared" si="175"/>
        <v>0</v>
      </c>
      <c r="V2033" s="37" t="s">
        <v>48</v>
      </c>
      <c r="W2033" s="32">
        <v>2016</v>
      </c>
      <c r="X2033" s="38">
        <v>11</v>
      </c>
    </row>
    <row r="2034" spans="1:58" s="151" customFormat="1" ht="50.1" customHeight="1">
      <c r="A2034" s="41" t="s">
        <v>4759</v>
      </c>
      <c r="B2034" s="30" t="s">
        <v>35</v>
      </c>
      <c r="C2034" s="42" t="s">
        <v>4756</v>
      </c>
      <c r="D2034" s="42" t="s">
        <v>4673</v>
      </c>
      <c r="E2034" s="42" t="s">
        <v>4757</v>
      </c>
      <c r="F2034" s="42" t="s">
        <v>4758</v>
      </c>
      <c r="G2034" s="30" t="s">
        <v>121</v>
      </c>
      <c r="H2034" s="30">
        <v>0</v>
      </c>
      <c r="I2034" s="67">
        <v>590000000</v>
      </c>
      <c r="J2034" s="32" t="s">
        <v>41</v>
      </c>
      <c r="K2034" s="30" t="s">
        <v>1296</v>
      </c>
      <c r="L2034" s="32" t="s">
        <v>43</v>
      </c>
      <c r="M2034" s="30" t="s">
        <v>84</v>
      </c>
      <c r="N2034" s="30" t="s">
        <v>520</v>
      </c>
      <c r="O2034" s="67" t="s">
        <v>483</v>
      </c>
      <c r="P2034" s="32" t="s">
        <v>994</v>
      </c>
      <c r="Q2034" s="30" t="s">
        <v>1222</v>
      </c>
      <c r="R2034" s="43">
        <v>130</v>
      </c>
      <c r="S2034" s="43">
        <v>86.61</v>
      </c>
      <c r="T2034" s="44">
        <f>R2034*S2034</f>
        <v>11259.3</v>
      </c>
      <c r="U2034" s="44">
        <f>T2034*1.12</f>
        <v>12610.416000000001</v>
      </c>
      <c r="V2034" s="64"/>
      <c r="W2034" s="32">
        <v>2016</v>
      </c>
      <c r="X2034" s="30"/>
    </row>
    <row r="2035" spans="1:58" ht="50.1" customHeight="1">
      <c r="A2035" s="29" t="s">
        <v>4760</v>
      </c>
      <c r="B2035" s="30" t="s">
        <v>35</v>
      </c>
      <c r="C2035" s="31" t="s">
        <v>4761</v>
      </c>
      <c r="D2035" s="31" t="s">
        <v>4673</v>
      </c>
      <c r="E2035" s="31" t="s">
        <v>4762</v>
      </c>
      <c r="F2035" s="31" t="s">
        <v>4763</v>
      </c>
      <c r="G2035" s="32" t="s">
        <v>121</v>
      </c>
      <c r="H2035" s="33">
        <v>0</v>
      </c>
      <c r="I2035" s="67">
        <v>590000000</v>
      </c>
      <c r="J2035" s="32" t="s">
        <v>41</v>
      </c>
      <c r="K2035" s="32" t="s">
        <v>224</v>
      </c>
      <c r="L2035" s="32" t="s">
        <v>43</v>
      </c>
      <c r="M2035" s="32" t="s">
        <v>84</v>
      </c>
      <c r="N2035" s="32" t="s">
        <v>345</v>
      </c>
      <c r="O2035" s="32" t="s">
        <v>56</v>
      </c>
      <c r="P2035" s="32" t="s">
        <v>994</v>
      </c>
      <c r="Q2035" s="32" t="s">
        <v>1222</v>
      </c>
      <c r="R2035" s="34">
        <v>100</v>
      </c>
      <c r="S2035" s="34">
        <v>126.79</v>
      </c>
      <c r="T2035" s="35">
        <v>0</v>
      </c>
      <c r="U2035" s="36">
        <f t="shared" si="175"/>
        <v>0</v>
      </c>
      <c r="V2035" s="37" t="s">
        <v>48</v>
      </c>
      <c r="W2035" s="32">
        <v>2016</v>
      </c>
      <c r="X2035" s="38">
        <v>11</v>
      </c>
    </row>
    <row r="2036" spans="1:58" s="151" customFormat="1" ht="50.1" customHeight="1">
      <c r="A2036" s="41" t="s">
        <v>4764</v>
      </c>
      <c r="B2036" s="30" t="s">
        <v>35</v>
      </c>
      <c r="C2036" s="42" t="s">
        <v>4761</v>
      </c>
      <c r="D2036" s="42" t="s">
        <v>4673</v>
      </c>
      <c r="E2036" s="42" t="s">
        <v>4762</v>
      </c>
      <c r="F2036" s="42" t="s">
        <v>4763</v>
      </c>
      <c r="G2036" s="30" t="s">
        <v>121</v>
      </c>
      <c r="H2036" s="30">
        <v>0</v>
      </c>
      <c r="I2036" s="67">
        <v>590000000</v>
      </c>
      <c r="J2036" s="32" t="s">
        <v>41</v>
      </c>
      <c r="K2036" s="30" t="s">
        <v>1296</v>
      </c>
      <c r="L2036" s="32" t="s">
        <v>43</v>
      </c>
      <c r="M2036" s="30" t="s">
        <v>84</v>
      </c>
      <c r="N2036" s="153" t="s">
        <v>520</v>
      </c>
      <c r="O2036" s="67" t="s">
        <v>483</v>
      </c>
      <c r="P2036" s="32" t="s">
        <v>994</v>
      </c>
      <c r="Q2036" s="30" t="s">
        <v>1222</v>
      </c>
      <c r="R2036" s="43">
        <v>100</v>
      </c>
      <c r="S2036" s="43">
        <v>126.79</v>
      </c>
      <c r="T2036" s="44">
        <f>R2036*S2036</f>
        <v>12679</v>
      </c>
      <c r="U2036" s="44">
        <f>T2036*1.12</f>
        <v>14200.480000000001</v>
      </c>
      <c r="V2036" s="64"/>
      <c r="W2036" s="32">
        <v>2016</v>
      </c>
      <c r="X2036" s="30"/>
    </row>
    <row r="2037" spans="1:58" ht="50.1" customHeight="1">
      <c r="A2037" s="29" t="s">
        <v>4765</v>
      </c>
      <c r="B2037" s="30" t="s">
        <v>35</v>
      </c>
      <c r="C2037" s="31" t="s">
        <v>4766</v>
      </c>
      <c r="D2037" s="31" t="s">
        <v>4673</v>
      </c>
      <c r="E2037" s="31" t="s">
        <v>4767</v>
      </c>
      <c r="F2037" s="31" t="s">
        <v>4768</v>
      </c>
      <c r="G2037" s="32" t="s">
        <v>121</v>
      </c>
      <c r="H2037" s="33">
        <v>0</v>
      </c>
      <c r="I2037" s="67">
        <v>590000000</v>
      </c>
      <c r="J2037" s="32" t="s">
        <v>41</v>
      </c>
      <c r="K2037" s="32" t="s">
        <v>224</v>
      </c>
      <c r="L2037" s="32" t="s">
        <v>43</v>
      </c>
      <c r="M2037" s="32" t="s">
        <v>84</v>
      </c>
      <c r="N2037" s="32" t="s">
        <v>345</v>
      </c>
      <c r="O2037" s="32" t="s">
        <v>56</v>
      </c>
      <c r="P2037" s="32" t="s">
        <v>994</v>
      </c>
      <c r="Q2037" s="32" t="s">
        <v>1222</v>
      </c>
      <c r="R2037" s="34">
        <v>130</v>
      </c>
      <c r="S2037" s="34">
        <v>729.72</v>
      </c>
      <c r="T2037" s="35">
        <v>0</v>
      </c>
      <c r="U2037" s="36">
        <f t="shared" si="175"/>
        <v>0</v>
      </c>
      <c r="V2037" s="37" t="s">
        <v>48</v>
      </c>
      <c r="W2037" s="32">
        <v>2016</v>
      </c>
      <c r="X2037" s="38">
        <v>11</v>
      </c>
    </row>
    <row r="2038" spans="1:58" s="151" customFormat="1" ht="50.1" customHeight="1">
      <c r="A2038" s="41" t="s">
        <v>4769</v>
      </c>
      <c r="B2038" s="30" t="s">
        <v>35</v>
      </c>
      <c r="C2038" s="42" t="s">
        <v>4766</v>
      </c>
      <c r="D2038" s="42" t="s">
        <v>4673</v>
      </c>
      <c r="E2038" s="42" t="s">
        <v>4767</v>
      </c>
      <c r="F2038" s="42" t="s">
        <v>4768</v>
      </c>
      <c r="G2038" s="30" t="s">
        <v>121</v>
      </c>
      <c r="H2038" s="30">
        <v>0</v>
      </c>
      <c r="I2038" s="67">
        <v>590000000</v>
      </c>
      <c r="J2038" s="32" t="s">
        <v>41</v>
      </c>
      <c r="K2038" s="30" t="s">
        <v>1296</v>
      </c>
      <c r="L2038" s="32" t="s">
        <v>43</v>
      </c>
      <c r="M2038" s="30" t="s">
        <v>84</v>
      </c>
      <c r="N2038" s="30" t="s">
        <v>520</v>
      </c>
      <c r="O2038" s="67" t="s">
        <v>483</v>
      </c>
      <c r="P2038" s="32" t="s">
        <v>994</v>
      </c>
      <c r="Q2038" s="30" t="s">
        <v>1222</v>
      </c>
      <c r="R2038" s="43">
        <v>130</v>
      </c>
      <c r="S2038" s="43">
        <v>729.72</v>
      </c>
      <c r="T2038" s="44">
        <f>R2038*S2038</f>
        <v>94863.6</v>
      </c>
      <c r="U2038" s="44">
        <f t="shared" si="175"/>
        <v>106247.23200000002</v>
      </c>
      <c r="V2038" s="64"/>
      <c r="W2038" s="32">
        <v>2016</v>
      </c>
      <c r="X2038" s="30"/>
    </row>
    <row r="2039" spans="1:58" ht="50.1" customHeight="1">
      <c r="A2039" s="29" t="s">
        <v>4770</v>
      </c>
      <c r="B2039" s="30" t="s">
        <v>35</v>
      </c>
      <c r="C2039" s="31" t="s">
        <v>4771</v>
      </c>
      <c r="D2039" s="31" t="s">
        <v>4772</v>
      </c>
      <c r="E2039" s="31" t="s">
        <v>4773</v>
      </c>
      <c r="F2039" s="31" t="s">
        <v>48</v>
      </c>
      <c r="G2039" s="32" t="s">
        <v>40</v>
      </c>
      <c r="H2039" s="33">
        <v>0</v>
      </c>
      <c r="I2039" s="67">
        <v>590000000</v>
      </c>
      <c r="J2039" s="32" t="s">
        <v>41</v>
      </c>
      <c r="K2039" s="32" t="s">
        <v>4774</v>
      </c>
      <c r="L2039" s="32" t="s">
        <v>43</v>
      </c>
      <c r="M2039" s="32" t="s">
        <v>84</v>
      </c>
      <c r="N2039" s="32" t="s">
        <v>154</v>
      </c>
      <c r="O2039" s="32" t="s">
        <v>640</v>
      </c>
      <c r="P2039" s="32" t="s">
        <v>162</v>
      </c>
      <c r="Q2039" s="32" t="s">
        <v>163</v>
      </c>
      <c r="R2039" s="34">
        <v>6</v>
      </c>
      <c r="S2039" s="34">
        <v>192000</v>
      </c>
      <c r="T2039" s="35">
        <f>R2039*S2039</f>
        <v>1152000</v>
      </c>
      <c r="U2039" s="36">
        <f t="shared" si="175"/>
        <v>1290240.0000000002</v>
      </c>
      <c r="V2039" s="37" t="s">
        <v>48</v>
      </c>
      <c r="W2039" s="32">
        <v>2016</v>
      </c>
      <c r="X2039" s="38" t="s">
        <v>48</v>
      </c>
    </row>
    <row r="2040" spans="1:58" ht="50.1" customHeight="1">
      <c r="A2040" s="29" t="s">
        <v>4775</v>
      </c>
      <c r="B2040" s="30" t="s">
        <v>35</v>
      </c>
      <c r="C2040" s="31" t="s">
        <v>4776</v>
      </c>
      <c r="D2040" s="31" t="s">
        <v>4772</v>
      </c>
      <c r="E2040" s="31" t="s">
        <v>4777</v>
      </c>
      <c r="F2040" s="31" t="s">
        <v>48</v>
      </c>
      <c r="G2040" s="32" t="s">
        <v>40</v>
      </c>
      <c r="H2040" s="33">
        <v>0</v>
      </c>
      <c r="I2040" s="67">
        <v>590000000</v>
      </c>
      <c r="J2040" s="32" t="s">
        <v>41</v>
      </c>
      <c r="K2040" s="32" t="s">
        <v>2979</v>
      </c>
      <c r="L2040" s="32" t="s">
        <v>43</v>
      </c>
      <c r="M2040" s="32" t="s">
        <v>84</v>
      </c>
      <c r="N2040" s="32" t="s">
        <v>4778</v>
      </c>
      <c r="O2040" s="32" t="s">
        <v>155</v>
      </c>
      <c r="P2040" s="32" t="s">
        <v>133</v>
      </c>
      <c r="Q2040" s="32" t="s">
        <v>134</v>
      </c>
      <c r="R2040" s="34">
        <v>50</v>
      </c>
      <c r="S2040" s="34">
        <v>535</v>
      </c>
      <c r="T2040" s="35">
        <v>0</v>
      </c>
      <c r="U2040" s="36">
        <f t="shared" si="175"/>
        <v>0</v>
      </c>
      <c r="V2040" s="37" t="s">
        <v>48</v>
      </c>
      <c r="W2040" s="32">
        <v>2016</v>
      </c>
      <c r="X2040" s="38">
        <v>11</v>
      </c>
    </row>
    <row r="2041" spans="1:58" s="40" customFormat="1" ht="50.1" customHeight="1">
      <c r="A2041" s="70" t="s">
        <v>4779</v>
      </c>
      <c r="B2041" s="30" t="s">
        <v>35</v>
      </c>
      <c r="C2041" s="42" t="s">
        <v>4776</v>
      </c>
      <c r="D2041" s="42" t="s">
        <v>4772</v>
      </c>
      <c r="E2041" s="42" t="s">
        <v>4777</v>
      </c>
      <c r="F2041" s="42"/>
      <c r="G2041" s="32" t="s">
        <v>40</v>
      </c>
      <c r="H2041" s="30">
        <v>0</v>
      </c>
      <c r="I2041" s="67">
        <v>590000000</v>
      </c>
      <c r="J2041" s="32" t="s">
        <v>41</v>
      </c>
      <c r="K2041" s="32" t="s">
        <v>395</v>
      </c>
      <c r="L2041" s="32" t="s">
        <v>43</v>
      </c>
      <c r="M2041" s="32" t="s">
        <v>84</v>
      </c>
      <c r="N2041" s="54" t="s">
        <v>4778</v>
      </c>
      <c r="O2041" s="54" t="s">
        <v>166</v>
      </c>
      <c r="P2041" s="32">
        <v>166</v>
      </c>
      <c r="Q2041" s="98" t="s">
        <v>134</v>
      </c>
      <c r="R2041" s="58">
        <v>50</v>
      </c>
      <c r="S2041" s="58">
        <v>535</v>
      </c>
      <c r="T2041" s="58">
        <v>0</v>
      </c>
      <c r="U2041" s="58">
        <f>T2041*1.12</f>
        <v>0</v>
      </c>
      <c r="V2041" s="30"/>
      <c r="W2041" s="32">
        <v>2016</v>
      </c>
      <c r="X2041" s="68" t="s">
        <v>13361</v>
      </c>
      <c r="Y2041" s="364"/>
      <c r="Z2041" s="364"/>
      <c r="AA2041" s="364"/>
      <c r="AB2041" s="364"/>
      <c r="AC2041" s="364"/>
      <c r="AD2041" s="364"/>
      <c r="AE2041" s="364"/>
      <c r="AF2041" s="364"/>
      <c r="AG2041" s="364"/>
      <c r="AH2041" s="39"/>
      <c r="AI2041" s="39"/>
      <c r="AJ2041" s="39"/>
      <c r="AK2041" s="39"/>
      <c r="AL2041" s="39"/>
      <c r="AM2041" s="39"/>
      <c r="AN2041" s="39"/>
      <c r="AO2041" s="39"/>
      <c r="AP2041" s="39"/>
      <c r="AQ2041" s="39"/>
      <c r="AR2041" s="39"/>
      <c r="AS2041" s="39"/>
      <c r="AT2041" s="39"/>
      <c r="AU2041" s="39"/>
      <c r="AV2041" s="39"/>
      <c r="AW2041" s="39"/>
      <c r="AX2041" s="39"/>
      <c r="AY2041" s="39"/>
      <c r="AZ2041" s="39"/>
      <c r="BA2041" s="39"/>
      <c r="BB2041" s="39"/>
      <c r="BC2041" s="39"/>
      <c r="BD2041" s="39"/>
      <c r="BE2041" s="39"/>
      <c r="BF2041" s="39"/>
    </row>
    <row r="2042" spans="1:58" s="40" customFormat="1" ht="50.1" customHeight="1">
      <c r="A2042" s="68" t="s">
        <v>13362</v>
      </c>
      <c r="B2042" s="54" t="s">
        <v>35</v>
      </c>
      <c r="C2042" s="66" t="s">
        <v>13363</v>
      </c>
      <c r="D2042" s="225" t="s">
        <v>4772</v>
      </c>
      <c r="E2042" s="42" t="s">
        <v>13364</v>
      </c>
      <c r="F2042" s="42" t="s">
        <v>13365</v>
      </c>
      <c r="G2042" s="54" t="s">
        <v>40</v>
      </c>
      <c r="H2042" s="447">
        <v>0</v>
      </c>
      <c r="I2042" s="67">
        <v>590000000</v>
      </c>
      <c r="J2042" s="68" t="s">
        <v>41</v>
      </c>
      <c r="K2042" s="54" t="s">
        <v>13233</v>
      </c>
      <c r="L2042" s="68" t="s">
        <v>41</v>
      </c>
      <c r="M2042" s="68" t="s">
        <v>84</v>
      </c>
      <c r="N2042" s="54" t="s">
        <v>1411</v>
      </c>
      <c r="O2042" s="54" t="s">
        <v>166</v>
      </c>
      <c r="P2042" s="93">
        <v>166</v>
      </c>
      <c r="Q2042" s="448" t="s">
        <v>134</v>
      </c>
      <c r="R2042" s="449">
        <v>15</v>
      </c>
      <c r="S2042" s="58">
        <v>5400</v>
      </c>
      <c r="T2042" s="119">
        <f>S2042*R2042</f>
        <v>81000</v>
      </c>
      <c r="U2042" s="119">
        <f>T2042*1.12</f>
        <v>90720.000000000015</v>
      </c>
      <c r="V2042" s="68"/>
      <c r="W2042" s="351">
        <v>2016</v>
      </c>
      <c r="X2042" s="448"/>
      <c r="Y2042" s="364"/>
      <c r="Z2042" s="364"/>
      <c r="AA2042" s="364"/>
      <c r="AB2042" s="364"/>
      <c r="AC2042" s="364"/>
      <c r="AD2042" s="364"/>
      <c r="AE2042" s="364"/>
      <c r="AF2042" s="364"/>
      <c r="AG2042" s="364"/>
      <c r="AH2042" s="39"/>
      <c r="AI2042" s="39"/>
      <c r="AJ2042" s="39"/>
      <c r="AK2042" s="39"/>
      <c r="AL2042" s="39"/>
      <c r="AM2042" s="39"/>
      <c r="AN2042" s="39"/>
      <c r="AO2042" s="39"/>
      <c r="AP2042" s="39"/>
      <c r="AQ2042" s="39"/>
      <c r="AR2042" s="39"/>
      <c r="AS2042" s="39"/>
      <c r="AT2042" s="39"/>
      <c r="AU2042" s="39"/>
      <c r="AV2042" s="39"/>
      <c r="AW2042" s="39"/>
      <c r="AX2042" s="39"/>
      <c r="AY2042" s="39"/>
      <c r="AZ2042" s="39"/>
      <c r="BA2042" s="39"/>
      <c r="BB2042" s="39"/>
      <c r="BC2042" s="39"/>
      <c r="BD2042" s="39"/>
      <c r="BE2042" s="39"/>
      <c r="BF2042" s="39"/>
    </row>
    <row r="2043" spans="1:58" ht="50.1" customHeight="1">
      <c r="A2043" s="29" t="s">
        <v>4780</v>
      </c>
      <c r="B2043" s="30" t="s">
        <v>35</v>
      </c>
      <c r="C2043" s="31" t="s">
        <v>4781</v>
      </c>
      <c r="D2043" s="31" t="s">
        <v>4772</v>
      </c>
      <c r="E2043" s="31" t="s">
        <v>4782</v>
      </c>
      <c r="F2043" s="31" t="s">
        <v>48</v>
      </c>
      <c r="G2043" s="32" t="s">
        <v>40</v>
      </c>
      <c r="H2043" s="33">
        <v>0</v>
      </c>
      <c r="I2043" s="67">
        <v>590000000</v>
      </c>
      <c r="J2043" s="32" t="s">
        <v>41</v>
      </c>
      <c r="K2043" s="32" t="s">
        <v>2979</v>
      </c>
      <c r="L2043" s="32" t="s">
        <v>43</v>
      </c>
      <c r="M2043" s="32" t="s">
        <v>84</v>
      </c>
      <c r="N2043" s="32" t="s">
        <v>4778</v>
      </c>
      <c r="O2043" s="32" t="s">
        <v>155</v>
      </c>
      <c r="P2043" s="32" t="s">
        <v>133</v>
      </c>
      <c r="Q2043" s="32" t="s">
        <v>134</v>
      </c>
      <c r="R2043" s="34">
        <v>60</v>
      </c>
      <c r="S2043" s="34">
        <v>535</v>
      </c>
      <c r="T2043" s="35">
        <v>0</v>
      </c>
      <c r="U2043" s="36">
        <f>T2043*1.12</f>
        <v>0</v>
      </c>
      <c r="V2043" s="37" t="s">
        <v>48</v>
      </c>
      <c r="W2043" s="32">
        <v>2016</v>
      </c>
      <c r="X2043" s="38">
        <v>11</v>
      </c>
    </row>
    <row r="2044" spans="1:58" s="40" customFormat="1" ht="50.1" customHeight="1">
      <c r="A2044" s="70" t="s">
        <v>4783</v>
      </c>
      <c r="B2044" s="30" t="s">
        <v>35</v>
      </c>
      <c r="C2044" s="42" t="s">
        <v>4781</v>
      </c>
      <c r="D2044" s="42" t="s">
        <v>4772</v>
      </c>
      <c r="E2044" s="42" t="s">
        <v>4782</v>
      </c>
      <c r="F2044" s="42"/>
      <c r="G2044" s="32" t="s">
        <v>40</v>
      </c>
      <c r="H2044" s="30">
        <v>0</v>
      </c>
      <c r="I2044" s="67">
        <v>590000000</v>
      </c>
      <c r="J2044" s="32" t="s">
        <v>41</v>
      </c>
      <c r="K2044" s="32" t="s">
        <v>395</v>
      </c>
      <c r="L2044" s="32" t="s">
        <v>43</v>
      </c>
      <c r="M2044" s="32" t="s">
        <v>84</v>
      </c>
      <c r="N2044" s="54" t="s">
        <v>4778</v>
      </c>
      <c r="O2044" s="54" t="s">
        <v>166</v>
      </c>
      <c r="P2044" s="32">
        <v>166</v>
      </c>
      <c r="Q2044" s="98" t="s">
        <v>134</v>
      </c>
      <c r="R2044" s="43">
        <v>60</v>
      </c>
      <c r="S2044" s="43">
        <v>535</v>
      </c>
      <c r="T2044" s="43">
        <v>0</v>
      </c>
      <c r="U2044" s="43">
        <f t="shared" ref="U2044" si="176">T2044*1.12</f>
        <v>0</v>
      </c>
      <c r="V2044" s="30"/>
      <c r="W2044" s="32">
        <v>2016</v>
      </c>
      <c r="X2044" s="30" t="s">
        <v>12929</v>
      </c>
      <c r="Y2044" s="364"/>
      <c r="Z2044" s="364"/>
      <c r="AA2044" s="364"/>
      <c r="AB2044" s="364"/>
      <c r="AC2044" s="364"/>
      <c r="AD2044" s="364"/>
      <c r="AE2044" s="364"/>
      <c r="AF2044" s="364"/>
      <c r="AG2044" s="364"/>
      <c r="AH2044" s="39"/>
      <c r="AI2044" s="39"/>
      <c r="AJ2044" s="39"/>
      <c r="AK2044" s="39"/>
      <c r="AL2044" s="39"/>
      <c r="AM2044" s="39"/>
      <c r="AN2044" s="39"/>
      <c r="AO2044" s="39"/>
      <c r="AP2044" s="39"/>
      <c r="AQ2044" s="39"/>
      <c r="AR2044" s="39"/>
      <c r="AS2044" s="39"/>
      <c r="AT2044" s="39"/>
      <c r="AU2044" s="39"/>
      <c r="AV2044" s="39"/>
      <c r="AW2044" s="39"/>
      <c r="AX2044" s="39"/>
      <c r="AY2044" s="39"/>
      <c r="AZ2044" s="39"/>
      <c r="BA2044" s="39"/>
      <c r="BB2044" s="39"/>
      <c r="BC2044" s="39"/>
      <c r="BD2044" s="39"/>
      <c r="BE2044" s="39"/>
      <c r="BF2044" s="39"/>
    </row>
    <row r="2045" spans="1:58" s="40" customFormat="1" ht="50.1" customHeight="1">
      <c r="A2045" s="30" t="s">
        <v>12930</v>
      </c>
      <c r="B2045" s="30" t="s">
        <v>35</v>
      </c>
      <c r="C2045" s="42" t="s">
        <v>4781</v>
      </c>
      <c r="D2045" s="42" t="s">
        <v>4772</v>
      </c>
      <c r="E2045" s="42" t="s">
        <v>4782</v>
      </c>
      <c r="F2045" s="42"/>
      <c r="G2045" s="32" t="s">
        <v>40</v>
      </c>
      <c r="H2045" s="30">
        <v>0</v>
      </c>
      <c r="I2045" s="67">
        <v>590000000</v>
      </c>
      <c r="J2045" s="32" t="s">
        <v>41</v>
      </c>
      <c r="K2045" s="32" t="s">
        <v>12277</v>
      </c>
      <c r="L2045" s="32" t="s">
        <v>43</v>
      </c>
      <c r="M2045" s="68" t="s">
        <v>44</v>
      </c>
      <c r="N2045" s="68" t="s">
        <v>11733</v>
      </c>
      <c r="O2045" s="54" t="s">
        <v>166</v>
      </c>
      <c r="P2045" s="32">
        <v>166</v>
      </c>
      <c r="Q2045" s="98" t="s">
        <v>134</v>
      </c>
      <c r="R2045" s="58">
        <v>25</v>
      </c>
      <c r="S2045" s="58">
        <v>535</v>
      </c>
      <c r="T2045" s="58">
        <f>S2045*R2045</f>
        <v>13375</v>
      </c>
      <c r="U2045" s="58">
        <f>T2045*1.12</f>
        <v>14980.000000000002</v>
      </c>
      <c r="V2045" s="30"/>
      <c r="W2045" s="32">
        <v>2016</v>
      </c>
      <c r="X2045" s="322"/>
      <c r="Y2045" s="364"/>
      <c r="Z2045" s="364"/>
      <c r="AA2045" s="364"/>
      <c r="AB2045" s="364"/>
      <c r="AC2045" s="364"/>
      <c r="AD2045" s="364"/>
      <c r="AE2045" s="364"/>
      <c r="AF2045" s="364"/>
      <c r="AG2045" s="364"/>
      <c r="AH2045" s="39"/>
      <c r="AI2045" s="39"/>
      <c r="AJ2045" s="39"/>
      <c r="AK2045" s="39"/>
      <c r="AL2045" s="39"/>
      <c r="AM2045" s="39"/>
      <c r="AN2045" s="39"/>
      <c r="AO2045" s="39"/>
      <c r="AP2045" s="39"/>
      <c r="AQ2045" s="39"/>
      <c r="AR2045" s="39"/>
      <c r="AS2045" s="39"/>
      <c r="AT2045" s="39"/>
      <c r="AU2045" s="39"/>
      <c r="AV2045" s="39"/>
      <c r="AW2045" s="39"/>
      <c r="AX2045" s="39"/>
      <c r="AY2045" s="39"/>
      <c r="AZ2045" s="39"/>
      <c r="BA2045" s="39"/>
      <c r="BB2045" s="39"/>
      <c r="BC2045" s="39"/>
      <c r="BD2045" s="39"/>
      <c r="BE2045" s="39"/>
      <c r="BF2045" s="39"/>
    </row>
    <row r="2046" spans="1:58" ht="50.1" customHeight="1">
      <c r="A2046" s="29" t="s">
        <v>4784</v>
      </c>
      <c r="B2046" s="30" t="s">
        <v>35</v>
      </c>
      <c r="C2046" s="31" t="s">
        <v>4785</v>
      </c>
      <c r="D2046" s="31" t="s">
        <v>4772</v>
      </c>
      <c r="E2046" s="31" t="s">
        <v>4786</v>
      </c>
      <c r="F2046" s="31" t="s">
        <v>4787</v>
      </c>
      <c r="G2046" s="32" t="s">
        <v>40</v>
      </c>
      <c r="H2046" s="33">
        <v>0</v>
      </c>
      <c r="I2046" s="67">
        <v>590000000</v>
      </c>
      <c r="J2046" s="32" t="s">
        <v>41</v>
      </c>
      <c r="K2046" s="32" t="s">
        <v>4788</v>
      </c>
      <c r="L2046" s="32" t="s">
        <v>41</v>
      </c>
      <c r="M2046" s="32" t="s">
        <v>84</v>
      </c>
      <c r="N2046" s="32" t="s">
        <v>544</v>
      </c>
      <c r="O2046" s="32" t="s">
        <v>640</v>
      </c>
      <c r="P2046" s="32" t="s">
        <v>162</v>
      </c>
      <c r="Q2046" s="32" t="s">
        <v>163</v>
      </c>
      <c r="R2046" s="34">
        <v>15.12</v>
      </c>
      <c r="S2046" s="34">
        <v>410000</v>
      </c>
      <c r="T2046" s="35">
        <f>R2046*S2046</f>
        <v>6199200</v>
      </c>
      <c r="U2046" s="36">
        <f t="shared" si="175"/>
        <v>6943104.0000000009</v>
      </c>
      <c r="V2046" s="37" t="s">
        <v>48</v>
      </c>
      <c r="W2046" s="32">
        <v>2016</v>
      </c>
      <c r="X2046" s="38" t="s">
        <v>48</v>
      </c>
    </row>
    <row r="2047" spans="1:58" ht="50.1" customHeight="1">
      <c r="A2047" s="29" t="s">
        <v>4789</v>
      </c>
      <c r="B2047" s="30" t="s">
        <v>35</v>
      </c>
      <c r="C2047" s="31" t="s">
        <v>4790</v>
      </c>
      <c r="D2047" s="31" t="s">
        <v>4772</v>
      </c>
      <c r="E2047" s="31" t="s">
        <v>4791</v>
      </c>
      <c r="F2047" s="31" t="s">
        <v>4792</v>
      </c>
      <c r="G2047" s="32" t="s">
        <v>40</v>
      </c>
      <c r="H2047" s="33">
        <v>0</v>
      </c>
      <c r="I2047" s="67">
        <v>590000000</v>
      </c>
      <c r="J2047" s="32" t="s">
        <v>41</v>
      </c>
      <c r="K2047" s="32" t="s">
        <v>4788</v>
      </c>
      <c r="L2047" s="32" t="s">
        <v>41</v>
      </c>
      <c r="M2047" s="32" t="s">
        <v>84</v>
      </c>
      <c r="N2047" s="32" t="s">
        <v>544</v>
      </c>
      <c r="O2047" s="32" t="s">
        <v>146</v>
      </c>
      <c r="P2047" s="32" t="s">
        <v>162</v>
      </c>
      <c r="Q2047" s="32" t="s">
        <v>163</v>
      </c>
      <c r="R2047" s="34">
        <v>1</v>
      </c>
      <c r="S2047" s="34">
        <v>1350000</v>
      </c>
      <c r="T2047" s="35">
        <v>0</v>
      </c>
      <c r="U2047" s="36">
        <v>0</v>
      </c>
      <c r="V2047" s="37" t="s">
        <v>48</v>
      </c>
      <c r="W2047" s="32">
        <v>2016</v>
      </c>
      <c r="X2047" s="33" t="s">
        <v>4793</v>
      </c>
    </row>
    <row r="2048" spans="1:58" ht="50.1" customHeight="1">
      <c r="A2048" s="29" t="s">
        <v>4794</v>
      </c>
      <c r="B2048" s="30" t="s">
        <v>35</v>
      </c>
      <c r="C2048" s="31" t="s">
        <v>4790</v>
      </c>
      <c r="D2048" s="31" t="s">
        <v>4772</v>
      </c>
      <c r="E2048" s="31" t="s">
        <v>4791</v>
      </c>
      <c r="F2048" s="31" t="s">
        <v>4792</v>
      </c>
      <c r="G2048" s="32" t="s">
        <v>40</v>
      </c>
      <c r="H2048" s="33">
        <v>0</v>
      </c>
      <c r="I2048" s="67">
        <v>590000000</v>
      </c>
      <c r="J2048" s="32" t="s">
        <v>41</v>
      </c>
      <c r="K2048" s="32" t="s">
        <v>1519</v>
      </c>
      <c r="L2048" s="32" t="s">
        <v>41</v>
      </c>
      <c r="M2048" s="32" t="s">
        <v>84</v>
      </c>
      <c r="N2048" s="32" t="s">
        <v>544</v>
      </c>
      <c r="O2048" s="32" t="s">
        <v>146</v>
      </c>
      <c r="P2048" s="32" t="s">
        <v>162</v>
      </c>
      <c r="Q2048" s="32" t="s">
        <v>163</v>
      </c>
      <c r="R2048" s="34">
        <v>0.3</v>
      </c>
      <c r="S2048" s="34">
        <v>1780000</v>
      </c>
      <c r="T2048" s="35">
        <f>R2048*S2048</f>
        <v>534000</v>
      </c>
      <c r="U2048" s="36">
        <f>T2048*1.12</f>
        <v>598080</v>
      </c>
      <c r="V2048" s="37" t="s">
        <v>48</v>
      </c>
      <c r="W2048" s="32">
        <v>2016</v>
      </c>
      <c r="X2048" s="38" t="s">
        <v>48</v>
      </c>
    </row>
    <row r="2049" spans="1:24" ht="50.1" customHeight="1">
      <c r="A2049" s="29" t="s">
        <v>4795</v>
      </c>
      <c r="B2049" s="30" t="s">
        <v>35</v>
      </c>
      <c r="C2049" s="31" t="s">
        <v>4796</v>
      </c>
      <c r="D2049" s="31" t="s">
        <v>4772</v>
      </c>
      <c r="E2049" s="31" t="s">
        <v>4797</v>
      </c>
      <c r="F2049" s="31" t="s">
        <v>4798</v>
      </c>
      <c r="G2049" s="32" t="s">
        <v>40</v>
      </c>
      <c r="H2049" s="33">
        <v>0</v>
      </c>
      <c r="I2049" s="67">
        <v>590000000</v>
      </c>
      <c r="J2049" s="32" t="s">
        <v>41</v>
      </c>
      <c r="K2049" s="32" t="s">
        <v>4788</v>
      </c>
      <c r="L2049" s="32" t="s">
        <v>41</v>
      </c>
      <c r="M2049" s="32" t="s">
        <v>84</v>
      </c>
      <c r="N2049" s="32" t="s">
        <v>544</v>
      </c>
      <c r="O2049" s="32" t="s">
        <v>146</v>
      </c>
      <c r="P2049" s="32" t="s">
        <v>133</v>
      </c>
      <c r="Q2049" s="32" t="s">
        <v>134</v>
      </c>
      <c r="R2049" s="34">
        <v>1000</v>
      </c>
      <c r="S2049" s="34">
        <v>700</v>
      </c>
      <c r="T2049" s="35">
        <f>R2049*S2049</f>
        <v>700000</v>
      </c>
      <c r="U2049" s="36">
        <f>T2049*1.12</f>
        <v>784000.00000000012</v>
      </c>
      <c r="V2049" s="37" t="s">
        <v>48</v>
      </c>
      <c r="W2049" s="32">
        <v>2016</v>
      </c>
      <c r="X2049" s="38" t="s">
        <v>48</v>
      </c>
    </row>
    <row r="2050" spans="1:24" ht="50.1" customHeight="1">
      <c r="A2050" s="29" t="s">
        <v>4799</v>
      </c>
      <c r="B2050" s="30" t="s">
        <v>35</v>
      </c>
      <c r="C2050" s="31" t="s">
        <v>4800</v>
      </c>
      <c r="D2050" s="31" t="s">
        <v>4772</v>
      </c>
      <c r="E2050" s="31" t="s">
        <v>4801</v>
      </c>
      <c r="F2050" s="31" t="s">
        <v>4802</v>
      </c>
      <c r="G2050" s="32" t="s">
        <v>40</v>
      </c>
      <c r="H2050" s="33">
        <v>0</v>
      </c>
      <c r="I2050" s="67">
        <v>590000000</v>
      </c>
      <c r="J2050" s="32" t="s">
        <v>41</v>
      </c>
      <c r="K2050" s="32" t="s">
        <v>4788</v>
      </c>
      <c r="L2050" s="32" t="s">
        <v>41</v>
      </c>
      <c r="M2050" s="32" t="s">
        <v>84</v>
      </c>
      <c r="N2050" s="32" t="s">
        <v>544</v>
      </c>
      <c r="O2050" s="32" t="s">
        <v>146</v>
      </c>
      <c r="P2050" s="32" t="s">
        <v>133</v>
      </c>
      <c r="Q2050" s="32" t="s">
        <v>134</v>
      </c>
      <c r="R2050" s="34">
        <v>1000</v>
      </c>
      <c r="S2050" s="34">
        <v>1100</v>
      </c>
      <c r="T2050" s="35">
        <v>0</v>
      </c>
      <c r="U2050" s="36">
        <v>0</v>
      </c>
      <c r="V2050" s="37" t="s">
        <v>48</v>
      </c>
      <c r="W2050" s="32">
        <v>2016</v>
      </c>
      <c r="X2050" s="33" t="s">
        <v>4803</v>
      </c>
    </row>
    <row r="2051" spans="1:24" ht="50.1" customHeight="1">
      <c r="A2051" s="29" t="s">
        <v>4804</v>
      </c>
      <c r="B2051" s="30" t="s">
        <v>35</v>
      </c>
      <c r="C2051" s="31" t="s">
        <v>4800</v>
      </c>
      <c r="D2051" s="31" t="s">
        <v>4772</v>
      </c>
      <c r="E2051" s="31" t="s">
        <v>4801</v>
      </c>
      <c r="F2051" s="31" t="s">
        <v>4802</v>
      </c>
      <c r="G2051" s="32" t="s">
        <v>40</v>
      </c>
      <c r="H2051" s="33">
        <v>0</v>
      </c>
      <c r="I2051" s="67">
        <v>590000000</v>
      </c>
      <c r="J2051" s="32" t="s">
        <v>41</v>
      </c>
      <c r="K2051" s="32" t="s">
        <v>1519</v>
      </c>
      <c r="L2051" s="32" t="s">
        <v>41</v>
      </c>
      <c r="M2051" s="32" t="s">
        <v>84</v>
      </c>
      <c r="N2051" s="32" t="s">
        <v>544</v>
      </c>
      <c r="O2051" s="32" t="s">
        <v>146</v>
      </c>
      <c r="P2051" s="32" t="s">
        <v>133</v>
      </c>
      <c r="Q2051" s="32" t="s">
        <v>134</v>
      </c>
      <c r="R2051" s="34">
        <v>300</v>
      </c>
      <c r="S2051" s="34">
        <v>1440</v>
      </c>
      <c r="T2051" s="35">
        <f t="shared" ref="T2051:T2056" si="177">R2051*S2051</f>
        <v>432000</v>
      </c>
      <c r="U2051" s="36">
        <f t="shared" ref="U2051:U2056" si="178">T2051*1.12</f>
        <v>483840.00000000006</v>
      </c>
      <c r="V2051" s="37" t="s">
        <v>48</v>
      </c>
      <c r="W2051" s="32">
        <v>2016</v>
      </c>
      <c r="X2051" s="38" t="s">
        <v>48</v>
      </c>
    </row>
    <row r="2052" spans="1:24" ht="50.1" customHeight="1">
      <c r="A2052" s="29" t="s">
        <v>4805</v>
      </c>
      <c r="B2052" s="30" t="s">
        <v>35</v>
      </c>
      <c r="C2052" s="31" t="s">
        <v>4806</v>
      </c>
      <c r="D2052" s="31" t="s">
        <v>4807</v>
      </c>
      <c r="E2052" s="31" t="s">
        <v>4808</v>
      </c>
      <c r="F2052" s="31" t="s">
        <v>4809</v>
      </c>
      <c r="G2052" s="32" t="s">
        <v>40</v>
      </c>
      <c r="H2052" s="33">
        <v>0</v>
      </c>
      <c r="I2052" s="67">
        <v>590000000</v>
      </c>
      <c r="J2052" s="32" t="s">
        <v>41</v>
      </c>
      <c r="K2052" s="32" t="s">
        <v>132</v>
      </c>
      <c r="L2052" s="32" t="s">
        <v>43</v>
      </c>
      <c r="M2052" s="32" t="s">
        <v>44</v>
      </c>
      <c r="N2052" s="32" t="s">
        <v>123</v>
      </c>
      <c r="O2052" s="32" t="s">
        <v>46</v>
      </c>
      <c r="P2052" s="32">
        <v>796</v>
      </c>
      <c r="Q2052" s="32" t="s">
        <v>47</v>
      </c>
      <c r="R2052" s="34">
        <v>24</v>
      </c>
      <c r="S2052" s="34">
        <v>4910.71</v>
      </c>
      <c r="T2052" s="35">
        <f t="shared" si="177"/>
        <v>117857.04000000001</v>
      </c>
      <c r="U2052" s="36">
        <f t="shared" si="178"/>
        <v>131999.88480000003</v>
      </c>
      <c r="V2052" s="37" t="s">
        <v>48</v>
      </c>
      <c r="W2052" s="32">
        <v>2016</v>
      </c>
      <c r="X2052" s="38" t="s">
        <v>48</v>
      </c>
    </row>
    <row r="2053" spans="1:24" ht="50.1" customHeight="1">
      <c r="A2053" s="29" t="s">
        <v>4810</v>
      </c>
      <c r="B2053" s="30" t="s">
        <v>35</v>
      </c>
      <c r="C2053" s="31" t="s">
        <v>4811</v>
      </c>
      <c r="D2053" s="31" t="s">
        <v>4812</v>
      </c>
      <c r="E2053" s="31" t="s">
        <v>4813</v>
      </c>
      <c r="F2053" s="31" t="s">
        <v>93</v>
      </c>
      <c r="G2053" s="32" t="s">
        <v>40</v>
      </c>
      <c r="H2053" s="33">
        <v>0</v>
      </c>
      <c r="I2053" s="67">
        <v>590000000</v>
      </c>
      <c r="J2053" s="32" t="s">
        <v>41</v>
      </c>
      <c r="K2053" s="32" t="s">
        <v>3730</v>
      </c>
      <c r="L2053" s="32" t="s">
        <v>83</v>
      </c>
      <c r="M2053" s="32" t="s">
        <v>84</v>
      </c>
      <c r="N2053" s="32" t="s">
        <v>85</v>
      </c>
      <c r="O2053" s="32" t="s">
        <v>95</v>
      </c>
      <c r="P2053" s="32" t="s">
        <v>267</v>
      </c>
      <c r="Q2053" s="32" t="s">
        <v>268</v>
      </c>
      <c r="R2053" s="34">
        <v>6</v>
      </c>
      <c r="S2053" s="34">
        <v>6500</v>
      </c>
      <c r="T2053" s="35">
        <f t="shared" si="177"/>
        <v>39000</v>
      </c>
      <c r="U2053" s="36">
        <f t="shared" si="178"/>
        <v>43680.000000000007</v>
      </c>
      <c r="V2053" s="37" t="s">
        <v>48</v>
      </c>
      <c r="W2053" s="32">
        <v>2016</v>
      </c>
      <c r="X2053" s="38" t="s">
        <v>48</v>
      </c>
    </row>
    <row r="2054" spans="1:24" ht="50.1" customHeight="1">
      <c r="A2054" s="29" t="s">
        <v>4814</v>
      </c>
      <c r="B2054" s="30" t="s">
        <v>35</v>
      </c>
      <c r="C2054" s="31" t="s">
        <v>4815</v>
      </c>
      <c r="D2054" s="31" t="s">
        <v>4812</v>
      </c>
      <c r="E2054" s="31" t="s">
        <v>4816</v>
      </c>
      <c r="F2054" s="31" t="s">
        <v>938</v>
      </c>
      <c r="G2054" s="32" t="s">
        <v>40</v>
      </c>
      <c r="H2054" s="33">
        <v>0</v>
      </c>
      <c r="I2054" s="67">
        <v>590000000</v>
      </c>
      <c r="J2054" s="32" t="s">
        <v>41</v>
      </c>
      <c r="K2054" s="32" t="s">
        <v>3730</v>
      </c>
      <c r="L2054" s="32" t="s">
        <v>83</v>
      </c>
      <c r="M2054" s="32" t="s">
        <v>84</v>
      </c>
      <c r="N2054" s="32" t="s">
        <v>85</v>
      </c>
      <c r="O2054" s="32" t="s">
        <v>95</v>
      </c>
      <c r="P2054" s="32">
        <v>796</v>
      </c>
      <c r="Q2054" s="32" t="s">
        <v>47</v>
      </c>
      <c r="R2054" s="34">
        <v>6</v>
      </c>
      <c r="S2054" s="34">
        <v>4000</v>
      </c>
      <c r="T2054" s="35">
        <f t="shared" si="177"/>
        <v>24000</v>
      </c>
      <c r="U2054" s="36">
        <f t="shared" si="178"/>
        <v>26880.000000000004</v>
      </c>
      <c r="V2054" s="37" t="s">
        <v>48</v>
      </c>
      <c r="W2054" s="32">
        <v>2016</v>
      </c>
      <c r="X2054" s="38" t="s">
        <v>48</v>
      </c>
    </row>
    <row r="2055" spans="1:24" ht="50.1" customHeight="1">
      <c r="A2055" s="29" t="s">
        <v>4817</v>
      </c>
      <c r="B2055" s="30" t="s">
        <v>35</v>
      </c>
      <c r="C2055" s="31" t="s">
        <v>4818</v>
      </c>
      <c r="D2055" s="31" t="s">
        <v>4812</v>
      </c>
      <c r="E2055" s="31" t="s">
        <v>4819</v>
      </c>
      <c r="F2055" s="31" t="s">
        <v>93</v>
      </c>
      <c r="G2055" s="32" t="s">
        <v>40</v>
      </c>
      <c r="H2055" s="33">
        <v>0</v>
      </c>
      <c r="I2055" s="67">
        <v>590000000</v>
      </c>
      <c r="J2055" s="32" t="s">
        <v>41</v>
      </c>
      <c r="K2055" s="32" t="s">
        <v>3730</v>
      </c>
      <c r="L2055" s="32" t="s">
        <v>83</v>
      </c>
      <c r="M2055" s="32" t="s">
        <v>84</v>
      </c>
      <c r="N2055" s="32" t="s">
        <v>85</v>
      </c>
      <c r="O2055" s="32" t="s">
        <v>95</v>
      </c>
      <c r="P2055" s="32">
        <v>796</v>
      </c>
      <c r="Q2055" s="32" t="s">
        <v>47</v>
      </c>
      <c r="R2055" s="34">
        <v>10</v>
      </c>
      <c r="S2055" s="34">
        <v>500</v>
      </c>
      <c r="T2055" s="35">
        <f t="shared" si="177"/>
        <v>5000</v>
      </c>
      <c r="U2055" s="36">
        <f t="shared" si="178"/>
        <v>5600.0000000000009</v>
      </c>
      <c r="V2055" s="37" t="s">
        <v>48</v>
      </c>
      <c r="W2055" s="32">
        <v>2016</v>
      </c>
      <c r="X2055" s="38" t="s">
        <v>48</v>
      </c>
    </row>
    <row r="2056" spans="1:24" ht="50.1" customHeight="1">
      <c r="A2056" s="29" t="s">
        <v>4820</v>
      </c>
      <c r="B2056" s="30" t="s">
        <v>35</v>
      </c>
      <c r="C2056" s="31" t="s">
        <v>4821</v>
      </c>
      <c r="D2056" s="31" t="s">
        <v>4812</v>
      </c>
      <c r="E2056" s="31" t="s">
        <v>4822</v>
      </c>
      <c r="F2056" s="31" t="s">
        <v>938</v>
      </c>
      <c r="G2056" s="32" t="s">
        <v>40</v>
      </c>
      <c r="H2056" s="33">
        <v>0</v>
      </c>
      <c r="I2056" s="67">
        <v>590000000</v>
      </c>
      <c r="J2056" s="32" t="s">
        <v>41</v>
      </c>
      <c r="K2056" s="32" t="s">
        <v>3730</v>
      </c>
      <c r="L2056" s="32" t="s">
        <v>83</v>
      </c>
      <c r="M2056" s="32" t="s">
        <v>84</v>
      </c>
      <c r="N2056" s="32" t="s">
        <v>85</v>
      </c>
      <c r="O2056" s="32" t="s">
        <v>95</v>
      </c>
      <c r="P2056" s="32">
        <v>796</v>
      </c>
      <c r="Q2056" s="32" t="s">
        <v>47</v>
      </c>
      <c r="R2056" s="34">
        <v>10</v>
      </c>
      <c r="S2056" s="34">
        <v>2500</v>
      </c>
      <c r="T2056" s="35">
        <f t="shared" si="177"/>
        <v>25000</v>
      </c>
      <c r="U2056" s="36">
        <f t="shared" si="178"/>
        <v>28000.000000000004</v>
      </c>
      <c r="V2056" s="37" t="s">
        <v>48</v>
      </c>
      <c r="W2056" s="32">
        <v>2016</v>
      </c>
      <c r="X2056" s="38" t="s">
        <v>48</v>
      </c>
    </row>
    <row r="2057" spans="1:24" ht="50.1" customHeight="1">
      <c r="A2057" s="29" t="s">
        <v>4823</v>
      </c>
      <c r="B2057" s="30" t="s">
        <v>35</v>
      </c>
      <c r="C2057" s="31" t="s">
        <v>4824</v>
      </c>
      <c r="D2057" s="31" t="s">
        <v>4825</v>
      </c>
      <c r="E2057" s="31" t="s">
        <v>4826</v>
      </c>
      <c r="F2057" s="31" t="s">
        <v>4827</v>
      </c>
      <c r="G2057" s="32" t="s">
        <v>40</v>
      </c>
      <c r="H2057" s="33">
        <v>0</v>
      </c>
      <c r="I2057" s="67">
        <v>590000000</v>
      </c>
      <c r="J2057" s="32" t="s">
        <v>41</v>
      </c>
      <c r="K2057" s="32" t="s">
        <v>495</v>
      </c>
      <c r="L2057" s="32" t="s">
        <v>43</v>
      </c>
      <c r="M2057" s="32" t="s">
        <v>44</v>
      </c>
      <c r="N2057" s="32" t="s">
        <v>438</v>
      </c>
      <c r="O2057" s="32" t="s">
        <v>46</v>
      </c>
      <c r="P2057" s="32" t="s">
        <v>133</v>
      </c>
      <c r="Q2057" s="32" t="s">
        <v>134</v>
      </c>
      <c r="R2057" s="34">
        <v>5000</v>
      </c>
      <c r="S2057" s="34">
        <v>125</v>
      </c>
      <c r="T2057" s="35">
        <v>0</v>
      </c>
      <c r="U2057" s="36">
        <v>0</v>
      </c>
      <c r="V2057" s="37" t="s">
        <v>48</v>
      </c>
      <c r="W2057" s="32">
        <v>2016</v>
      </c>
      <c r="X2057" s="33" t="s">
        <v>4828</v>
      </c>
    </row>
    <row r="2058" spans="1:24" ht="50.1" customHeight="1">
      <c r="A2058" s="29" t="s">
        <v>4829</v>
      </c>
      <c r="B2058" s="30" t="s">
        <v>35</v>
      </c>
      <c r="C2058" s="31" t="s">
        <v>4824</v>
      </c>
      <c r="D2058" s="31" t="s">
        <v>4825</v>
      </c>
      <c r="E2058" s="31" t="s">
        <v>4826</v>
      </c>
      <c r="F2058" s="31" t="s">
        <v>4827</v>
      </c>
      <c r="G2058" s="32" t="s">
        <v>103</v>
      </c>
      <c r="H2058" s="33">
        <v>10</v>
      </c>
      <c r="I2058" s="67">
        <v>590000000</v>
      </c>
      <c r="J2058" s="32" t="s">
        <v>41</v>
      </c>
      <c r="K2058" s="32" t="s">
        <v>495</v>
      </c>
      <c r="L2058" s="32" t="s">
        <v>43</v>
      </c>
      <c r="M2058" s="32" t="s">
        <v>84</v>
      </c>
      <c r="N2058" s="32" t="s">
        <v>4830</v>
      </c>
      <c r="O2058" s="32" t="s">
        <v>640</v>
      </c>
      <c r="P2058" s="32" t="s">
        <v>133</v>
      </c>
      <c r="Q2058" s="32" t="s">
        <v>134</v>
      </c>
      <c r="R2058" s="34">
        <v>5000</v>
      </c>
      <c r="S2058" s="34">
        <v>116.08</v>
      </c>
      <c r="T2058" s="35">
        <f>R2058*S2058</f>
        <v>580400</v>
      </c>
      <c r="U2058" s="36">
        <f>T2058*1.12</f>
        <v>650048.00000000012</v>
      </c>
      <c r="V2058" s="37" t="s">
        <v>126</v>
      </c>
      <c r="W2058" s="32">
        <v>2016</v>
      </c>
      <c r="X2058" s="38" t="s">
        <v>48</v>
      </c>
    </row>
    <row r="2059" spans="1:24" ht="50.1" customHeight="1">
      <c r="A2059" s="29" t="s">
        <v>4831</v>
      </c>
      <c r="B2059" s="30" t="s">
        <v>35</v>
      </c>
      <c r="C2059" s="31" t="s">
        <v>4832</v>
      </c>
      <c r="D2059" s="31" t="s">
        <v>4833</v>
      </c>
      <c r="E2059" s="31" t="s">
        <v>4834</v>
      </c>
      <c r="F2059" s="31" t="s">
        <v>4835</v>
      </c>
      <c r="G2059" s="32" t="s">
        <v>103</v>
      </c>
      <c r="H2059" s="33">
        <v>10</v>
      </c>
      <c r="I2059" s="67">
        <v>590000000</v>
      </c>
      <c r="J2059" s="32" t="s">
        <v>41</v>
      </c>
      <c r="K2059" s="32" t="s">
        <v>200</v>
      </c>
      <c r="L2059" s="32" t="s">
        <v>43</v>
      </c>
      <c r="M2059" s="32" t="s">
        <v>84</v>
      </c>
      <c r="N2059" s="32" t="s">
        <v>201</v>
      </c>
      <c r="O2059" s="32" t="s">
        <v>202</v>
      </c>
      <c r="P2059" s="32">
        <v>796</v>
      </c>
      <c r="Q2059" s="32" t="s">
        <v>47</v>
      </c>
      <c r="R2059" s="34">
        <v>425</v>
      </c>
      <c r="S2059" s="34">
        <v>170</v>
      </c>
      <c r="T2059" s="35">
        <v>0</v>
      </c>
      <c r="U2059" s="36">
        <f>T2059*1.12</f>
        <v>0</v>
      </c>
      <c r="V2059" s="37"/>
      <c r="W2059" s="32">
        <v>2016</v>
      </c>
      <c r="X2059" s="38">
        <v>11</v>
      </c>
    </row>
    <row r="2060" spans="1:24" s="151" customFormat="1" ht="50.1" customHeight="1">
      <c r="A2060" s="41" t="s">
        <v>4836</v>
      </c>
      <c r="B2060" s="30" t="s">
        <v>35</v>
      </c>
      <c r="C2060" s="42" t="s">
        <v>4832</v>
      </c>
      <c r="D2060" s="42" t="s">
        <v>4833</v>
      </c>
      <c r="E2060" s="42" t="s">
        <v>4834</v>
      </c>
      <c r="F2060" s="42" t="s">
        <v>4835</v>
      </c>
      <c r="G2060" s="30" t="s">
        <v>103</v>
      </c>
      <c r="H2060" s="30">
        <v>10</v>
      </c>
      <c r="I2060" s="67">
        <v>590000000</v>
      </c>
      <c r="J2060" s="32" t="s">
        <v>41</v>
      </c>
      <c r="K2060" s="30" t="s">
        <v>204</v>
      </c>
      <c r="L2060" s="32" t="s">
        <v>43</v>
      </c>
      <c r="M2060" s="30" t="s">
        <v>84</v>
      </c>
      <c r="N2060" s="30" t="s">
        <v>45</v>
      </c>
      <c r="O2060" s="54" t="s">
        <v>166</v>
      </c>
      <c r="P2060" s="32">
        <v>796</v>
      </c>
      <c r="Q2060" s="30" t="s">
        <v>47</v>
      </c>
      <c r="R2060" s="43">
        <v>425</v>
      </c>
      <c r="S2060" s="43">
        <v>170</v>
      </c>
      <c r="T2060" s="44">
        <f>R2060*S2060</f>
        <v>72250</v>
      </c>
      <c r="U2060" s="44">
        <f>T2060*1.12</f>
        <v>80920.000000000015</v>
      </c>
      <c r="V2060" s="64"/>
      <c r="W2060" s="32">
        <v>2016</v>
      </c>
      <c r="X2060" s="30"/>
    </row>
    <row r="2061" spans="1:24" ht="50.1" customHeight="1">
      <c r="A2061" s="29" t="s">
        <v>4837</v>
      </c>
      <c r="B2061" s="30" t="s">
        <v>35</v>
      </c>
      <c r="C2061" s="31" t="s">
        <v>4832</v>
      </c>
      <c r="D2061" s="31" t="s">
        <v>4833</v>
      </c>
      <c r="E2061" s="31" t="s">
        <v>4834</v>
      </c>
      <c r="F2061" s="31" t="s">
        <v>4838</v>
      </c>
      <c r="G2061" s="32" t="s">
        <v>103</v>
      </c>
      <c r="H2061" s="33">
        <v>10</v>
      </c>
      <c r="I2061" s="67">
        <v>590000000</v>
      </c>
      <c r="J2061" s="32" t="s">
        <v>41</v>
      </c>
      <c r="K2061" s="32" t="s">
        <v>200</v>
      </c>
      <c r="L2061" s="32" t="s">
        <v>43</v>
      </c>
      <c r="M2061" s="32" t="s">
        <v>84</v>
      </c>
      <c r="N2061" s="32" t="s">
        <v>201</v>
      </c>
      <c r="O2061" s="32" t="s">
        <v>202</v>
      </c>
      <c r="P2061" s="32">
        <v>796</v>
      </c>
      <c r="Q2061" s="32" t="s">
        <v>47</v>
      </c>
      <c r="R2061" s="34">
        <v>452</v>
      </c>
      <c r="S2061" s="34">
        <v>90</v>
      </c>
      <c r="T2061" s="35">
        <v>0</v>
      </c>
      <c r="U2061" s="36">
        <f t="shared" ref="U2061:U2078" si="179">T2061*1.12</f>
        <v>0</v>
      </c>
      <c r="V2061" s="37"/>
      <c r="W2061" s="32">
        <v>2016</v>
      </c>
      <c r="X2061" s="38">
        <v>11</v>
      </c>
    </row>
    <row r="2062" spans="1:24" s="151" customFormat="1" ht="50.1" customHeight="1">
      <c r="A2062" s="41" t="s">
        <v>4839</v>
      </c>
      <c r="B2062" s="30" t="s">
        <v>35</v>
      </c>
      <c r="C2062" s="42" t="s">
        <v>4832</v>
      </c>
      <c r="D2062" s="42" t="s">
        <v>4833</v>
      </c>
      <c r="E2062" s="42" t="s">
        <v>4834</v>
      </c>
      <c r="F2062" s="42" t="s">
        <v>4838</v>
      </c>
      <c r="G2062" s="30" t="s">
        <v>103</v>
      </c>
      <c r="H2062" s="30">
        <v>10</v>
      </c>
      <c r="I2062" s="67">
        <v>590000000</v>
      </c>
      <c r="J2062" s="32" t="s">
        <v>41</v>
      </c>
      <c r="K2062" s="30" t="s">
        <v>204</v>
      </c>
      <c r="L2062" s="32" t="s">
        <v>43</v>
      </c>
      <c r="M2062" s="30" t="s">
        <v>84</v>
      </c>
      <c r="N2062" s="30" t="s">
        <v>45</v>
      </c>
      <c r="O2062" s="54" t="s">
        <v>166</v>
      </c>
      <c r="P2062" s="32">
        <v>796</v>
      </c>
      <c r="Q2062" s="30" t="s">
        <v>47</v>
      </c>
      <c r="R2062" s="43">
        <v>452</v>
      </c>
      <c r="S2062" s="43">
        <v>90</v>
      </c>
      <c r="T2062" s="44">
        <f>R2062*S2062</f>
        <v>40680</v>
      </c>
      <c r="U2062" s="44">
        <f>T2062*1.12</f>
        <v>45561.600000000006</v>
      </c>
      <c r="V2062" s="64"/>
      <c r="W2062" s="32">
        <v>2016</v>
      </c>
      <c r="X2062" s="30"/>
    </row>
    <row r="2063" spans="1:24" ht="50.1" customHeight="1">
      <c r="A2063" s="29" t="s">
        <v>4840</v>
      </c>
      <c r="B2063" s="30" t="s">
        <v>35</v>
      </c>
      <c r="C2063" s="31" t="s">
        <v>4832</v>
      </c>
      <c r="D2063" s="31" t="s">
        <v>4833</v>
      </c>
      <c r="E2063" s="31" t="s">
        <v>4834</v>
      </c>
      <c r="F2063" s="31" t="s">
        <v>4841</v>
      </c>
      <c r="G2063" s="32" t="s">
        <v>103</v>
      </c>
      <c r="H2063" s="33">
        <v>10</v>
      </c>
      <c r="I2063" s="67">
        <v>590000000</v>
      </c>
      <c r="J2063" s="32" t="s">
        <v>41</v>
      </c>
      <c r="K2063" s="32" t="s">
        <v>200</v>
      </c>
      <c r="L2063" s="32" t="s">
        <v>43</v>
      </c>
      <c r="M2063" s="32" t="s">
        <v>84</v>
      </c>
      <c r="N2063" s="32" t="s">
        <v>201</v>
      </c>
      <c r="O2063" s="32" t="s">
        <v>202</v>
      </c>
      <c r="P2063" s="32">
        <v>796</v>
      </c>
      <c r="Q2063" s="32" t="s">
        <v>47</v>
      </c>
      <c r="R2063" s="34">
        <v>96</v>
      </c>
      <c r="S2063" s="34">
        <v>617.5</v>
      </c>
      <c r="T2063" s="35">
        <v>0</v>
      </c>
      <c r="U2063" s="36">
        <f t="shared" si="179"/>
        <v>0</v>
      </c>
      <c r="V2063" s="37"/>
      <c r="W2063" s="32">
        <v>2016</v>
      </c>
      <c r="X2063" s="38">
        <v>11</v>
      </c>
    </row>
    <row r="2064" spans="1:24" s="151" customFormat="1" ht="50.1" customHeight="1">
      <c r="A2064" s="41" t="s">
        <v>4842</v>
      </c>
      <c r="B2064" s="30" t="s">
        <v>35</v>
      </c>
      <c r="C2064" s="42" t="s">
        <v>4832</v>
      </c>
      <c r="D2064" s="42" t="s">
        <v>4833</v>
      </c>
      <c r="E2064" s="42" t="s">
        <v>4834</v>
      </c>
      <c r="F2064" s="42" t="s">
        <v>4843</v>
      </c>
      <c r="G2064" s="30" t="s">
        <v>103</v>
      </c>
      <c r="H2064" s="30">
        <v>10</v>
      </c>
      <c r="I2064" s="67">
        <v>590000000</v>
      </c>
      <c r="J2064" s="32" t="s">
        <v>41</v>
      </c>
      <c r="K2064" s="30" t="s">
        <v>204</v>
      </c>
      <c r="L2064" s="32" t="s">
        <v>43</v>
      </c>
      <c r="M2064" s="30" t="s">
        <v>84</v>
      </c>
      <c r="N2064" s="30" t="s">
        <v>45</v>
      </c>
      <c r="O2064" s="54" t="s">
        <v>166</v>
      </c>
      <c r="P2064" s="32">
        <v>796</v>
      </c>
      <c r="Q2064" s="30" t="s">
        <v>47</v>
      </c>
      <c r="R2064" s="43">
        <v>96</v>
      </c>
      <c r="S2064" s="43">
        <v>617.5</v>
      </c>
      <c r="T2064" s="44">
        <f>R2064*S2064</f>
        <v>59280</v>
      </c>
      <c r="U2064" s="44">
        <f>T2064*1.12</f>
        <v>66393.600000000006</v>
      </c>
      <c r="V2064" s="64"/>
      <c r="W2064" s="32">
        <v>2016</v>
      </c>
      <c r="X2064" s="30"/>
    </row>
    <row r="2065" spans="1:66" ht="50.1" customHeight="1">
      <c r="A2065" s="29" t="s">
        <v>4844</v>
      </c>
      <c r="B2065" s="30" t="s">
        <v>35</v>
      </c>
      <c r="C2065" s="31" t="s">
        <v>4832</v>
      </c>
      <c r="D2065" s="31" t="s">
        <v>4833</v>
      </c>
      <c r="E2065" s="31" t="s">
        <v>4834</v>
      </c>
      <c r="F2065" s="31" t="s">
        <v>4845</v>
      </c>
      <c r="G2065" s="32" t="s">
        <v>103</v>
      </c>
      <c r="H2065" s="33">
        <v>10</v>
      </c>
      <c r="I2065" s="67">
        <v>590000000</v>
      </c>
      <c r="J2065" s="32" t="s">
        <v>41</v>
      </c>
      <c r="K2065" s="32" t="s">
        <v>200</v>
      </c>
      <c r="L2065" s="32" t="s">
        <v>43</v>
      </c>
      <c r="M2065" s="32" t="s">
        <v>84</v>
      </c>
      <c r="N2065" s="32" t="s">
        <v>201</v>
      </c>
      <c r="O2065" s="32" t="s">
        <v>202</v>
      </c>
      <c r="P2065" s="32">
        <v>796</v>
      </c>
      <c r="Q2065" s="32" t="s">
        <v>47</v>
      </c>
      <c r="R2065" s="34">
        <v>300</v>
      </c>
      <c r="S2065" s="34">
        <v>167</v>
      </c>
      <c r="T2065" s="35">
        <v>0</v>
      </c>
      <c r="U2065" s="36">
        <f t="shared" si="179"/>
        <v>0</v>
      </c>
      <c r="V2065" s="37"/>
      <c r="W2065" s="32">
        <v>2016</v>
      </c>
      <c r="X2065" s="38">
        <v>11</v>
      </c>
    </row>
    <row r="2066" spans="1:66" s="151" customFormat="1" ht="50.1" customHeight="1">
      <c r="A2066" s="41" t="s">
        <v>4846</v>
      </c>
      <c r="B2066" s="30" t="s">
        <v>35</v>
      </c>
      <c r="C2066" s="42" t="s">
        <v>4832</v>
      </c>
      <c r="D2066" s="42" t="s">
        <v>4833</v>
      </c>
      <c r="E2066" s="42" t="s">
        <v>4834</v>
      </c>
      <c r="F2066" s="42" t="s">
        <v>4845</v>
      </c>
      <c r="G2066" s="30" t="s">
        <v>103</v>
      </c>
      <c r="H2066" s="30">
        <v>10</v>
      </c>
      <c r="I2066" s="67">
        <v>590000000</v>
      </c>
      <c r="J2066" s="32" t="s">
        <v>41</v>
      </c>
      <c r="K2066" s="30" t="s">
        <v>204</v>
      </c>
      <c r="L2066" s="32" t="s">
        <v>43</v>
      </c>
      <c r="M2066" s="30" t="s">
        <v>84</v>
      </c>
      <c r="N2066" s="30" t="s">
        <v>45</v>
      </c>
      <c r="O2066" s="54" t="s">
        <v>166</v>
      </c>
      <c r="P2066" s="32">
        <v>796</v>
      </c>
      <c r="Q2066" s="30" t="s">
        <v>47</v>
      </c>
      <c r="R2066" s="43">
        <v>300</v>
      </c>
      <c r="S2066" s="43">
        <v>167</v>
      </c>
      <c r="T2066" s="44">
        <f>R2066*S2066</f>
        <v>50100</v>
      </c>
      <c r="U2066" s="44">
        <f>T2066*1.12</f>
        <v>56112.000000000007</v>
      </c>
      <c r="V2066" s="64"/>
      <c r="W2066" s="32">
        <v>2016</v>
      </c>
      <c r="X2066" s="30"/>
    </row>
    <row r="2067" spans="1:66" ht="50.1" customHeight="1">
      <c r="A2067" s="29" t="s">
        <v>4847</v>
      </c>
      <c r="B2067" s="30" t="s">
        <v>35</v>
      </c>
      <c r="C2067" s="31" t="s">
        <v>4832</v>
      </c>
      <c r="D2067" s="31" t="s">
        <v>4833</v>
      </c>
      <c r="E2067" s="31" t="s">
        <v>4834</v>
      </c>
      <c r="F2067" s="31" t="s">
        <v>4848</v>
      </c>
      <c r="G2067" s="32" t="s">
        <v>103</v>
      </c>
      <c r="H2067" s="33">
        <v>10</v>
      </c>
      <c r="I2067" s="67">
        <v>590000000</v>
      </c>
      <c r="J2067" s="32" t="s">
        <v>41</v>
      </c>
      <c r="K2067" s="32" t="s">
        <v>200</v>
      </c>
      <c r="L2067" s="32" t="s">
        <v>43</v>
      </c>
      <c r="M2067" s="32" t="s">
        <v>84</v>
      </c>
      <c r="N2067" s="32" t="s">
        <v>201</v>
      </c>
      <c r="O2067" s="32" t="s">
        <v>202</v>
      </c>
      <c r="P2067" s="32">
        <v>796</v>
      </c>
      <c r="Q2067" s="32" t="s">
        <v>47</v>
      </c>
      <c r="R2067" s="34">
        <v>1100</v>
      </c>
      <c r="S2067" s="34">
        <v>280</v>
      </c>
      <c r="T2067" s="35">
        <v>0</v>
      </c>
      <c r="U2067" s="36">
        <f t="shared" si="179"/>
        <v>0</v>
      </c>
      <c r="V2067" s="37"/>
      <c r="W2067" s="32">
        <v>2016</v>
      </c>
      <c r="X2067" s="38">
        <v>11</v>
      </c>
    </row>
    <row r="2068" spans="1:66" s="151" customFormat="1" ht="50.1" customHeight="1">
      <c r="A2068" s="41" t="s">
        <v>4849</v>
      </c>
      <c r="B2068" s="30" t="s">
        <v>35</v>
      </c>
      <c r="C2068" s="42" t="s">
        <v>4832</v>
      </c>
      <c r="D2068" s="42" t="s">
        <v>4833</v>
      </c>
      <c r="E2068" s="42" t="s">
        <v>4834</v>
      </c>
      <c r="F2068" s="42" t="s">
        <v>4848</v>
      </c>
      <c r="G2068" s="30" t="s">
        <v>103</v>
      </c>
      <c r="H2068" s="30">
        <v>10</v>
      </c>
      <c r="I2068" s="67">
        <v>590000000</v>
      </c>
      <c r="J2068" s="32" t="s">
        <v>41</v>
      </c>
      <c r="K2068" s="30" t="s">
        <v>204</v>
      </c>
      <c r="L2068" s="32" t="s">
        <v>43</v>
      </c>
      <c r="M2068" s="30" t="s">
        <v>84</v>
      </c>
      <c r="N2068" s="30" t="s">
        <v>45</v>
      </c>
      <c r="O2068" s="54" t="s">
        <v>166</v>
      </c>
      <c r="P2068" s="32">
        <v>796</v>
      </c>
      <c r="Q2068" s="30" t="s">
        <v>47</v>
      </c>
      <c r="R2068" s="43">
        <v>1100</v>
      </c>
      <c r="S2068" s="43">
        <v>280</v>
      </c>
      <c r="T2068" s="44">
        <f>R2068*S2068</f>
        <v>308000</v>
      </c>
      <c r="U2068" s="44">
        <f>T2068*1.12</f>
        <v>344960.00000000006</v>
      </c>
      <c r="V2068" s="64"/>
      <c r="W2068" s="32">
        <v>2016</v>
      </c>
      <c r="X2068" s="30"/>
    </row>
    <row r="2069" spans="1:66" ht="50.1" customHeight="1">
      <c r="A2069" s="29" t="s">
        <v>4850</v>
      </c>
      <c r="B2069" s="30" t="s">
        <v>35</v>
      </c>
      <c r="C2069" s="31" t="s">
        <v>4851</v>
      </c>
      <c r="D2069" s="31" t="s">
        <v>4833</v>
      </c>
      <c r="E2069" s="31" t="s">
        <v>1150</v>
      </c>
      <c r="F2069" s="31" t="s">
        <v>4852</v>
      </c>
      <c r="G2069" s="32" t="s">
        <v>103</v>
      </c>
      <c r="H2069" s="33">
        <v>10</v>
      </c>
      <c r="I2069" s="67">
        <v>590000000</v>
      </c>
      <c r="J2069" s="32" t="s">
        <v>41</v>
      </c>
      <c r="K2069" s="32" t="s">
        <v>200</v>
      </c>
      <c r="L2069" s="32" t="s">
        <v>43</v>
      </c>
      <c r="M2069" s="32" t="s">
        <v>84</v>
      </c>
      <c r="N2069" s="32" t="s">
        <v>201</v>
      </c>
      <c r="O2069" s="32" t="s">
        <v>202</v>
      </c>
      <c r="P2069" s="32" t="s">
        <v>994</v>
      </c>
      <c r="Q2069" s="32" t="s">
        <v>1222</v>
      </c>
      <c r="R2069" s="34">
        <v>3000</v>
      </c>
      <c r="S2069" s="34">
        <v>20</v>
      </c>
      <c r="T2069" s="35">
        <v>0</v>
      </c>
      <c r="U2069" s="36">
        <f t="shared" si="179"/>
        <v>0</v>
      </c>
      <c r="V2069" s="37"/>
      <c r="W2069" s="32">
        <v>2016</v>
      </c>
      <c r="X2069" s="38">
        <v>11</v>
      </c>
    </row>
    <row r="2070" spans="1:66" s="151" customFormat="1" ht="50.1" customHeight="1">
      <c r="A2070" s="41" t="s">
        <v>4853</v>
      </c>
      <c r="B2070" s="30" t="s">
        <v>35</v>
      </c>
      <c r="C2070" s="42" t="s">
        <v>4851</v>
      </c>
      <c r="D2070" s="42" t="s">
        <v>4833</v>
      </c>
      <c r="E2070" s="42" t="s">
        <v>1150</v>
      </c>
      <c r="F2070" s="42" t="s">
        <v>4852</v>
      </c>
      <c r="G2070" s="30" t="s">
        <v>103</v>
      </c>
      <c r="H2070" s="30">
        <v>10</v>
      </c>
      <c r="I2070" s="67">
        <v>590000000</v>
      </c>
      <c r="J2070" s="32" t="s">
        <v>41</v>
      </c>
      <c r="K2070" s="30" t="s">
        <v>204</v>
      </c>
      <c r="L2070" s="32" t="s">
        <v>43</v>
      </c>
      <c r="M2070" s="30" t="s">
        <v>84</v>
      </c>
      <c r="N2070" s="153" t="s">
        <v>45</v>
      </c>
      <c r="O2070" s="54" t="s">
        <v>166</v>
      </c>
      <c r="P2070" s="32" t="s">
        <v>994</v>
      </c>
      <c r="Q2070" s="30" t="s">
        <v>1222</v>
      </c>
      <c r="R2070" s="43">
        <v>3000</v>
      </c>
      <c r="S2070" s="43">
        <v>20</v>
      </c>
      <c r="T2070" s="44">
        <f>R2070*S2070</f>
        <v>60000</v>
      </c>
      <c r="U2070" s="44">
        <f>T2070*1.12</f>
        <v>67200</v>
      </c>
      <c r="V2070" s="64"/>
      <c r="W2070" s="32">
        <v>2016</v>
      </c>
      <c r="X2070" s="30"/>
    </row>
    <row r="2071" spans="1:66" ht="50.1" customHeight="1">
      <c r="A2071" s="29" t="s">
        <v>4854</v>
      </c>
      <c r="B2071" s="30" t="s">
        <v>35</v>
      </c>
      <c r="C2071" s="31" t="s">
        <v>4851</v>
      </c>
      <c r="D2071" s="31" t="s">
        <v>4833</v>
      </c>
      <c r="E2071" s="31" t="s">
        <v>1150</v>
      </c>
      <c r="F2071" s="31" t="s">
        <v>4855</v>
      </c>
      <c r="G2071" s="32" t="s">
        <v>103</v>
      </c>
      <c r="H2071" s="33">
        <v>10</v>
      </c>
      <c r="I2071" s="67">
        <v>590000000</v>
      </c>
      <c r="J2071" s="32" t="s">
        <v>41</v>
      </c>
      <c r="K2071" s="32" t="s">
        <v>200</v>
      </c>
      <c r="L2071" s="32" t="s">
        <v>43</v>
      </c>
      <c r="M2071" s="32" t="s">
        <v>84</v>
      </c>
      <c r="N2071" s="32" t="s">
        <v>201</v>
      </c>
      <c r="O2071" s="32" t="s">
        <v>202</v>
      </c>
      <c r="P2071" s="32" t="s">
        <v>994</v>
      </c>
      <c r="Q2071" s="32" t="s">
        <v>1222</v>
      </c>
      <c r="R2071" s="34">
        <v>45</v>
      </c>
      <c r="S2071" s="34">
        <v>288.60000000000002</v>
      </c>
      <c r="T2071" s="35">
        <v>0</v>
      </c>
      <c r="U2071" s="36">
        <f t="shared" si="179"/>
        <v>0</v>
      </c>
      <c r="V2071" s="37"/>
      <c r="W2071" s="32">
        <v>2016</v>
      </c>
      <c r="X2071" s="38">
        <v>11</v>
      </c>
    </row>
    <row r="2072" spans="1:66" s="151" customFormat="1" ht="50.1" customHeight="1">
      <c r="A2072" s="41" t="s">
        <v>4856</v>
      </c>
      <c r="B2072" s="30" t="s">
        <v>35</v>
      </c>
      <c r="C2072" s="42" t="s">
        <v>4851</v>
      </c>
      <c r="D2072" s="42" t="s">
        <v>4833</v>
      </c>
      <c r="E2072" s="42" t="s">
        <v>1150</v>
      </c>
      <c r="F2072" s="42" t="s">
        <v>4855</v>
      </c>
      <c r="G2072" s="30" t="s">
        <v>103</v>
      </c>
      <c r="H2072" s="30">
        <v>10</v>
      </c>
      <c r="I2072" s="67">
        <v>590000000</v>
      </c>
      <c r="J2072" s="32" t="s">
        <v>41</v>
      </c>
      <c r="K2072" s="30" t="s">
        <v>204</v>
      </c>
      <c r="L2072" s="32" t="s">
        <v>43</v>
      </c>
      <c r="M2072" s="30" t="s">
        <v>84</v>
      </c>
      <c r="N2072" s="30" t="s">
        <v>45</v>
      </c>
      <c r="O2072" s="54" t="s">
        <v>166</v>
      </c>
      <c r="P2072" s="32" t="s">
        <v>994</v>
      </c>
      <c r="Q2072" s="30" t="s">
        <v>1222</v>
      </c>
      <c r="R2072" s="43">
        <v>45</v>
      </c>
      <c r="S2072" s="43">
        <v>288.60000000000002</v>
      </c>
      <c r="T2072" s="44">
        <f>R2072*S2072</f>
        <v>12987.000000000002</v>
      </c>
      <c r="U2072" s="44">
        <f>T2072*1.12</f>
        <v>14545.440000000004</v>
      </c>
      <c r="V2072" s="64"/>
      <c r="W2072" s="32">
        <v>2016</v>
      </c>
      <c r="X2072" s="30"/>
    </row>
    <row r="2073" spans="1:66" ht="50.1" customHeight="1">
      <c r="A2073" s="29" t="s">
        <v>4857</v>
      </c>
      <c r="B2073" s="30" t="s">
        <v>35</v>
      </c>
      <c r="C2073" s="31" t="s">
        <v>4851</v>
      </c>
      <c r="D2073" s="31" t="s">
        <v>4833</v>
      </c>
      <c r="E2073" s="31" t="s">
        <v>1150</v>
      </c>
      <c r="F2073" s="31" t="s">
        <v>4858</v>
      </c>
      <c r="G2073" s="32" t="s">
        <v>103</v>
      </c>
      <c r="H2073" s="33">
        <v>10</v>
      </c>
      <c r="I2073" s="67">
        <v>590000000</v>
      </c>
      <c r="J2073" s="32" t="s">
        <v>41</v>
      </c>
      <c r="K2073" s="32" t="s">
        <v>200</v>
      </c>
      <c r="L2073" s="32" t="s">
        <v>43</v>
      </c>
      <c r="M2073" s="32" t="s">
        <v>84</v>
      </c>
      <c r="N2073" s="32" t="s">
        <v>201</v>
      </c>
      <c r="O2073" s="32" t="s">
        <v>202</v>
      </c>
      <c r="P2073" s="32" t="s">
        <v>994</v>
      </c>
      <c r="Q2073" s="32" t="s">
        <v>1222</v>
      </c>
      <c r="R2073" s="34">
        <v>70</v>
      </c>
      <c r="S2073" s="34">
        <v>250</v>
      </c>
      <c r="T2073" s="35">
        <v>0</v>
      </c>
      <c r="U2073" s="36">
        <f t="shared" si="179"/>
        <v>0</v>
      </c>
      <c r="V2073" s="37"/>
      <c r="W2073" s="32">
        <v>2016</v>
      </c>
      <c r="X2073" s="38">
        <v>11</v>
      </c>
    </row>
    <row r="2074" spans="1:66" s="151" customFormat="1" ht="50.1" customHeight="1">
      <c r="A2074" s="41" t="s">
        <v>4859</v>
      </c>
      <c r="B2074" s="30" t="s">
        <v>35</v>
      </c>
      <c r="C2074" s="42" t="s">
        <v>4851</v>
      </c>
      <c r="D2074" s="42" t="s">
        <v>4833</v>
      </c>
      <c r="E2074" s="42" t="s">
        <v>1150</v>
      </c>
      <c r="F2074" s="42" t="s">
        <v>4858</v>
      </c>
      <c r="G2074" s="30" t="s">
        <v>103</v>
      </c>
      <c r="H2074" s="30">
        <v>10</v>
      </c>
      <c r="I2074" s="67">
        <v>590000000</v>
      </c>
      <c r="J2074" s="32" t="s">
        <v>41</v>
      </c>
      <c r="K2074" s="30" t="s">
        <v>204</v>
      </c>
      <c r="L2074" s="32" t="s">
        <v>43</v>
      </c>
      <c r="M2074" s="30" t="s">
        <v>84</v>
      </c>
      <c r="N2074" s="30" t="s">
        <v>45</v>
      </c>
      <c r="O2074" s="54" t="s">
        <v>166</v>
      </c>
      <c r="P2074" s="32" t="s">
        <v>994</v>
      </c>
      <c r="Q2074" s="30" t="s">
        <v>1222</v>
      </c>
      <c r="R2074" s="43">
        <v>70</v>
      </c>
      <c r="S2074" s="43">
        <v>250</v>
      </c>
      <c r="T2074" s="44">
        <f t="shared" ref="T2074:T2078" si="180">R2074*S2074</f>
        <v>17500</v>
      </c>
      <c r="U2074" s="44">
        <f t="shared" si="179"/>
        <v>19600.000000000004</v>
      </c>
      <c r="V2074" s="64"/>
      <c r="W2074" s="32">
        <v>2016</v>
      </c>
      <c r="X2074" s="30"/>
    </row>
    <row r="2075" spans="1:66" ht="50.1" customHeight="1">
      <c r="A2075" s="29" t="s">
        <v>4860</v>
      </c>
      <c r="B2075" s="30" t="s">
        <v>35</v>
      </c>
      <c r="C2075" s="31" t="s">
        <v>4861</v>
      </c>
      <c r="D2075" s="31" t="s">
        <v>4862</v>
      </c>
      <c r="E2075" s="31" t="s">
        <v>4863</v>
      </c>
      <c r="F2075" s="31" t="s">
        <v>4864</v>
      </c>
      <c r="G2075" s="32" t="s">
        <v>40</v>
      </c>
      <c r="H2075" s="33">
        <v>0</v>
      </c>
      <c r="I2075" s="67">
        <v>590000000</v>
      </c>
      <c r="J2075" s="32" t="s">
        <v>41</v>
      </c>
      <c r="K2075" s="32" t="s">
        <v>1491</v>
      </c>
      <c r="L2075" s="32" t="s">
        <v>43</v>
      </c>
      <c r="M2075" s="32" t="s">
        <v>69</v>
      </c>
      <c r="N2075" s="32" t="s">
        <v>70</v>
      </c>
      <c r="O2075" s="32" t="s">
        <v>71</v>
      </c>
      <c r="P2075" s="32">
        <v>796</v>
      </c>
      <c r="Q2075" s="32" t="s">
        <v>47</v>
      </c>
      <c r="R2075" s="34">
        <v>3</v>
      </c>
      <c r="S2075" s="34">
        <v>24800</v>
      </c>
      <c r="T2075" s="35">
        <f t="shared" si="180"/>
        <v>74400</v>
      </c>
      <c r="U2075" s="36">
        <f t="shared" si="179"/>
        <v>83328.000000000015</v>
      </c>
      <c r="V2075" s="37" t="s">
        <v>48</v>
      </c>
      <c r="W2075" s="32">
        <v>2016</v>
      </c>
      <c r="X2075" s="38" t="s">
        <v>48</v>
      </c>
    </row>
    <row r="2076" spans="1:66" ht="50.1" customHeight="1">
      <c r="A2076" s="29" t="s">
        <v>4865</v>
      </c>
      <c r="B2076" s="30" t="s">
        <v>35</v>
      </c>
      <c r="C2076" s="31" t="s">
        <v>4866</v>
      </c>
      <c r="D2076" s="31" t="s">
        <v>4862</v>
      </c>
      <c r="E2076" s="31" t="s">
        <v>4867</v>
      </c>
      <c r="F2076" s="31" t="s">
        <v>4864</v>
      </c>
      <c r="G2076" s="32" t="s">
        <v>40</v>
      </c>
      <c r="H2076" s="33">
        <v>0</v>
      </c>
      <c r="I2076" s="67">
        <v>590000000</v>
      </c>
      <c r="J2076" s="32" t="s">
        <v>41</v>
      </c>
      <c r="K2076" s="32" t="s">
        <v>1460</v>
      </c>
      <c r="L2076" s="32" t="s">
        <v>43</v>
      </c>
      <c r="M2076" s="32" t="s">
        <v>69</v>
      </c>
      <c r="N2076" s="32" t="s">
        <v>70</v>
      </c>
      <c r="O2076" s="32" t="s">
        <v>71</v>
      </c>
      <c r="P2076" s="32">
        <v>796</v>
      </c>
      <c r="Q2076" s="32" t="s">
        <v>47</v>
      </c>
      <c r="R2076" s="34">
        <v>2</v>
      </c>
      <c r="S2076" s="34">
        <v>66900</v>
      </c>
      <c r="T2076" s="35">
        <f t="shared" si="180"/>
        <v>133800</v>
      </c>
      <c r="U2076" s="36">
        <f t="shared" si="179"/>
        <v>149856</v>
      </c>
      <c r="V2076" s="37" t="s">
        <v>48</v>
      </c>
      <c r="W2076" s="32">
        <v>2016</v>
      </c>
      <c r="X2076" s="38" t="s">
        <v>48</v>
      </c>
    </row>
    <row r="2077" spans="1:66" ht="50.1" customHeight="1">
      <c r="A2077" s="29" t="s">
        <v>4868</v>
      </c>
      <c r="B2077" s="30" t="s">
        <v>35</v>
      </c>
      <c r="C2077" s="31" t="s">
        <v>4861</v>
      </c>
      <c r="D2077" s="31" t="s">
        <v>4862</v>
      </c>
      <c r="E2077" s="31" t="s">
        <v>4863</v>
      </c>
      <c r="F2077" s="31" t="s">
        <v>4864</v>
      </c>
      <c r="G2077" s="32" t="s">
        <v>40</v>
      </c>
      <c r="H2077" s="33">
        <v>0</v>
      </c>
      <c r="I2077" s="67">
        <v>590000000</v>
      </c>
      <c r="J2077" s="32" t="s">
        <v>41</v>
      </c>
      <c r="K2077" s="32" t="s">
        <v>1491</v>
      </c>
      <c r="L2077" s="32" t="s">
        <v>43</v>
      </c>
      <c r="M2077" s="32" t="s">
        <v>69</v>
      </c>
      <c r="N2077" s="32" t="s">
        <v>70</v>
      </c>
      <c r="O2077" s="32" t="s">
        <v>71</v>
      </c>
      <c r="P2077" s="32">
        <v>796</v>
      </c>
      <c r="Q2077" s="32" t="s">
        <v>47</v>
      </c>
      <c r="R2077" s="34">
        <v>3</v>
      </c>
      <c r="S2077" s="34">
        <v>31200</v>
      </c>
      <c r="T2077" s="35">
        <f t="shared" si="180"/>
        <v>93600</v>
      </c>
      <c r="U2077" s="36">
        <f t="shared" si="179"/>
        <v>104832.00000000001</v>
      </c>
      <c r="V2077" s="37" t="s">
        <v>48</v>
      </c>
      <c r="W2077" s="32">
        <v>2016</v>
      </c>
      <c r="X2077" s="38" t="s">
        <v>48</v>
      </c>
    </row>
    <row r="2078" spans="1:66" ht="50.1" customHeight="1">
      <c r="A2078" s="29" t="s">
        <v>4869</v>
      </c>
      <c r="B2078" s="30" t="s">
        <v>35</v>
      </c>
      <c r="C2078" s="31" t="s">
        <v>4866</v>
      </c>
      <c r="D2078" s="31" t="s">
        <v>4862</v>
      </c>
      <c r="E2078" s="31" t="s">
        <v>4867</v>
      </c>
      <c r="F2078" s="31" t="s">
        <v>4864</v>
      </c>
      <c r="G2078" s="32" t="s">
        <v>40</v>
      </c>
      <c r="H2078" s="33">
        <v>0</v>
      </c>
      <c r="I2078" s="67">
        <v>590000000</v>
      </c>
      <c r="J2078" s="32" t="s">
        <v>41</v>
      </c>
      <c r="K2078" s="32" t="s">
        <v>1491</v>
      </c>
      <c r="L2078" s="32" t="s">
        <v>43</v>
      </c>
      <c r="M2078" s="32" t="s">
        <v>69</v>
      </c>
      <c r="N2078" s="32" t="s">
        <v>70</v>
      </c>
      <c r="O2078" s="32" t="s">
        <v>71</v>
      </c>
      <c r="P2078" s="32">
        <v>796</v>
      </c>
      <c r="Q2078" s="32" t="s">
        <v>47</v>
      </c>
      <c r="R2078" s="34">
        <v>3</v>
      </c>
      <c r="S2078" s="34">
        <v>33800</v>
      </c>
      <c r="T2078" s="35">
        <f t="shared" si="180"/>
        <v>101400</v>
      </c>
      <c r="U2078" s="36">
        <f t="shared" si="179"/>
        <v>113568.00000000001</v>
      </c>
      <c r="V2078" s="37" t="s">
        <v>48</v>
      </c>
      <c r="W2078" s="32">
        <v>2016</v>
      </c>
      <c r="X2078" s="38" t="s">
        <v>48</v>
      </c>
    </row>
    <row r="2079" spans="1:66" s="40" customFormat="1" ht="50.1" customHeight="1">
      <c r="A2079" s="87" t="s">
        <v>4870</v>
      </c>
      <c r="B2079" s="30" t="s">
        <v>35</v>
      </c>
      <c r="C2079" s="31" t="s">
        <v>4866</v>
      </c>
      <c r="D2079" s="31" t="s">
        <v>4862</v>
      </c>
      <c r="E2079" s="31" t="s">
        <v>4867</v>
      </c>
      <c r="F2079" s="31" t="s">
        <v>4864</v>
      </c>
      <c r="G2079" s="32" t="s">
        <v>40</v>
      </c>
      <c r="H2079" s="33">
        <v>0</v>
      </c>
      <c r="I2079" s="67">
        <v>590000000</v>
      </c>
      <c r="J2079" s="32" t="s">
        <v>41</v>
      </c>
      <c r="K2079" s="32" t="s">
        <v>1491</v>
      </c>
      <c r="L2079" s="32" t="s">
        <v>43</v>
      </c>
      <c r="M2079" s="32" t="s">
        <v>69</v>
      </c>
      <c r="N2079" s="32" t="s">
        <v>70</v>
      </c>
      <c r="O2079" s="32" t="s">
        <v>71</v>
      </c>
      <c r="P2079" s="32">
        <v>796</v>
      </c>
      <c r="Q2079" s="32" t="s">
        <v>47</v>
      </c>
      <c r="R2079" s="102">
        <v>3</v>
      </c>
      <c r="S2079" s="102">
        <v>49900</v>
      </c>
      <c r="T2079" s="102">
        <v>0</v>
      </c>
      <c r="U2079" s="102">
        <f t="shared" ref="U2079" si="181">T2079*1.12</f>
        <v>0</v>
      </c>
      <c r="V2079" s="283" t="s">
        <v>48</v>
      </c>
      <c r="W2079" s="32">
        <v>2016</v>
      </c>
      <c r="X2079" s="33" t="s">
        <v>14392</v>
      </c>
      <c r="Y2079" s="368"/>
      <c r="Z2079" s="363"/>
      <c r="AA2079" s="407"/>
      <c r="AB2079" s="363"/>
      <c r="AC2079" s="364"/>
      <c r="AD2079" s="364"/>
      <c r="AE2079" s="364"/>
      <c r="AF2079" s="364"/>
      <c r="AG2079" s="364"/>
      <c r="AH2079" s="364"/>
      <c r="AI2079" s="364"/>
      <c r="AJ2079" s="364"/>
      <c r="AK2079" s="364"/>
      <c r="AL2079" s="364"/>
      <c r="AM2079" s="364"/>
      <c r="AN2079" s="364"/>
      <c r="AO2079" s="364"/>
      <c r="AP2079" s="39"/>
      <c r="AQ2079" s="39"/>
      <c r="AR2079" s="39"/>
      <c r="AS2079" s="39"/>
      <c r="AT2079" s="39"/>
      <c r="AU2079" s="39"/>
      <c r="AV2079" s="39"/>
      <c r="AW2079" s="39"/>
      <c r="AX2079" s="39"/>
      <c r="AY2079" s="39"/>
      <c r="AZ2079" s="39"/>
      <c r="BA2079" s="39"/>
      <c r="BB2079" s="39"/>
      <c r="BC2079" s="39"/>
      <c r="BD2079" s="39"/>
      <c r="BE2079" s="39"/>
      <c r="BF2079" s="39"/>
      <c r="BG2079" s="39"/>
      <c r="BH2079" s="39"/>
      <c r="BI2079" s="39"/>
      <c r="BJ2079" s="39"/>
      <c r="BK2079" s="39"/>
      <c r="BL2079" s="39"/>
      <c r="BM2079" s="39"/>
      <c r="BN2079" s="39"/>
    </row>
    <row r="2080" spans="1:66" s="40" customFormat="1" ht="50.1" customHeight="1">
      <c r="A2080" s="87" t="s">
        <v>14393</v>
      </c>
      <c r="B2080" s="30" t="s">
        <v>35</v>
      </c>
      <c r="C2080" s="31" t="s">
        <v>4866</v>
      </c>
      <c r="D2080" s="31" t="s">
        <v>4862</v>
      </c>
      <c r="E2080" s="31" t="s">
        <v>4867</v>
      </c>
      <c r="F2080" s="31" t="s">
        <v>4864</v>
      </c>
      <c r="G2080" s="32" t="s">
        <v>40</v>
      </c>
      <c r="H2080" s="33">
        <v>0</v>
      </c>
      <c r="I2080" s="67">
        <v>590000000</v>
      </c>
      <c r="J2080" s="32" t="s">
        <v>41</v>
      </c>
      <c r="K2080" s="32" t="s">
        <v>14136</v>
      </c>
      <c r="L2080" s="32" t="s">
        <v>43</v>
      </c>
      <c r="M2080" s="32" t="s">
        <v>84</v>
      </c>
      <c r="N2080" s="32" t="s">
        <v>5908</v>
      </c>
      <c r="O2080" s="32" t="s">
        <v>398</v>
      </c>
      <c r="P2080" s="32">
        <v>796</v>
      </c>
      <c r="Q2080" s="32" t="s">
        <v>47</v>
      </c>
      <c r="R2080" s="58">
        <v>1</v>
      </c>
      <c r="S2080" s="58">
        <v>120178.57</v>
      </c>
      <c r="T2080" s="58">
        <f>R2080*S2080</f>
        <v>120178.57</v>
      </c>
      <c r="U2080" s="58">
        <f>T2080*1.12</f>
        <v>134599.99840000001</v>
      </c>
      <c r="V2080" s="283" t="s">
        <v>48</v>
      </c>
      <c r="W2080" s="32">
        <v>2016</v>
      </c>
      <c r="X2080" s="38" t="s">
        <v>48</v>
      </c>
      <c r="Y2080" s="368"/>
      <c r="Z2080" s="363"/>
      <c r="AA2080" s="407"/>
      <c r="AB2080" s="363"/>
      <c r="AC2080" s="364"/>
      <c r="AD2080" s="364"/>
      <c r="AE2080" s="364"/>
      <c r="AF2080" s="364"/>
      <c r="AG2080" s="364"/>
      <c r="AH2080" s="364"/>
      <c r="AI2080" s="364"/>
      <c r="AJ2080" s="364"/>
      <c r="AK2080" s="364"/>
      <c r="AL2080" s="364"/>
      <c r="AM2080" s="364"/>
      <c r="AN2080" s="364"/>
      <c r="AO2080" s="364"/>
      <c r="AP2080" s="39"/>
      <c r="AQ2080" s="39"/>
      <c r="AR2080" s="39"/>
      <c r="AS2080" s="39"/>
      <c r="AT2080" s="39"/>
      <c r="AU2080" s="39"/>
      <c r="AV2080" s="39"/>
      <c r="AW2080" s="39"/>
      <c r="AX2080" s="39"/>
      <c r="AY2080" s="39"/>
      <c r="AZ2080" s="39"/>
      <c r="BA2080" s="39"/>
      <c r="BB2080" s="39"/>
      <c r="BC2080" s="39"/>
      <c r="BD2080" s="39"/>
      <c r="BE2080" s="39"/>
      <c r="BF2080" s="39"/>
      <c r="BG2080" s="39"/>
      <c r="BH2080" s="39"/>
      <c r="BI2080" s="39"/>
      <c r="BJ2080" s="39"/>
      <c r="BK2080" s="39"/>
      <c r="BL2080" s="39"/>
      <c r="BM2080" s="39"/>
      <c r="BN2080" s="39"/>
    </row>
    <row r="2081" spans="1:58" ht="50.1" customHeight="1">
      <c r="A2081" s="29" t="s">
        <v>4871</v>
      </c>
      <c r="B2081" s="30" t="s">
        <v>35</v>
      </c>
      <c r="C2081" s="31" t="s">
        <v>4872</v>
      </c>
      <c r="D2081" s="31" t="s">
        <v>4873</v>
      </c>
      <c r="E2081" s="31" t="s">
        <v>4874</v>
      </c>
      <c r="F2081" s="31" t="s">
        <v>4875</v>
      </c>
      <c r="G2081" s="32" t="s">
        <v>40</v>
      </c>
      <c r="H2081" s="33">
        <v>0</v>
      </c>
      <c r="I2081" s="67">
        <v>590000000</v>
      </c>
      <c r="J2081" s="32" t="s">
        <v>41</v>
      </c>
      <c r="K2081" s="32" t="s">
        <v>224</v>
      </c>
      <c r="L2081" s="32" t="s">
        <v>43</v>
      </c>
      <c r="M2081" s="32" t="s">
        <v>84</v>
      </c>
      <c r="N2081" s="32" t="s">
        <v>314</v>
      </c>
      <c r="O2081" s="32" t="s">
        <v>56</v>
      </c>
      <c r="P2081" s="32" t="s">
        <v>684</v>
      </c>
      <c r="Q2081" s="32" t="s">
        <v>685</v>
      </c>
      <c r="R2081" s="34">
        <v>3</v>
      </c>
      <c r="S2081" s="34">
        <v>6782.86</v>
      </c>
      <c r="T2081" s="35">
        <v>0</v>
      </c>
      <c r="U2081" s="36">
        <v>0</v>
      </c>
      <c r="V2081" s="37" t="s">
        <v>48</v>
      </c>
      <c r="W2081" s="32">
        <v>2016</v>
      </c>
      <c r="X2081" s="38" t="s">
        <v>705</v>
      </c>
    </row>
    <row r="2082" spans="1:58" ht="50.1" customHeight="1">
      <c r="A2082" s="29" t="s">
        <v>4876</v>
      </c>
      <c r="B2082" s="30" t="s">
        <v>35</v>
      </c>
      <c r="C2082" s="31" t="s">
        <v>4872</v>
      </c>
      <c r="D2082" s="31" t="s">
        <v>4873</v>
      </c>
      <c r="E2082" s="31" t="s">
        <v>4874</v>
      </c>
      <c r="F2082" s="31" t="s">
        <v>4875</v>
      </c>
      <c r="G2082" s="32" t="s">
        <v>40</v>
      </c>
      <c r="H2082" s="33">
        <v>0</v>
      </c>
      <c r="I2082" s="67">
        <v>590000000</v>
      </c>
      <c r="J2082" s="32" t="s">
        <v>41</v>
      </c>
      <c r="K2082" s="32" t="s">
        <v>3922</v>
      </c>
      <c r="L2082" s="32" t="s">
        <v>43</v>
      </c>
      <c r="M2082" s="32" t="s">
        <v>69</v>
      </c>
      <c r="N2082" s="32" t="s">
        <v>314</v>
      </c>
      <c r="O2082" s="32" t="s">
        <v>46</v>
      </c>
      <c r="P2082" s="32" t="s">
        <v>684</v>
      </c>
      <c r="Q2082" s="32" t="s">
        <v>685</v>
      </c>
      <c r="R2082" s="34">
        <v>3</v>
      </c>
      <c r="S2082" s="34">
        <v>18903.96</v>
      </c>
      <c r="T2082" s="35">
        <f t="shared" ref="T2082:T2131" si="182">R2082*S2082</f>
        <v>56711.88</v>
      </c>
      <c r="U2082" s="36">
        <f t="shared" ref="U2082:U2131" si="183">T2082*1.12</f>
        <v>63517.3056</v>
      </c>
      <c r="V2082" s="37" t="s">
        <v>48</v>
      </c>
      <c r="W2082" s="32">
        <v>2016</v>
      </c>
      <c r="X2082" s="38" t="s">
        <v>48</v>
      </c>
    </row>
    <row r="2083" spans="1:58" ht="50.1" customHeight="1">
      <c r="A2083" s="29" t="s">
        <v>4877</v>
      </c>
      <c r="B2083" s="30" t="s">
        <v>35</v>
      </c>
      <c r="C2083" s="31" t="s">
        <v>4878</v>
      </c>
      <c r="D2083" s="31" t="s">
        <v>4873</v>
      </c>
      <c r="E2083" s="31" t="s">
        <v>4874</v>
      </c>
      <c r="F2083" s="31" t="s">
        <v>4879</v>
      </c>
      <c r="G2083" s="32" t="s">
        <v>40</v>
      </c>
      <c r="H2083" s="33">
        <v>0</v>
      </c>
      <c r="I2083" s="67">
        <v>590000000</v>
      </c>
      <c r="J2083" s="32" t="s">
        <v>41</v>
      </c>
      <c r="K2083" s="32" t="s">
        <v>224</v>
      </c>
      <c r="L2083" s="32" t="s">
        <v>43</v>
      </c>
      <c r="M2083" s="32" t="s">
        <v>84</v>
      </c>
      <c r="N2083" s="32" t="s">
        <v>314</v>
      </c>
      <c r="O2083" s="32" t="s">
        <v>56</v>
      </c>
      <c r="P2083" s="32" t="s">
        <v>189</v>
      </c>
      <c r="Q2083" s="32" t="s">
        <v>190</v>
      </c>
      <c r="R2083" s="34">
        <v>27</v>
      </c>
      <c r="S2083" s="34">
        <v>4683.7700000000004</v>
      </c>
      <c r="T2083" s="35">
        <v>0</v>
      </c>
      <c r="U2083" s="36">
        <f t="shared" si="183"/>
        <v>0</v>
      </c>
      <c r="V2083" s="37" t="s">
        <v>48</v>
      </c>
      <c r="W2083" s="32">
        <v>2016</v>
      </c>
      <c r="X2083" s="38">
        <v>11</v>
      </c>
    </row>
    <row r="2084" spans="1:58" s="40" customFormat="1" ht="50.1" customHeight="1">
      <c r="A2084" s="70" t="s">
        <v>4880</v>
      </c>
      <c r="B2084" s="30" t="s">
        <v>35</v>
      </c>
      <c r="C2084" s="42" t="s">
        <v>4878</v>
      </c>
      <c r="D2084" s="42" t="s">
        <v>4873</v>
      </c>
      <c r="E2084" s="42" t="s">
        <v>4874</v>
      </c>
      <c r="F2084" s="42" t="s">
        <v>4879</v>
      </c>
      <c r="G2084" s="30" t="s">
        <v>40</v>
      </c>
      <c r="H2084" s="30">
        <v>0</v>
      </c>
      <c r="I2084" s="67">
        <v>590000000</v>
      </c>
      <c r="J2084" s="32" t="s">
        <v>41</v>
      </c>
      <c r="K2084" s="30" t="s">
        <v>1296</v>
      </c>
      <c r="L2084" s="32" t="s">
        <v>43</v>
      </c>
      <c r="M2084" s="30" t="s">
        <v>84</v>
      </c>
      <c r="N2084" s="30" t="s">
        <v>525</v>
      </c>
      <c r="O2084" s="67" t="s">
        <v>483</v>
      </c>
      <c r="P2084" s="32">
        <v>112</v>
      </c>
      <c r="Q2084" s="30" t="s">
        <v>190</v>
      </c>
      <c r="R2084" s="58">
        <v>27</v>
      </c>
      <c r="S2084" s="58">
        <v>4683.7700000000004</v>
      </c>
      <c r="T2084" s="58">
        <v>0</v>
      </c>
      <c r="U2084" s="58">
        <f>T2084*1.12</f>
        <v>0</v>
      </c>
      <c r="V2084" s="314"/>
      <c r="W2084" s="32">
        <v>2016</v>
      </c>
      <c r="X2084" s="33" t="s">
        <v>13367</v>
      </c>
      <c r="Y2084" s="364"/>
      <c r="Z2084" s="364"/>
      <c r="AA2084" s="364"/>
      <c r="AB2084" s="364"/>
      <c r="AC2084" s="364"/>
      <c r="AD2084" s="364"/>
      <c r="AE2084" s="364"/>
      <c r="AF2084" s="364"/>
      <c r="AG2084" s="364"/>
      <c r="AH2084" s="39"/>
      <c r="AI2084" s="39"/>
      <c r="AJ2084" s="39"/>
      <c r="AK2084" s="39"/>
      <c r="AL2084" s="39"/>
      <c r="AM2084" s="39"/>
      <c r="AN2084" s="39"/>
      <c r="AO2084" s="39"/>
      <c r="AP2084" s="39"/>
      <c r="AQ2084" s="39"/>
      <c r="AR2084" s="39"/>
      <c r="AS2084" s="39"/>
      <c r="AT2084" s="39"/>
      <c r="AU2084" s="39"/>
      <c r="AV2084" s="39"/>
      <c r="AW2084" s="39"/>
      <c r="AX2084" s="39"/>
      <c r="AY2084" s="39"/>
      <c r="AZ2084" s="39"/>
      <c r="BA2084" s="39"/>
      <c r="BB2084" s="39"/>
      <c r="BC2084" s="39"/>
      <c r="BD2084" s="39"/>
      <c r="BE2084" s="39"/>
      <c r="BF2084" s="39"/>
    </row>
    <row r="2085" spans="1:58" s="40" customFormat="1" ht="50.1" customHeight="1">
      <c r="A2085" s="70" t="s">
        <v>13368</v>
      </c>
      <c r="B2085" s="30" t="s">
        <v>35</v>
      </c>
      <c r="C2085" s="42" t="s">
        <v>4872</v>
      </c>
      <c r="D2085" s="42" t="s">
        <v>4873</v>
      </c>
      <c r="E2085" s="42" t="s">
        <v>4874</v>
      </c>
      <c r="F2085" s="42" t="s">
        <v>4875</v>
      </c>
      <c r="G2085" s="68" t="s">
        <v>40</v>
      </c>
      <c r="H2085" s="68">
        <v>0</v>
      </c>
      <c r="I2085" s="134">
        <v>590000000</v>
      </c>
      <c r="J2085" s="68" t="s">
        <v>41</v>
      </c>
      <c r="K2085" s="68" t="s">
        <v>13233</v>
      </c>
      <c r="L2085" s="68" t="s">
        <v>41</v>
      </c>
      <c r="M2085" s="68" t="s">
        <v>84</v>
      </c>
      <c r="N2085" s="68" t="s">
        <v>11003</v>
      </c>
      <c r="O2085" s="98" t="s">
        <v>837</v>
      </c>
      <c r="P2085" s="32">
        <v>778</v>
      </c>
      <c r="Q2085" s="30" t="s">
        <v>685</v>
      </c>
      <c r="R2085" s="58">
        <v>2</v>
      </c>
      <c r="S2085" s="58">
        <v>14690.86</v>
      </c>
      <c r="T2085" s="58">
        <f>R2085*S2085</f>
        <v>29381.72</v>
      </c>
      <c r="U2085" s="58">
        <f>T2085*1.12</f>
        <v>32907.526400000002</v>
      </c>
      <c r="V2085" s="2"/>
      <c r="W2085" s="30">
        <v>2016</v>
      </c>
      <c r="X2085" s="226"/>
      <c r="Y2085" s="364"/>
      <c r="Z2085" s="364"/>
      <c r="AA2085" s="364"/>
      <c r="AB2085" s="364"/>
      <c r="AC2085" s="364"/>
      <c r="AD2085" s="364"/>
      <c r="AE2085" s="364"/>
      <c r="AF2085" s="364"/>
      <c r="AG2085" s="364"/>
      <c r="AH2085" s="39"/>
      <c r="AI2085" s="39"/>
      <c r="AJ2085" s="39"/>
      <c r="AK2085" s="39"/>
      <c r="AL2085" s="39"/>
      <c r="AM2085" s="39"/>
      <c r="AN2085" s="39"/>
      <c r="AO2085" s="39"/>
      <c r="AP2085" s="39"/>
      <c r="AQ2085" s="39"/>
      <c r="AR2085" s="39"/>
      <c r="AS2085" s="39"/>
      <c r="AT2085" s="39"/>
      <c r="AU2085" s="39"/>
      <c r="AV2085" s="39"/>
      <c r="AW2085" s="39"/>
      <c r="AX2085" s="39"/>
      <c r="AY2085" s="39"/>
      <c r="AZ2085" s="39"/>
      <c r="BA2085" s="39"/>
      <c r="BB2085" s="39"/>
      <c r="BC2085" s="39"/>
      <c r="BD2085" s="39"/>
      <c r="BE2085" s="39"/>
      <c r="BF2085" s="39"/>
    </row>
    <row r="2086" spans="1:58" ht="50.1" customHeight="1">
      <c r="A2086" s="29" t="s">
        <v>4881</v>
      </c>
      <c r="B2086" s="30" t="s">
        <v>35</v>
      </c>
      <c r="C2086" s="31" t="s">
        <v>4882</v>
      </c>
      <c r="D2086" s="31" t="s">
        <v>4883</v>
      </c>
      <c r="E2086" s="31" t="s">
        <v>4884</v>
      </c>
      <c r="F2086" s="31" t="s">
        <v>4885</v>
      </c>
      <c r="G2086" s="32" t="s">
        <v>40</v>
      </c>
      <c r="H2086" s="33">
        <v>0</v>
      </c>
      <c r="I2086" s="67">
        <v>590000000</v>
      </c>
      <c r="J2086" s="32" t="s">
        <v>41</v>
      </c>
      <c r="K2086" s="32" t="s">
        <v>334</v>
      </c>
      <c r="L2086" s="32" t="s">
        <v>43</v>
      </c>
      <c r="M2086" s="32" t="s">
        <v>69</v>
      </c>
      <c r="N2086" s="32" t="s">
        <v>284</v>
      </c>
      <c r="O2086" s="32" t="s">
        <v>71</v>
      </c>
      <c r="P2086" s="32" t="s">
        <v>325</v>
      </c>
      <c r="Q2086" s="32" t="s">
        <v>326</v>
      </c>
      <c r="R2086" s="34">
        <v>2</v>
      </c>
      <c r="S2086" s="34">
        <v>1400</v>
      </c>
      <c r="T2086" s="35">
        <f t="shared" si="182"/>
        <v>2800</v>
      </c>
      <c r="U2086" s="36">
        <f t="shared" si="183"/>
        <v>3136.0000000000005</v>
      </c>
      <c r="V2086" s="37" t="s">
        <v>48</v>
      </c>
      <c r="W2086" s="32">
        <v>2016</v>
      </c>
      <c r="X2086" s="38" t="s">
        <v>48</v>
      </c>
    </row>
    <row r="2087" spans="1:58" ht="50.1" customHeight="1">
      <c r="A2087" s="29" t="s">
        <v>4886</v>
      </c>
      <c r="B2087" s="30" t="s">
        <v>35</v>
      </c>
      <c r="C2087" s="31" t="s">
        <v>4887</v>
      </c>
      <c r="D2087" s="31" t="s">
        <v>4883</v>
      </c>
      <c r="E2087" s="31" t="s">
        <v>4888</v>
      </c>
      <c r="F2087" s="31" t="s">
        <v>4889</v>
      </c>
      <c r="G2087" s="32" t="s">
        <v>40</v>
      </c>
      <c r="H2087" s="33">
        <v>0</v>
      </c>
      <c r="I2087" s="67">
        <v>590000000</v>
      </c>
      <c r="J2087" s="32" t="s">
        <v>41</v>
      </c>
      <c r="K2087" s="32" t="s">
        <v>331</v>
      </c>
      <c r="L2087" s="32" t="s">
        <v>43</v>
      </c>
      <c r="M2087" s="32" t="s">
        <v>69</v>
      </c>
      <c r="N2087" s="32" t="s">
        <v>284</v>
      </c>
      <c r="O2087" s="32" t="s">
        <v>71</v>
      </c>
      <c r="P2087" s="32" t="s">
        <v>325</v>
      </c>
      <c r="Q2087" s="32" t="s">
        <v>326</v>
      </c>
      <c r="R2087" s="34">
        <v>1</v>
      </c>
      <c r="S2087" s="34">
        <v>4700</v>
      </c>
      <c r="T2087" s="35">
        <f t="shared" si="182"/>
        <v>4700</v>
      </c>
      <c r="U2087" s="36">
        <f t="shared" si="183"/>
        <v>5264.0000000000009</v>
      </c>
      <c r="V2087" s="37" t="s">
        <v>48</v>
      </c>
      <c r="W2087" s="32">
        <v>2016</v>
      </c>
      <c r="X2087" s="38" t="s">
        <v>48</v>
      </c>
    </row>
    <row r="2088" spans="1:58" ht="50.1" customHeight="1">
      <c r="A2088" s="29" t="s">
        <v>4890</v>
      </c>
      <c r="B2088" s="30" t="s">
        <v>35</v>
      </c>
      <c r="C2088" s="31" t="s">
        <v>4891</v>
      </c>
      <c r="D2088" s="31" t="s">
        <v>4883</v>
      </c>
      <c r="E2088" s="31" t="s">
        <v>4892</v>
      </c>
      <c r="F2088" s="31" t="s">
        <v>4893</v>
      </c>
      <c r="G2088" s="32" t="s">
        <v>40</v>
      </c>
      <c r="H2088" s="33">
        <v>0</v>
      </c>
      <c r="I2088" s="67">
        <v>590000000</v>
      </c>
      <c r="J2088" s="32" t="s">
        <v>41</v>
      </c>
      <c r="K2088" s="32" t="s">
        <v>334</v>
      </c>
      <c r="L2088" s="32" t="s">
        <v>43</v>
      </c>
      <c r="M2088" s="32" t="s">
        <v>69</v>
      </c>
      <c r="N2088" s="32" t="s">
        <v>284</v>
      </c>
      <c r="O2088" s="32" t="s">
        <v>71</v>
      </c>
      <c r="P2088" s="32" t="s">
        <v>684</v>
      </c>
      <c r="Q2088" s="32" t="s">
        <v>685</v>
      </c>
      <c r="R2088" s="34">
        <v>2</v>
      </c>
      <c r="S2088" s="34">
        <v>5885</v>
      </c>
      <c r="T2088" s="35">
        <f t="shared" si="182"/>
        <v>11770</v>
      </c>
      <c r="U2088" s="36">
        <f t="shared" si="183"/>
        <v>13182.400000000001</v>
      </c>
      <c r="V2088" s="37" t="s">
        <v>48</v>
      </c>
      <c r="W2088" s="32">
        <v>2016</v>
      </c>
      <c r="X2088" s="38" t="s">
        <v>48</v>
      </c>
    </row>
    <row r="2089" spans="1:58" ht="50.1" customHeight="1">
      <c r="A2089" s="29" t="s">
        <v>4894</v>
      </c>
      <c r="B2089" s="30" t="s">
        <v>35</v>
      </c>
      <c r="C2089" s="31" t="s">
        <v>4891</v>
      </c>
      <c r="D2089" s="31" t="s">
        <v>4883</v>
      </c>
      <c r="E2089" s="31" t="s">
        <v>4892</v>
      </c>
      <c r="F2089" s="31" t="s">
        <v>4885</v>
      </c>
      <c r="G2089" s="32" t="s">
        <v>40</v>
      </c>
      <c r="H2089" s="33">
        <v>0</v>
      </c>
      <c r="I2089" s="67">
        <v>590000000</v>
      </c>
      <c r="J2089" s="32" t="s">
        <v>41</v>
      </c>
      <c r="K2089" s="32" t="s">
        <v>334</v>
      </c>
      <c r="L2089" s="32" t="s">
        <v>43</v>
      </c>
      <c r="M2089" s="32" t="s">
        <v>69</v>
      </c>
      <c r="N2089" s="32" t="s">
        <v>284</v>
      </c>
      <c r="O2089" s="32" t="s">
        <v>71</v>
      </c>
      <c r="P2089" s="32" t="s">
        <v>684</v>
      </c>
      <c r="Q2089" s="32" t="s">
        <v>685</v>
      </c>
      <c r="R2089" s="34">
        <v>5</v>
      </c>
      <c r="S2089" s="34">
        <v>4500</v>
      </c>
      <c r="T2089" s="35">
        <f t="shared" si="182"/>
        <v>22500</v>
      </c>
      <c r="U2089" s="36">
        <f t="shared" si="183"/>
        <v>25200.000000000004</v>
      </c>
      <c r="V2089" s="37" t="s">
        <v>48</v>
      </c>
      <c r="W2089" s="32">
        <v>2016</v>
      </c>
      <c r="X2089" s="38" t="s">
        <v>48</v>
      </c>
    </row>
    <row r="2090" spans="1:58" ht="50.1" customHeight="1">
      <c r="A2090" s="29" t="s">
        <v>4895</v>
      </c>
      <c r="B2090" s="30" t="s">
        <v>35</v>
      </c>
      <c r="C2090" s="31" t="s">
        <v>4896</v>
      </c>
      <c r="D2090" s="31" t="s">
        <v>4897</v>
      </c>
      <c r="E2090" s="31" t="s">
        <v>4898</v>
      </c>
      <c r="F2090" s="31" t="s">
        <v>48</v>
      </c>
      <c r="G2090" s="32" t="s">
        <v>40</v>
      </c>
      <c r="H2090" s="33">
        <v>0</v>
      </c>
      <c r="I2090" s="67">
        <v>590000000</v>
      </c>
      <c r="J2090" s="32" t="s">
        <v>41</v>
      </c>
      <c r="K2090" s="32" t="s">
        <v>153</v>
      </c>
      <c r="L2090" s="32" t="s">
        <v>43</v>
      </c>
      <c r="M2090" s="32" t="s">
        <v>84</v>
      </c>
      <c r="N2090" s="32" t="s">
        <v>154</v>
      </c>
      <c r="O2090" s="32" t="s">
        <v>155</v>
      </c>
      <c r="P2090" s="32" t="s">
        <v>162</v>
      </c>
      <c r="Q2090" s="32" t="s">
        <v>163</v>
      </c>
      <c r="R2090" s="34">
        <v>0.2</v>
      </c>
      <c r="S2090" s="34">
        <v>2363000</v>
      </c>
      <c r="T2090" s="35">
        <v>0</v>
      </c>
      <c r="U2090" s="36">
        <f t="shared" si="183"/>
        <v>0</v>
      </c>
      <c r="V2090" s="37" t="s">
        <v>48</v>
      </c>
      <c r="W2090" s="32">
        <v>2016</v>
      </c>
      <c r="X2090" s="38">
        <v>11</v>
      </c>
    </row>
    <row r="2091" spans="1:58" s="40" customFormat="1" ht="50.1" customHeight="1">
      <c r="A2091" s="70" t="s">
        <v>4899</v>
      </c>
      <c r="B2091" s="30" t="s">
        <v>35</v>
      </c>
      <c r="C2091" s="42" t="s">
        <v>4896</v>
      </c>
      <c r="D2091" s="42" t="s">
        <v>4897</v>
      </c>
      <c r="E2091" s="42" t="s">
        <v>4898</v>
      </c>
      <c r="F2091" s="42"/>
      <c r="G2091" s="32" t="s">
        <v>40</v>
      </c>
      <c r="H2091" s="30">
        <v>0</v>
      </c>
      <c r="I2091" s="67">
        <v>590000000</v>
      </c>
      <c r="J2091" s="32" t="s">
        <v>41</v>
      </c>
      <c r="K2091" s="32" t="s">
        <v>165</v>
      </c>
      <c r="L2091" s="32" t="s">
        <v>43</v>
      </c>
      <c r="M2091" s="32" t="s">
        <v>84</v>
      </c>
      <c r="N2091" s="54" t="s">
        <v>154</v>
      </c>
      <c r="O2091" s="54" t="s">
        <v>166</v>
      </c>
      <c r="P2091" s="32">
        <v>168</v>
      </c>
      <c r="Q2091" s="98" t="s">
        <v>163</v>
      </c>
      <c r="R2091" s="373">
        <v>0.2</v>
      </c>
      <c r="S2091" s="58">
        <v>2363000</v>
      </c>
      <c r="T2091" s="58">
        <v>0</v>
      </c>
      <c r="U2091" s="58">
        <f>T2091*1.12</f>
        <v>0</v>
      </c>
      <c r="V2091" s="30"/>
      <c r="W2091" s="32">
        <v>2016</v>
      </c>
      <c r="X2091" s="30">
        <v>11.19</v>
      </c>
      <c r="Y2091" s="364"/>
      <c r="Z2091" s="364"/>
      <c r="AA2091" s="364"/>
      <c r="AB2091" s="364"/>
      <c r="AC2091" s="364"/>
      <c r="AD2091" s="364"/>
      <c r="AE2091" s="364"/>
      <c r="AF2091" s="364"/>
      <c r="AG2091" s="364"/>
      <c r="AH2091" s="39"/>
      <c r="AI2091" s="39"/>
      <c r="AJ2091" s="39"/>
      <c r="AK2091" s="39"/>
      <c r="AL2091" s="39"/>
      <c r="AM2091" s="39"/>
      <c r="AN2091" s="39"/>
      <c r="AO2091" s="39"/>
      <c r="AP2091" s="39"/>
      <c r="AQ2091" s="39"/>
      <c r="AR2091" s="39"/>
      <c r="AS2091" s="39"/>
      <c r="AT2091" s="39"/>
      <c r="AU2091" s="39"/>
      <c r="AV2091" s="39"/>
      <c r="AW2091" s="39"/>
      <c r="AX2091" s="39"/>
      <c r="AY2091" s="39"/>
      <c r="AZ2091" s="39"/>
      <c r="BA2091" s="39"/>
      <c r="BB2091" s="39"/>
      <c r="BC2091" s="39"/>
      <c r="BD2091" s="39"/>
      <c r="BE2091" s="39"/>
      <c r="BF2091" s="39"/>
    </row>
    <row r="2092" spans="1:58" s="40" customFormat="1" ht="50.1" customHeight="1">
      <c r="A2092" s="70" t="s">
        <v>13898</v>
      </c>
      <c r="B2092" s="30" t="s">
        <v>35</v>
      </c>
      <c r="C2092" s="42" t="s">
        <v>4896</v>
      </c>
      <c r="D2092" s="42" t="s">
        <v>4897</v>
      </c>
      <c r="E2092" s="42" t="s">
        <v>4898</v>
      </c>
      <c r="F2092" s="42"/>
      <c r="G2092" s="32" t="s">
        <v>40</v>
      </c>
      <c r="H2092" s="30">
        <v>0</v>
      </c>
      <c r="I2092" s="67">
        <v>590000000</v>
      </c>
      <c r="J2092" s="32" t="s">
        <v>41</v>
      </c>
      <c r="K2092" s="32" t="s">
        <v>13289</v>
      </c>
      <c r="L2092" s="32" t="s">
        <v>43</v>
      </c>
      <c r="M2092" s="32" t="s">
        <v>84</v>
      </c>
      <c r="N2092" s="54" t="s">
        <v>154</v>
      </c>
      <c r="O2092" s="54" t="s">
        <v>166</v>
      </c>
      <c r="P2092" s="32">
        <v>168</v>
      </c>
      <c r="Q2092" s="98" t="s">
        <v>163</v>
      </c>
      <c r="R2092" s="373">
        <v>0.2</v>
      </c>
      <c r="S2092" s="58">
        <v>2600000</v>
      </c>
      <c r="T2092" s="58">
        <f>R2092*S2092</f>
        <v>520000</v>
      </c>
      <c r="U2092" s="58">
        <f>T2092*1.12</f>
        <v>582400</v>
      </c>
      <c r="V2092" s="30"/>
      <c r="W2092" s="32">
        <v>2016</v>
      </c>
      <c r="X2092" s="30"/>
      <c r="Y2092" s="364"/>
      <c r="Z2092" s="364"/>
      <c r="AA2092" s="364"/>
      <c r="AB2092" s="364"/>
      <c r="AC2092" s="364"/>
      <c r="AD2092" s="364"/>
      <c r="AE2092" s="364"/>
      <c r="AF2092" s="364"/>
      <c r="AG2092" s="364"/>
      <c r="AH2092" s="39"/>
      <c r="AI2092" s="39"/>
      <c r="AJ2092" s="39"/>
      <c r="AK2092" s="39"/>
      <c r="AL2092" s="39"/>
      <c r="AM2092" s="39"/>
      <c r="AN2092" s="39"/>
      <c r="AO2092" s="39"/>
      <c r="AP2092" s="39"/>
      <c r="AQ2092" s="39"/>
      <c r="AR2092" s="39"/>
      <c r="AS2092" s="39"/>
      <c r="AT2092" s="39"/>
      <c r="AU2092" s="39"/>
      <c r="AV2092" s="39"/>
      <c r="AW2092" s="39"/>
      <c r="AX2092" s="39"/>
      <c r="AY2092" s="39"/>
      <c r="AZ2092" s="39"/>
      <c r="BA2092" s="39"/>
      <c r="BB2092" s="39"/>
      <c r="BC2092" s="39"/>
      <c r="BD2092" s="39"/>
      <c r="BE2092" s="39"/>
      <c r="BF2092" s="39"/>
    </row>
    <row r="2093" spans="1:58" ht="50.1" customHeight="1">
      <c r="A2093" s="29" t="s">
        <v>4900</v>
      </c>
      <c r="B2093" s="30" t="s">
        <v>35</v>
      </c>
      <c r="C2093" s="31" t="s">
        <v>4901</v>
      </c>
      <c r="D2093" s="31" t="s">
        <v>4897</v>
      </c>
      <c r="E2093" s="31" t="s">
        <v>4902</v>
      </c>
      <c r="F2093" s="31" t="s">
        <v>48</v>
      </c>
      <c r="G2093" s="32" t="s">
        <v>40</v>
      </c>
      <c r="H2093" s="33">
        <v>0</v>
      </c>
      <c r="I2093" s="67">
        <v>590000000</v>
      </c>
      <c r="J2093" s="32" t="s">
        <v>41</v>
      </c>
      <c r="K2093" s="32" t="s">
        <v>153</v>
      </c>
      <c r="L2093" s="32" t="s">
        <v>43</v>
      </c>
      <c r="M2093" s="32" t="s">
        <v>84</v>
      </c>
      <c r="N2093" s="32" t="s">
        <v>154</v>
      </c>
      <c r="O2093" s="32" t="s">
        <v>155</v>
      </c>
      <c r="P2093" s="32" t="s">
        <v>162</v>
      </c>
      <c r="Q2093" s="32" t="s">
        <v>163</v>
      </c>
      <c r="R2093" s="34">
        <v>0.2</v>
      </c>
      <c r="S2093" s="34">
        <v>2363000</v>
      </c>
      <c r="T2093" s="35">
        <v>0</v>
      </c>
      <c r="U2093" s="36">
        <f>T2093*1.12</f>
        <v>0</v>
      </c>
      <c r="V2093" s="37" t="s">
        <v>48</v>
      </c>
      <c r="W2093" s="32">
        <v>2016</v>
      </c>
      <c r="X2093" s="38">
        <v>11</v>
      </c>
    </row>
    <row r="2094" spans="1:58" s="40" customFormat="1" ht="50.1" customHeight="1">
      <c r="A2094" s="70" t="s">
        <v>4903</v>
      </c>
      <c r="B2094" s="30" t="s">
        <v>35</v>
      </c>
      <c r="C2094" s="42" t="s">
        <v>4901</v>
      </c>
      <c r="D2094" s="42" t="s">
        <v>4897</v>
      </c>
      <c r="E2094" s="42" t="s">
        <v>4902</v>
      </c>
      <c r="F2094" s="42"/>
      <c r="G2094" s="32" t="s">
        <v>40</v>
      </c>
      <c r="H2094" s="30">
        <v>0</v>
      </c>
      <c r="I2094" s="67">
        <v>590000000</v>
      </c>
      <c r="J2094" s="32" t="s">
        <v>41</v>
      </c>
      <c r="K2094" s="32" t="s">
        <v>165</v>
      </c>
      <c r="L2094" s="32" t="s">
        <v>43</v>
      </c>
      <c r="M2094" s="32" t="s">
        <v>84</v>
      </c>
      <c r="N2094" s="54" t="s">
        <v>154</v>
      </c>
      <c r="O2094" s="54" t="s">
        <v>166</v>
      </c>
      <c r="P2094" s="32">
        <v>168</v>
      </c>
      <c r="Q2094" s="98" t="s">
        <v>163</v>
      </c>
      <c r="R2094" s="373">
        <v>0.2</v>
      </c>
      <c r="S2094" s="62">
        <v>2363000</v>
      </c>
      <c r="T2094" s="58">
        <v>0</v>
      </c>
      <c r="U2094" s="58">
        <f>T2094*1.12</f>
        <v>0</v>
      </c>
      <c r="V2094" s="30"/>
      <c r="W2094" s="32">
        <v>2016</v>
      </c>
      <c r="X2094" s="30" t="s">
        <v>12653</v>
      </c>
      <c r="Y2094" s="364"/>
      <c r="Z2094" s="364"/>
      <c r="AA2094" s="364"/>
      <c r="AB2094" s="364"/>
      <c r="AC2094" s="364"/>
      <c r="AD2094" s="364"/>
      <c r="AE2094" s="364"/>
      <c r="AF2094" s="364"/>
      <c r="AG2094" s="364"/>
      <c r="AH2094" s="39"/>
      <c r="AI2094" s="39"/>
      <c r="AJ2094" s="39"/>
      <c r="AK2094" s="39"/>
      <c r="AL2094" s="39"/>
      <c r="AM2094" s="39"/>
      <c r="AN2094" s="39"/>
      <c r="AO2094" s="39"/>
      <c r="AP2094" s="39"/>
      <c r="AQ2094" s="39"/>
      <c r="AR2094" s="39"/>
      <c r="AS2094" s="39"/>
      <c r="AT2094" s="39"/>
      <c r="AU2094" s="39"/>
      <c r="AV2094" s="39"/>
      <c r="AW2094" s="39"/>
      <c r="AX2094" s="39"/>
      <c r="AY2094" s="39"/>
      <c r="AZ2094" s="39"/>
      <c r="BA2094" s="39"/>
      <c r="BB2094" s="39"/>
      <c r="BC2094" s="39"/>
      <c r="BD2094" s="39"/>
      <c r="BE2094" s="39"/>
      <c r="BF2094" s="39"/>
    </row>
    <row r="2095" spans="1:58" s="40" customFormat="1" ht="50.1" customHeight="1">
      <c r="A2095" s="70" t="s">
        <v>13969</v>
      </c>
      <c r="B2095" s="30" t="s">
        <v>35</v>
      </c>
      <c r="C2095" s="42" t="s">
        <v>4901</v>
      </c>
      <c r="D2095" s="42" t="s">
        <v>4897</v>
      </c>
      <c r="E2095" s="42" t="s">
        <v>4902</v>
      </c>
      <c r="F2095" s="42"/>
      <c r="G2095" s="32" t="s">
        <v>40</v>
      </c>
      <c r="H2095" s="30">
        <v>0</v>
      </c>
      <c r="I2095" s="31">
        <v>590000000</v>
      </c>
      <c r="J2095" s="32" t="s">
        <v>41</v>
      </c>
      <c r="K2095" s="32" t="s">
        <v>13233</v>
      </c>
      <c r="L2095" s="32" t="s">
        <v>43</v>
      </c>
      <c r="M2095" s="32" t="s">
        <v>84</v>
      </c>
      <c r="N2095" s="54" t="s">
        <v>154</v>
      </c>
      <c r="O2095" s="54" t="s">
        <v>166</v>
      </c>
      <c r="P2095" s="32">
        <v>168</v>
      </c>
      <c r="Q2095" s="98" t="s">
        <v>163</v>
      </c>
      <c r="R2095" s="373">
        <v>0.06</v>
      </c>
      <c r="S2095" s="58">
        <v>2550000</v>
      </c>
      <c r="T2095" s="58">
        <f>R2095*S2095</f>
        <v>153000</v>
      </c>
      <c r="U2095" s="58">
        <f>T2095*1.12</f>
        <v>171360.00000000003</v>
      </c>
      <c r="V2095" s="30"/>
      <c r="W2095" s="32">
        <v>2016</v>
      </c>
      <c r="X2095" s="220"/>
      <c r="Y2095" s="364"/>
      <c r="Z2095" s="364"/>
      <c r="AA2095" s="364"/>
      <c r="AB2095" s="364"/>
      <c r="AC2095" s="364"/>
      <c r="AD2095" s="364"/>
      <c r="AE2095" s="364"/>
      <c r="AF2095" s="364"/>
      <c r="AG2095" s="364"/>
      <c r="AH2095" s="39"/>
      <c r="AI2095" s="39"/>
      <c r="AJ2095" s="39"/>
      <c r="AK2095" s="39"/>
      <c r="AL2095" s="39"/>
      <c r="AM2095" s="39"/>
      <c r="AN2095" s="39"/>
      <c r="AO2095" s="39"/>
      <c r="AP2095" s="39"/>
      <c r="AQ2095" s="39"/>
      <c r="AR2095" s="39"/>
      <c r="AS2095" s="39"/>
      <c r="AT2095" s="39"/>
      <c r="AU2095" s="39"/>
      <c r="AV2095" s="39"/>
      <c r="AW2095" s="39"/>
      <c r="AX2095" s="39"/>
      <c r="AY2095" s="39"/>
      <c r="AZ2095" s="39"/>
      <c r="BA2095" s="39"/>
      <c r="BB2095" s="39"/>
      <c r="BC2095" s="39"/>
      <c r="BD2095" s="39"/>
      <c r="BE2095" s="39"/>
      <c r="BF2095" s="39"/>
    </row>
    <row r="2096" spans="1:58" ht="50.1" customHeight="1">
      <c r="A2096" s="29" t="s">
        <v>4904</v>
      </c>
      <c r="B2096" s="30" t="s">
        <v>35</v>
      </c>
      <c r="C2096" s="31" t="s">
        <v>4905</v>
      </c>
      <c r="D2096" s="31" t="s">
        <v>4897</v>
      </c>
      <c r="E2096" s="31" t="s">
        <v>4906</v>
      </c>
      <c r="F2096" s="31" t="s">
        <v>48</v>
      </c>
      <c r="G2096" s="32" t="s">
        <v>40</v>
      </c>
      <c r="H2096" s="33">
        <v>0</v>
      </c>
      <c r="I2096" s="67">
        <v>590000000</v>
      </c>
      <c r="J2096" s="32" t="s">
        <v>41</v>
      </c>
      <c r="K2096" s="32" t="s">
        <v>153</v>
      </c>
      <c r="L2096" s="32" t="s">
        <v>43</v>
      </c>
      <c r="M2096" s="32" t="s">
        <v>84</v>
      </c>
      <c r="N2096" s="32" t="s">
        <v>154</v>
      </c>
      <c r="O2096" s="32" t="s">
        <v>155</v>
      </c>
      <c r="P2096" s="32" t="s">
        <v>162</v>
      </c>
      <c r="Q2096" s="32" t="s">
        <v>163</v>
      </c>
      <c r="R2096" s="34">
        <v>0.2</v>
      </c>
      <c r="S2096" s="34">
        <v>2363000</v>
      </c>
      <c r="T2096" s="35">
        <f t="shared" si="182"/>
        <v>472600</v>
      </c>
      <c r="U2096" s="36">
        <f t="shared" si="183"/>
        <v>529312</v>
      </c>
      <c r="V2096" s="37" t="s">
        <v>48</v>
      </c>
      <c r="W2096" s="32">
        <v>2016</v>
      </c>
      <c r="X2096" s="38" t="s">
        <v>48</v>
      </c>
    </row>
    <row r="2097" spans="1:66" ht="50.1" customHeight="1">
      <c r="A2097" s="29" t="s">
        <v>4907</v>
      </c>
      <c r="B2097" s="30" t="s">
        <v>35</v>
      </c>
      <c r="C2097" s="31" t="s">
        <v>4908</v>
      </c>
      <c r="D2097" s="31" t="s">
        <v>4897</v>
      </c>
      <c r="E2097" s="31" t="s">
        <v>4909</v>
      </c>
      <c r="F2097" s="31" t="s">
        <v>48</v>
      </c>
      <c r="G2097" s="32" t="s">
        <v>40</v>
      </c>
      <c r="H2097" s="33">
        <v>0</v>
      </c>
      <c r="I2097" s="67">
        <v>590000000</v>
      </c>
      <c r="J2097" s="32" t="s">
        <v>41</v>
      </c>
      <c r="K2097" s="32" t="s">
        <v>153</v>
      </c>
      <c r="L2097" s="32" t="s">
        <v>43</v>
      </c>
      <c r="M2097" s="32" t="s">
        <v>84</v>
      </c>
      <c r="N2097" s="32" t="s">
        <v>154</v>
      </c>
      <c r="O2097" s="32" t="s">
        <v>155</v>
      </c>
      <c r="P2097" s="32" t="s">
        <v>162</v>
      </c>
      <c r="Q2097" s="32" t="s">
        <v>163</v>
      </c>
      <c r="R2097" s="34">
        <v>0.2</v>
      </c>
      <c r="S2097" s="34">
        <v>2363000</v>
      </c>
      <c r="T2097" s="35">
        <v>0</v>
      </c>
      <c r="U2097" s="36">
        <f t="shared" si="183"/>
        <v>0</v>
      </c>
      <c r="V2097" s="37" t="s">
        <v>48</v>
      </c>
      <c r="W2097" s="32">
        <v>2016</v>
      </c>
      <c r="X2097" s="38">
        <v>11</v>
      </c>
    </row>
    <row r="2098" spans="1:66" s="40" customFormat="1" ht="50.1" customHeight="1">
      <c r="A2098" s="70" t="s">
        <v>4910</v>
      </c>
      <c r="B2098" s="30" t="s">
        <v>35</v>
      </c>
      <c r="C2098" s="42" t="s">
        <v>4908</v>
      </c>
      <c r="D2098" s="42" t="s">
        <v>4897</v>
      </c>
      <c r="E2098" s="42" t="s">
        <v>4909</v>
      </c>
      <c r="F2098" s="42"/>
      <c r="G2098" s="32" t="s">
        <v>40</v>
      </c>
      <c r="H2098" s="30">
        <v>0</v>
      </c>
      <c r="I2098" s="67">
        <v>590000000</v>
      </c>
      <c r="J2098" s="32" t="s">
        <v>41</v>
      </c>
      <c r="K2098" s="32" t="s">
        <v>165</v>
      </c>
      <c r="L2098" s="32" t="s">
        <v>43</v>
      </c>
      <c r="M2098" s="32" t="s">
        <v>84</v>
      </c>
      <c r="N2098" s="54" t="s">
        <v>154</v>
      </c>
      <c r="O2098" s="54" t="s">
        <v>166</v>
      </c>
      <c r="P2098" s="32">
        <v>168</v>
      </c>
      <c r="Q2098" s="98" t="s">
        <v>163</v>
      </c>
      <c r="R2098" s="373">
        <v>0.2</v>
      </c>
      <c r="S2098" s="58">
        <v>2363000</v>
      </c>
      <c r="T2098" s="58">
        <v>0</v>
      </c>
      <c r="U2098" s="58">
        <f>T2098*1.12</f>
        <v>0</v>
      </c>
      <c r="V2098" s="30"/>
      <c r="W2098" s="32">
        <v>2016</v>
      </c>
      <c r="X2098" s="30" t="s">
        <v>13403</v>
      </c>
      <c r="Y2098" s="364"/>
      <c r="Z2098" s="364"/>
      <c r="AA2098" s="364"/>
      <c r="AB2098" s="364"/>
      <c r="AC2098" s="364"/>
      <c r="AD2098" s="364"/>
      <c r="AE2098" s="364"/>
      <c r="AF2098" s="364"/>
      <c r="AG2098" s="364"/>
      <c r="AH2098" s="364"/>
      <c r="AI2098" s="364"/>
      <c r="AJ2098" s="364"/>
      <c r="AK2098" s="39"/>
      <c r="AL2098" s="39"/>
      <c r="AM2098" s="39"/>
      <c r="AN2098" s="39"/>
      <c r="AO2098" s="39"/>
      <c r="AP2098" s="39"/>
      <c r="AQ2098" s="39"/>
      <c r="AR2098" s="39"/>
      <c r="AS2098" s="39"/>
      <c r="AT2098" s="39"/>
      <c r="AU2098" s="39"/>
      <c r="AV2098" s="39"/>
      <c r="AW2098" s="39"/>
      <c r="AX2098" s="39"/>
      <c r="AY2098" s="39"/>
      <c r="AZ2098" s="39"/>
      <c r="BA2098" s="39"/>
      <c r="BB2098" s="39"/>
      <c r="BC2098" s="39"/>
      <c r="BD2098" s="39"/>
      <c r="BE2098" s="39"/>
      <c r="BF2098" s="39"/>
      <c r="BG2098" s="39"/>
      <c r="BH2098" s="39"/>
      <c r="BI2098" s="39"/>
    </row>
    <row r="2099" spans="1:66" s="40" customFormat="1" ht="50.1" customHeight="1">
      <c r="A2099" s="444" t="s">
        <v>14184</v>
      </c>
      <c r="B2099" s="30" t="s">
        <v>35</v>
      </c>
      <c r="C2099" s="220" t="s">
        <v>14185</v>
      </c>
      <c r="D2099" s="42" t="s">
        <v>4897</v>
      </c>
      <c r="E2099" s="42" t="s">
        <v>14186</v>
      </c>
      <c r="F2099" s="42"/>
      <c r="G2099" s="32" t="s">
        <v>40</v>
      </c>
      <c r="H2099" s="30">
        <v>0</v>
      </c>
      <c r="I2099" s="32">
        <v>590000000</v>
      </c>
      <c r="J2099" s="32" t="s">
        <v>41</v>
      </c>
      <c r="K2099" s="32" t="s">
        <v>13233</v>
      </c>
      <c r="L2099" s="32" t="s">
        <v>43</v>
      </c>
      <c r="M2099" s="32" t="s">
        <v>84</v>
      </c>
      <c r="N2099" s="54" t="s">
        <v>154</v>
      </c>
      <c r="O2099" s="54" t="s">
        <v>166</v>
      </c>
      <c r="P2099" s="32">
        <v>168</v>
      </c>
      <c r="Q2099" s="98" t="s">
        <v>163</v>
      </c>
      <c r="R2099" s="373">
        <v>1.4999999999999999E-2</v>
      </c>
      <c r="S2099" s="58">
        <v>2750000</v>
      </c>
      <c r="T2099" s="58">
        <f>R2099*S2099</f>
        <v>41250</v>
      </c>
      <c r="U2099" s="58">
        <f>T2099*1.12</f>
        <v>46200.000000000007</v>
      </c>
      <c r="V2099" s="30"/>
      <c r="W2099" s="32">
        <v>2016</v>
      </c>
      <c r="X2099" s="30"/>
      <c r="Y2099" s="364"/>
      <c r="Z2099" s="364"/>
      <c r="AA2099" s="364"/>
      <c r="AB2099" s="364"/>
      <c r="AC2099" s="364"/>
      <c r="AD2099" s="364"/>
      <c r="AE2099" s="364"/>
      <c r="AF2099" s="364"/>
      <c r="AG2099" s="364"/>
      <c r="AH2099" s="364"/>
      <c r="AI2099" s="364"/>
      <c r="AJ2099" s="364"/>
      <c r="AK2099" s="39"/>
      <c r="AL2099" s="39"/>
      <c r="AM2099" s="39"/>
      <c r="AN2099" s="39"/>
      <c r="AO2099" s="39"/>
      <c r="AP2099" s="39"/>
      <c r="AQ2099" s="39"/>
      <c r="AR2099" s="39"/>
      <c r="AS2099" s="39"/>
      <c r="AT2099" s="39"/>
      <c r="AU2099" s="39"/>
      <c r="AV2099" s="39"/>
      <c r="AW2099" s="39"/>
      <c r="AX2099" s="39"/>
      <c r="AY2099" s="39"/>
      <c r="AZ2099" s="39"/>
      <c r="BA2099" s="39"/>
      <c r="BB2099" s="39"/>
      <c r="BC2099" s="39"/>
      <c r="BD2099" s="39"/>
      <c r="BE2099" s="39"/>
      <c r="BF2099" s="39"/>
      <c r="BG2099" s="39"/>
      <c r="BH2099" s="39"/>
      <c r="BI2099" s="39"/>
    </row>
    <row r="2100" spans="1:66" ht="50.1" customHeight="1">
      <c r="A2100" s="29" t="s">
        <v>4911</v>
      </c>
      <c r="B2100" s="30" t="s">
        <v>35</v>
      </c>
      <c r="C2100" s="31" t="s">
        <v>4912</v>
      </c>
      <c r="D2100" s="31" t="s">
        <v>4897</v>
      </c>
      <c r="E2100" s="31" t="s">
        <v>4913</v>
      </c>
      <c r="F2100" s="31" t="s">
        <v>48</v>
      </c>
      <c r="G2100" s="32" t="s">
        <v>40</v>
      </c>
      <c r="H2100" s="33">
        <v>0</v>
      </c>
      <c r="I2100" s="67">
        <v>590000000</v>
      </c>
      <c r="J2100" s="32" t="s">
        <v>41</v>
      </c>
      <c r="K2100" s="32" t="s">
        <v>153</v>
      </c>
      <c r="L2100" s="32" t="s">
        <v>43</v>
      </c>
      <c r="M2100" s="32" t="s">
        <v>84</v>
      </c>
      <c r="N2100" s="32" t="s">
        <v>154</v>
      </c>
      <c r="O2100" s="32" t="s">
        <v>155</v>
      </c>
      <c r="P2100" s="32" t="s">
        <v>162</v>
      </c>
      <c r="Q2100" s="32" t="s">
        <v>163</v>
      </c>
      <c r="R2100" s="34">
        <v>0.2</v>
      </c>
      <c r="S2100" s="34">
        <v>2363000</v>
      </c>
      <c r="T2100" s="35">
        <v>0</v>
      </c>
      <c r="U2100" s="36">
        <f t="shared" si="183"/>
        <v>0</v>
      </c>
      <c r="V2100" s="37" t="s">
        <v>48</v>
      </c>
      <c r="W2100" s="32">
        <v>2016</v>
      </c>
      <c r="X2100" s="38">
        <v>11</v>
      </c>
    </row>
    <row r="2101" spans="1:66" s="40" customFormat="1" ht="50.1" customHeight="1">
      <c r="A2101" s="70" t="s">
        <v>4914</v>
      </c>
      <c r="B2101" s="30" t="s">
        <v>35</v>
      </c>
      <c r="C2101" s="42" t="s">
        <v>4912</v>
      </c>
      <c r="D2101" s="42" t="s">
        <v>4897</v>
      </c>
      <c r="E2101" s="42" t="s">
        <v>4913</v>
      </c>
      <c r="F2101" s="42"/>
      <c r="G2101" s="32" t="s">
        <v>40</v>
      </c>
      <c r="H2101" s="30">
        <v>0</v>
      </c>
      <c r="I2101" s="67">
        <v>590000000</v>
      </c>
      <c r="J2101" s="32" t="s">
        <v>41</v>
      </c>
      <c r="K2101" s="32" t="s">
        <v>165</v>
      </c>
      <c r="L2101" s="32" t="s">
        <v>43</v>
      </c>
      <c r="M2101" s="32" t="s">
        <v>84</v>
      </c>
      <c r="N2101" s="54" t="s">
        <v>154</v>
      </c>
      <c r="O2101" s="54" t="s">
        <v>166</v>
      </c>
      <c r="P2101" s="32">
        <v>168</v>
      </c>
      <c r="Q2101" s="98" t="s">
        <v>163</v>
      </c>
      <c r="R2101" s="373">
        <v>0.2</v>
      </c>
      <c r="S2101" s="62">
        <v>2363000</v>
      </c>
      <c r="T2101" s="58">
        <v>0</v>
      </c>
      <c r="U2101" s="58">
        <f t="shared" ref="U2101:U2102" si="184">T2101*1.12</f>
        <v>0</v>
      </c>
      <c r="V2101" s="30"/>
      <c r="W2101" s="32">
        <v>2016</v>
      </c>
      <c r="X2101" s="30" t="s">
        <v>12653</v>
      </c>
      <c r="Y2101" s="364"/>
      <c r="Z2101" s="364"/>
      <c r="AA2101" s="364"/>
      <c r="AB2101" s="364"/>
      <c r="AC2101" s="364"/>
      <c r="AD2101" s="364"/>
      <c r="AE2101" s="364"/>
      <c r="AF2101" s="364"/>
      <c r="AG2101" s="364"/>
      <c r="AH2101" s="39"/>
      <c r="AI2101" s="39"/>
      <c r="AJ2101" s="39"/>
      <c r="AK2101" s="39"/>
      <c r="AL2101" s="39"/>
      <c r="AM2101" s="39"/>
      <c r="AN2101" s="39"/>
      <c r="AO2101" s="39"/>
      <c r="AP2101" s="39"/>
      <c r="AQ2101" s="39"/>
      <c r="AR2101" s="39"/>
      <c r="AS2101" s="39"/>
      <c r="AT2101" s="39"/>
      <c r="AU2101" s="39"/>
      <c r="AV2101" s="39"/>
      <c r="AW2101" s="39"/>
      <c r="AX2101" s="39"/>
      <c r="AY2101" s="39"/>
      <c r="AZ2101" s="39"/>
      <c r="BA2101" s="39"/>
      <c r="BB2101" s="39"/>
      <c r="BC2101" s="39"/>
      <c r="BD2101" s="39"/>
      <c r="BE2101" s="39"/>
      <c r="BF2101" s="39"/>
    </row>
    <row r="2102" spans="1:66" s="40" customFormat="1" ht="50.1" customHeight="1">
      <c r="A2102" s="70" t="s">
        <v>13970</v>
      </c>
      <c r="B2102" s="30" t="s">
        <v>35</v>
      </c>
      <c r="C2102" s="42" t="s">
        <v>4912</v>
      </c>
      <c r="D2102" s="42" t="s">
        <v>4897</v>
      </c>
      <c r="E2102" s="42" t="s">
        <v>4913</v>
      </c>
      <c r="F2102" s="42"/>
      <c r="G2102" s="32" t="s">
        <v>40</v>
      </c>
      <c r="H2102" s="30">
        <v>0</v>
      </c>
      <c r="I2102" s="31">
        <v>590000000</v>
      </c>
      <c r="J2102" s="32" t="s">
        <v>41</v>
      </c>
      <c r="K2102" s="32" t="s">
        <v>13233</v>
      </c>
      <c r="L2102" s="32" t="s">
        <v>43</v>
      </c>
      <c r="M2102" s="32" t="s">
        <v>84</v>
      </c>
      <c r="N2102" s="54" t="s">
        <v>154</v>
      </c>
      <c r="O2102" s="54" t="s">
        <v>166</v>
      </c>
      <c r="P2102" s="32">
        <v>168</v>
      </c>
      <c r="Q2102" s="98" t="s">
        <v>163</v>
      </c>
      <c r="R2102" s="373">
        <v>9.5000000000000001E-2</v>
      </c>
      <c r="S2102" s="62">
        <v>2555000</v>
      </c>
      <c r="T2102" s="58">
        <f>R2102*S2102</f>
        <v>242725</v>
      </c>
      <c r="U2102" s="58">
        <f t="shared" si="184"/>
        <v>271852</v>
      </c>
      <c r="V2102" s="30"/>
      <c r="W2102" s="32">
        <v>2016</v>
      </c>
      <c r="X2102" s="220"/>
      <c r="Y2102" s="364"/>
      <c r="Z2102" s="364"/>
      <c r="AA2102" s="364"/>
      <c r="AB2102" s="364"/>
      <c r="AC2102" s="364"/>
      <c r="AD2102" s="364"/>
      <c r="AE2102" s="364"/>
      <c r="AF2102" s="364"/>
      <c r="AG2102" s="364"/>
      <c r="AH2102" s="39"/>
      <c r="AI2102" s="39"/>
      <c r="AJ2102" s="39"/>
      <c r="AK2102" s="39"/>
      <c r="AL2102" s="39"/>
      <c r="AM2102" s="39"/>
      <c r="AN2102" s="39"/>
      <c r="AO2102" s="39"/>
      <c r="AP2102" s="39"/>
      <c r="AQ2102" s="39"/>
      <c r="AR2102" s="39"/>
      <c r="AS2102" s="39"/>
      <c r="AT2102" s="39"/>
      <c r="AU2102" s="39"/>
      <c r="AV2102" s="39"/>
      <c r="AW2102" s="39"/>
      <c r="AX2102" s="39"/>
      <c r="AY2102" s="39"/>
      <c r="AZ2102" s="39"/>
      <c r="BA2102" s="39"/>
      <c r="BB2102" s="39"/>
      <c r="BC2102" s="39"/>
      <c r="BD2102" s="39"/>
      <c r="BE2102" s="39"/>
      <c r="BF2102" s="39"/>
    </row>
    <row r="2103" spans="1:66" ht="50.1" customHeight="1">
      <c r="A2103" s="29" t="s">
        <v>4915</v>
      </c>
      <c r="B2103" s="30" t="s">
        <v>35</v>
      </c>
      <c r="C2103" s="31" t="s">
        <v>4916</v>
      </c>
      <c r="D2103" s="31" t="s">
        <v>4897</v>
      </c>
      <c r="E2103" s="31" t="s">
        <v>4917</v>
      </c>
      <c r="F2103" s="31" t="s">
        <v>48</v>
      </c>
      <c r="G2103" s="32" t="s">
        <v>40</v>
      </c>
      <c r="H2103" s="33">
        <v>0</v>
      </c>
      <c r="I2103" s="67">
        <v>590000000</v>
      </c>
      <c r="J2103" s="32" t="s">
        <v>41</v>
      </c>
      <c r="K2103" s="32" t="s">
        <v>153</v>
      </c>
      <c r="L2103" s="32" t="s">
        <v>43</v>
      </c>
      <c r="M2103" s="32" t="s">
        <v>84</v>
      </c>
      <c r="N2103" s="32" t="s">
        <v>154</v>
      </c>
      <c r="O2103" s="32" t="s">
        <v>155</v>
      </c>
      <c r="P2103" s="32" t="s">
        <v>162</v>
      </c>
      <c r="Q2103" s="32" t="s">
        <v>163</v>
      </c>
      <c r="R2103" s="34">
        <v>0.2</v>
      </c>
      <c r="S2103" s="34">
        <v>2363000</v>
      </c>
      <c r="T2103" s="35">
        <v>0</v>
      </c>
      <c r="U2103" s="36">
        <f t="shared" si="183"/>
        <v>0</v>
      </c>
      <c r="V2103" s="37" t="s">
        <v>48</v>
      </c>
      <c r="W2103" s="32">
        <v>2016</v>
      </c>
      <c r="X2103" s="38">
        <v>11</v>
      </c>
    </row>
    <row r="2104" spans="1:66" s="40" customFormat="1" ht="50.1" customHeight="1">
      <c r="A2104" s="70" t="s">
        <v>4918</v>
      </c>
      <c r="B2104" s="30" t="s">
        <v>35</v>
      </c>
      <c r="C2104" s="42" t="s">
        <v>4916</v>
      </c>
      <c r="D2104" s="42" t="s">
        <v>4897</v>
      </c>
      <c r="E2104" s="42" t="s">
        <v>4917</v>
      </c>
      <c r="F2104" s="42"/>
      <c r="G2104" s="32" t="s">
        <v>40</v>
      </c>
      <c r="H2104" s="30">
        <v>0</v>
      </c>
      <c r="I2104" s="67">
        <v>590000000</v>
      </c>
      <c r="J2104" s="32" t="s">
        <v>41</v>
      </c>
      <c r="K2104" s="32" t="s">
        <v>165</v>
      </c>
      <c r="L2104" s="32" t="s">
        <v>43</v>
      </c>
      <c r="M2104" s="32" t="s">
        <v>84</v>
      </c>
      <c r="N2104" s="54" t="s">
        <v>154</v>
      </c>
      <c r="O2104" s="54" t="s">
        <v>166</v>
      </c>
      <c r="P2104" s="32">
        <v>168</v>
      </c>
      <c r="Q2104" s="98" t="s">
        <v>163</v>
      </c>
      <c r="R2104" s="373">
        <v>0.2</v>
      </c>
      <c r="S2104" s="58">
        <v>2363000</v>
      </c>
      <c r="T2104" s="58">
        <v>0</v>
      </c>
      <c r="U2104" s="58">
        <f t="shared" ref="U2104:U2105" si="185">T2104*1.12</f>
        <v>0</v>
      </c>
      <c r="V2104" s="30"/>
      <c r="W2104" s="32">
        <v>2016</v>
      </c>
      <c r="X2104" s="30" t="s">
        <v>14187</v>
      </c>
      <c r="Y2104" s="364"/>
      <c r="Z2104" s="364"/>
      <c r="AA2104" s="364"/>
      <c r="AB2104" s="364"/>
      <c r="AC2104" s="364"/>
      <c r="AD2104" s="364"/>
      <c r="AE2104" s="364"/>
      <c r="AF2104" s="364"/>
      <c r="AG2104" s="364"/>
      <c r="AH2104" s="364"/>
      <c r="AI2104" s="364"/>
      <c r="AJ2104" s="364"/>
      <c r="AK2104" s="39"/>
      <c r="AL2104" s="39"/>
      <c r="AM2104" s="39"/>
      <c r="AN2104" s="39"/>
      <c r="AO2104" s="39"/>
      <c r="AP2104" s="39"/>
      <c r="AQ2104" s="39"/>
      <c r="AR2104" s="39"/>
      <c r="AS2104" s="39"/>
      <c r="AT2104" s="39"/>
      <c r="AU2104" s="39"/>
      <c r="AV2104" s="39"/>
      <c r="AW2104" s="39"/>
      <c r="AX2104" s="39"/>
      <c r="AY2104" s="39"/>
      <c r="AZ2104" s="39"/>
      <c r="BA2104" s="39"/>
      <c r="BB2104" s="39"/>
      <c r="BC2104" s="39"/>
      <c r="BD2104" s="39"/>
      <c r="BE2104" s="39"/>
      <c r="BF2104" s="39"/>
      <c r="BG2104" s="39"/>
      <c r="BH2104" s="39"/>
      <c r="BI2104" s="39"/>
    </row>
    <row r="2105" spans="1:66" s="40" customFormat="1" ht="50.1" customHeight="1">
      <c r="A2105" s="70" t="s">
        <v>14188</v>
      </c>
      <c r="B2105" s="30" t="s">
        <v>35</v>
      </c>
      <c r="C2105" s="418" t="s">
        <v>14189</v>
      </c>
      <c r="D2105" s="418" t="s">
        <v>4772</v>
      </c>
      <c r="E2105" s="418" t="s">
        <v>14190</v>
      </c>
      <c r="F2105" s="42"/>
      <c r="G2105" s="32" t="s">
        <v>40</v>
      </c>
      <c r="H2105" s="30">
        <v>0</v>
      </c>
      <c r="I2105" s="32">
        <v>590000000</v>
      </c>
      <c r="J2105" s="32" t="s">
        <v>41</v>
      </c>
      <c r="K2105" s="32" t="s">
        <v>13233</v>
      </c>
      <c r="L2105" s="32" t="s">
        <v>43</v>
      </c>
      <c r="M2105" s="32" t="s">
        <v>84</v>
      </c>
      <c r="N2105" s="54" t="s">
        <v>154</v>
      </c>
      <c r="O2105" s="54" t="s">
        <v>166</v>
      </c>
      <c r="P2105" s="32">
        <v>168</v>
      </c>
      <c r="Q2105" s="98" t="s">
        <v>163</v>
      </c>
      <c r="R2105" s="373">
        <v>0.92</v>
      </c>
      <c r="S2105" s="58">
        <v>450000</v>
      </c>
      <c r="T2105" s="58">
        <f>R2105*S2105</f>
        <v>414000</v>
      </c>
      <c r="U2105" s="58">
        <f t="shared" si="185"/>
        <v>463680.00000000006</v>
      </c>
      <c r="V2105" s="30"/>
      <c r="W2105" s="32">
        <v>2016</v>
      </c>
      <c r="X2105" s="30"/>
      <c r="Y2105" s="364"/>
      <c r="Z2105" s="364"/>
      <c r="AA2105" s="364"/>
      <c r="AB2105" s="364"/>
      <c r="AC2105" s="364"/>
      <c r="AD2105" s="364"/>
      <c r="AE2105" s="364"/>
      <c r="AF2105" s="364"/>
      <c r="AG2105" s="364"/>
      <c r="AH2105" s="364"/>
      <c r="AI2105" s="364"/>
      <c r="AJ2105" s="364"/>
      <c r="AK2105" s="39"/>
      <c r="AL2105" s="39"/>
      <c r="AM2105" s="39"/>
      <c r="AN2105" s="39"/>
      <c r="AO2105" s="39"/>
      <c r="AP2105" s="39"/>
      <c r="AQ2105" s="39"/>
      <c r="AR2105" s="39"/>
      <c r="AS2105" s="39"/>
      <c r="AT2105" s="39"/>
      <c r="AU2105" s="39"/>
      <c r="AV2105" s="39"/>
      <c r="AW2105" s="39"/>
      <c r="AX2105" s="39"/>
      <c r="AY2105" s="39"/>
      <c r="AZ2105" s="39"/>
      <c r="BA2105" s="39"/>
      <c r="BB2105" s="39"/>
      <c r="BC2105" s="39"/>
      <c r="BD2105" s="39"/>
      <c r="BE2105" s="39"/>
      <c r="BF2105" s="39"/>
      <c r="BG2105" s="39"/>
      <c r="BH2105" s="39"/>
      <c r="BI2105" s="39"/>
    </row>
    <row r="2106" spans="1:66" ht="50.1" customHeight="1">
      <c r="A2106" s="29" t="s">
        <v>4919</v>
      </c>
      <c r="B2106" s="30" t="s">
        <v>35</v>
      </c>
      <c r="C2106" s="31" t="s">
        <v>4920</v>
      </c>
      <c r="D2106" s="31" t="s">
        <v>4897</v>
      </c>
      <c r="E2106" s="31" t="s">
        <v>4921</v>
      </c>
      <c r="F2106" s="31" t="s">
        <v>48</v>
      </c>
      <c r="G2106" s="32" t="s">
        <v>40</v>
      </c>
      <c r="H2106" s="33">
        <v>0</v>
      </c>
      <c r="I2106" s="67">
        <v>590000000</v>
      </c>
      <c r="J2106" s="32" t="s">
        <v>41</v>
      </c>
      <c r="K2106" s="32" t="s">
        <v>153</v>
      </c>
      <c r="L2106" s="32" t="s">
        <v>43</v>
      </c>
      <c r="M2106" s="32" t="s">
        <v>84</v>
      </c>
      <c r="N2106" s="32" t="s">
        <v>154</v>
      </c>
      <c r="O2106" s="32" t="s">
        <v>155</v>
      </c>
      <c r="P2106" s="32" t="s">
        <v>162</v>
      </c>
      <c r="Q2106" s="32" t="s">
        <v>163</v>
      </c>
      <c r="R2106" s="34">
        <v>0.5</v>
      </c>
      <c r="S2106" s="34">
        <v>2363000</v>
      </c>
      <c r="T2106" s="35">
        <v>0</v>
      </c>
      <c r="U2106" s="36">
        <f t="shared" si="183"/>
        <v>0</v>
      </c>
      <c r="V2106" s="37" t="s">
        <v>48</v>
      </c>
      <c r="W2106" s="32">
        <v>2016</v>
      </c>
      <c r="X2106" s="38">
        <v>11</v>
      </c>
    </row>
    <row r="2107" spans="1:66" s="40" customFormat="1" ht="50.1" customHeight="1">
      <c r="A2107" s="70" t="s">
        <v>4922</v>
      </c>
      <c r="B2107" s="30" t="s">
        <v>35</v>
      </c>
      <c r="C2107" s="42" t="s">
        <v>4920</v>
      </c>
      <c r="D2107" s="42" t="s">
        <v>4897</v>
      </c>
      <c r="E2107" s="42" t="s">
        <v>4921</v>
      </c>
      <c r="F2107" s="220"/>
      <c r="G2107" s="32" t="s">
        <v>40</v>
      </c>
      <c r="H2107" s="30">
        <v>0</v>
      </c>
      <c r="I2107" s="67">
        <v>590000000</v>
      </c>
      <c r="J2107" s="32" t="s">
        <v>41</v>
      </c>
      <c r="K2107" s="32" t="s">
        <v>165</v>
      </c>
      <c r="L2107" s="32" t="s">
        <v>43</v>
      </c>
      <c r="M2107" s="32" t="s">
        <v>84</v>
      </c>
      <c r="N2107" s="54" t="s">
        <v>154</v>
      </c>
      <c r="O2107" s="54" t="s">
        <v>166</v>
      </c>
      <c r="P2107" s="32">
        <v>168</v>
      </c>
      <c r="Q2107" s="98" t="s">
        <v>163</v>
      </c>
      <c r="R2107" s="58">
        <v>0.5</v>
      </c>
      <c r="S2107" s="58">
        <v>2363000</v>
      </c>
      <c r="T2107" s="58">
        <v>0</v>
      </c>
      <c r="U2107" s="58">
        <f>T2107*1.12</f>
        <v>0</v>
      </c>
      <c r="V2107" s="30"/>
      <c r="W2107" s="32">
        <v>2016</v>
      </c>
      <c r="X2107" s="32" t="s">
        <v>14414</v>
      </c>
      <c r="Y2107" s="409"/>
      <c r="Z2107" s="363"/>
      <c r="AA2107" s="407"/>
      <c r="AB2107" s="363"/>
      <c r="AC2107" s="364"/>
      <c r="AD2107" s="364"/>
      <c r="AE2107" s="364"/>
      <c r="AF2107" s="364"/>
      <c r="AG2107" s="364"/>
      <c r="AH2107" s="364"/>
      <c r="AI2107" s="364"/>
      <c r="AJ2107" s="364"/>
      <c r="AK2107" s="364"/>
      <c r="AL2107" s="364"/>
      <c r="AM2107" s="364"/>
      <c r="AN2107" s="364"/>
      <c r="AO2107" s="364"/>
      <c r="AP2107" s="39"/>
      <c r="AQ2107" s="39"/>
      <c r="AR2107" s="39"/>
      <c r="AS2107" s="39"/>
      <c r="AT2107" s="39"/>
      <c r="AU2107" s="39"/>
      <c r="AV2107" s="39"/>
      <c r="AW2107" s="39"/>
      <c r="AX2107" s="39"/>
      <c r="AY2107" s="39"/>
      <c r="AZ2107" s="39"/>
      <c r="BA2107" s="39"/>
      <c r="BB2107" s="39"/>
      <c r="BC2107" s="39"/>
      <c r="BD2107" s="39"/>
      <c r="BE2107" s="39"/>
      <c r="BF2107" s="39"/>
      <c r="BG2107" s="39"/>
      <c r="BH2107" s="39"/>
      <c r="BI2107" s="39"/>
      <c r="BJ2107" s="39"/>
      <c r="BK2107" s="39"/>
      <c r="BL2107" s="39"/>
      <c r="BM2107" s="39"/>
      <c r="BN2107" s="39"/>
    </row>
    <row r="2108" spans="1:66" s="40" customFormat="1" ht="50.1" customHeight="1">
      <c r="A2108" s="70" t="s">
        <v>14439</v>
      </c>
      <c r="B2108" s="30" t="s">
        <v>35</v>
      </c>
      <c r="C2108" s="42" t="s">
        <v>4487</v>
      </c>
      <c r="D2108" s="42" t="s">
        <v>4488</v>
      </c>
      <c r="E2108" s="245" t="s">
        <v>4489</v>
      </c>
      <c r="F2108" s="220" t="s">
        <v>14440</v>
      </c>
      <c r="G2108" s="219" t="s">
        <v>40</v>
      </c>
      <c r="H2108" s="30">
        <v>0</v>
      </c>
      <c r="I2108" s="67">
        <v>590000000</v>
      </c>
      <c r="J2108" s="32" t="s">
        <v>41</v>
      </c>
      <c r="K2108" s="32" t="s">
        <v>14136</v>
      </c>
      <c r="L2108" s="32" t="s">
        <v>13075</v>
      </c>
      <c r="M2108" s="32" t="s">
        <v>512</v>
      </c>
      <c r="N2108" s="30" t="s">
        <v>366</v>
      </c>
      <c r="O2108" s="32" t="s">
        <v>115</v>
      </c>
      <c r="P2108" s="32">
        <v>796</v>
      </c>
      <c r="Q2108" s="30" t="s">
        <v>47</v>
      </c>
      <c r="R2108" s="102">
        <v>1</v>
      </c>
      <c r="S2108" s="102">
        <f>297000*5.5</f>
        <v>1633500</v>
      </c>
      <c r="T2108" s="102">
        <f t="shared" ref="T2108" si="186">S2108*R2108</f>
        <v>1633500</v>
      </c>
      <c r="U2108" s="58">
        <f>T2108*1.12</f>
        <v>1829520.0000000002</v>
      </c>
      <c r="V2108" s="123"/>
      <c r="W2108" s="32">
        <v>2016</v>
      </c>
      <c r="X2108" s="314" t="s">
        <v>13857</v>
      </c>
      <c r="Y2108" s="409"/>
      <c r="Z2108" s="363"/>
      <c r="AA2108" s="407"/>
      <c r="AB2108" s="363"/>
      <c r="AC2108" s="364"/>
      <c r="AD2108" s="364"/>
      <c r="AE2108" s="364"/>
      <c r="AF2108" s="364"/>
      <c r="AG2108" s="364"/>
      <c r="AH2108" s="364"/>
      <c r="AI2108" s="364"/>
      <c r="AJ2108" s="364"/>
      <c r="AK2108" s="364"/>
      <c r="AL2108" s="364"/>
      <c r="AM2108" s="364"/>
      <c r="AN2108" s="364"/>
      <c r="AO2108" s="364"/>
      <c r="AP2108" s="39"/>
      <c r="AQ2108" s="39"/>
      <c r="AR2108" s="39"/>
      <c r="AS2108" s="39"/>
      <c r="AT2108" s="39"/>
      <c r="AU2108" s="39"/>
      <c r="AV2108" s="39"/>
      <c r="AW2108" s="39"/>
      <c r="AX2108" s="39"/>
      <c r="AY2108" s="39"/>
      <c r="AZ2108" s="39"/>
      <c r="BA2108" s="39"/>
      <c r="BB2108" s="39"/>
      <c r="BC2108" s="39"/>
      <c r="BD2108" s="39"/>
      <c r="BE2108" s="39"/>
      <c r="BF2108" s="39"/>
      <c r="BG2108" s="39"/>
      <c r="BH2108" s="39"/>
      <c r="BI2108" s="39"/>
      <c r="BJ2108" s="39"/>
      <c r="BK2108" s="39"/>
      <c r="BL2108" s="39"/>
      <c r="BM2108" s="39"/>
      <c r="BN2108" s="39"/>
    </row>
    <row r="2109" spans="1:66" ht="50.1" customHeight="1">
      <c r="A2109" s="29" t="s">
        <v>4923</v>
      </c>
      <c r="B2109" s="30" t="s">
        <v>35</v>
      </c>
      <c r="C2109" s="31" t="s">
        <v>4924</v>
      </c>
      <c r="D2109" s="31" t="s">
        <v>4925</v>
      </c>
      <c r="E2109" s="31" t="s">
        <v>4926</v>
      </c>
      <c r="F2109" s="31" t="s">
        <v>4927</v>
      </c>
      <c r="G2109" s="32" t="s">
        <v>40</v>
      </c>
      <c r="H2109" s="33">
        <v>0</v>
      </c>
      <c r="I2109" s="67">
        <v>590000000</v>
      </c>
      <c r="J2109" s="32" t="s">
        <v>41</v>
      </c>
      <c r="K2109" s="32" t="s">
        <v>42</v>
      </c>
      <c r="L2109" s="32" t="s">
        <v>43</v>
      </c>
      <c r="M2109" s="32" t="s">
        <v>44</v>
      </c>
      <c r="N2109" s="32" t="s">
        <v>172</v>
      </c>
      <c r="O2109" s="32" t="s">
        <v>111</v>
      </c>
      <c r="P2109" s="32">
        <v>796</v>
      </c>
      <c r="Q2109" s="32" t="s">
        <v>47</v>
      </c>
      <c r="R2109" s="34">
        <v>15</v>
      </c>
      <c r="S2109" s="34">
        <v>2800</v>
      </c>
      <c r="T2109" s="35">
        <f t="shared" si="182"/>
        <v>42000</v>
      </c>
      <c r="U2109" s="36">
        <f t="shared" si="183"/>
        <v>47040.000000000007</v>
      </c>
      <c r="V2109" s="37" t="s">
        <v>48</v>
      </c>
      <c r="W2109" s="32">
        <v>2016</v>
      </c>
      <c r="X2109" s="38" t="s">
        <v>48</v>
      </c>
    </row>
    <row r="2110" spans="1:66" ht="50.1" customHeight="1">
      <c r="A2110" s="29" t="s">
        <v>4928</v>
      </c>
      <c r="B2110" s="30" t="s">
        <v>35</v>
      </c>
      <c r="C2110" s="31" t="s">
        <v>4929</v>
      </c>
      <c r="D2110" s="31" t="s">
        <v>4930</v>
      </c>
      <c r="E2110" s="31" t="s">
        <v>4931</v>
      </c>
      <c r="F2110" s="31" t="s">
        <v>4932</v>
      </c>
      <c r="G2110" s="32" t="s">
        <v>40</v>
      </c>
      <c r="H2110" s="33">
        <v>0</v>
      </c>
      <c r="I2110" s="67">
        <v>590000000</v>
      </c>
      <c r="J2110" s="32" t="s">
        <v>41</v>
      </c>
      <c r="K2110" s="32" t="s">
        <v>42</v>
      </c>
      <c r="L2110" s="32" t="s">
        <v>43</v>
      </c>
      <c r="M2110" s="32" t="s">
        <v>44</v>
      </c>
      <c r="N2110" s="32" t="s">
        <v>296</v>
      </c>
      <c r="O2110" s="32" t="s">
        <v>111</v>
      </c>
      <c r="P2110" s="32">
        <v>796</v>
      </c>
      <c r="Q2110" s="32" t="s">
        <v>47</v>
      </c>
      <c r="R2110" s="34">
        <v>8</v>
      </c>
      <c r="S2110" s="34">
        <v>35650</v>
      </c>
      <c r="T2110" s="35">
        <f t="shared" si="182"/>
        <v>285200</v>
      </c>
      <c r="U2110" s="36">
        <f t="shared" si="183"/>
        <v>319424.00000000006</v>
      </c>
      <c r="V2110" s="37" t="s">
        <v>48</v>
      </c>
      <c r="W2110" s="32">
        <v>2016</v>
      </c>
      <c r="X2110" s="38" t="s">
        <v>48</v>
      </c>
    </row>
    <row r="2111" spans="1:66" ht="50.1" customHeight="1">
      <c r="A2111" s="29" t="s">
        <v>4933</v>
      </c>
      <c r="B2111" s="30" t="s">
        <v>35</v>
      </c>
      <c r="C2111" s="31" t="s">
        <v>4929</v>
      </c>
      <c r="D2111" s="31" t="s">
        <v>4930</v>
      </c>
      <c r="E2111" s="31" t="s">
        <v>4931</v>
      </c>
      <c r="F2111" s="31" t="s">
        <v>4934</v>
      </c>
      <c r="G2111" s="32" t="s">
        <v>40</v>
      </c>
      <c r="H2111" s="33">
        <v>0</v>
      </c>
      <c r="I2111" s="67">
        <v>590000000</v>
      </c>
      <c r="J2111" s="32" t="s">
        <v>41</v>
      </c>
      <c r="K2111" s="32" t="s">
        <v>42</v>
      </c>
      <c r="L2111" s="32" t="s">
        <v>43</v>
      </c>
      <c r="M2111" s="32" t="s">
        <v>44</v>
      </c>
      <c r="N2111" s="32" t="s">
        <v>296</v>
      </c>
      <c r="O2111" s="32" t="s">
        <v>111</v>
      </c>
      <c r="P2111" s="32">
        <v>796</v>
      </c>
      <c r="Q2111" s="32" t="s">
        <v>47</v>
      </c>
      <c r="R2111" s="34">
        <v>8</v>
      </c>
      <c r="S2111" s="34">
        <v>37950</v>
      </c>
      <c r="T2111" s="35">
        <f t="shared" si="182"/>
        <v>303600</v>
      </c>
      <c r="U2111" s="36">
        <f t="shared" si="183"/>
        <v>340032.00000000006</v>
      </c>
      <c r="V2111" s="37" t="s">
        <v>48</v>
      </c>
      <c r="W2111" s="32">
        <v>2016</v>
      </c>
      <c r="X2111" s="38" t="s">
        <v>48</v>
      </c>
    </row>
    <row r="2112" spans="1:66" ht="50.1" customHeight="1">
      <c r="A2112" s="29" t="s">
        <v>4935</v>
      </c>
      <c r="B2112" s="30" t="s">
        <v>35</v>
      </c>
      <c r="C2112" s="31" t="s">
        <v>4929</v>
      </c>
      <c r="D2112" s="31" t="s">
        <v>4930</v>
      </c>
      <c r="E2112" s="31" t="s">
        <v>4931</v>
      </c>
      <c r="F2112" s="31" t="s">
        <v>4936</v>
      </c>
      <c r="G2112" s="32" t="s">
        <v>40</v>
      </c>
      <c r="H2112" s="33">
        <v>0</v>
      </c>
      <c r="I2112" s="67">
        <v>590000000</v>
      </c>
      <c r="J2112" s="32" t="s">
        <v>41</v>
      </c>
      <c r="K2112" s="32" t="s">
        <v>42</v>
      </c>
      <c r="L2112" s="32" t="s">
        <v>43</v>
      </c>
      <c r="M2112" s="32" t="s">
        <v>44</v>
      </c>
      <c r="N2112" s="32" t="s">
        <v>296</v>
      </c>
      <c r="O2112" s="32" t="s">
        <v>111</v>
      </c>
      <c r="P2112" s="32">
        <v>796</v>
      </c>
      <c r="Q2112" s="32" t="s">
        <v>47</v>
      </c>
      <c r="R2112" s="34">
        <v>8</v>
      </c>
      <c r="S2112" s="34">
        <v>43700</v>
      </c>
      <c r="T2112" s="35">
        <f t="shared" si="182"/>
        <v>349600</v>
      </c>
      <c r="U2112" s="36">
        <f t="shared" si="183"/>
        <v>391552.00000000006</v>
      </c>
      <c r="V2112" s="37" t="s">
        <v>48</v>
      </c>
      <c r="W2112" s="32">
        <v>2016</v>
      </c>
      <c r="X2112" s="38" t="s">
        <v>48</v>
      </c>
    </row>
    <row r="2113" spans="1:24" ht="50.1" customHeight="1">
      <c r="A2113" s="29" t="s">
        <v>4937</v>
      </c>
      <c r="B2113" s="30" t="s">
        <v>35</v>
      </c>
      <c r="C2113" s="31" t="s">
        <v>4938</v>
      </c>
      <c r="D2113" s="31" t="s">
        <v>4930</v>
      </c>
      <c r="E2113" s="31" t="s">
        <v>4939</v>
      </c>
      <c r="F2113" s="31" t="s">
        <v>4940</v>
      </c>
      <c r="G2113" s="32" t="s">
        <v>40</v>
      </c>
      <c r="H2113" s="33">
        <v>0</v>
      </c>
      <c r="I2113" s="67">
        <v>590000000</v>
      </c>
      <c r="J2113" s="32" t="s">
        <v>41</v>
      </c>
      <c r="K2113" s="32" t="s">
        <v>42</v>
      </c>
      <c r="L2113" s="32" t="s">
        <v>43</v>
      </c>
      <c r="M2113" s="32" t="s">
        <v>44</v>
      </c>
      <c r="N2113" s="32" t="s">
        <v>296</v>
      </c>
      <c r="O2113" s="32" t="s">
        <v>111</v>
      </c>
      <c r="P2113" s="32">
        <v>796</v>
      </c>
      <c r="Q2113" s="32" t="s">
        <v>47</v>
      </c>
      <c r="R2113" s="34">
        <v>4</v>
      </c>
      <c r="S2113" s="34">
        <v>12075</v>
      </c>
      <c r="T2113" s="35">
        <f t="shared" si="182"/>
        <v>48300</v>
      </c>
      <c r="U2113" s="36">
        <f t="shared" si="183"/>
        <v>54096.000000000007</v>
      </c>
      <c r="V2113" s="37" t="s">
        <v>48</v>
      </c>
      <c r="W2113" s="32">
        <v>2016</v>
      </c>
      <c r="X2113" s="38" t="s">
        <v>48</v>
      </c>
    </row>
    <row r="2114" spans="1:24" ht="50.1" customHeight="1">
      <c r="A2114" s="29" t="s">
        <v>4941</v>
      </c>
      <c r="B2114" s="30" t="s">
        <v>35</v>
      </c>
      <c r="C2114" s="31" t="s">
        <v>4929</v>
      </c>
      <c r="D2114" s="31" t="s">
        <v>4930</v>
      </c>
      <c r="E2114" s="31" t="s">
        <v>4931</v>
      </c>
      <c r="F2114" s="31" t="s">
        <v>4942</v>
      </c>
      <c r="G2114" s="32" t="s">
        <v>40</v>
      </c>
      <c r="H2114" s="33">
        <v>0</v>
      </c>
      <c r="I2114" s="67">
        <v>590000000</v>
      </c>
      <c r="J2114" s="32" t="s">
        <v>41</v>
      </c>
      <c r="K2114" s="32" t="s">
        <v>42</v>
      </c>
      <c r="L2114" s="32" t="s">
        <v>43</v>
      </c>
      <c r="M2114" s="32" t="s">
        <v>44</v>
      </c>
      <c r="N2114" s="32" t="s">
        <v>296</v>
      </c>
      <c r="O2114" s="32" t="s">
        <v>111</v>
      </c>
      <c r="P2114" s="32">
        <v>796</v>
      </c>
      <c r="Q2114" s="32" t="s">
        <v>47</v>
      </c>
      <c r="R2114" s="34">
        <v>4</v>
      </c>
      <c r="S2114" s="34">
        <v>32035.714</v>
      </c>
      <c r="T2114" s="35">
        <v>0</v>
      </c>
      <c r="U2114" s="36">
        <f t="shared" si="183"/>
        <v>0</v>
      </c>
      <c r="V2114" s="37" t="s">
        <v>48</v>
      </c>
      <c r="W2114" s="32">
        <v>2016</v>
      </c>
      <c r="X2114" s="38">
        <v>11</v>
      </c>
    </row>
    <row r="2115" spans="1:24" s="40" customFormat="1" ht="50.1" customHeight="1">
      <c r="A2115" s="70" t="s">
        <v>4943</v>
      </c>
      <c r="B2115" s="30" t="s">
        <v>35</v>
      </c>
      <c r="C2115" s="42" t="s">
        <v>4929</v>
      </c>
      <c r="D2115" s="42" t="s">
        <v>4930</v>
      </c>
      <c r="E2115" s="42" t="s">
        <v>4931</v>
      </c>
      <c r="F2115" s="42" t="s">
        <v>4942</v>
      </c>
      <c r="G2115" s="30" t="s">
        <v>40</v>
      </c>
      <c r="H2115" s="30">
        <v>0</v>
      </c>
      <c r="I2115" s="67">
        <v>590000000</v>
      </c>
      <c r="J2115" s="32" t="s">
        <v>41</v>
      </c>
      <c r="K2115" s="30" t="s">
        <v>174</v>
      </c>
      <c r="L2115" s="32" t="s">
        <v>43</v>
      </c>
      <c r="M2115" s="30" t="s">
        <v>44</v>
      </c>
      <c r="N2115" s="30" t="s">
        <v>296</v>
      </c>
      <c r="O2115" s="32" t="s">
        <v>115</v>
      </c>
      <c r="P2115" s="32">
        <v>796</v>
      </c>
      <c r="Q2115" s="30" t="s">
        <v>47</v>
      </c>
      <c r="R2115" s="58">
        <v>4</v>
      </c>
      <c r="S2115" s="58">
        <v>32035.714285714283</v>
      </c>
      <c r="T2115" s="44">
        <v>0</v>
      </c>
      <c r="U2115" s="44">
        <f>T2115*1.12</f>
        <v>0</v>
      </c>
      <c r="V2115" s="64"/>
      <c r="W2115" s="32">
        <v>2016</v>
      </c>
      <c r="X2115" s="30" t="s">
        <v>4944</v>
      </c>
    </row>
    <row r="2116" spans="1:24" s="40" customFormat="1" ht="50.1" customHeight="1">
      <c r="A2116" s="328" t="s">
        <v>4945</v>
      </c>
      <c r="B2116" s="30" t="s">
        <v>35</v>
      </c>
      <c r="C2116" s="42" t="s">
        <v>4929</v>
      </c>
      <c r="D2116" s="42" t="s">
        <v>4930</v>
      </c>
      <c r="E2116" s="42" t="s">
        <v>4931</v>
      </c>
      <c r="F2116" s="329" t="s">
        <v>4946</v>
      </c>
      <c r="G2116" s="30" t="s">
        <v>40</v>
      </c>
      <c r="H2116" s="30">
        <v>0</v>
      </c>
      <c r="I2116" s="67">
        <v>590000000</v>
      </c>
      <c r="J2116" s="32" t="s">
        <v>41</v>
      </c>
      <c r="K2116" s="30" t="s">
        <v>2656</v>
      </c>
      <c r="L2116" s="32" t="s">
        <v>3417</v>
      </c>
      <c r="M2116" s="30" t="s">
        <v>44</v>
      </c>
      <c r="N2116" s="30" t="s">
        <v>45</v>
      </c>
      <c r="O2116" s="32" t="s">
        <v>115</v>
      </c>
      <c r="P2116" s="32">
        <v>796</v>
      </c>
      <c r="Q2116" s="30" t="s">
        <v>47</v>
      </c>
      <c r="R2116" s="330">
        <v>1</v>
      </c>
      <c r="S2116" s="58">
        <v>32035.714285714283</v>
      </c>
      <c r="T2116" s="331">
        <f>S2116*R2116</f>
        <v>32035.714285714283</v>
      </c>
      <c r="U2116" s="331">
        <f>T2116*1.12</f>
        <v>35880</v>
      </c>
      <c r="V2116" s="332"/>
      <c r="W2116" s="32">
        <v>2016</v>
      </c>
      <c r="X2116" s="332"/>
    </row>
    <row r="2117" spans="1:24" ht="50.1" customHeight="1">
      <c r="A2117" s="29" t="s">
        <v>4947</v>
      </c>
      <c r="B2117" s="30" t="s">
        <v>35</v>
      </c>
      <c r="C2117" s="31" t="s">
        <v>4929</v>
      </c>
      <c r="D2117" s="31" t="s">
        <v>4930</v>
      </c>
      <c r="E2117" s="31" t="s">
        <v>4931</v>
      </c>
      <c r="F2117" s="31" t="s">
        <v>4948</v>
      </c>
      <c r="G2117" s="32" t="s">
        <v>40</v>
      </c>
      <c r="H2117" s="33">
        <v>0</v>
      </c>
      <c r="I2117" s="67">
        <v>590000000</v>
      </c>
      <c r="J2117" s="32" t="s">
        <v>41</v>
      </c>
      <c r="K2117" s="32" t="s">
        <v>42</v>
      </c>
      <c r="L2117" s="32" t="s">
        <v>43</v>
      </c>
      <c r="M2117" s="32" t="s">
        <v>44</v>
      </c>
      <c r="N2117" s="32" t="s">
        <v>296</v>
      </c>
      <c r="O2117" s="32" t="s">
        <v>111</v>
      </c>
      <c r="P2117" s="32">
        <v>796</v>
      </c>
      <c r="Q2117" s="32" t="s">
        <v>47</v>
      </c>
      <c r="R2117" s="34">
        <v>4</v>
      </c>
      <c r="S2117" s="34">
        <v>17940</v>
      </c>
      <c r="T2117" s="35">
        <f t="shared" si="182"/>
        <v>71760</v>
      </c>
      <c r="U2117" s="36">
        <f t="shared" si="183"/>
        <v>80371.200000000012</v>
      </c>
      <c r="V2117" s="37" t="s">
        <v>48</v>
      </c>
      <c r="W2117" s="32">
        <v>2016</v>
      </c>
      <c r="X2117" s="38" t="s">
        <v>48</v>
      </c>
    </row>
    <row r="2118" spans="1:24" ht="50.1" customHeight="1">
      <c r="A2118" s="29" t="s">
        <v>4949</v>
      </c>
      <c r="B2118" s="30" t="s">
        <v>35</v>
      </c>
      <c r="C2118" s="31" t="s">
        <v>4950</v>
      </c>
      <c r="D2118" s="31" t="s">
        <v>4930</v>
      </c>
      <c r="E2118" s="31" t="s">
        <v>4951</v>
      </c>
      <c r="F2118" s="31" t="s">
        <v>4952</v>
      </c>
      <c r="G2118" s="32" t="s">
        <v>40</v>
      </c>
      <c r="H2118" s="33">
        <v>0</v>
      </c>
      <c r="I2118" s="67">
        <v>590000000</v>
      </c>
      <c r="J2118" s="32" t="s">
        <v>41</v>
      </c>
      <c r="K2118" s="32" t="s">
        <v>42</v>
      </c>
      <c r="L2118" s="32" t="s">
        <v>43</v>
      </c>
      <c r="M2118" s="32" t="s">
        <v>44</v>
      </c>
      <c r="N2118" s="32" t="s">
        <v>296</v>
      </c>
      <c r="O2118" s="32" t="s">
        <v>111</v>
      </c>
      <c r="P2118" s="32">
        <v>796</v>
      </c>
      <c r="Q2118" s="32" t="s">
        <v>47</v>
      </c>
      <c r="R2118" s="34">
        <v>8</v>
      </c>
      <c r="S2118" s="34">
        <v>4140</v>
      </c>
      <c r="T2118" s="35">
        <f t="shared" si="182"/>
        <v>33120</v>
      </c>
      <c r="U2118" s="36">
        <f t="shared" si="183"/>
        <v>37094.400000000001</v>
      </c>
      <c r="V2118" s="37" t="s">
        <v>48</v>
      </c>
      <c r="W2118" s="32">
        <v>2016</v>
      </c>
      <c r="X2118" s="38" t="s">
        <v>48</v>
      </c>
    </row>
    <row r="2119" spans="1:24" ht="50.1" customHeight="1">
      <c r="A2119" s="29" t="s">
        <v>4953</v>
      </c>
      <c r="B2119" s="30" t="s">
        <v>35</v>
      </c>
      <c r="C2119" s="31" t="s">
        <v>4954</v>
      </c>
      <c r="D2119" s="31" t="s">
        <v>4930</v>
      </c>
      <c r="E2119" s="31" t="s">
        <v>4955</v>
      </c>
      <c r="F2119" s="31" t="s">
        <v>4956</v>
      </c>
      <c r="G2119" s="32" t="s">
        <v>40</v>
      </c>
      <c r="H2119" s="33">
        <v>0</v>
      </c>
      <c r="I2119" s="67">
        <v>590000000</v>
      </c>
      <c r="J2119" s="32" t="s">
        <v>41</v>
      </c>
      <c r="K2119" s="32" t="s">
        <v>42</v>
      </c>
      <c r="L2119" s="32" t="s">
        <v>144</v>
      </c>
      <c r="M2119" s="32" t="s">
        <v>44</v>
      </c>
      <c r="N2119" s="32" t="s">
        <v>296</v>
      </c>
      <c r="O2119" s="32" t="s">
        <v>111</v>
      </c>
      <c r="P2119" s="32">
        <v>796</v>
      </c>
      <c r="Q2119" s="32" t="s">
        <v>47</v>
      </c>
      <c r="R2119" s="34">
        <v>4</v>
      </c>
      <c r="S2119" s="34">
        <v>12420</v>
      </c>
      <c r="T2119" s="35">
        <f t="shared" si="182"/>
        <v>49680</v>
      </c>
      <c r="U2119" s="36">
        <f t="shared" si="183"/>
        <v>55641.600000000006</v>
      </c>
      <c r="V2119" s="37" t="s">
        <v>48</v>
      </c>
      <c r="W2119" s="32">
        <v>2016</v>
      </c>
      <c r="X2119" s="38" t="s">
        <v>48</v>
      </c>
    </row>
    <row r="2120" spans="1:24" ht="50.1" customHeight="1">
      <c r="A2120" s="29" t="s">
        <v>4957</v>
      </c>
      <c r="B2120" s="30" t="s">
        <v>35</v>
      </c>
      <c r="C2120" s="31" t="s">
        <v>4938</v>
      </c>
      <c r="D2120" s="31" t="s">
        <v>4930</v>
      </c>
      <c r="E2120" s="31" t="s">
        <v>4939</v>
      </c>
      <c r="F2120" s="31" t="s">
        <v>4958</v>
      </c>
      <c r="G2120" s="32" t="s">
        <v>40</v>
      </c>
      <c r="H2120" s="33">
        <v>0</v>
      </c>
      <c r="I2120" s="67">
        <v>590000000</v>
      </c>
      <c r="J2120" s="32" t="s">
        <v>41</v>
      </c>
      <c r="K2120" s="32" t="s">
        <v>42</v>
      </c>
      <c r="L2120" s="32" t="s">
        <v>43</v>
      </c>
      <c r="M2120" s="32" t="s">
        <v>44</v>
      </c>
      <c r="N2120" s="32" t="s">
        <v>296</v>
      </c>
      <c r="O2120" s="32" t="s">
        <v>111</v>
      </c>
      <c r="P2120" s="32">
        <v>796</v>
      </c>
      <c r="Q2120" s="32" t="s">
        <v>47</v>
      </c>
      <c r="R2120" s="34">
        <v>4</v>
      </c>
      <c r="S2120" s="34">
        <v>17710</v>
      </c>
      <c r="T2120" s="35">
        <f t="shared" si="182"/>
        <v>70840</v>
      </c>
      <c r="U2120" s="36">
        <f t="shared" si="183"/>
        <v>79340.800000000003</v>
      </c>
      <c r="V2120" s="37" t="s">
        <v>48</v>
      </c>
      <c r="W2120" s="32">
        <v>2016</v>
      </c>
      <c r="X2120" s="38" t="s">
        <v>48</v>
      </c>
    </row>
    <row r="2121" spans="1:24" ht="50.1" customHeight="1">
      <c r="A2121" s="29" t="s">
        <v>4959</v>
      </c>
      <c r="B2121" s="30" t="s">
        <v>35</v>
      </c>
      <c r="C2121" s="31" t="s">
        <v>4960</v>
      </c>
      <c r="D2121" s="31" t="s">
        <v>4930</v>
      </c>
      <c r="E2121" s="31" t="s">
        <v>4961</v>
      </c>
      <c r="F2121" s="31" t="s">
        <v>4962</v>
      </c>
      <c r="G2121" s="32" t="s">
        <v>40</v>
      </c>
      <c r="H2121" s="33">
        <v>0</v>
      </c>
      <c r="I2121" s="67">
        <v>590000000</v>
      </c>
      <c r="J2121" s="32" t="s">
        <v>41</v>
      </c>
      <c r="K2121" s="32" t="s">
        <v>42</v>
      </c>
      <c r="L2121" s="32" t="s">
        <v>43</v>
      </c>
      <c r="M2121" s="32" t="s">
        <v>44</v>
      </c>
      <c r="N2121" s="32" t="s">
        <v>296</v>
      </c>
      <c r="O2121" s="32" t="s">
        <v>111</v>
      </c>
      <c r="P2121" s="32">
        <v>796</v>
      </c>
      <c r="Q2121" s="32" t="s">
        <v>47</v>
      </c>
      <c r="R2121" s="34">
        <v>16</v>
      </c>
      <c r="S2121" s="34">
        <v>5750</v>
      </c>
      <c r="T2121" s="35">
        <f t="shared" si="182"/>
        <v>92000</v>
      </c>
      <c r="U2121" s="36">
        <f t="shared" si="183"/>
        <v>103040.00000000001</v>
      </c>
      <c r="V2121" s="37" t="s">
        <v>48</v>
      </c>
      <c r="W2121" s="32">
        <v>2016</v>
      </c>
      <c r="X2121" s="38" t="s">
        <v>48</v>
      </c>
    </row>
    <row r="2122" spans="1:24" ht="50.1" customHeight="1">
      <c r="A2122" s="29" t="s">
        <v>4963</v>
      </c>
      <c r="B2122" s="30" t="s">
        <v>35</v>
      </c>
      <c r="C2122" s="31" t="s">
        <v>4938</v>
      </c>
      <c r="D2122" s="31" t="s">
        <v>4930</v>
      </c>
      <c r="E2122" s="31" t="s">
        <v>4939</v>
      </c>
      <c r="F2122" s="31" t="s">
        <v>4964</v>
      </c>
      <c r="G2122" s="32" t="s">
        <v>40</v>
      </c>
      <c r="H2122" s="33">
        <v>0</v>
      </c>
      <c r="I2122" s="67">
        <v>590000000</v>
      </c>
      <c r="J2122" s="32" t="s">
        <v>41</v>
      </c>
      <c r="K2122" s="32" t="s">
        <v>42</v>
      </c>
      <c r="L2122" s="32" t="s">
        <v>43</v>
      </c>
      <c r="M2122" s="32" t="s">
        <v>44</v>
      </c>
      <c r="N2122" s="32" t="s">
        <v>296</v>
      </c>
      <c r="O2122" s="32" t="s">
        <v>111</v>
      </c>
      <c r="P2122" s="32">
        <v>796</v>
      </c>
      <c r="Q2122" s="32" t="s">
        <v>47</v>
      </c>
      <c r="R2122" s="34">
        <v>4</v>
      </c>
      <c r="S2122" s="34">
        <v>7245</v>
      </c>
      <c r="T2122" s="35">
        <f t="shared" si="182"/>
        <v>28980</v>
      </c>
      <c r="U2122" s="36">
        <f t="shared" si="183"/>
        <v>32457.600000000002</v>
      </c>
      <c r="V2122" s="37" t="s">
        <v>48</v>
      </c>
      <c r="W2122" s="32">
        <v>2016</v>
      </c>
      <c r="X2122" s="38" t="s">
        <v>48</v>
      </c>
    </row>
    <row r="2123" spans="1:24" ht="50.1" customHeight="1">
      <c r="A2123" s="29" t="s">
        <v>4965</v>
      </c>
      <c r="B2123" s="30" t="s">
        <v>35</v>
      </c>
      <c r="C2123" s="31" t="s">
        <v>4938</v>
      </c>
      <c r="D2123" s="31" t="s">
        <v>4930</v>
      </c>
      <c r="E2123" s="31" t="s">
        <v>4939</v>
      </c>
      <c r="F2123" s="31" t="s">
        <v>4966</v>
      </c>
      <c r="G2123" s="32" t="s">
        <v>40</v>
      </c>
      <c r="H2123" s="33">
        <v>0</v>
      </c>
      <c r="I2123" s="67">
        <v>590000000</v>
      </c>
      <c r="J2123" s="32" t="s">
        <v>41</v>
      </c>
      <c r="K2123" s="32" t="s">
        <v>42</v>
      </c>
      <c r="L2123" s="32" t="s">
        <v>43</v>
      </c>
      <c r="M2123" s="32" t="s">
        <v>44</v>
      </c>
      <c r="N2123" s="32" t="s">
        <v>296</v>
      </c>
      <c r="O2123" s="32" t="s">
        <v>111</v>
      </c>
      <c r="P2123" s="32">
        <v>796</v>
      </c>
      <c r="Q2123" s="32" t="s">
        <v>47</v>
      </c>
      <c r="R2123" s="34">
        <v>4</v>
      </c>
      <c r="S2123" s="34">
        <v>1150</v>
      </c>
      <c r="T2123" s="35">
        <v>0</v>
      </c>
      <c r="U2123" s="36">
        <f t="shared" si="183"/>
        <v>0</v>
      </c>
      <c r="V2123" s="37" t="s">
        <v>48</v>
      </c>
      <c r="W2123" s="32">
        <v>2016</v>
      </c>
      <c r="X2123" s="38">
        <v>11</v>
      </c>
    </row>
    <row r="2124" spans="1:24" s="151" customFormat="1" ht="50.1" customHeight="1">
      <c r="A2124" s="41" t="s">
        <v>4967</v>
      </c>
      <c r="B2124" s="30" t="s">
        <v>35</v>
      </c>
      <c r="C2124" s="42" t="s">
        <v>4938</v>
      </c>
      <c r="D2124" s="42" t="s">
        <v>4930</v>
      </c>
      <c r="E2124" s="42" t="s">
        <v>4968</v>
      </c>
      <c r="F2124" s="42" t="s">
        <v>4966</v>
      </c>
      <c r="G2124" s="30" t="s">
        <v>40</v>
      </c>
      <c r="H2124" s="30">
        <v>0</v>
      </c>
      <c r="I2124" s="67">
        <v>590000000</v>
      </c>
      <c r="J2124" s="32" t="s">
        <v>41</v>
      </c>
      <c r="K2124" s="30" t="s">
        <v>174</v>
      </c>
      <c r="L2124" s="32" t="s">
        <v>43</v>
      </c>
      <c r="M2124" s="30" t="s">
        <v>44</v>
      </c>
      <c r="N2124" s="30" t="s">
        <v>296</v>
      </c>
      <c r="O2124" s="32" t="s">
        <v>115</v>
      </c>
      <c r="P2124" s="32">
        <v>796</v>
      </c>
      <c r="Q2124" s="30" t="s">
        <v>47</v>
      </c>
      <c r="R2124" s="43">
        <v>4</v>
      </c>
      <c r="S2124" s="43">
        <v>1150</v>
      </c>
      <c r="T2124" s="44">
        <f>R2124*S2124</f>
        <v>4600</v>
      </c>
      <c r="U2124" s="44">
        <f>T2124*1.12</f>
        <v>5152.0000000000009</v>
      </c>
      <c r="V2124" s="64"/>
      <c r="W2124" s="32">
        <v>2016</v>
      </c>
      <c r="X2124" s="30"/>
    </row>
    <row r="2125" spans="1:24" ht="50.1" customHeight="1">
      <c r="A2125" s="29" t="s">
        <v>4969</v>
      </c>
      <c r="B2125" s="30" t="s">
        <v>35</v>
      </c>
      <c r="C2125" s="31" t="s">
        <v>4938</v>
      </c>
      <c r="D2125" s="31" t="s">
        <v>4930</v>
      </c>
      <c r="E2125" s="31" t="s">
        <v>4939</v>
      </c>
      <c r="F2125" s="31" t="s">
        <v>4970</v>
      </c>
      <c r="G2125" s="32" t="s">
        <v>40</v>
      </c>
      <c r="H2125" s="33">
        <v>0</v>
      </c>
      <c r="I2125" s="67">
        <v>590000000</v>
      </c>
      <c r="J2125" s="32" t="s">
        <v>41</v>
      </c>
      <c r="K2125" s="32" t="s">
        <v>42</v>
      </c>
      <c r="L2125" s="32" t="s">
        <v>43</v>
      </c>
      <c r="M2125" s="32" t="s">
        <v>44</v>
      </c>
      <c r="N2125" s="32" t="s">
        <v>296</v>
      </c>
      <c r="O2125" s="32" t="s">
        <v>111</v>
      </c>
      <c r="P2125" s="32">
        <v>796</v>
      </c>
      <c r="Q2125" s="32" t="s">
        <v>47</v>
      </c>
      <c r="R2125" s="34">
        <v>4</v>
      </c>
      <c r="S2125" s="34">
        <v>9430</v>
      </c>
      <c r="T2125" s="35">
        <v>0</v>
      </c>
      <c r="U2125" s="36">
        <f>T2125*1.12</f>
        <v>0</v>
      </c>
      <c r="V2125" s="37" t="s">
        <v>48</v>
      </c>
      <c r="W2125" s="32">
        <v>2016</v>
      </c>
      <c r="X2125" s="38">
        <v>11</v>
      </c>
    </row>
    <row r="2126" spans="1:24" s="40" customFormat="1" ht="50.1" customHeight="1">
      <c r="A2126" s="70" t="s">
        <v>4971</v>
      </c>
      <c r="B2126" s="30" t="s">
        <v>35</v>
      </c>
      <c r="C2126" s="42" t="s">
        <v>4938</v>
      </c>
      <c r="D2126" s="42" t="s">
        <v>4930</v>
      </c>
      <c r="E2126" s="42" t="s">
        <v>4968</v>
      </c>
      <c r="F2126" s="42" t="s">
        <v>4970</v>
      </c>
      <c r="G2126" s="30" t="s">
        <v>40</v>
      </c>
      <c r="H2126" s="30">
        <v>0</v>
      </c>
      <c r="I2126" s="67">
        <v>590000000</v>
      </c>
      <c r="J2126" s="32" t="s">
        <v>41</v>
      </c>
      <c r="K2126" s="30" t="s">
        <v>174</v>
      </c>
      <c r="L2126" s="32" t="s">
        <v>43</v>
      </c>
      <c r="M2126" s="30" t="s">
        <v>44</v>
      </c>
      <c r="N2126" s="30" t="s">
        <v>296</v>
      </c>
      <c r="O2126" s="32" t="s">
        <v>115</v>
      </c>
      <c r="P2126" s="32">
        <v>796</v>
      </c>
      <c r="Q2126" s="30" t="s">
        <v>47</v>
      </c>
      <c r="R2126" s="58">
        <v>4</v>
      </c>
      <c r="S2126" s="58">
        <v>9430</v>
      </c>
      <c r="T2126" s="44">
        <v>0</v>
      </c>
      <c r="U2126" s="44">
        <f>T2126*1.12</f>
        <v>0</v>
      </c>
      <c r="V2126" s="64"/>
      <c r="W2126" s="32">
        <v>2016</v>
      </c>
      <c r="X2126" s="30" t="s">
        <v>4944</v>
      </c>
    </row>
    <row r="2127" spans="1:24" s="40" customFormat="1" ht="50.1" customHeight="1">
      <c r="A2127" s="328" t="s">
        <v>4972</v>
      </c>
      <c r="B2127" s="30" t="s">
        <v>35</v>
      </c>
      <c r="C2127" s="42" t="s">
        <v>4938</v>
      </c>
      <c r="D2127" s="42" t="s">
        <v>4930</v>
      </c>
      <c r="E2127" s="42" t="s">
        <v>4968</v>
      </c>
      <c r="F2127" s="329" t="s">
        <v>4973</v>
      </c>
      <c r="G2127" s="30" t="s">
        <v>40</v>
      </c>
      <c r="H2127" s="30">
        <v>0</v>
      </c>
      <c r="I2127" s="67">
        <v>590000000</v>
      </c>
      <c r="J2127" s="32" t="s">
        <v>41</v>
      </c>
      <c r="K2127" s="30" t="s">
        <v>2656</v>
      </c>
      <c r="L2127" s="32" t="s">
        <v>3417</v>
      </c>
      <c r="M2127" s="30" t="s">
        <v>44</v>
      </c>
      <c r="N2127" s="30" t="s">
        <v>3424</v>
      </c>
      <c r="O2127" s="32" t="s">
        <v>115</v>
      </c>
      <c r="P2127" s="32">
        <v>796</v>
      </c>
      <c r="Q2127" s="30" t="s">
        <v>47</v>
      </c>
      <c r="R2127" s="330">
        <v>2</v>
      </c>
      <c r="S2127" s="330">
        <v>9430</v>
      </c>
      <c r="T2127" s="331">
        <f>S2127*R2127</f>
        <v>18860</v>
      </c>
      <c r="U2127" s="331">
        <f>T2127*1.12</f>
        <v>21123.200000000001</v>
      </c>
      <c r="V2127" s="332"/>
      <c r="W2127" s="32">
        <v>2016</v>
      </c>
      <c r="X2127" s="332"/>
    </row>
    <row r="2128" spans="1:24" ht="50.1" customHeight="1">
      <c r="A2128" s="29" t="s">
        <v>4974</v>
      </c>
      <c r="B2128" s="30" t="s">
        <v>35</v>
      </c>
      <c r="C2128" s="31" t="s">
        <v>4929</v>
      </c>
      <c r="D2128" s="31" t="s">
        <v>4930</v>
      </c>
      <c r="E2128" s="31" t="s">
        <v>4931</v>
      </c>
      <c r="F2128" s="31" t="s">
        <v>4975</v>
      </c>
      <c r="G2128" s="32" t="s">
        <v>40</v>
      </c>
      <c r="H2128" s="33">
        <v>0</v>
      </c>
      <c r="I2128" s="67">
        <v>590000000</v>
      </c>
      <c r="J2128" s="32" t="s">
        <v>41</v>
      </c>
      <c r="K2128" s="32" t="s">
        <v>42</v>
      </c>
      <c r="L2128" s="32" t="s">
        <v>43</v>
      </c>
      <c r="M2128" s="32" t="s">
        <v>44</v>
      </c>
      <c r="N2128" s="32" t="s">
        <v>296</v>
      </c>
      <c r="O2128" s="32" t="s">
        <v>111</v>
      </c>
      <c r="P2128" s="32">
        <v>796</v>
      </c>
      <c r="Q2128" s="32" t="s">
        <v>47</v>
      </c>
      <c r="R2128" s="34">
        <v>4</v>
      </c>
      <c r="S2128" s="34">
        <v>54050</v>
      </c>
      <c r="T2128" s="35">
        <f t="shared" si="182"/>
        <v>216200</v>
      </c>
      <c r="U2128" s="36">
        <f t="shared" si="183"/>
        <v>242144.00000000003</v>
      </c>
      <c r="V2128" s="37" t="s">
        <v>48</v>
      </c>
      <c r="W2128" s="32">
        <v>2016</v>
      </c>
      <c r="X2128" s="38" t="s">
        <v>48</v>
      </c>
    </row>
    <row r="2129" spans="1:63" ht="50.1" customHeight="1">
      <c r="A2129" s="29" t="s">
        <v>4976</v>
      </c>
      <c r="B2129" s="30" t="s">
        <v>35</v>
      </c>
      <c r="C2129" s="31" t="s">
        <v>4977</v>
      </c>
      <c r="D2129" s="31" t="s">
        <v>4930</v>
      </c>
      <c r="E2129" s="31" t="s">
        <v>4978</v>
      </c>
      <c r="F2129" s="31" t="s">
        <v>4979</v>
      </c>
      <c r="G2129" s="32" t="s">
        <v>40</v>
      </c>
      <c r="H2129" s="33">
        <v>0</v>
      </c>
      <c r="I2129" s="67">
        <v>590000000</v>
      </c>
      <c r="J2129" s="32" t="s">
        <v>41</v>
      </c>
      <c r="K2129" s="32" t="s">
        <v>42</v>
      </c>
      <c r="L2129" s="32" t="s">
        <v>43</v>
      </c>
      <c r="M2129" s="32" t="s">
        <v>44</v>
      </c>
      <c r="N2129" s="32" t="s">
        <v>296</v>
      </c>
      <c r="O2129" s="32" t="s">
        <v>111</v>
      </c>
      <c r="P2129" s="32">
        <v>796</v>
      </c>
      <c r="Q2129" s="32" t="s">
        <v>47</v>
      </c>
      <c r="R2129" s="34">
        <v>8</v>
      </c>
      <c r="S2129" s="34">
        <v>8395</v>
      </c>
      <c r="T2129" s="35">
        <f t="shared" si="182"/>
        <v>67160</v>
      </c>
      <c r="U2129" s="36">
        <f t="shared" si="183"/>
        <v>75219.200000000012</v>
      </c>
      <c r="V2129" s="37" t="s">
        <v>48</v>
      </c>
      <c r="W2129" s="32">
        <v>2016</v>
      </c>
      <c r="X2129" s="38" t="s">
        <v>48</v>
      </c>
    </row>
    <row r="2130" spans="1:63" ht="50.1" customHeight="1">
      <c r="A2130" s="29" t="s">
        <v>4980</v>
      </c>
      <c r="B2130" s="30" t="s">
        <v>35</v>
      </c>
      <c r="C2130" s="31" t="s">
        <v>4981</v>
      </c>
      <c r="D2130" s="31" t="s">
        <v>4982</v>
      </c>
      <c r="E2130" s="31" t="s">
        <v>4983</v>
      </c>
      <c r="F2130" s="31" t="s">
        <v>4984</v>
      </c>
      <c r="G2130" s="32" t="s">
        <v>40</v>
      </c>
      <c r="H2130" s="33">
        <v>0</v>
      </c>
      <c r="I2130" s="67">
        <v>590000000</v>
      </c>
      <c r="J2130" s="32" t="s">
        <v>41</v>
      </c>
      <c r="K2130" s="32" t="s">
        <v>68</v>
      </c>
      <c r="L2130" s="32" t="s">
        <v>302</v>
      </c>
      <c r="M2130" s="32" t="s">
        <v>69</v>
      </c>
      <c r="N2130" s="32" t="s">
        <v>303</v>
      </c>
      <c r="O2130" s="32" t="s">
        <v>71</v>
      </c>
      <c r="P2130" s="32">
        <v>796</v>
      </c>
      <c r="Q2130" s="32" t="s">
        <v>47</v>
      </c>
      <c r="R2130" s="34">
        <v>3</v>
      </c>
      <c r="S2130" s="34">
        <v>700</v>
      </c>
      <c r="T2130" s="35">
        <v>0</v>
      </c>
      <c r="U2130" s="36">
        <f t="shared" si="183"/>
        <v>0</v>
      </c>
      <c r="V2130" s="37" t="s">
        <v>48</v>
      </c>
      <c r="W2130" s="32">
        <v>2016</v>
      </c>
      <c r="X2130" s="38">
        <v>11</v>
      </c>
    </row>
    <row r="2131" spans="1:63" s="151" customFormat="1" ht="50.1" customHeight="1">
      <c r="A2131" s="41" t="s">
        <v>4985</v>
      </c>
      <c r="B2131" s="30" t="s">
        <v>35</v>
      </c>
      <c r="C2131" s="42" t="s">
        <v>4981</v>
      </c>
      <c r="D2131" s="42" t="s">
        <v>4982</v>
      </c>
      <c r="E2131" s="42" t="s">
        <v>4983</v>
      </c>
      <c r="F2131" s="42" t="s">
        <v>4984</v>
      </c>
      <c r="G2131" s="32" t="s">
        <v>40</v>
      </c>
      <c r="H2131" s="30">
        <v>0</v>
      </c>
      <c r="I2131" s="67">
        <v>590000000</v>
      </c>
      <c r="J2131" s="32" t="s">
        <v>41</v>
      </c>
      <c r="K2131" s="32" t="s">
        <v>182</v>
      </c>
      <c r="L2131" s="32" t="s">
        <v>302</v>
      </c>
      <c r="M2131" s="32" t="s">
        <v>69</v>
      </c>
      <c r="N2131" s="32" t="s">
        <v>303</v>
      </c>
      <c r="O2131" s="32" t="s">
        <v>115</v>
      </c>
      <c r="P2131" s="32">
        <v>796</v>
      </c>
      <c r="Q2131" s="32" t="s">
        <v>687</v>
      </c>
      <c r="R2131" s="62">
        <v>3</v>
      </c>
      <c r="S2131" s="53">
        <v>700</v>
      </c>
      <c r="T2131" s="44">
        <f t="shared" si="182"/>
        <v>2100</v>
      </c>
      <c r="U2131" s="44">
        <f t="shared" si="183"/>
        <v>2352</v>
      </c>
      <c r="V2131" s="65"/>
      <c r="W2131" s="32">
        <v>2016</v>
      </c>
      <c r="X2131" s="87"/>
    </row>
    <row r="2132" spans="1:63" ht="50.1" customHeight="1">
      <c r="A2132" s="29" t="s">
        <v>4986</v>
      </c>
      <c r="B2132" s="30" t="s">
        <v>35</v>
      </c>
      <c r="C2132" s="31" t="s">
        <v>4987</v>
      </c>
      <c r="D2132" s="31" t="s">
        <v>4988</v>
      </c>
      <c r="E2132" s="31" t="s">
        <v>4989</v>
      </c>
      <c r="F2132" s="31" t="s">
        <v>4990</v>
      </c>
      <c r="G2132" s="32" t="s">
        <v>40</v>
      </c>
      <c r="H2132" s="33">
        <v>0</v>
      </c>
      <c r="I2132" s="67">
        <v>590000000</v>
      </c>
      <c r="J2132" s="32" t="s">
        <v>41</v>
      </c>
      <c r="K2132" s="32" t="s">
        <v>275</v>
      </c>
      <c r="L2132" s="32" t="s">
        <v>43</v>
      </c>
      <c r="M2132" s="32" t="s">
        <v>44</v>
      </c>
      <c r="N2132" s="32" t="s">
        <v>296</v>
      </c>
      <c r="O2132" s="32" t="s">
        <v>111</v>
      </c>
      <c r="P2132" s="32">
        <v>796</v>
      </c>
      <c r="Q2132" s="32" t="s">
        <v>47</v>
      </c>
      <c r="R2132" s="34">
        <v>70</v>
      </c>
      <c r="S2132" s="34">
        <v>2400</v>
      </c>
      <c r="T2132" s="35">
        <v>0</v>
      </c>
      <c r="U2132" s="36">
        <v>0</v>
      </c>
      <c r="V2132" s="37" t="s">
        <v>48</v>
      </c>
      <c r="W2132" s="32">
        <v>2016</v>
      </c>
      <c r="X2132" s="38" t="s">
        <v>1479</v>
      </c>
    </row>
    <row r="2133" spans="1:63" ht="50.1" customHeight="1">
      <c r="A2133" s="29" t="s">
        <v>4991</v>
      </c>
      <c r="B2133" s="30" t="s">
        <v>35</v>
      </c>
      <c r="C2133" s="31" t="s">
        <v>4987</v>
      </c>
      <c r="D2133" s="31" t="s">
        <v>4988</v>
      </c>
      <c r="E2133" s="31" t="s">
        <v>4989</v>
      </c>
      <c r="F2133" s="31" t="s">
        <v>4990</v>
      </c>
      <c r="G2133" s="32" t="s">
        <v>40</v>
      </c>
      <c r="H2133" s="33">
        <v>0</v>
      </c>
      <c r="I2133" s="67">
        <v>590000000</v>
      </c>
      <c r="J2133" s="32" t="s">
        <v>41</v>
      </c>
      <c r="K2133" s="32" t="s">
        <v>61</v>
      </c>
      <c r="L2133" s="32" t="s">
        <v>43</v>
      </c>
      <c r="M2133" s="32" t="s">
        <v>44</v>
      </c>
      <c r="N2133" s="32" t="s">
        <v>2012</v>
      </c>
      <c r="O2133" s="32" t="s">
        <v>398</v>
      </c>
      <c r="P2133" s="32">
        <v>796</v>
      </c>
      <c r="Q2133" s="32" t="s">
        <v>47</v>
      </c>
      <c r="R2133" s="34">
        <v>588</v>
      </c>
      <c r="S2133" s="34">
        <v>2500</v>
      </c>
      <c r="T2133" s="35">
        <f>R2133*S2133</f>
        <v>1470000</v>
      </c>
      <c r="U2133" s="36">
        <f t="shared" ref="U2133:U2150" si="187">T2133*1.12</f>
        <v>1646400.0000000002</v>
      </c>
      <c r="V2133" s="37" t="s">
        <v>48</v>
      </c>
      <c r="W2133" s="32">
        <v>2016</v>
      </c>
      <c r="X2133" s="38" t="s">
        <v>48</v>
      </c>
    </row>
    <row r="2134" spans="1:63" ht="50.1" customHeight="1">
      <c r="A2134" s="29" t="s">
        <v>4992</v>
      </c>
      <c r="B2134" s="30" t="s">
        <v>35</v>
      </c>
      <c r="C2134" s="31" t="s">
        <v>4993</v>
      </c>
      <c r="D2134" s="31" t="s">
        <v>4994</v>
      </c>
      <c r="E2134" s="31" t="s">
        <v>4995</v>
      </c>
      <c r="F2134" s="31" t="s">
        <v>4996</v>
      </c>
      <c r="G2134" s="32" t="s">
        <v>40</v>
      </c>
      <c r="H2134" s="33">
        <v>0</v>
      </c>
      <c r="I2134" s="67">
        <v>590000000</v>
      </c>
      <c r="J2134" s="32" t="s">
        <v>41</v>
      </c>
      <c r="K2134" s="32" t="s">
        <v>275</v>
      </c>
      <c r="L2134" s="32" t="s">
        <v>41</v>
      </c>
      <c r="M2134" s="32" t="s">
        <v>84</v>
      </c>
      <c r="N2134" s="32" t="s">
        <v>1411</v>
      </c>
      <c r="O2134" s="32" t="s">
        <v>46</v>
      </c>
      <c r="P2134" s="32">
        <v>796</v>
      </c>
      <c r="Q2134" s="32" t="s">
        <v>47</v>
      </c>
      <c r="R2134" s="34">
        <v>1</v>
      </c>
      <c r="S2134" s="34">
        <v>250000</v>
      </c>
      <c r="T2134" s="35">
        <v>0</v>
      </c>
      <c r="U2134" s="36">
        <f t="shared" si="187"/>
        <v>0</v>
      </c>
      <c r="V2134" s="37" t="s">
        <v>48</v>
      </c>
      <c r="W2134" s="32">
        <v>2016</v>
      </c>
      <c r="X2134" s="38">
        <v>11</v>
      </c>
    </row>
    <row r="2135" spans="1:63" s="40" customFormat="1" ht="50.1" customHeight="1">
      <c r="A2135" s="70" t="s">
        <v>4997</v>
      </c>
      <c r="B2135" s="30" t="s">
        <v>35</v>
      </c>
      <c r="C2135" s="42" t="s">
        <v>4993</v>
      </c>
      <c r="D2135" s="42" t="s">
        <v>4994</v>
      </c>
      <c r="E2135" s="42" t="s">
        <v>4995</v>
      </c>
      <c r="F2135" s="42" t="s">
        <v>4996</v>
      </c>
      <c r="G2135" s="30" t="s">
        <v>40</v>
      </c>
      <c r="H2135" s="30">
        <v>0</v>
      </c>
      <c r="I2135" s="351">
        <v>590000000</v>
      </c>
      <c r="J2135" s="32" t="s">
        <v>41</v>
      </c>
      <c r="K2135" s="30" t="s">
        <v>204</v>
      </c>
      <c r="L2135" s="30" t="s">
        <v>41</v>
      </c>
      <c r="M2135" s="30" t="s">
        <v>84</v>
      </c>
      <c r="N2135" s="30" t="s">
        <v>1411</v>
      </c>
      <c r="O2135" s="32" t="s">
        <v>175</v>
      </c>
      <c r="P2135" s="32">
        <v>796</v>
      </c>
      <c r="Q2135" s="30" t="s">
        <v>47</v>
      </c>
      <c r="R2135" s="58">
        <v>1</v>
      </c>
      <c r="S2135" s="58">
        <v>250000</v>
      </c>
      <c r="T2135" s="58">
        <v>0</v>
      </c>
      <c r="U2135" s="58">
        <f>T2135*1.12</f>
        <v>0</v>
      </c>
      <c r="V2135" s="314"/>
      <c r="W2135" s="32">
        <v>2016</v>
      </c>
      <c r="X2135" s="30" t="s">
        <v>14256</v>
      </c>
      <c r="Y2135" s="363"/>
      <c r="Z2135" s="364"/>
      <c r="AA2135" s="364"/>
      <c r="AB2135" s="364"/>
      <c r="AC2135" s="364"/>
      <c r="AD2135" s="364"/>
      <c r="AE2135" s="364"/>
      <c r="AF2135" s="364"/>
      <c r="AG2135" s="364"/>
      <c r="AH2135" s="364"/>
      <c r="AI2135" s="364"/>
      <c r="AJ2135" s="364"/>
      <c r="AK2135" s="364"/>
      <c r="AL2135" s="364"/>
      <c r="AM2135" s="39"/>
      <c r="AN2135" s="39"/>
      <c r="AO2135" s="39"/>
      <c r="AP2135" s="39"/>
      <c r="AQ2135" s="39"/>
      <c r="AR2135" s="39"/>
      <c r="AS2135" s="39"/>
      <c r="AT2135" s="39"/>
      <c r="AU2135" s="39"/>
      <c r="AV2135" s="39"/>
      <c r="AW2135" s="39"/>
      <c r="AX2135" s="39"/>
      <c r="AY2135" s="39"/>
      <c r="AZ2135" s="39"/>
      <c r="BA2135" s="39"/>
      <c r="BB2135" s="39"/>
      <c r="BC2135" s="39"/>
      <c r="BD2135" s="39"/>
      <c r="BE2135" s="39"/>
      <c r="BF2135" s="39"/>
      <c r="BG2135" s="39"/>
      <c r="BH2135" s="39"/>
      <c r="BI2135" s="39"/>
      <c r="BJ2135" s="39"/>
      <c r="BK2135" s="39"/>
    </row>
    <row r="2136" spans="1:63" s="40" customFormat="1" ht="50.1" customHeight="1">
      <c r="A2136" s="70" t="s">
        <v>14257</v>
      </c>
      <c r="B2136" s="54" t="s">
        <v>35</v>
      </c>
      <c r="C2136" s="31" t="s">
        <v>5304</v>
      </c>
      <c r="D2136" s="31" t="s">
        <v>5294</v>
      </c>
      <c r="E2136" s="31" t="s">
        <v>5305</v>
      </c>
      <c r="F2136" s="31" t="s">
        <v>14258</v>
      </c>
      <c r="G2136" s="30" t="s">
        <v>40</v>
      </c>
      <c r="H2136" s="239">
        <v>0</v>
      </c>
      <c r="I2136" s="313">
        <v>590000000</v>
      </c>
      <c r="J2136" s="68" t="s">
        <v>394</v>
      </c>
      <c r="K2136" s="30" t="s">
        <v>14136</v>
      </c>
      <c r="L2136" s="30" t="s">
        <v>396</v>
      </c>
      <c r="M2136" s="30" t="s">
        <v>69</v>
      </c>
      <c r="N2136" s="30" t="s">
        <v>1481</v>
      </c>
      <c r="O2136" s="30" t="s">
        <v>398</v>
      </c>
      <c r="P2136" s="70">
        <v>796</v>
      </c>
      <c r="Q2136" s="30" t="s">
        <v>47</v>
      </c>
      <c r="R2136" s="58">
        <v>4</v>
      </c>
      <c r="S2136" s="102">
        <v>1600</v>
      </c>
      <c r="T2136" s="58">
        <f>S2136*R2136</f>
        <v>6400</v>
      </c>
      <c r="U2136" s="323">
        <f>T2136*1.12</f>
        <v>7168.0000000000009</v>
      </c>
      <c r="V2136" s="30"/>
      <c r="W2136" s="68">
        <v>2016</v>
      </c>
      <c r="X2136" s="30"/>
      <c r="Y2136" s="363"/>
      <c r="Z2136" s="364"/>
      <c r="AA2136" s="364"/>
      <c r="AB2136" s="364"/>
      <c r="AC2136" s="364"/>
      <c r="AD2136" s="364"/>
      <c r="AE2136" s="364"/>
      <c r="AF2136" s="364"/>
      <c r="AG2136" s="364"/>
      <c r="AH2136" s="364"/>
      <c r="AI2136" s="364"/>
      <c r="AJ2136" s="364"/>
      <c r="AK2136" s="364"/>
      <c r="AL2136" s="364"/>
      <c r="AM2136" s="39"/>
      <c r="AN2136" s="39"/>
      <c r="AO2136" s="39"/>
      <c r="AP2136" s="39"/>
      <c r="AQ2136" s="39"/>
      <c r="AR2136" s="39"/>
      <c r="AS2136" s="39"/>
      <c r="AT2136" s="39"/>
      <c r="AU2136" s="39"/>
      <c r="AV2136" s="39"/>
      <c r="AW2136" s="39"/>
      <c r="AX2136" s="39"/>
      <c r="AY2136" s="39"/>
      <c r="AZ2136" s="39"/>
      <c r="BA2136" s="39"/>
      <c r="BB2136" s="39"/>
      <c r="BC2136" s="39"/>
      <c r="BD2136" s="39"/>
      <c r="BE2136" s="39"/>
      <c r="BF2136" s="39"/>
      <c r="BG2136" s="39"/>
      <c r="BH2136" s="39"/>
      <c r="BI2136" s="39"/>
      <c r="BJ2136" s="39"/>
      <c r="BK2136" s="39"/>
    </row>
    <row r="2137" spans="1:63" ht="50.1" customHeight="1">
      <c r="A2137" s="29" t="s">
        <v>4998</v>
      </c>
      <c r="B2137" s="30" t="s">
        <v>35</v>
      </c>
      <c r="C2137" s="31" t="s">
        <v>4999</v>
      </c>
      <c r="D2137" s="31" t="s">
        <v>5000</v>
      </c>
      <c r="E2137" s="31" t="s">
        <v>5001</v>
      </c>
      <c r="F2137" s="31" t="s">
        <v>5002</v>
      </c>
      <c r="G2137" s="32" t="s">
        <v>40</v>
      </c>
      <c r="H2137" s="33">
        <v>0</v>
      </c>
      <c r="I2137" s="67">
        <v>590000000</v>
      </c>
      <c r="J2137" s="32" t="s">
        <v>41</v>
      </c>
      <c r="K2137" s="32" t="s">
        <v>68</v>
      </c>
      <c r="L2137" s="32" t="s">
        <v>43</v>
      </c>
      <c r="M2137" s="32" t="s">
        <v>69</v>
      </c>
      <c r="N2137" s="32" t="s">
        <v>70</v>
      </c>
      <c r="O2137" s="32" t="s">
        <v>71</v>
      </c>
      <c r="P2137" s="32">
        <v>796</v>
      </c>
      <c r="Q2137" s="32" t="s">
        <v>47</v>
      </c>
      <c r="R2137" s="34">
        <v>200</v>
      </c>
      <c r="S2137" s="34">
        <v>40</v>
      </c>
      <c r="T2137" s="35">
        <f>R2137*S2137</f>
        <v>8000</v>
      </c>
      <c r="U2137" s="36">
        <f t="shared" si="187"/>
        <v>8960</v>
      </c>
      <c r="V2137" s="37" t="s">
        <v>48</v>
      </c>
      <c r="W2137" s="32">
        <v>2016</v>
      </c>
      <c r="X2137" s="38" t="s">
        <v>48</v>
      </c>
    </row>
    <row r="2138" spans="1:63" ht="50.1" customHeight="1">
      <c r="A2138" s="29" t="s">
        <v>5003</v>
      </c>
      <c r="B2138" s="30" t="s">
        <v>35</v>
      </c>
      <c r="C2138" s="31" t="s">
        <v>5004</v>
      </c>
      <c r="D2138" s="31" t="s">
        <v>5000</v>
      </c>
      <c r="E2138" s="31" t="s">
        <v>5005</v>
      </c>
      <c r="F2138" s="31" t="s">
        <v>5006</v>
      </c>
      <c r="G2138" s="32" t="s">
        <v>40</v>
      </c>
      <c r="H2138" s="33">
        <v>0</v>
      </c>
      <c r="I2138" s="67">
        <v>590000000</v>
      </c>
      <c r="J2138" s="32" t="s">
        <v>41</v>
      </c>
      <c r="K2138" s="32" t="s">
        <v>42</v>
      </c>
      <c r="L2138" s="32" t="s">
        <v>43</v>
      </c>
      <c r="M2138" s="32" t="s">
        <v>84</v>
      </c>
      <c r="N2138" s="32" t="s">
        <v>882</v>
      </c>
      <c r="O2138" s="32" t="s">
        <v>111</v>
      </c>
      <c r="P2138" s="32">
        <v>796</v>
      </c>
      <c r="Q2138" s="32" t="s">
        <v>47</v>
      </c>
      <c r="R2138" s="34">
        <v>80</v>
      </c>
      <c r="S2138" s="34">
        <v>200</v>
      </c>
      <c r="T2138" s="35">
        <v>0</v>
      </c>
      <c r="U2138" s="36">
        <f t="shared" si="187"/>
        <v>0</v>
      </c>
      <c r="V2138" s="37" t="s">
        <v>48</v>
      </c>
      <c r="W2138" s="32">
        <v>2016</v>
      </c>
      <c r="X2138" s="38">
        <v>11</v>
      </c>
    </row>
    <row r="2139" spans="1:63" s="151" customFormat="1" ht="50.1" customHeight="1">
      <c r="A2139" s="41" t="s">
        <v>5007</v>
      </c>
      <c r="B2139" s="30" t="s">
        <v>35</v>
      </c>
      <c r="C2139" s="42" t="s">
        <v>5004</v>
      </c>
      <c r="D2139" s="42" t="s">
        <v>5000</v>
      </c>
      <c r="E2139" s="42" t="s">
        <v>5005</v>
      </c>
      <c r="F2139" s="42" t="s">
        <v>5006</v>
      </c>
      <c r="G2139" s="30" t="s">
        <v>40</v>
      </c>
      <c r="H2139" s="30">
        <v>0</v>
      </c>
      <c r="I2139" s="67">
        <v>590000000</v>
      </c>
      <c r="J2139" s="32" t="s">
        <v>41</v>
      </c>
      <c r="K2139" s="30" t="s">
        <v>174</v>
      </c>
      <c r="L2139" s="32" t="s">
        <v>43</v>
      </c>
      <c r="M2139" s="30" t="s">
        <v>84</v>
      </c>
      <c r="N2139" s="30" t="s">
        <v>882</v>
      </c>
      <c r="O2139" s="32" t="s">
        <v>115</v>
      </c>
      <c r="P2139" s="32">
        <v>796</v>
      </c>
      <c r="Q2139" s="30" t="s">
        <v>47</v>
      </c>
      <c r="R2139" s="43">
        <v>80</v>
      </c>
      <c r="S2139" s="43">
        <v>200</v>
      </c>
      <c r="T2139" s="44">
        <f>R2139*S2139</f>
        <v>16000</v>
      </c>
      <c r="U2139" s="44">
        <f>T2139*1.12</f>
        <v>17920</v>
      </c>
      <c r="V2139" s="64"/>
      <c r="W2139" s="32">
        <v>2016</v>
      </c>
      <c r="X2139" s="30"/>
    </row>
    <row r="2140" spans="1:63" ht="50.1" customHeight="1">
      <c r="A2140" s="29" t="s">
        <v>5008</v>
      </c>
      <c r="B2140" s="30" t="s">
        <v>35</v>
      </c>
      <c r="C2140" s="31" t="s">
        <v>5004</v>
      </c>
      <c r="D2140" s="31" t="s">
        <v>5000</v>
      </c>
      <c r="E2140" s="31" t="s">
        <v>5005</v>
      </c>
      <c r="F2140" s="31" t="s">
        <v>5009</v>
      </c>
      <c r="G2140" s="32" t="s">
        <v>40</v>
      </c>
      <c r="H2140" s="33">
        <v>0</v>
      </c>
      <c r="I2140" s="67">
        <v>590000000</v>
      </c>
      <c r="J2140" s="32" t="s">
        <v>41</v>
      </c>
      <c r="K2140" s="32" t="s">
        <v>42</v>
      </c>
      <c r="L2140" s="32" t="s">
        <v>43</v>
      </c>
      <c r="M2140" s="32" t="s">
        <v>84</v>
      </c>
      <c r="N2140" s="32" t="s">
        <v>882</v>
      </c>
      <c r="O2140" s="32" t="s">
        <v>111</v>
      </c>
      <c r="P2140" s="32">
        <v>796</v>
      </c>
      <c r="Q2140" s="32" t="s">
        <v>47</v>
      </c>
      <c r="R2140" s="34">
        <v>80</v>
      </c>
      <c r="S2140" s="34">
        <v>200</v>
      </c>
      <c r="T2140" s="35">
        <v>0</v>
      </c>
      <c r="U2140" s="36">
        <f t="shared" ref="U2140:U2146" si="188">T2140*1.12</f>
        <v>0</v>
      </c>
      <c r="V2140" s="37" t="s">
        <v>48</v>
      </c>
      <c r="W2140" s="32">
        <v>2016</v>
      </c>
      <c r="X2140" s="38">
        <v>11</v>
      </c>
    </row>
    <row r="2141" spans="1:63" s="151" customFormat="1" ht="50.1" customHeight="1">
      <c r="A2141" s="41" t="s">
        <v>5010</v>
      </c>
      <c r="B2141" s="30" t="s">
        <v>35</v>
      </c>
      <c r="C2141" s="42" t="s">
        <v>5004</v>
      </c>
      <c r="D2141" s="42" t="s">
        <v>5000</v>
      </c>
      <c r="E2141" s="42" t="s">
        <v>5005</v>
      </c>
      <c r="F2141" s="42" t="s">
        <v>5009</v>
      </c>
      <c r="G2141" s="30" t="s">
        <v>40</v>
      </c>
      <c r="H2141" s="30">
        <v>0</v>
      </c>
      <c r="I2141" s="67">
        <v>590000000</v>
      </c>
      <c r="J2141" s="32" t="s">
        <v>41</v>
      </c>
      <c r="K2141" s="30" t="s">
        <v>174</v>
      </c>
      <c r="L2141" s="32" t="s">
        <v>43</v>
      </c>
      <c r="M2141" s="30" t="s">
        <v>84</v>
      </c>
      <c r="N2141" s="30" t="s">
        <v>882</v>
      </c>
      <c r="O2141" s="32" t="s">
        <v>115</v>
      </c>
      <c r="P2141" s="32">
        <v>796</v>
      </c>
      <c r="Q2141" s="30" t="s">
        <v>47</v>
      </c>
      <c r="R2141" s="43">
        <v>80</v>
      </c>
      <c r="S2141" s="43">
        <v>200</v>
      </c>
      <c r="T2141" s="44">
        <f>R2141*S2141</f>
        <v>16000</v>
      </c>
      <c r="U2141" s="44">
        <f>T2141*1.12</f>
        <v>17920</v>
      </c>
      <c r="V2141" s="64"/>
      <c r="W2141" s="32">
        <v>2016</v>
      </c>
      <c r="X2141" s="30"/>
    </row>
    <row r="2142" spans="1:63" ht="50.1" customHeight="1">
      <c r="A2142" s="29" t="s">
        <v>5011</v>
      </c>
      <c r="B2142" s="30" t="s">
        <v>35</v>
      </c>
      <c r="C2142" s="31" t="s">
        <v>5012</v>
      </c>
      <c r="D2142" s="31" t="s">
        <v>5013</v>
      </c>
      <c r="E2142" s="31" t="s">
        <v>5014</v>
      </c>
      <c r="F2142" s="31" t="s">
        <v>5015</v>
      </c>
      <c r="G2142" s="32" t="s">
        <v>40</v>
      </c>
      <c r="H2142" s="33">
        <v>0</v>
      </c>
      <c r="I2142" s="67">
        <v>590000000</v>
      </c>
      <c r="J2142" s="32" t="s">
        <v>41</v>
      </c>
      <c r="K2142" s="32" t="s">
        <v>42</v>
      </c>
      <c r="L2142" s="32" t="s">
        <v>43</v>
      </c>
      <c r="M2142" s="32" t="s">
        <v>44</v>
      </c>
      <c r="N2142" s="32" t="s">
        <v>45</v>
      </c>
      <c r="O2142" s="32" t="s">
        <v>111</v>
      </c>
      <c r="P2142" s="32">
        <v>796</v>
      </c>
      <c r="Q2142" s="32" t="s">
        <v>47</v>
      </c>
      <c r="R2142" s="34">
        <v>5</v>
      </c>
      <c r="S2142" s="34">
        <v>16000</v>
      </c>
      <c r="T2142" s="35">
        <v>0</v>
      </c>
      <c r="U2142" s="36">
        <f t="shared" si="188"/>
        <v>0</v>
      </c>
      <c r="V2142" s="37" t="s">
        <v>48</v>
      </c>
      <c r="W2142" s="32">
        <v>2016</v>
      </c>
      <c r="X2142" s="38">
        <v>11</v>
      </c>
    </row>
    <row r="2143" spans="1:63" s="151" customFormat="1" ht="50.1" customHeight="1">
      <c r="A2143" s="41" t="s">
        <v>5016</v>
      </c>
      <c r="B2143" s="30" t="s">
        <v>35</v>
      </c>
      <c r="C2143" s="42" t="s">
        <v>5012</v>
      </c>
      <c r="D2143" s="42" t="s">
        <v>5013</v>
      </c>
      <c r="E2143" s="42" t="s">
        <v>5014</v>
      </c>
      <c r="F2143" s="42" t="s">
        <v>5015</v>
      </c>
      <c r="G2143" s="30" t="s">
        <v>40</v>
      </c>
      <c r="H2143" s="30">
        <v>0</v>
      </c>
      <c r="I2143" s="67">
        <v>590000000</v>
      </c>
      <c r="J2143" s="32" t="s">
        <v>41</v>
      </c>
      <c r="K2143" s="30" t="s">
        <v>174</v>
      </c>
      <c r="L2143" s="32" t="s">
        <v>43</v>
      </c>
      <c r="M2143" s="30" t="s">
        <v>44</v>
      </c>
      <c r="N2143" s="30" t="s">
        <v>45</v>
      </c>
      <c r="O2143" s="32" t="s">
        <v>115</v>
      </c>
      <c r="P2143" s="32">
        <v>796</v>
      </c>
      <c r="Q2143" s="30" t="s">
        <v>47</v>
      </c>
      <c r="R2143" s="43">
        <v>5</v>
      </c>
      <c r="S2143" s="43">
        <v>16000</v>
      </c>
      <c r="T2143" s="44">
        <f>R2143*S2143</f>
        <v>80000</v>
      </c>
      <c r="U2143" s="44">
        <f>T2143*1.12</f>
        <v>89600.000000000015</v>
      </c>
      <c r="V2143" s="64"/>
      <c r="W2143" s="32">
        <v>2016</v>
      </c>
      <c r="X2143" s="30"/>
    </row>
    <row r="2144" spans="1:63" ht="50.1" customHeight="1">
      <c r="A2144" s="29" t="s">
        <v>5017</v>
      </c>
      <c r="B2144" s="30" t="s">
        <v>35</v>
      </c>
      <c r="C2144" s="31" t="s">
        <v>5018</v>
      </c>
      <c r="D2144" s="31" t="s">
        <v>5019</v>
      </c>
      <c r="E2144" s="31" t="s">
        <v>5020</v>
      </c>
      <c r="F2144" s="31" t="s">
        <v>5021</v>
      </c>
      <c r="G2144" s="32" t="s">
        <v>40</v>
      </c>
      <c r="H2144" s="33">
        <v>0</v>
      </c>
      <c r="I2144" s="67">
        <v>590000000</v>
      </c>
      <c r="J2144" s="32" t="s">
        <v>41</v>
      </c>
      <c r="K2144" s="32" t="s">
        <v>275</v>
      </c>
      <c r="L2144" s="32" t="s">
        <v>41</v>
      </c>
      <c r="M2144" s="32" t="s">
        <v>84</v>
      </c>
      <c r="N2144" s="32" t="s">
        <v>784</v>
      </c>
      <c r="O2144" s="32" t="s">
        <v>111</v>
      </c>
      <c r="P2144" s="32">
        <v>796</v>
      </c>
      <c r="Q2144" s="32" t="s">
        <v>47</v>
      </c>
      <c r="R2144" s="34">
        <v>20</v>
      </c>
      <c r="S2144" s="34">
        <v>368</v>
      </c>
      <c r="T2144" s="35">
        <v>0</v>
      </c>
      <c r="U2144" s="36">
        <f t="shared" si="188"/>
        <v>0</v>
      </c>
      <c r="V2144" s="37" t="s">
        <v>48</v>
      </c>
      <c r="W2144" s="32">
        <v>2016</v>
      </c>
      <c r="X2144" s="38">
        <v>11</v>
      </c>
    </row>
    <row r="2145" spans="1:24" s="151" customFormat="1" ht="50.1" customHeight="1">
      <c r="A2145" s="41" t="s">
        <v>5022</v>
      </c>
      <c r="B2145" s="30" t="s">
        <v>35</v>
      </c>
      <c r="C2145" s="42" t="s">
        <v>5018</v>
      </c>
      <c r="D2145" s="42" t="s">
        <v>5019</v>
      </c>
      <c r="E2145" s="42" t="s">
        <v>5020</v>
      </c>
      <c r="F2145" s="42" t="s">
        <v>5021</v>
      </c>
      <c r="G2145" s="30" t="s">
        <v>40</v>
      </c>
      <c r="H2145" s="30">
        <v>0</v>
      </c>
      <c r="I2145" s="67">
        <v>590000000</v>
      </c>
      <c r="J2145" s="32" t="s">
        <v>41</v>
      </c>
      <c r="K2145" s="30" t="s">
        <v>204</v>
      </c>
      <c r="L2145" s="30" t="s">
        <v>41</v>
      </c>
      <c r="M2145" s="30" t="s">
        <v>84</v>
      </c>
      <c r="N2145" s="30" t="s">
        <v>784</v>
      </c>
      <c r="O2145" s="32" t="s">
        <v>115</v>
      </c>
      <c r="P2145" s="32">
        <v>796</v>
      </c>
      <c r="Q2145" s="30" t="s">
        <v>47</v>
      </c>
      <c r="R2145" s="43">
        <v>20</v>
      </c>
      <c r="S2145" s="43">
        <v>368</v>
      </c>
      <c r="T2145" s="44">
        <f>R2145*S2145</f>
        <v>7360</v>
      </c>
      <c r="U2145" s="44">
        <f>T2145*1.12</f>
        <v>8243.2000000000007</v>
      </c>
      <c r="V2145" s="64"/>
      <c r="W2145" s="32">
        <v>2016</v>
      </c>
      <c r="X2145" s="30"/>
    </row>
    <row r="2146" spans="1:24" ht="50.1" customHeight="1">
      <c r="A2146" s="29" t="s">
        <v>5023</v>
      </c>
      <c r="B2146" s="30" t="s">
        <v>35</v>
      </c>
      <c r="C2146" s="31" t="s">
        <v>5018</v>
      </c>
      <c r="D2146" s="31" t="s">
        <v>5019</v>
      </c>
      <c r="E2146" s="31" t="s">
        <v>5020</v>
      </c>
      <c r="F2146" s="31" t="s">
        <v>5024</v>
      </c>
      <c r="G2146" s="32" t="s">
        <v>40</v>
      </c>
      <c r="H2146" s="33">
        <v>0</v>
      </c>
      <c r="I2146" s="67">
        <v>590000000</v>
      </c>
      <c r="J2146" s="32" t="s">
        <v>41</v>
      </c>
      <c r="K2146" s="32" t="s">
        <v>275</v>
      </c>
      <c r="L2146" s="32" t="s">
        <v>41</v>
      </c>
      <c r="M2146" s="32" t="s">
        <v>84</v>
      </c>
      <c r="N2146" s="32" t="s">
        <v>784</v>
      </c>
      <c r="O2146" s="32" t="s">
        <v>111</v>
      </c>
      <c r="P2146" s="32">
        <v>796</v>
      </c>
      <c r="Q2146" s="32" t="s">
        <v>47</v>
      </c>
      <c r="R2146" s="34">
        <v>20</v>
      </c>
      <c r="S2146" s="34">
        <v>747.5</v>
      </c>
      <c r="T2146" s="35">
        <v>0</v>
      </c>
      <c r="U2146" s="36">
        <f t="shared" si="188"/>
        <v>0</v>
      </c>
      <c r="V2146" s="37" t="s">
        <v>48</v>
      </c>
      <c r="W2146" s="32">
        <v>2016</v>
      </c>
      <c r="X2146" s="38">
        <v>11</v>
      </c>
    </row>
    <row r="2147" spans="1:24" s="151" customFormat="1" ht="50.1" customHeight="1">
      <c r="A2147" s="41" t="s">
        <v>5025</v>
      </c>
      <c r="B2147" s="30" t="s">
        <v>35</v>
      </c>
      <c r="C2147" s="42" t="s">
        <v>5018</v>
      </c>
      <c r="D2147" s="42" t="s">
        <v>5019</v>
      </c>
      <c r="E2147" s="42" t="s">
        <v>5020</v>
      </c>
      <c r="F2147" s="42" t="s">
        <v>5026</v>
      </c>
      <c r="G2147" s="30" t="s">
        <v>40</v>
      </c>
      <c r="H2147" s="30">
        <v>0</v>
      </c>
      <c r="I2147" s="67">
        <v>590000000</v>
      </c>
      <c r="J2147" s="32" t="s">
        <v>41</v>
      </c>
      <c r="K2147" s="30" t="s">
        <v>204</v>
      </c>
      <c r="L2147" s="30" t="s">
        <v>41</v>
      </c>
      <c r="M2147" s="30" t="s">
        <v>84</v>
      </c>
      <c r="N2147" s="30" t="s">
        <v>784</v>
      </c>
      <c r="O2147" s="32" t="s">
        <v>115</v>
      </c>
      <c r="P2147" s="32">
        <v>796</v>
      </c>
      <c r="Q2147" s="30" t="s">
        <v>47</v>
      </c>
      <c r="R2147" s="43">
        <v>20</v>
      </c>
      <c r="S2147" s="43">
        <v>747.49999999999989</v>
      </c>
      <c r="T2147" s="44">
        <f>R2147*S2147</f>
        <v>14949.999999999998</v>
      </c>
      <c r="U2147" s="44">
        <f t="shared" si="187"/>
        <v>16744</v>
      </c>
      <c r="V2147" s="64"/>
      <c r="W2147" s="32">
        <v>2016</v>
      </c>
      <c r="X2147" s="30"/>
    </row>
    <row r="2148" spans="1:24" ht="50.1" customHeight="1">
      <c r="A2148" s="29" t="s">
        <v>5027</v>
      </c>
      <c r="B2148" s="30" t="s">
        <v>35</v>
      </c>
      <c r="C2148" s="31" t="s">
        <v>5028</v>
      </c>
      <c r="D2148" s="31" t="s">
        <v>5029</v>
      </c>
      <c r="E2148" s="31" t="s">
        <v>5030</v>
      </c>
      <c r="F2148" s="31" t="s">
        <v>5031</v>
      </c>
      <c r="G2148" s="32" t="s">
        <v>40</v>
      </c>
      <c r="H2148" s="33">
        <v>0</v>
      </c>
      <c r="I2148" s="67">
        <v>590000000</v>
      </c>
      <c r="J2148" s="32" t="s">
        <v>41</v>
      </c>
      <c r="K2148" s="32" t="s">
        <v>1157</v>
      </c>
      <c r="L2148" s="32" t="s">
        <v>43</v>
      </c>
      <c r="M2148" s="32" t="s">
        <v>84</v>
      </c>
      <c r="N2148" s="32" t="s">
        <v>345</v>
      </c>
      <c r="O2148" s="32" t="s">
        <v>56</v>
      </c>
      <c r="P2148" s="32">
        <v>112</v>
      </c>
      <c r="Q2148" s="32" t="s">
        <v>190</v>
      </c>
      <c r="R2148" s="102">
        <v>500</v>
      </c>
      <c r="S2148" s="102">
        <v>248</v>
      </c>
      <c r="T2148" s="102">
        <v>0</v>
      </c>
      <c r="U2148" s="316">
        <f>T2148*1.12</f>
        <v>0</v>
      </c>
      <c r="V2148" s="37" t="s">
        <v>48</v>
      </c>
      <c r="W2148" s="32">
        <v>2016</v>
      </c>
      <c r="X2148" s="33" t="s">
        <v>14362</v>
      </c>
    </row>
    <row r="2149" spans="1:24" ht="50.1" customHeight="1">
      <c r="A2149" s="29" t="s">
        <v>14363</v>
      </c>
      <c r="B2149" s="30" t="s">
        <v>35</v>
      </c>
      <c r="C2149" s="42" t="s">
        <v>14364</v>
      </c>
      <c r="D2149" s="31" t="s">
        <v>5029</v>
      </c>
      <c r="E2149" s="42" t="s">
        <v>11106</v>
      </c>
      <c r="F2149" s="42" t="s">
        <v>14365</v>
      </c>
      <c r="G2149" s="70" t="s">
        <v>103</v>
      </c>
      <c r="H2149" s="70">
        <v>0</v>
      </c>
      <c r="I2149" s="67">
        <v>590000000</v>
      </c>
      <c r="J2149" s="32" t="s">
        <v>41</v>
      </c>
      <c r="K2149" s="444" t="s">
        <v>14136</v>
      </c>
      <c r="L2149" s="32" t="s">
        <v>41</v>
      </c>
      <c r="M2149" s="30" t="s">
        <v>84</v>
      </c>
      <c r="N2149" s="30" t="s">
        <v>5908</v>
      </c>
      <c r="O2149" s="67" t="s">
        <v>398</v>
      </c>
      <c r="P2149" s="32">
        <v>166</v>
      </c>
      <c r="Q2149" s="32" t="s">
        <v>134</v>
      </c>
      <c r="R2149" s="414">
        <v>184</v>
      </c>
      <c r="S2149" s="414">
        <v>461</v>
      </c>
      <c r="T2149" s="119">
        <f>R2149*S2149</f>
        <v>84824</v>
      </c>
      <c r="U2149" s="119">
        <f>T2149*1.12</f>
        <v>95002.880000000005</v>
      </c>
      <c r="V2149" s="2"/>
      <c r="W2149" s="32">
        <v>2016</v>
      </c>
      <c r="X2149" s="314" t="s">
        <v>13857</v>
      </c>
    </row>
    <row r="2150" spans="1:24" ht="50.1" customHeight="1">
      <c r="A2150" s="29" t="s">
        <v>5032</v>
      </c>
      <c r="B2150" s="30" t="s">
        <v>35</v>
      </c>
      <c r="C2150" s="31" t="s">
        <v>5033</v>
      </c>
      <c r="D2150" s="31" t="s">
        <v>5034</v>
      </c>
      <c r="E2150" s="31" t="s">
        <v>767</v>
      </c>
      <c r="F2150" s="31" t="s">
        <v>5035</v>
      </c>
      <c r="G2150" s="32" t="s">
        <v>40</v>
      </c>
      <c r="H2150" s="33">
        <v>0</v>
      </c>
      <c r="I2150" s="67">
        <v>590000000</v>
      </c>
      <c r="J2150" s="32" t="s">
        <v>41</v>
      </c>
      <c r="K2150" s="32" t="s">
        <v>381</v>
      </c>
      <c r="L2150" s="32" t="s">
        <v>302</v>
      </c>
      <c r="M2150" s="32" t="s">
        <v>69</v>
      </c>
      <c r="N2150" s="32" t="s">
        <v>303</v>
      </c>
      <c r="O2150" s="32" t="s">
        <v>71</v>
      </c>
      <c r="P2150" s="32">
        <v>796</v>
      </c>
      <c r="Q2150" s="32" t="s">
        <v>47</v>
      </c>
      <c r="R2150" s="34">
        <v>10</v>
      </c>
      <c r="S2150" s="34">
        <v>17500</v>
      </c>
      <c r="T2150" s="35">
        <f>R2150*S2150</f>
        <v>175000</v>
      </c>
      <c r="U2150" s="36">
        <f t="shared" si="187"/>
        <v>196000.00000000003</v>
      </c>
      <c r="V2150" s="37" t="s">
        <v>48</v>
      </c>
      <c r="W2150" s="32">
        <v>2016</v>
      </c>
      <c r="X2150" s="38" t="s">
        <v>48</v>
      </c>
    </row>
    <row r="2151" spans="1:24" ht="50.1" customHeight="1">
      <c r="A2151" s="29" t="s">
        <v>5036</v>
      </c>
      <c r="B2151" s="30" t="s">
        <v>35</v>
      </c>
      <c r="C2151" s="31" t="s">
        <v>5037</v>
      </c>
      <c r="D2151" s="31" t="s">
        <v>5038</v>
      </c>
      <c r="E2151" s="31" t="s">
        <v>5039</v>
      </c>
      <c r="F2151" s="31" t="s">
        <v>5040</v>
      </c>
      <c r="G2151" s="32" t="s">
        <v>40</v>
      </c>
      <c r="H2151" s="33">
        <v>0</v>
      </c>
      <c r="I2151" s="67">
        <v>590000000</v>
      </c>
      <c r="J2151" s="32" t="s">
        <v>41</v>
      </c>
      <c r="K2151" s="32" t="s">
        <v>275</v>
      </c>
      <c r="L2151" s="32" t="s">
        <v>41</v>
      </c>
      <c r="M2151" s="32" t="s">
        <v>84</v>
      </c>
      <c r="N2151" s="32" t="s">
        <v>806</v>
      </c>
      <c r="O2151" s="32" t="s">
        <v>111</v>
      </c>
      <c r="P2151" s="32">
        <v>796</v>
      </c>
      <c r="Q2151" s="32" t="s">
        <v>47</v>
      </c>
      <c r="R2151" s="34">
        <v>1</v>
      </c>
      <c r="S2151" s="34">
        <v>17250</v>
      </c>
      <c r="T2151" s="35">
        <v>0</v>
      </c>
      <c r="U2151" s="36">
        <v>0</v>
      </c>
      <c r="V2151" s="37" t="s">
        <v>48</v>
      </c>
      <c r="W2151" s="32">
        <v>2016</v>
      </c>
      <c r="X2151" s="38" t="s">
        <v>5041</v>
      </c>
    </row>
    <row r="2152" spans="1:24" ht="50.1" customHeight="1">
      <c r="A2152" s="29" t="s">
        <v>5042</v>
      </c>
      <c r="B2152" s="30" t="s">
        <v>35</v>
      </c>
      <c r="C2152" s="31" t="s">
        <v>5037</v>
      </c>
      <c r="D2152" s="31" t="s">
        <v>5038</v>
      </c>
      <c r="E2152" s="31" t="s">
        <v>5039</v>
      </c>
      <c r="F2152" s="31" t="s">
        <v>5040</v>
      </c>
      <c r="G2152" s="32" t="s">
        <v>40</v>
      </c>
      <c r="H2152" s="33">
        <v>0</v>
      </c>
      <c r="I2152" s="67">
        <v>590000000</v>
      </c>
      <c r="J2152" s="32" t="s">
        <v>41</v>
      </c>
      <c r="K2152" s="32" t="s">
        <v>275</v>
      </c>
      <c r="L2152" s="32" t="s">
        <v>41</v>
      </c>
      <c r="M2152" s="32" t="s">
        <v>84</v>
      </c>
      <c r="N2152" s="32" t="s">
        <v>797</v>
      </c>
      <c r="O2152" s="32" t="s">
        <v>111</v>
      </c>
      <c r="P2152" s="32">
        <v>796</v>
      </c>
      <c r="Q2152" s="32" t="s">
        <v>47</v>
      </c>
      <c r="R2152" s="34">
        <v>16</v>
      </c>
      <c r="S2152" s="34">
        <v>17250</v>
      </c>
      <c r="T2152" s="35">
        <f>R2152*S2152</f>
        <v>276000</v>
      </c>
      <c r="U2152" s="36">
        <f>T2152*1.12</f>
        <v>309120.00000000006</v>
      </c>
      <c r="V2152" s="37" t="s">
        <v>48</v>
      </c>
      <c r="W2152" s="32">
        <v>2016</v>
      </c>
      <c r="X2152" s="38" t="s">
        <v>48</v>
      </c>
    </row>
    <row r="2153" spans="1:24" ht="50.1" customHeight="1">
      <c r="A2153" s="29" t="s">
        <v>5043</v>
      </c>
      <c r="B2153" s="30" t="s">
        <v>35</v>
      </c>
      <c r="C2153" s="31" t="s">
        <v>5044</v>
      </c>
      <c r="D2153" s="31" t="s">
        <v>5045</v>
      </c>
      <c r="E2153" s="31" t="s">
        <v>5046</v>
      </c>
      <c r="F2153" s="31" t="s">
        <v>5047</v>
      </c>
      <c r="G2153" s="32" t="s">
        <v>40</v>
      </c>
      <c r="H2153" s="33">
        <v>0</v>
      </c>
      <c r="I2153" s="67">
        <v>590000000</v>
      </c>
      <c r="J2153" s="32" t="s">
        <v>41</v>
      </c>
      <c r="K2153" s="32" t="s">
        <v>42</v>
      </c>
      <c r="L2153" s="32" t="s">
        <v>43</v>
      </c>
      <c r="M2153" s="32" t="s">
        <v>44</v>
      </c>
      <c r="N2153" s="32" t="s">
        <v>172</v>
      </c>
      <c r="O2153" s="32" t="s">
        <v>46</v>
      </c>
      <c r="P2153" s="32">
        <v>796</v>
      </c>
      <c r="Q2153" s="32" t="s">
        <v>47</v>
      </c>
      <c r="R2153" s="34">
        <v>3</v>
      </c>
      <c r="S2153" s="34">
        <v>260000</v>
      </c>
      <c r="T2153" s="35">
        <v>0</v>
      </c>
      <c r="U2153" s="36">
        <f>T2153*1.12</f>
        <v>0</v>
      </c>
      <c r="V2153" s="37" t="s">
        <v>48</v>
      </c>
      <c r="W2153" s="32">
        <v>2016</v>
      </c>
      <c r="X2153" s="38">
        <v>11</v>
      </c>
    </row>
    <row r="2154" spans="1:24" s="151" customFormat="1" ht="50.1" customHeight="1">
      <c r="A2154" s="41" t="s">
        <v>5048</v>
      </c>
      <c r="B2154" s="30" t="s">
        <v>35</v>
      </c>
      <c r="C2154" s="42" t="s">
        <v>5044</v>
      </c>
      <c r="D2154" s="42" t="s">
        <v>5045</v>
      </c>
      <c r="E2154" s="42" t="s">
        <v>5046</v>
      </c>
      <c r="F2154" s="42" t="s">
        <v>5047</v>
      </c>
      <c r="G2154" s="30" t="s">
        <v>40</v>
      </c>
      <c r="H2154" s="30">
        <v>0</v>
      </c>
      <c r="I2154" s="67">
        <v>590000000</v>
      </c>
      <c r="J2154" s="32" t="s">
        <v>41</v>
      </c>
      <c r="K2154" s="30" t="s">
        <v>174</v>
      </c>
      <c r="L2154" s="32" t="s">
        <v>43</v>
      </c>
      <c r="M2154" s="30" t="s">
        <v>44</v>
      </c>
      <c r="N2154" s="30" t="s">
        <v>172</v>
      </c>
      <c r="O2154" s="32" t="s">
        <v>175</v>
      </c>
      <c r="P2154" s="32">
        <v>796</v>
      </c>
      <c r="Q2154" s="30" t="s">
        <v>47</v>
      </c>
      <c r="R2154" s="43">
        <v>3</v>
      </c>
      <c r="S2154" s="43">
        <v>260000</v>
      </c>
      <c r="T2154" s="44">
        <f>R2154*S2154</f>
        <v>780000</v>
      </c>
      <c r="U2154" s="44">
        <f>T2154*1.12</f>
        <v>873600.00000000012</v>
      </c>
      <c r="V2154" s="64"/>
      <c r="W2154" s="32">
        <v>2016</v>
      </c>
      <c r="X2154" s="30"/>
    </row>
    <row r="2155" spans="1:24" ht="50.1" customHeight="1">
      <c r="A2155" s="29" t="s">
        <v>5049</v>
      </c>
      <c r="B2155" s="30" t="s">
        <v>35</v>
      </c>
      <c r="C2155" s="31" t="s">
        <v>5050</v>
      </c>
      <c r="D2155" s="31" t="s">
        <v>5045</v>
      </c>
      <c r="E2155" s="31" t="s">
        <v>5051</v>
      </c>
      <c r="F2155" s="31" t="s">
        <v>5052</v>
      </c>
      <c r="G2155" s="32" t="s">
        <v>40</v>
      </c>
      <c r="H2155" s="33">
        <v>0</v>
      </c>
      <c r="I2155" s="67">
        <v>590000000</v>
      </c>
      <c r="J2155" s="32" t="s">
        <v>41</v>
      </c>
      <c r="K2155" s="32" t="s">
        <v>42</v>
      </c>
      <c r="L2155" s="32" t="s">
        <v>43</v>
      </c>
      <c r="M2155" s="32" t="s">
        <v>44</v>
      </c>
      <c r="N2155" s="32" t="s">
        <v>172</v>
      </c>
      <c r="O2155" s="32" t="s">
        <v>111</v>
      </c>
      <c r="P2155" s="32">
        <v>796</v>
      </c>
      <c r="Q2155" s="32" t="s">
        <v>47</v>
      </c>
      <c r="R2155" s="34">
        <v>2</v>
      </c>
      <c r="S2155" s="34">
        <v>200000</v>
      </c>
      <c r="T2155" s="35">
        <v>0</v>
      </c>
      <c r="U2155" s="36">
        <f t="shared" ref="U2155:U2179" si="189">T2155*1.12</f>
        <v>0</v>
      </c>
      <c r="V2155" s="37" t="s">
        <v>48</v>
      </c>
      <c r="W2155" s="32">
        <v>2016</v>
      </c>
      <c r="X2155" s="38">
        <v>11</v>
      </c>
    </row>
    <row r="2156" spans="1:24" s="151" customFormat="1" ht="50.1" customHeight="1">
      <c r="A2156" s="41" t="s">
        <v>5053</v>
      </c>
      <c r="B2156" s="30" t="s">
        <v>35</v>
      </c>
      <c r="C2156" s="42" t="s">
        <v>5050</v>
      </c>
      <c r="D2156" s="42" t="s">
        <v>5045</v>
      </c>
      <c r="E2156" s="42" t="s">
        <v>5051</v>
      </c>
      <c r="F2156" s="42" t="s">
        <v>5052</v>
      </c>
      <c r="G2156" s="30" t="s">
        <v>40</v>
      </c>
      <c r="H2156" s="30">
        <v>0</v>
      </c>
      <c r="I2156" s="67">
        <v>590000000</v>
      </c>
      <c r="J2156" s="32" t="s">
        <v>41</v>
      </c>
      <c r="K2156" s="30" t="s">
        <v>174</v>
      </c>
      <c r="L2156" s="32" t="s">
        <v>43</v>
      </c>
      <c r="M2156" s="30" t="s">
        <v>44</v>
      </c>
      <c r="N2156" s="30" t="s">
        <v>172</v>
      </c>
      <c r="O2156" s="32" t="s">
        <v>115</v>
      </c>
      <c r="P2156" s="32">
        <v>796</v>
      </c>
      <c r="Q2156" s="30" t="s">
        <v>47</v>
      </c>
      <c r="R2156" s="43">
        <v>2</v>
      </c>
      <c r="S2156" s="43">
        <v>200000</v>
      </c>
      <c r="T2156" s="44">
        <f>R2156*S2156</f>
        <v>400000</v>
      </c>
      <c r="U2156" s="44">
        <f>T2156*1.12</f>
        <v>448000.00000000006</v>
      </c>
      <c r="V2156" s="64"/>
      <c r="W2156" s="32">
        <v>2016</v>
      </c>
      <c r="X2156" s="30"/>
    </row>
    <row r="2157" spans="1:24" ht="50.1" customHeight="1">
      <c r="A2157" s="29" t="s">
        <v>5054</v>
      </c>
      <c r="B2157" s="30" t="s">
        <v>35</v>
      </c>
      <c r="C2157" s="31" t="s">
        <v>5055</v>
      </c>
      <c r="D2157" s="31" t="s">
        <v>5045</v>
      </c>
      <c r="E2157" s="31" t="s">
        <v>5056</v>
      </c>
      <c r="F2157" s="31" t="s">
        <v>5057</v>
      </c>
      <c r="G2157" s="32" t="s">
        <v>40</v>
      </c>
      <c r="H2157" s="33">
        <v>0</v>
      </c>
      <c r="I2157" s="67">
        <v>590000000</v>
      </c>
      <c r="J2157" s="32" t="s">
        <v>41</v>
      </c>
      <c r="K2157" s="32" t="s">
        <v>275</v>
      </c>
      <c r="L2157" s="32" t="s">
        <v>43</v>
      </c>
      <c r="M2157" s="32" t="s">
        <v>44</v>
      </c>
      <c r="N2157" s="32" t="s">
        <v>5058</v>
      </c>
      <c r="O2157" s="32" t="s">
        <v>46</v>
      </c>
      <c r="P2157" s="32">
        <v>796</v>
      </c>
      <c r="Q2157" s="32" t="s">
        <v>47</v>
      </c>
      <c r="R2157" s="34">
        <v>4</v>
      </c>
      <c r="S2157" s="34">
        <v>3680</v>
      </c>
      <c r="T2157" s="35">
        <v>0</v>
      </c>
      <c r="U2157" s="36">
        <f t="shared" si="189"/>
        <v>0</v>
      </c>
      <c r="V2157" s="37" t="s">
        <v>48</v>
      </c>
      <c r="W2157" s="32">
        <v>2016</v>
      </c>
      <c r="X2157" s="38">
        <v>11</v>
      </c>
    </row>
    <row r="2158" spans="1:24" s="151" customFormat="1" ht="50.1" customHeight="1">
      <c r="A2158" s="41" t="s">
        <v>5059</v>
      </c>
      <c r="B2158" s="30" t="s">
        <v>35</v>
      </c>
      <c r="C2158" s="42" t="s">
        <v>5055</v>
      </c>
      <c r="D2158" s="42" t="s">
        <v>5045</v>
      </c>
      <c r="E2158" s="42" t="s">
        <v>5056</v>
      </c>
      <c r="F2158" s="42" t="s">
        <v>5060</v>
      </c>
      <c r="G2158" s="30" t="s">
        <v>40</v>
      </c>
      <c r="H2158" s="30">
        <v>0</v>
      </c>
      <c r="I2158" s="67">
        <v>590000000</v>
      </c>
      <c r="J2158" s="32" t="s">
        <v>41</v>
      </c>
      <c r="K2158" s="30" t="s">
        <v>204</v>
      </c>
      <c r="L2158" s="32" t="s">
        <v>43</v>
      </c>
      <c r="M2158" s="30" t="s">
        <v>44</v>
      </c>
      <c r="N2158" s="30" t="s">
        <v>5058</v>
      </c>
      <c r="O2158" s="32" t="s">
        <v>175</v>
      </c>
      <c r="P2158" s="32">
        <v>796</v>
      </c>
      <c r="Q2158" s="30" t="s">
        <v>47</v>
      </c>
      <c r="R2158" s="43">
        <v>4</v>
      </c>
      <c r="S2158" s="43">
        <v>3679.9999999999995</v>
      </c>
      <c r="T2158" s="44">
        <f>R2158*S2158</f>
        <v>14719.999999999998</v>
      </c>
      <c r="U2158" s="44">
        <f>T2158*1.12</f>
        <v>16486.399999999998</v>
      </c>
      <c r="V2158" s="64"/>
      <c r="W2158" s="32">
        <v>2016</v>
      </c>
      <c r="X2158" s="30"/>
    </row>
    <row r="2159" spans="1:24" ht="50.1" customHeight="1">
      <c r="A2159" s="29" t="s">
        <v>5061</v>
      </c>
      <c r="B2159" s="30" t="s">
        <v>35</v>
      </c>
      <c r="C2159" s="31" t="s">
        <v>5062</v>
      </c>
      <c r="D2159" s="31" t="s">
        <v>5045</v>
      </c>
      <c r="E2159" s="31" t="s">
        <v>5063</v>
      </c>
      <c r="F2159" s="31" t="s">
        <v>5064</v>
      </c>
      <c r="G2159" s="32" t="s">
        <v>40</v>
      </c>
      <c r="H2159" s="33">
        <v>0</v>
      </c>
      <c r="I2159" s="67">
        <v>590000000</v>
      </c>
      <c r="J2159" s="32" t="s">
        <v>41</v>
      </c>
      <c r="K2159" s="32" t="s">
        <v>275</v>
      </c>
      <c r="L2159" s="32" t="s">
        <v>43</v>
      </c>
      <c r="M2159" s="32" t="s">
        <v>44</v>
      </c>
      <c r="N2159" s="32" t="s">
        <v>5058</v>
      </c>
      <c r="O2159" s="32" t="s">
        <v>46</v>
      </c>
      <c r="P2159" s="32">
        <v>796</v>
      </c>
      <c r="Q2159" s="32" t="s">
        <v>47</v>
      </c>
      <c r="R2159" s="34">
        <v>4</v>
      </c>
      <c r="S2159" s="34">
        <v>2760</v>
      </c>
      <c r="T2159" s="35">
        <v>0</v>
      </c>
      <c r="U2159" s="36">
        <f t="shared" si="189"/>
        <v>0</v>
      </c>
      <c r="V2159" s="37" t="s">
        <v>48</v>
      </c>
      <c r="W2159" s="32">
        <v>2016</v>
      </c>
      <c r="X2159" s="38">
        <v>11</v>
      </c>
    </row>
    <row r="2160" spans="1:24" s="151" customFormat="1" ht="50.1" customHeight="1">
      <c r="A2160" s="41" t="s">
        <v>5065</v>
      </c>
      <c r="B2160" s="30" t="s">
        <v>35</v>
      </c>
      <c r="C2160" s="42" t="s">
        <v>5062</v>
      </c>
      <c r="D2160" s="42" t="s">
        <v>5045</v>
      </c>
      <c r="E2160" s="42" t="s">
        <v>5063</v>
      </c>
      <c r="F2160" s="42" t="s">
        <v>5064</v>
      </c>
      <c r="G2160" s="30" t="s">
        <v>40</v>
      </c>
      <c r="H2160" s="30">
        <v>0</v>
      </c>
      <c r="I2160" s="67">
        <v>590000000</v>
      </c>
      <c r="J2160" s="32" t="s">
        <v>41</v>
      </c>
      <c r="K2160" s="30" t="s">
        <v>204</v>
      </c>
      <c r="L2160" s="32" t="s">
        <v>43</v>
      </c>
      <c r="M2160" s="30" t="s">
        <v>44</v>
      </c>
      <c r="N2160" s="30" t="s">
        <v>5058</v>
      </c>
      <c r="O2160" s="32" t="s">
        <v>175</v>
      </c>
      <c r="P2160" s="32">
        <v>796</v>
      </c>
      <c r="Q2160" s="30" t="s">
        <v>47</v>
      </c>
      <c r="R2160" s="43">
        <v>4</v>
      </c>
      <c r="S2160" s="43">
        <v>2760</v>
      </c>
      <c r="T2160" s="44">
        <f>R2160*S2160</f>
        <v>11040</v>
      </c>
      <c r="U2160" s="44">
        <f>T2160*1.12</f>
        <v>12364.800000000001</v>
      </c>
      <c r="V2160" s="64"/>
      <c r="W2160" s="32">
        <v>2016</v>
      </c>
      <c r="X2160" s="30"/>
    </row>
    <row r="2161" spans="1:63" ht="50.1" customHeight="1">
      <c r="A2161" s="29" t="s">
        <v>5066</v>
      </c>
      <c r="B2161" s="30" t="s">
        <v>35</v>
      </c>
      <c r="C2161" s="31" t="s">
        <v>5067</v>
      </c>
      <c r="D2161" s="31" t="s">
        <v>5068</v>
      </c>
      <c r="E2161" s="31" t="s">
        <v>5069</v>
      </c>
      <c r="F2161" s="31" t="s">
        <v>5070</v>
      </c>
      <c r="G2161" s="32" t="s">
        <v>40</v>
      </c>
      <c r="H2161" s="33">
        <v>0</v>
      </c>
      <c r="I2161" s="67">
        <v>590000000</v>
      </c>
      <c r="J2161" s="32" t="s">
        <v>41</v>
      </c>
      <c r="K2161" s="32" t="s">
        <v>275</v>
      </c>
      <c r="L2161" s="32" t="s">
        <v>43</v>
      </c>
      <c r="M2161" s="32" t="s">
        <v>44</v>
      </c>
      <c r="N2161" s="32" t="s">
        <v>5058</v>
      </c>
      <c r="O2161" s="32" t="s">
        <v>46</v>
      </c>
      <c r="P2161" s="32">
        <v>796</v>
      </c>
      <c r="Q2161" s="32" t="s">
        <v>47</v>
      </c>
      <c r="R2161" s="34">
        <v>2</v>
      </c>
      <c r="S2161" s="34">
        <v>4945</v>
      </c>
      <c r="T2161" s="35">
        <v>0</v>
      </c>
      <c r="U2161" s="36">
        <f t="shared" si="189"/>
        <v>0</v>
      </c>
      <c r="V2161" s="37" t="s">
        <v>48</v>
      </c>
      <c r="W2161" s="32">
        <v>2016</v>
      </c>
      <c r="X2161" s="38">
        <v>11</v>
      </c>
    </row>
    <row r="2162" spans="1:63" s="151" customFormat="1" ht="50.1" customHeight="1">
      <c r="A2162" s="41" t="s">
        <v>5071</v>
      </c>
      <c r="B2162" s="30" t="s">
        <v>35</v>
      </c>
      <c r="C2162" s="42" t="s">
        <v>5067</v>
      </c>
      <c r="D2162" s="42" t="s">
        <v>5068</v>
      </c>
      <c r="E2162" s="42" t="s">
        <v>5069</v>
      </c>
      <c r="F2162" s="42" t="s">
        <v>5070</v>
      </c>
      <c r="G2162" s="30" t="s">
        <v>40</v>
      </c>
      <c r="H2162" s="30">
        <v>0</v>
      </c>
      <c r="I2162" s="67">
        <v>590000000</v>
      </c>
      <c r="J2162" s="32" t="s">
        <v>41</v>
      </c>
      <c r="K2162" s="30" t="s">
        <v>204</v>
      </c>
      <c r="L2162" s="32" t="s">
        <v>43</v>
      </c>
      <c r="M2162" s="30" t="s">
        <v>44</v>
      </c>
      <c r="N2162" s="30" t="s">
        <v>5058</v>
      </c>
      <c r="O2162" s="32" t="s">
        <v>175</v>
      </c>
      <c r="P2162" s="32">
        <v>796</v>
      </c>
      <c r="Q2162" s="30" t="s">
        <v>47</v>
      </c>
      <c r="R2162" s="43">
        <v>2</v>
      </c>
      <c r="S2162" s="43">
        <v>4945</v>
      </c>
      <c r="T2162" s="44">
        <f>R2162*S2162</f>
        <v>9890</v>
      </c>
      <c r="U2162" s="44">
        <f>T2162*1.12</f>
        <v>11076.800000000001</v>
      </c>
      <c r="V2162" s="64"/>
      <c r="W2162" s="32">
        <v>2016</v>
      </c>
      <c r="X2162" s="30"/>
    </row>
    <row r="2163" spans="1:63" ht="50.1" customHeight="1">
      <c r="A2163" s="29" t="s">
        <v>5072</v>
      </c>
      <c r="B2163" s="30" t="s">
        <v>35</v>
      </c>
      <c r="C2163" s="31" t="s">
        <v>5073</v>
      </c>
      <c r="D2163" s="31" t="s">
        <v>5074</v>
      </c>
      <c r="E2163" s="31" t="s">
        <v>5075</v>
      </c>
      <c r="F2163" s="31" t="s">
        <v>5076</v>
      </c>
      <c r="G2163" s="32" t="s">
        <v>40</v>
      </c>
      <c r="H2163" s="33">
        <v>0</v>
      </c>
      <c r="I2163" s="67">
        <v>590000000</v>
      </c>
      <c r="J2163" s="32" t="s">
        <v>41</v>
      </c>
      <c r="K2163" s="32" t="s">
        <v>42</v>
      </c>
      <c r="L2163" s="32" t="s">
        <v>43</v>
      </c>
      <c r="M2163" s="32" t="s">
        <v>44</v>
      </c>
      <c r="N2163" s="32" t="s">
        <v>45</v>
      </c>
      <c r="O2163" s="32" t="s">
        <v>46</v>
      </c>
      <c r="P2163" s="32">
        <v>796</v>
      </c>
      <c r="Q2163" s="32" t="s">
        <v>47</v>
      </c>
      <c r="R2163" s="34">
        <v>16</v>
      </c>
      <c r="S2163" s="34">
        <v>420</v>
      </c>
      <c r="T2163" s="35">
        <v>0</v>
      </c>
      <c r="U2163" s="36">
        <f t="shared" si="189"/>
        <v>0</v>
      </c>
      <c r="V2163" s="37" t="s">
        <v>48</v>
      </c>
      <c r="W2163" s="32">
        <v>2016</v>
      </c>
      <c r="X2163" s="38">
        <v>11</v>
      </c>
    </row>
    <row r="2164" spans="1:63" s="40" customFormat="1" ht="50.1" customHeight="1">
      <c r="A2164" s="70" t="s">
        <v>14249</v>
      </c>
      <c r="B2164" s="30" t="s">
        <v>35</v>
      </c>
      <c r="C2164" s="42" t="s">
        <v>5073</v>
      </c>
      <c r="D2164" s="42" t="s">
        <v>5074</v>
      </c>
      <c r="E2164" s="42" t="s">
        <v>5075</v>
      </c>
      <c r="F2164" s="42" t="s">
        <v>5076</v>
      </c>
      <c r="G2164" s="30" t="s">
        <v>40</v>
      </c>
      <c r="H2164" s="30">
        <v>0</v>
      </c>
      <c r="I2164" s="351">
        <v>590000000</v>
      </c>
      <c r="J2164" s="32" t="s">
        <v>41</v>
      </c>
      <c r="K2164" s="30" t="s">
        <v>174</v>
      </c>
      <c r="L2164" s="32" t="s">
        <v>43</v>
      </c>
      <c r="M2164" s="30" t="s">
        <v>44</v>
      </c>
      <c r="N2164" s="30" t="s">
        <v>45</v>
      </c>
      <c r="O2164" s="32" t="s">
        <v>175</v>
      </c>
      <c r="P2164" s="32">
        <v>796</v>
      </c>
      <c r="Q2164" s="30" t="s">
        <v>47</v>
      </c>
      <c r="R2164" s="58">
        <v>16</v>
      </c>
      <c r="S2164" s="58">
        <v>420</v>
      </c>
      <c r="T2164" s="58">
        <v>0</v>
      </c>
      <c r="U2164" s="58">
        <f>T2164*1.12</f>
        <v>0</v>
      </c>
      <c r="V2164" s="314"/>
      <c r="W2164" s="32">
        <v>2016</v>
      </c>
      <c r="X2164" s="30" t="s">
        <v>14250</v>
      </c>
      <c r="Y2164" s="363"/>
      <c r="Z2164" s="364"/>
      <c r="AA2164" s="364"/>
      <c r="AB2164" s="364"/>
      <c r="AC2164" s="364"/>
      <c r="AD2164" s="364"/>
      <c r="AE2164" s="364"/>
      <c r="AF2164" s="364"/>
      <c r="AG2164" s="364"/>
      <c r="AH2164" s="364"/>
      <c r="AI2164" s="364"/>
      <c r="AJ2164" s="364"/>
      <c r="AK2164" s="364"/>
      <c r="AL2164" s="364"/>
      <c r="AM2164" s="39"/>
      <c r="AN2164" s="39"/>
      <c r="AO2164" s="39"/>
      <c r="AP2164" s="39"/>
      <c r="AQ2164" s="39"/>
      <c r="AR2164" s="39"/>
      <c r="AS2164" s="39"/>
      <c r="AT2164" s="39"/>
      <c r="AU2164" s="39"/>
      <c r="AV2164" s="39"/>
      <c r="AW2164" s="39"/>
      <c r="AX2164" s="39"/>
      <c r="AY2164" s="39"/>
      <c r="AZ2164" s="39"/>
      <c r="BA2164" s="39"/>
      <c r="BB2164" s="39"/>
      <c r="BC2164" s="39"/>
      <c r="BD2164" s="39"/>
      <c r="BE2164" s="39"/>
      <c r="BF2164" s="39"/>
      <c r="BG2164" s="39"/>
      <c r="BH2164" s="39"/>
      <c r="BI2164" s="39"/>
      <c r="BJ2164" s="39"/>
      <c r="BK2164" s="39"/>
    </row>
    <row r="2165" spans="1:63" s="40" customFormat="1" ht="50.1" customHeight="1">
      <c r="A2165" s="70" t="s">
        <v>14251</v>
      </c>
      <c r="B2165" s="54" t="s">
        <v>35</v>
      </c>
      <c r="C2165" s="42" t="s">
        <v>10732</v>
      </c>
      <c r="D2165" s="42" t="s">
        <v>5074</v>
      </c>
      <c r="E2165" s="42" t="s">
        <v>10733</v>
      </c>
      <c r="F2165" s="42" t="s">
        <v>14252</v>
      </c>
      <c r="G2165" s="30" t="s">
        <v>40</v>
      </c>
      <c r="H2165" s="239">
        <v>0</v>
      </c>
      <c r="I2165" s="313">
        <v>590000000</v>
      </c>
      <c r="J2165" s="68" t="s">
        <v>394</v>
      </c>
      <c r="K2165" s="30" t="s">
        <v>14136</v>
      </c>
      <c r="L2165" s="30" t="s">
        <v>396</v>
      </c>
      <c r="M2165" s="30" t="s">
        <v>69</v>
      </c>
      <c r="N2165" s="30" t="s">
        <v>9603</v>
      </c>
      <c r="O2165" s="30" t="s">
        <v>398</v>
      </c>
      <c r="P2165" s="70">
        <v>796</v>
      </c>
      <c r="Q2165" s="30" t="s">
        <v>47</v>
      </c>
      <c r="R2165" s="58">
        <v>8</v>
      </c>
      <c r="S2165" s="102">
        <v>340</v>
      </c>
      <c r="T2165" s="58">
        <f t="shared" ref="T2165" si="190">S2165*R2165</f>
        <v>2720</v>
      </c>
      <c r="U2165" s="323">
        <f t="shared" ref="U2165" si="191">T2165*1.12</f>
        <v>3046.4</v>
      </c>
      <c r="V2165" s="30"/>
      <c r="W2165" s="68">
        <v>2016</v>
      </c>
      <c r="X2165" s="30"/>
      <c r="Y2165" s="363"/>
      <c r="Z2165" s="364"/>
      <c r="AA2165" s="364"/>
      <c r="AB2165" s="364"/>
      <c r="AC2165" s="364"/>
      <c r="AD2165" s="364"/>
      <c r="AE2165" s="364"/>
      <c r="AF2165" s="364"/>
      <c r="AG2165" s="364"/>
      <c r="AH2165" s="364"/>
      <c r="AI2165" s="364"/>
      <c r="AJ2165" s="364"/>
      <c r="AK2165" s="364"/>
      <c r="AL2165" s="364"/>
      <c r="AM2165" s="39"/>
      <c r="AN2165" s="39"/>
      <c r="AO2165" s="39"/>
      <c r="AP2165" s="39"/>
      <c r="AQ2165" s="39"/>
      <c r="AR2165" s="39"/>
      <c r="AS2165" s="39"/>
      <c r="AT2165" s="39"/>
      <c r="AU2165" s="39"/>
      <c r="AV2165" s="39"/>
      <c r="AW2165" s="39"/>
      <c r="AX2165" s="39"/>
      <c r="AY2165" s="39"/>
      <c r="AZ2165" s="39"/>
      <c r="BA2165" s="39"/>
      <c r="BB2165" s="39"/>
      <c r="BC2165" s="39"/>
      <c r="BD2165" s="39"/>
      <c r="BE2165" s="39"/>
      <c r="BF2165" s="39"/>
      <c r="BG2165" s="39"/>
      <c r="BH2165" s="39"/>
      <c r="BI2165" s="39"/>
      <c r="BJ2165" s="39"/>
      <c r="BK2165" s="39"/>
    </row>
    <row r="2166" spans="1:63" ht="50.1" customHeight="1">
      <c r="A2166" s="29" t="s">
        <v>5077</v>
      </c>
      <c r="B2166" s="30" t="s">
        <v>35</v>
      </c>
      <c r="C2166" s="31" t="s">
        <v>5078</v>
      </c>
      <c r="D2166" s="31" t="s">
        <v>5079</v>
      </c>
      <c r="E2166" s="31" t="s">
        <v>5080</v>
      </c>
      <c r="F2166" s="31" t="s">
        <v>5081</v>
      </c>
      <c r="G2166" s="32" t="s">
        <v>40</v>
      </c>
      <c r="H2166" s="33">
        <v>0</v>
      </c>
      <c r="I2166" s="67">
        <v>590000000</v>
      </c>
      <c r="J2166" s="32" t="s">
        <v>41</v>
      </c>
      <c r="K2166" s="32" t="s">
        <v>68</v>
      </c>
      <c r="L2166" s="32" t="s">
        <v>302</v>
      </c>
      <c r="M2166" s="32" t="s">
        <v>69</v>
      </c>
      <c r="N2166" s="32" t="s">
        <v>303</v>
      </c>
      <c r="O2166" s="32" t="s">
        <v>71</v>
      </c>
      <c r="P2166" s="32">
        <v>796</v>
      </c>
      <c r="Q2166" s="32" t="s">
        <v>47</v>
      </c>
      <c r="R2166" s="34">
        <v>7</v>
      </c>
      <c r="S2166" s="34">
        <v>1070</v>
      </c>
      <c r="T2166" s="35">
        <v>0</v>
      </c>
      <c r="U2166" s="36">
        <f t="shared" si="189"/>
        <v>0</v>
      </c>
      <c r="V2166" s="37" t="s">
        <v>48</v>
      </c>
      <c r="W2166" s="32">
        <v>2016</v>
      </c>
      <c r="X2166" s="38">
        <v>11</v>
      </c>
    </row>
    <row r="2167" spans="1:63" s="40" customFormat="1" ht="50.1" customHeight="1">
      <c r="A2167" s="70" t="s">
        <v>5082</v>
      </c>
      <c r="B2167" s="30" t="s">
        <v>35</v>
      </c>
      <c r="C2167" s="220" t="s">
        <v>5078</v>
      </c>
      <c r="D2167" s="220" t="s">
        <v>5079</v>
      </c>
      <c r="E2167" s="220" t="s">
        <v>5080</v>
      </c>
      <c r="F2167" s="220" t="s">
        <v>5081</v>
      </c>
      <c r="G2167" s="32" t="s">
        <v>40</v>
      </c>
      <c r="H2167" s="30">
        <v>0</v>
      </c>
      <c r="I2167" s="351">
        <v>590000000</v>
      </c>
      <c r="J2167" s="32" t="s">
        <v>41</v>
      </c>
      <c r="K2167" s="32" t="s">
        <v>182</v>
      </c>
      <c r="L2167" s="32" t="s">
        <v>302</v>
      </c>
      <c r="M2167" s="32" t="s">
        <v>69</v>
      </c>
      <c r="N2167" s="32" t="s">
        <v>303</v>
      </c>
      <c r="O2167" s="32" t="s">
        <v>115</v>
      </c>
      <c r="P2167" s="32">
        <v>796</v>
      </c>
      <c r="Q2167" s="32" t="s">
        <v>47</v>
      </c>
      <c r="R2167" s="58">
        <v>7</v>
      </c>
      <c r="S2167" s="58">
        <v>1070</v>
      </c>
      <c r="T2167" s="58">
        <v>0</v>
      </c>
      <c r="U2167" s="58">
        <f>T2167*1.12</f>
        <v>0</v>
      </c>
      <c r="V2167" s="65"/>
      <c r="W2167" s="32">
        <v>2016</v>
      </c>
      <c r="X2167" s="30" t="s">
        <v>5470</v>
      </c>
      <c r="Y2167" s="364"/>
      <c r="Z2167" s="364"/>
      <c r="AA2167" s="364"/>
      <c r="AB2167" s="364"/>
      <c r="AC2167" s="364"/>
      <c r="AD2167" s="364"/>
      <c r="AE2167" s="364"/>
      <c r="AF2167" s="364"/>
      <c r="AG2167" s="364"/>
      <c r="AH2167" s="364"/>
      <c r="AI2167" s="364"/>
      <c r="AJ2167" s="364"/>
      <c r="AK2167" s="39"/>
      <c r="AL2167" s="39"/>
      <c r="AM2167" s="39"/>
      <c r="AN2167" s="39"/>
      <c r="AO2167" s="39"/>
      <c r="AP2167" s="39"/>
      <c r="AQ2167" s="39"/>
      <c r="AR2167" s="39"/>
      <c r="AS2167" s="39"/>
      <c r="AT2167" s="39"/>
      <c r="AU2167" s="39"/>
      <c r="AV2167" s="39"/>
      <c r="AW2167" s="39"/>
      <c r="AX2167" s="39"/>
      <c r="AY2167" s="39"/>
      <c r="AZ2167" s="39"/>
      <c r="BA2167" s="39"/>
      <c r="BB2167" s="39"/>
      <c r="BC2167" s="39"/>
      <c r="BD2167" s="39"/>
      <c r="BE2167" s="39"/>
      <c r="BF2167" s="39"/>
      <c r="BG2167" s="39"/>
      <c r="BH2167" s="39"/>
      <c r="BI2167" s="39"/>
    </row>
    <row r="2168" spans="1:63" s="40" customFormat="1" ht="50.1" customHeight="1">
      <c r="A2168" s="68" t="s">
        <v>14235</v>
      </c>
      <c r="B2168" s="54" t="s">
        <v>35</v>
      </c>
      <c r="C2168" s="220" t="s">
        <v>5078</v>
      </c>
      <c r="D2168" s="220" t="s">
        <v>5079</v>
      </c>
      <c r="E2168" s="220" t="s">
        <v>5080</v>
      </c>
      <c r="F2168" s="220" t="s">
        <v>14236</v>
      </c>
      <c r="G2168" s="30" t="s">
        <v>40</v>
      </c>
      <c r="H2168" s="239">
        <v>0</v>
      </c>
      <c r="I2168" s="313">
        <v>590000000</v>
      </c>
      <c r="J2168" s="68" t="s">
        <v>394</v>
      </c>
      <c r="K2168" s="30" t="s">
        <v>14136</v>
      </c>
      <c r="L2168" s="30" t="s">
        <v>396</v>
      </c>
      <c r="M2168" s="30" t="s">
        <v>69</v>
      </c>
      <c r="N2168" s="30" t="s">
        <v>14227</v>
      </c>
      <c r="O2168" s="30" t="s">
        <v>175</v>
      </c>
      <c r="P2168" s="70">
        <v>796</v>
      </c>
      <c r="Q2168" s="30" t="s">
        <v>47</v>
      </c>
      <c r="R2168" s="58">
        <v>8</v>
      </c>
      <c r="S2168" s="58">
        <v>500</v>
      </c>
      <c r="T2168" s="323">
        <f>R2168*S2168</f>
        <v>4000</v>
      </c>
      <c r="U2168" s="323">
        <f>T2168*1.12</f>
        <v>4480</v>
      </c>
      <c r="V2168" s="123"/>
      <c r="W2168" s="68">
        <v>2016</v>
      </c>
      <c r="X2168" s="30"/>
      <c r="Y2168" s="364"/>
      <c r="Z2168" s="364"/>
      <c r="AA2168" s="364"/>
      <c r="AB2168" s="364"/>
      <c r="AC2168" s="364"/>
      <c r="AD2168" s="364"/>
      <c r="AE2168" s="364"/>
      <c r="AF2168" s="364"/>
      <c r="AG2168" s="364"/>
      <c r="AH2168" s="364"/>
      <c r="AI2168" s="364"/>
      <c r="AJ2168" s="364"/>
      <c r="AK2168" s="39"/>
      <c r="AL2168" s="39"/>
      <c r="AM2168" s="39"/>
      <c r="AN2168" s="39"/>
      <c r="AO2168" s="39"/>
      <c r="AP2168" s="39"/>
      <c r="AQ2168" s="39"/>
      <c r="AR2168" s="39"/>
      <c r="AS2168" s="39"/>
      <c r="AT2168" s="39"/>
      <c r="AU2168" s="39"/>
      <c r="AV2168" s="39"/>
      <c r="AW2168" s="39"/>
      <c r="AX2168" s="39"/>
      <c r="AY2168" s="39"/>
      <c r="AZ2168" s="39"/>
      <c r="BA2168" s="39"/>
      <c r="BB2168" s="39"/>
      <c r="BC2168" s="39"/>
      <c r="BD2168" s="39"/>
      <c r="BE2168" s="39"/>
      <c r="BF2168" s="39"/>
      <c r="BG2168" s="39"/>
      <c r="BH2168" s="39"/>
      <c r="BI2168" s="39"/>
    </row>
    <row r="2169" spans="1:63" ht="50.1" customHeight="1">
      <c r="A2169" s="29" t="s">
        <v>5083</v>
      </c>
      <c r="B2169" s="30" t="s">
        <v>35</v>
      </c>
      <c r="C2169" s="31" t="s">
        <v>5078</v>
      </c>
      <c r="D2169" s="31" t="s">
        <v>5079</v>
      </c>
      <c r="E2169" s="31" t="s">
        <v>5080</v>
      </c>
      <c r="F2169" s="31" t="s">
        <v>5084</v>
      </c>
      <c r="G2169" s="32" t="s">
        <v>40</v>
      </c>
      <c r="H2169" s="33">
        <v>0</v>
      </c>
      <c r="I2169" s="67">
        <v>590000000</v>
      </c>
      <c r="J2169" s="32" t="s">
        <v>41</v>
      </c>
      <c r="K2169" s="32" t="s">
        <v>68</v>
      </c>
      <c r="L2169" s="32" t="s">
        <v>302</v>
      </c>
      <c r="M2169" s="32" t="s">
        <v>69</v>
      </c>
      <c r="N2169" s="32" t="s">
        <v>303</v>
      </c>
      <c r="O2169" s="32" t="s">
        <v>71</v>
      </c>
      <c r="P2169" s="32">
        <v>796</v>
      </c>
      <c r="Q2169" s="32" t="s">
        <v>47</v>
      </c>
      <c r="R2169" s="34">
        <v>3</v>
      </c>
      <c r="S2169" s="34">
        <v>1070</v>
      </c>
      <c r="T2169" s="35">
        <v>0</v>
      </c>
      <c r="U2169" s="36">
        <f t="shared" si="189"/>
        <v>0</v>
      </c>
      <c r="V2169" s="37" t="s">
        <v>48</v>
      </c>
      <c r="W2169" s="32">
        <v>2016</v>
      </c>
      <c r="X2169" s="38">
        <v>11</v>
      </c>
    </row>
    <row r="2170" spans="1:63" s="40" customFormat="1" ht="50.1" customHeight="1">
      <c r="A2170" s="70" t="s">
        <v>5085</v>
      </c>
      <c r="B2170" s="30" t="s">
        <v>35</v>
      </c>
      <c r="C2170" s="42" t="s">
        <v>5078</v>
      </c>
      <c r="D2170" s="42" t="s">
        <v>5079</v>
      </c>
      <c r="E2170" s="42" t="s">
        <v>5080</v>
      </c>
      <c r="F2170" s="42" t="s">
        <v>5084</v>
      </c>
      <c r="G2170" s="32" t="s">
        <v>40</v>
      </c>
      <c r="H2170" s="30">
        <v>0</v>
      </c>
      <c r="I2170" s="67">
        <v>590000000</v>
      </c>
      <c r="J2170" s="32" t="s">
        <v>41</v>
      </c>
      <c r="K2170" s="32" t="s">
        <v>182</v>
      </c>
      <c r="L2170" s="32" t="s">
        <v>302</v>
      </c>
      <c r="M2170" s="32" t="s">
        <v>69</v>
      </c>
      <c r="N2170" s="32" t="s">
        <v>303</v>
      </c>
      <c r="O2170" s="32" t="s">
        <v>115</v>
      </c>
      <c r="P2170" s="32">
        <v>796</v>
      </c>
      <c r="Q2170" s="32" t="s">
        <v>47</v>
      </c>
      <c r="R2170" s="43">
        <v>3</v>
      </c>
      <c r="S2170" s="43">
        <v>1070</v>
      </c>
      <c r="T2170" s="44">
        <v>0</v>
      </c>
      <c r="U2170" s="44">
        <f>T2170*1.12</f>
        <v>0</v>
      </c>
      <c r="V2170" s="65"/>
      <c r="W2170" s="32">
        <v>2016</v>
      </c>
      <c r="X2170" s="87" t="s">
        <v>2456</v>
      </c>
    </row>
    <row r="2171" spans="1:63" s="40" customFormat="1" ht="50.1" customHeight="1">
      <c r="A2171" s="68" t="s">
        <v>5086</v>
      </c>
      <c r="B2171" s="54" t="s">
        <v>35</v>
      </c>
      <c r="C2171" s="42" t="s">
        <v>5078</v>
      </c>
      <c r="D2171" s="42" t="s">
        <v>5079</v>
      </c>
      <c r="E2171" s="42" t="s">
        <v>5080</v>
      </c>
      <c r="F2171" s="42" t="s">
        <v>5084</v>
      </c>
      <c r="G2171" s="30" t="s">
        <v>40</v>
      </c>
      <c r="H2171" s="239">
        <v>0</v>
      </c>
      <c r="I2171" s="67">
        <v>590000000</v>
      </c>
      <c r="J2171" s="68" t="s">
        <v>394</v>
      </c>
      <c r="K2171" s="30" t="s">
        <v>3281</v>
      </c>
      <c r="L2171" s="30" t="s">
        <v>396</v>
      </c>
      <c r="M2171" s="30" t="s">
        <v>69</v>
      </c>
      <c r="N2171" s="30" t="s">
        <v>397</v>
      </c>
      <c r="O2171" s="30" t="s">
        <v>398</v>
      </c>
      <c r="P2171" s="32">
        <v>796</v>
      </c>
      <c r="Q2171" s="30" t="s">
        <v>47</v>
      </c>
      <c r="R2171" s="43">
        <v>1</v>
      </c>
      <c r="S2171" s="43">
        <v>1200</v>
      </c>
      <c r="T2171" s="44">
        <f>S2171*R2171</f>
        <v>1200</v>
      </c>
      <c r="U2171" s="207">
        <f>T2171*1.12</f>
        <v>1344.0000000000002</v>
      </c>
      <c r="V2171" s="30"/>
      <c r="W2171" s="68">
        <v>2016</v>
      </c>
      <c r="X2171" s="30"/>
    </row>
    <row r="2172" spans="1:63" ht="50.1" customHeight="1">
      <c r="A2172" s="29" t="s">
        <v>5087</v>
      </c>
      <c r="B2172" s="30" t="s">
        <v>35</v>
      </c>
      <c r="C2172" s="31" t="s">
        <v>5078</v>
      </c>
      <c r="D2172" s="31" t="s">
        <v>5079</v>
      </c>
      <c r="E2172" s="31" t="s">
        <v>5080</v>
      </c>
      <c r="F2172" s="31" t="s">
        <v>5088</v>
      </c>
      <c r="G2172" s="32" t="s">
        <v>40</v>
      </c>
      <c r="H2172" s="33">
        <v>0</v>
      </c>
      <c r="I2172" s="67">
        <v>590000000</v>
      </c>
      <c r="J2172" s="32" t="s">
        <v>41</v>
      </c>
      <c r="K2172" s="32" t="s">
        <v>68</v>
      </c>
      <c r="L2172" s="32" t="s">
        <v>302</v>
      </c>
      <c r="M2172" s="32" t="s">
        <v>69</v>
      </c>
      <c r="N2172" s="32" t="s">
        <v>303</v>
      </c>
      <c r="O2172" s="32" t="s">
        <v>71</v>
      </c>
      <c r="P2172" s="32">
        <v>796</v>
      </c>
      <c r="Q2172" s="32" t="s">
        <v>47</v>
      </c>
      <c r="R2172" s="34">
        <v>8</v>
      </c>
      <c r="S2172" s="34">
        <v>1070</v>
      </c>
      <c r="T2172" s="35">
        <v>0</v>
      </c>
      <c r="U2172" s="36">
        <f t="shared" si="189"/>
        <v>0</v>
      </c>
      <c r="V2172" s="37" t="s">
        <v>48</v>
      </c>
      <c r="W2172" s="32">
        <v>2016</v>
      </c>
      <c r="X2172" s="38">
        <v>11</v>
      </c>
    </row>
    <row r="2173" spans="1:63" s="151" customFormat="1" ht="50.1" customHeight="1">
      <c r="A2173" s="41" t="s">
        <v>5089</v>
      </c>
      <c r="B2173" s="30" t="s">
        <v>35</v>
      </c>
      <c r="C2173" s="42" t="s">
        <v>5078</v>
      </c>
      <c r="D2173" s="42" t="s">
        <v>5079</v>
      </c>
      <c r="E2173" s="42" t="s">
        <v>5080</v>
      </c>
      <c r="F2173" s="42" t="s">
        <v>5088</v>
      </c>
      <c r="G2173" s="32" t="s">
        <v>40</v>
      </c>
      <c r="H2173" s="30">
        <v>0</v>
      </c>
      <c r="I2173" s="67">
        <v>590000000</v>
      </c>
      <c r="J2173" s="32" t="s">
        <v>41</v>
      </c>
      <c r="K2173" s="32" t="s">
        <v>182</v>
      </c>
      <c r="L2173" s="32" t="s">
        <v>302</v>
      </c>
      <c r="M2173" s="32" t="s">
        <v>69</v>
      </c>
      <c r="N2173" s="32" t="s">
        <v>303</v>
      </c>
      <c r="O2173" s="32" t="s">
        <v>115</v>
      </c>
      <c r="P2173" s="32">
        <v>796</v>
      </c>
      <c r="Q2173" s="32" t="s">
        <v>47</v>
      </c>
      <c r="R2173" s="62">
        <v>8</v>
      </c>
      <c r="S2173" s="53">
        <v>1070</v>
      </c>
      <c r="T2173" s="44">
        <f>R2173*S2173</f>
        <v>8560</v>
      </c>
      <c r="U2173" s="44">
        <f>T2173*1.12</f>
        <v>9587.2000000000007</v>
      </c>
      <c r="V2173" s="65"/>
      <c r="W2173" s="32">
        <v>2016</v>
      </c>
      <c r="X2173" s="87"/>
    </row>
    <row r="2174" spans="1:63" ht="50.1" customHeight="1">
      <c r="A2174" s="29" t="s">
        <v>5090</v>
      </c>
      <c r="B2174" s="30" t="s">
        <v>35</v>
      </c>
      <c r="C2174" s="31" t="s">
        <v>5078</v>
      </c>
      <c r="D2174" s="31" t="s">
        <v>5079</v>
      </c>
      <c r="E2174" s="31" t="s">
        <v>5080</v>
      </c>
      <c r="F2174" s="31" t="s">
        <v>5091</v>
      </c>
      <c r="G2174" s="32" t="s">
        <v>40</v>
      </c>
      <c r="H2174" s="33">
        <v>0</v>
      </c>
      <c r="I2174" s="67">
        <v>590000000</v>
      </c>
      <c r="J2174" s="32" t="s">
        <v>41</v>
      </c>
      <c r="K2174" s="32" t="s">
        <v>68</v>
      </c>
      <c r="L2174" s="32" t="s">
        <v>302</v>
      </c>
      <c r="M2174" s="32" t="s">
        <v>69</v>
      </c>
      <c r="N2174" s="32" t="s">
        <v>303</v>
      </c>
      <c r="O2174" s="32" t="s">
        <v>71</v>
      </c>
      <c r="P2174" s="32">
        <v>796</v>
      </c>
      <c r="Q2174" s="32" t="s">
        <v>47</v>
      </c>
      <c r="R2174" s="34">
        <v>31</v>
      </c>
      <c r="S2174" s="34">
        <v>800</v>
      </c>
      <c r="T2174" s="35">
        <v>0</v>
      </c>
      <c r="U2174" s="36">
        <f t="shared" si="189"/>
        <v>0</v>
      </c>
      <c r="V2174" s="37" t="s">
        <v>48</v>
      </c>
      <c r="W2174" s="32">
        <v>2016</v>
      </c>
      <c r="X2174" s="38">
        <v>11</v>
      </c>
    </row>
    <row r="2175" spans="1:63" s="151" customFormat="1" ht="50.1" customHeight="1">
      <c r="A2175" s="41" t="s">
        <v>5092</v>
      </c>
      <c r="B2175" s="30" t="s">
        <v>35</v>
      </c>
      <c r="C2175" s="42" t="s">
        <v>5078</v>
      </c>
      <c r="D2175" s="42" t="s">
        <v>5079</v>
      </c>
      <c r="E2175" s="42" t="s">
        <v>5080</v>
      </c>
      <c r="F2175" s="42" t="s">
        <v>5091</v>
      </c>
      <c r="G2175" s="32" t="s">
        <v>40</v>
      </c>
      <c r="H2175" s="30">
        <v>0</v>
      </c>
      <c r="I2175" s="67">
        <v>590000000</v>
      </c>
      <c r="J2175" s="32" t="s">
        <v>41</v>
      </c>
      <c r="K2175" s="32" t="s">
        <v>182</v>
      </c>
      <c r="L2175" s="32" t="s">
        <v>302</v>
      </c>
      <c r="M2175" s="32" t="s">
        <v>69</v>
      </c>
      <c r="N2175" s="32" t="s">
        <v>303</v>
      </c>
      <c r="O2175" s="32" t="s">
        <v>115</v>
      </c>
      <c r="P2175" s="32">
        <v>796</v>
      </c>
      <c r="Q2175" s="32" t="s">
        <v>47</v>
      </c>
      <c r="R2175" s="62">
        <v>31</v>
      </c>
      <c r="S2175" s="53">
        <v>800</v>
      </c>
      <c r="T2175" s="44">
        <f>R2175*S2175</f>
        <v>24800</v>
      </c>
      <c r="U2175" s="44">
        <f>T2175*1.12</f>
        <v>27776.000000000004</v>
      </c>
      <c r="V2175" s="65"/>
      <c r="W2175" s="32">
        <v>2016</v>
      </c>
      <c r="X2175" s="87"/>
    </row>
    <row r="2176" spans="1:63" ht="50.1" customHeight="1">
      <c r="A2176" s="29" t="s">
        <v>5093</v>
      </c>
      <c r="B2176" s="30" t="s">
        <v>35</v>
      </c>
      <c r="C2176" s="31" t="s">
        <v>5078</v>
      </c>
      <c r="D2176" s="31" t="s">
        <v>5079</v>
      </c>
      <c r="E2176" s="31" t="s">
        <v>5080</v>
      </c>
      <c r="F2176" s="31" t="s">
        <v>5094</v>
      </c>
      <c r="G2176" s="32" t="s">
        <v>40</v>
      </c>
      <c r="H2176" s="33">
        <v>0</v>
      </c>
      <c r="I2176" s="67">
        <v>590000000</v>
      </c>
      <c r="J2176" s="32" t="s">
        <v>41</v>
      </c>
      <c r="K2176" s="32" t="s">
        <v>68</v>
      </c>
      <c r="L2176" s="32" t="s">
        <v>302</v>
      </c>
      <c r="M2176" s="32" t="s">
        <v>69</v>
      </c>
      <c r="N2176" s="32" t="s">
        <v>303</v>
      </c>
      <c r="O2176" s="32" t="s">
        <v>71</v>
      </c>
      <c r="P2176" s="32">
        <v>796</v>
      </c>
      <c r="Q2176" s="32" t="s">
        <v>47</v>
      </c>
      <c r="R2176" s="34">
        <v>4</v>
      </c>
      <c r="S2176" s="34">
        <v>800</v>
      </c>
      <c r="T2176" s="35">
        <v>0</v>
      </c>
      <c r="U2176" s="36">
        <f t="shared" si="189"/>
        <v>0</v>
      </c>
      <c r="V2176" s="37" t="s">
        <v>48</v>
      </c>
      <c r="W2176" s="32">
        <v>2016</v>
      </c>
      <c r="X2176" s="38">
        <v>11</v>
      </c>
    </row>
    <row r="2177" spans="1:63" s="40" customFormat="1" ht="50.1" customHeight="1">
      <c r="A2177" s="70" t="s">
        <v>14253</v>
      </c>
      <c r="B2177" s="30" t="s">
        <v>35</v>
      </c>
      <c r="C2177" s="42" t="s">
        <v>5078</v>
      </c>
      <c r="D2177" s="42" t="s">
        <v>5079</v>
      </c>
      <c r="E2177" s="42" t="s">
        <v>5080</v>
      </c>
      <c r="F2177" s="42" t="s">
        <v>5094</v>
      </c>
      <c r="G2177" s="32" t="s">
        <v>40</v>
      </c>
      <c r="H2177" s="30">
        <v>0</v>
      </c>
      <c r="I2177" s="351">
        <v>590000000</v>
      </c>
      <c r="J2177" s="32" t="s">
        <v>41</v>
      </c>
      <c r="K2177" s="32" t="s">
        <v>182</v>
      </c>
      <c r="L2177" s="32" t="s">
        <v>302</v>
      </c>
      <c r="M2177" s="32" t="s">
        <v>69</v>
      </c>
      <c r="N2177" s="32" t="s">
        <v>303</v>
      </c>
      <c r="O2177" s="32" t="s">
        <v>115</v>
      </c>
      <c r="P2177" s="32">
        <v>796</v>
      </c>
      <c r="Q2177" s="32" t="s">
        <v>47</v>
      </c>
      <c r="R2177" s="58">
        <v>4</v>
      </c>
      <c r="S2177" s="58">
        <v>800</v>
      </c>
      <c r="T2177" s="58">
        <v>0</v>
      </c>
      <c r="U2177" s="58">
        <f>T2177*1.12</f>
        <v>0</v>
      </c>
      <c r="V2177" s="65"/>
      <c r="W2177" s="32">
        <v>2016</v>
      </c>
      <c r="X2177" s="32" t="s">
        <v>14254</v>
      </c>
      <c r="Y2177" s="363"/>
      <c r="Z2177" s="364"/>
      <c r="AA2177" s="364"/>
      <c r="AB2177" s="364"/>
      <c r="AC2177" s="364"/>
      <c r="AD2177" s="364"/>
      <c r="AE2177" s="364"/>
      <c r="AF2177" s="364"/>
      <c r="AG2177" s="364"/>
      <c r="AH2177" s="364"/>
      <c r="AI2177" s="364"/>
      <c r="AJ2177" s="364"/>
      <c r="AK2177" s="364"/>
      <c r="AL2177" s="364"/>
      <c r="AM2177" s="39"/>
      <c r="AN2177" s="39"/>
      <c r="AO2177" s="39"/>
      <c r="AP2177" s="39"/>
      <c r="AQ2177" s="39"/>
      <c r="AR2177" s="39"/>
      <c r="AS2177" s="39"/>
      <c r="AT2177" s="39"/>
      <c r="AU2177" s="39"/>
      <c r="AV2177" s="39"/>
      <c r="AW2177" s="39"/>
      <c r="AX2177" s="39"/>
      <c r="AY2177" s="39"/>
      <c r="AZ2177" s="39"/>
      <c r="BA2177" s="39"/>
      <c r="BB2177" s="39"/>
      <c r="BC2177" s="39"/>
      <c r="BD2177" s="39"/>
      <c r="BE2177" s="39"/>
      <c r="BF2177" s="39"/>
      <c r="BG2177" s="39"/>
      <c r="BH2177" s="39"/>
      <c r="BI2177" s="39"/>
      <c r="BJ2177" s="39"/>
      <c r="BK2177" s="39"/>
    </row>
    <row r="2178" spans="1:63" s="40" customFormat="1" ht="50.1" customHeight="1">
      <c r="A2178" s="70" t="s">
        <v>14255</v>
      </c>
      <c r="B2178" s="54" t="s">
        <v>35</v>
      </c>
      <c r="C2178" s="42" t="s">
        <v>9144</v>
      </c>
      <c r="D2178" s="42" t="s">
        <v>5079</v>
      </c>
      <c r="E2178" s="42" t="s">
        <v>9145</v>
      </c>
      <c r="F2178" s="42" t="s">
        <v>13700</v>
      </c>
      <c r="G2178" s="30" t="s">
        <v>40</v>
      </c>
      <c r="H2178" s="239">
        <v>0</v>
      </c>
      <c r="I2178" s="313">
        <v>590000000</v>
      </c>
      <c r="J2178" s="68" t="s">
        <v>394</v>
      </c>
      <c r="K2178" s="30" t="s">
        <v>14136</v>
      </c>
      <c r="L2178" s="30" t="s">
        <v>396</v>
      </c>
      <c r="M2178" s="30" t="s">
        <v>69</v>
      </c>
      <c r="N2178" s="30" t="s">
        <v>9603</v>
      </c>
      <c r="O2178" s="30" t="s">
        <v>398</v>
      </c>
      <c r="P2178" s="70">
        <v>796</v>
      </c>
      <c r="Q2178" s="30" t="s">
        <v>47</v>
      </c>
      <c r="R2178" s="58">
        <v>4</v>
      </c>
      <c r="S2178" s="102">
        <v>800</v>
      </c>
      <c r="T2178" s="58">
        <f t="shared" ref="T2178" si="192">S2178*R2178</f>
        <v>3200</v>
      </c>
      <c r="U2178" s="323">
        <f>T2178*1.12</f>
        <v>3584.0000000000005</v>
      </c>
      <c r="V2178" s="30"/>
      <c r="W2178" s="68">
        <v>2016</v>
      </c>
      <c r="X2178" s="30"/>
      <c r="Y2178" s="363"/>
      <c r="Z2178" s="364"/>
      <c r="AA2178" s="364"/>
      <c r="AB2178" s="364"/>
      <c r="AC2178" s="364"/>
      <c r="AD2178" s="364"/>
      <c r="AE2178" s="364"/>
      <c r="AF2178" s="364"/>
      <c r="AG2178" s="364"/>
      <c r="AH2178" s="364"/>
      <c r="AI2178" s="364"/>
      <c r="AJ2178" s="364"/>
      <c r="AK2178" s="364"/>
      <c r="AL2178" s="364"/>
      <c r="AM2178" s="39"/>
      <c r="AN2178" s="39"/>
      <c r="AO2178" s="39"/>
      <c r="AP2178" s="39"/>
      <c r="AQ2178" s="39"/>
      <c r="AR2178" s="39"/>
      <c r="AS2178" s="39"/>
      <c r="AT2178" s="39"/>
      <c r="AU2178" s="39"/>
      <c r="AV2178" s="39"/>
      <c r="AW2178" s="39"/>
      <c r="AX2178" s="39"/>
      <c r="AY2178" s="39"/>
      <c r="AZ2178" s="39"/>
      <c r="BA2178" s="39"/>
      <c r="BB2178" s="39"/>
      <c r="BC2178" s="39"/>
      <c r="BD2178" s="39"/>
      <c r="BE2178" s="39"/>
      <c r="BF2178" s="39"/>
      <c r="BG2178" s="39"/>
      <c r="BH2178" s="39"/>
      <c r="BI2178" s="39"/>
      <c r="BJ2178" s="39"/>
      <c r="BK2178" s="39"/>
    </row>
    <row r="2179" spans="1:63" ht="50.1" customHeight="1">
      <c r="A2179" s="29" t="s">
        <v>5095</v>
      </c>
      <c r="B2179" s="30" t="s">
        <v>35</v>
      </c>
      <c r="C2179" s="31" t="s">
        <v>5078</v>
      </c>
      <c r="D2179" s="31" t="s">
        <v>5079</v>
      </c>
      <c r="E2179" s="31" t="s">
        <v>5080</v>
      </c>
      <c r="F2179" s="31" t="s">
        <v>5096</v>
      </c>
      <c r="G2179" s="32" t="s">
        <v>40</v>
      </c>
      <c r="H2179" s="33">
        <v>0</v>
      </c>
      <c r="I2179" s="67">
        <v>590000000</v>
      </c>
      <c r="J2179" s="32" t="s">
        <v>41</v>
      </c>
      <c r="K2179" s="32" t="s">
        <v>68</v>
      </c>
      <c r="L2179" s="32" t="s">
        <v>302</v>
      </c>
      <c r="M2179" s="32" t="s">
        <v>69</v>
      </c>
      <c r="N2179" s="32" t="s">
        <v>303</v>
      </c>
      <c r="O2179" s="32" t="s">
        <v>71</v>
      </c>
      <c r="P2179" s="32">
        <v>796</v>
      </c>
      <c r="Q2179" s="32" t="s">
        <v>47</v>
      </c>
      <c r="R2179" s="34">
        <v>12</v>
      </c>
      <c r="S2179" s="34">
        <v>4910</v>
      </c>
      <c r="T2179" s="35">
        <v>0</v>
      </c>
      <c r="U2179" s="36">
        <f t="shared" si="189"/>
        <v>0</v>
      </c>
      <c r="V2179" s="37" t="s">
        <v>48</v>
      </c>
      <c r="W2179" s="32">
        <v>2016</v>
      </c>
      <c r="X2179" s="38">
        <v>11</v>
      </c>
    </row>
    <row r="2180" spans="1:63" s="151" customFormat="1" ht="50.1" customHeight="1">
      <c r="A2180" s="41" t="s">
        <v>5097</v>
      </c>
      <c r="B2180" s="30" t="s">
        <v>35</v>
      </c>
      <c r="C2180" s="42" t="s">
        <v>5078</v>
      </c>
      <c r="D2180" s="42" t="s">
        <v>5079</v>
      </c>
      <c r="E2180" s="42" t="s">
        <v>5080</v>
      </c>
      <c r="F2180" s="42" t="s">
        <v>5096</v>
      </c>
      <c r="G2180" s="32" t="s">
        <v>40</v>
      </c>
      <c r="H2180" s="30">
        <v>0</v>
      </c>
      <c r="I2180" s="67">
        <v>590000000</v>
      </c>
      <c r="J2180" s="32" t="s">
        <v>41</v>
      </c>
      <c r="K2180" s="32" t="s">
        <v>182</v>
      </c>
      <c r="L2180" s="32" t="s">
        <v>302</v>
      </c>
      <c r="M2180" s="32" t="s">
        <v>69</v>
      </c>
      <c r="N2180" s="32" t="s">
        <v>303</v>
      </c>
      <c r="O2180" s="32" t="s">
        <v>115</v>
      </c>
      <c r="P2180" s="32">
        <v>796</v>
      </c>
      <c r="Q2180" s="32" t="s">
        <v>47</v>
      </c>
      <c r="R2180" s="62">
        <v>12</v>
      </c>
      <c r="S2180" s="53">
        <v>4910</v>
      </c>
      <c r="T2180" s="44">
        <f>R2180*S2180</f>
        <v>58920</v>
      </c>
      <c r="U2180" s="44">
        <f>T2180*1.12</f>
        <v>65990.400000000009</v>
      </c>
      <c r="V2180" s="65"/>
      <c r="W2180" s="32">
        <v>2016</v>
      </c>
      <c r="X2180" s="87"/>
    </row>
    <row r="2181" spans="1:63" ht="50.1" customHeight="1">
      <c r="A2181" s="29" t="s">
        <v>5098</v>
      </c>
      <c r="B2181" s="30" t="s">
        <v>35</v>
      </c>
      <c r="C2181" s="31" t="s">
        <v>5099</v>
      </c>
      <c r="D2181" s="31" t="s">
        <v>5100</v>
      </c>
      <c r="E2181" s="31" t="s">
        <v>5101</v>
      </c>
      <c r="F2181" s="31" t="s">
        <v>5102</v>
      </c>
      <c r="G2181" s="32" t="s">
        <v>40</v>
      </c>
      <c r="H2181" s="33">
        <v>69.5</v>
      </c>
      <c r="I2181" s="67">
        <v>590000000</v>
      </c>
      <c r="J2181" s="32" t="s">
        <v>41</v>
      </c>
      <c r="K2181" s="32" t="s">
        <v>42</v>
      </c>
      <c r="L2181" s="32" t="s">
        <v>43</v>
      </c>
      <c r="M2181" s="32" t="s">
        <v>69</v>
      </c>
      <c r="N2181" s="32" t="s">
        <v>5103</v>
      </c>
      <c r="O2181" s="32" t="s">
        <v>46</v>
      </c>
      <c r="P2181" s="32">
        <v>796</v>
      </c>
      <c r="Q2181" s="32" t="s">
        <v>47</v>
      </c>
      <c r="R2181" s="34">
        <v>20</v>
      </c>
      <c r="S2181" s="34">
        <v>179.4</v>
      </c>
      <c r="T2181" s="35">
        <v>0</v>
      </c>
      <c r="U2181" s="36">
        <v>0</v>
      </c>
      <c r="V2181" s="37" t="s">
        <v>126</v>
      </c>
      <c r="W2181" s="32">
        <v>2016</v>
      </c>
      <c r="X2181" s="38" t="s">
        <v>12648</v>
      </c>
    </row>
    <row r="2182" spans="1:63" ht="50.1" customHeight="1">
      <c r="A2182" s="29" t="s">
        <v>5104</v>
      </c>
      <c r="B2182" s="30" t="s">
        <v>35</v>
      </c>
      <c r="C2182" s="31" t="s">
        <v>5099</v>
      </c>
      <c r="D2182" s="31" t="s">
        <v>5100</v>
      </c>
      <c r="E2182" s="31" t="s">
        <v>5101</v>
      </c>
      <c r="F2182" s="31" t="s">
        <v>5105</v>
      </c>
      <c r="G2182" s="32" t="s">
        <v>40</v>
      </c>
      <c r="H2182" s="33">
        <v>0</v>
      </c>
      <c r="I2182" s="67">
        <v>590000000</v>
      </c>
      <c r="J2182" s="32" t="s">
        <v>41</v>
      </c>
      <c r="K2182" s="32" t="s">
        <v>5106</v>
      </c>
      <c r="L2182" s="32" t="s">
        <v>43</v>
      </c>
      <c r="M2182" s="32" t="s">
        <v>84</v>
      </c>
      <c r="N2182" s="32" t="s">
        <v>882</v>
      </c>
      <c r="O2182" s="32" t="s">
        <v>46</v>
      </c>
      <c r="P2182" s="32">
        <v>796</v>
      </c>
      <c r="Q2182" s="32" t="s">
        <v>47</v>
      </c>
      <c r="R2182" s="34">
        <v>20</v>
      </c>
      <c r="S2182" s="34">
        <v>320</v>
      </c>
      <c r="T2182" s="35">
        <f>R2182*S2182</f>
        <v>6400</v>
      </c>
      <c r="U2182" s="36">
        <f>T2182*1.12</f>
        <v>7168.0000000000009</v>
      </c>
      <c r="V2182" s="37" t="s">
        <v>48</v>
      </c>
      <c r="W2182" s="32">
        <v>2016</v>
      </c>
      <c r="X2182" s="38" t="s">
        <v>48</v>
      </c>
    </row>
    <row r="2183" spans="1:63" ht="50.1" customHeight="1">
      <c r="A2183" s="29" t="s">
        <v>5107</v>
      </c>
      <c r="B2183" s="30" t="s">
        <v>35</v>
      </c>
      <c r="C2183" s="31" t="s">
        <v>5108</v>
      </c>
      <c r="D2183" s="31" t="s">
        <v>5100</v>
      </c>
      <c r="E2183" s="31" t="s">
        <v>5109</v>
      </c>
      <c r="F2183" s="31" t="s">
        <v>5110</v>
      </c>
      <c r="G2183" s="32" t="s">
        <v>40</v>
      </c>
      <c r="H2183" s="33">
        <v>69.5</v>
      </c>
      <c r="I2183" s="67">
        <v>590000000</v>
      </c>
      <c r="J2183" s="32" t="s">
        <v>41</v>
      </c>
      <c r="K2183" s="32" t="s">
        <v>42</v>
      </c>
      <c r="L2183" s="32" t="s">
        <v>43</v>
      </c>
      <c r="M2183" s="32" t="s">
        <v>69</v>
      </c>
      <c r="N2183" s="32" t="s">
        <v>5103</v>
      </c>
      <c r="O2183" s="32" t="s">
        <v>46</v>
      </c>
      <c r="P2183" s="32">
        <v>796</v>
      </c>
      <c r="Q2183" s="32" t="s">
        <v>47</v>
      </c>
      <c r="R2183" s="34">
        <v>30</v>
      </c>
      <c r="S2183" s="34">
        <v>261.05</v>
      </c>
      <c r="T2183" s="35">
        <v>0</v>
      </c>
      <c r="U2183" s="36">
        <f>T2183*1.12</f>
        <v>0</v>
      </c>
      <c r="V2183" s="37"/>
      <c r="W2183" s="32">
        <v>2016</v>
      </c>
      <c r="X2183" s="38">
        <v>11</v>
      </c>
    </row>
    <row r="2184" spans="1:63" s="151" customFormat="1" ht="50.1" customHeight="1">
      <c r="A2184" s="41" t="s">
        <v>5111</v>
      </c>
      <c r="B2184" s="30" t="s">
        <v>35</v>
      </c>
      <c r="C2184" s="42" t="s">
        <v>5108</v>
      </c>
      <c r="D2184" s="42" t="s">
        <v>5100</v>
      </c>
      <c r="E2184" s="42" t="s">
        <v>5109</v>
      </c>
      <c r="F2184" s="42" t="s">
        <v>5110</v>
      </c>
      <c r="G2184" s="30" t="s">
        <v>40</v>
      </c>
      <c r="H2184" s="30">
        <v>69.5</v>
      </c>
      <c r="I2184" s="67">
        <v>590000000</v>
      </c>
      <c r="J2184" s="32" t="s">
        <v>41</v>
      </c>
      <c r="K2184" s="30" t="s">
        <v>174</v>
      </c>
      <c r="L2184" s="32" t="s">
        <v>43</v>
      </c>
      <c r="M2184" s="30" t="s">
        <v>69</v>
      </c>
      <c r="N2184" s="30" t="s">
        <v>3531</v>
      </c>
      <c r="O2184" s="32" t="s">
        <v>175</v>
      </c>
      <c r="P2184" s="32">
        <v>796</v>
      </c>
      <c r="Q2184" s="30" t="s">
        <v>47</v>
      </c>
      <c r="R2184" s="43">
        <v>30</v>
      </c>
      <c r="S2184" s="43">
        <v>261.04999999999995</v>
      </c>
      <c r="T2184" s="44">
        <f>R2184*S2184</f>
        <v>7831.4999999999982</v>
      </c>
      <c r="U2184" s="44">
        <f>T2184*1.12</f>
        <v>8771.2799999999988</v>
      </c>
      <c r="V2184" s="64"/>
      <c r="W2184" s="32">
        <v>2016</v>
      </c>
      <c r="X2184" s="30"/>
    </row>
    <row r="2185" spans="1:63" ht="50.1" customHeight="1">
      <c r="A2185" s="29" t="s">
        <v>5112</v>
      </c>
      <c r="B2185" s="30" t="s">
        <v>35</v>
      </c>
      <c r="C2185" s="31" t="s">
        <v>5113</v>
      </c>
      <c r="D2185" s="31" t="s">
        <v>5100</v>
      </c>
      <c r="E2185" s="31" t="s">
        <v>5114</v>
      </c>
      <c r="F2185" s="31" t="s">
        <v>5115</v>
      </c>
      <c r="G2185" s="32" t="s">
        <v>40</v>
      </c>
      <c r="H2185" s="33">
        <v>69.5</v>
      </c>
      <c r="I2185" s="67">
        <v>590000000</v>
      </c>
      <c r="J2185" s="32" t="s">
        <v>41</v>
      </c>
      <c r="K2185" s="32" t="s">
        <v>42</v>
      </c>
      <c r="L2185" s="32" t="s">
        <v>43</v>
      </c>
      <c r="M2185" s="32" t="s">
        <v>69</v>
      </c>
      <c r="N2185" s="32" t="s">
        <v>5103</v>
      </c>
      <c r="O2185" s="32" t="s">
        <v>46</v>
      </c>
      <c r="P2185" s="32">
        <v>796</v>
      </c>
      <c r="Q2185" s="32" t="s">
        <v>47</v>
      </c>
      <c r="R2185" s="34">
        <v>20</v>
      </c>
      <c r="S2185" s="34">
        <v>290.95</v>
      </c>
      <c r="T2185" s="35">
        <v>0</v>
      </c>
      <c r="U2185" s="36">
        <v>0</v>
      </c>
      <c r="V2185" s="37" t="s">
        <v>126</v>
      </c>
      <c r="W2185" s="32">
        <v>2016</v>
      </c>
      <c r="X2185" s="38" t="s">
        <v>12648</v>
      </c>
    </row>
    <row r="2186" spans="1:63" ht="50.1" customHeight="1">
      <c r="A2186" s="29" t="s">
        <v>5116</v>
      </c>
      <c r="B2186" s="30" t="s">
        <v>35</v>
      </c>
      <c r="C2186" s="31" t="s">
        <v>5113</v>
      </c>
      <c r="D2186" s="31" t="s">
        <v>5100</v>
      </c>
      <c r="E2186" s="31" t="s">
        <v>5114</v>
      </c>
      <c r="F2186" s="31" t="s">
        <v>5117</v>
      </c>
      <c r="G2186" s="32" t="s">
        <v>40</v>
      </c>
      <c r="H2186" s="33">
        <v>0</v>
      </c>
      <c r="I2186" s="67">
        <v>590000000</v>
      </c>
      <c r="J2186" s="32" t="s">
        <v>41</v>
      </c>
      <c r="K2186" s="32" t="s">
        <v>5106</v>
      </c>
      <c r="L2186" s="32" t="s">
        <v>43</v>
      </c>
      <c r="M2186" s="32" t="s">
        <v>84</v>
      </c>
      <c r="N2186" s="32" t="s">
        <v>882</v>
      </c>
      <c r="O2186" s="32" t="s">
        <v>46</v>
      </c>
      <c r="P2186" s="32">
        <v>796</v>
      </c>
      <c r="Q2186" s="32" t="s">
        <v>47</v>
      </c>
      <c r="R2186" s="34">
        <v>20</v>
      </c>
      <c r="S2186" s="34">
        <v>400</v>
      </c>
      <c r="T2186" s="35">
        <f>R2186*S2186</f>
        <v>8000</v>
      </c>
      <c r="U2186" s="36">
        <f>T2186*1.12</f>
        <v>8960</v>
      </c>
      <c r="V2186" s="37" t="s">
        <v>48</v>
      </c>
      <c r="W2186" s="32">
        <v>2016</v>
      </c>
      <c r="X2186" s="38" t="s">
        <v>48</v>
      </c>
    </row>
    <row r="2187" spans="1:63" ht="50.1" customHeight="1">
      <c r="A2187" s="29" t="s">
        <v>5118</v>
      </c>
      <c r="B2187" s="30" t="s">
        <v>35</v>
      </c>
      <c r="C2187" s="31" t="s">
        <v>5119</v>
      </c>
      <c r="D2187" s="31" t="s">
        <v>5100</v>
      </c>
      <c r="E2187" s="31" t="s">
        <v>5120</v>
      </c>
      <c r="F2187" s="31" t="s">
        <v>5121</v>
      </c>
      <c r="G2187" s="32" t="s">
        <v>40</v>
      </c>
      <c r="H2187" s="33">
        <v>69.5</v>
      </c>
      <c r="I2187" s="67">
        <v>590000000</v>
      </c>
      <c r="J2187" s="32" t="s">
        <v>41</v>
      </c>
      <c r="K2187" s="32" t="s">
        <v>42</v>
      </c>
      <c r="L2187" s="32" t="s">
        <v>43</v>
      </c>
      <c r="M2187" s="32" t="s">
        <v>69</v>
      </c>
      <c r="N2187" s="32" t="s">
        <v>5103</v>
      </c>
      <c r="O2187" s="32" t="s">
        <v>46</v>
      </c>
      <c r="P2187" s="32">
        <v>796</v>
      </c>
      <c r="Q2187" s="32" t="s">
        <v>47</v>
      </c>
      <c r="R2187" s="34">
        <v>30</v>
      </c>
      <c r="S2187" s="34">
        <v>305.89999999999998</v>
      </c>
      <c r="T2187" s="35">
        <v>0</v>
      </c>
      <c r="U2187" s="36">
        <f>T2187*1.12</f>
        <v>0</v>
      </c>
      <c r="V2187" s="37"/>
      <c r="W2187" s="32">
        <v>2016</v>
      </c>
      <c r="X2187" s="38">
        <v>11</v>
      </c>
    </row>
    <row r="2188" spans="1:63" s="151" customFormat="1" ht="50.1" customHeight="1">
      <c r="A2188" s="41" t="s">
        <v>5122</v>
      </c>
      <c r="B2188" s="30" t="s">
        <v>35</v>
      </c>
      <c r="C2188" s="42" t="s">
        <v>5119</v>
      </c>
      <c r="D2188" s="42" t="s">
        <v>5100</v>
      </c>
      <c r="E2188" s="42" t="s">
        <v>5120</v>
      </c>
      <c r="F2188" s="42" t="s">
        <v>5121</v>
      </c>
      <c r="G2188" s="30" t="s">
        <v>40</v>
      </c>
      <c r="H2188" s="30">
        <v>69.5</v>
      </c>
      <c r="I2188" s="67">
        <v>590000000</v>
      </c>
      <c r="J2188" s="32" t="s">
        <v>41</v>
      </c>
      <c r="K2188" s="30" t="s">
        <v>174</v>
      </c>
      <c r="L2188" s="32" t="s">
        <v>43</v>
      </c>
      <c r="M2188" s="30" t="s">
        <v>69</v>
      </c>
      <c r="N2188" s="30" t="s">
        <v>3531</v>
      </c>
      <c r="O2188" s="32" t="s">
        <v>175</v>
      </c>
      <c r="P2188" s="32">
        <v>796</v>
      </c>
      <c r="Q2188" s="30" t="s">
        <v>47</v>
      </c>
      <c r="R2188" s="43">
        <v>30</v>
      </c>
      <c r="S2188" s="43">
        <v>305.89999999999998</v>
      </c>
      <c r="T2188" s="44">
        <f>R2188*S2188</f>
        <v>9177</v>
      </c>
      <c r="U2188" s="44">
        <f>T2188*1.12</f>
        <v>10278.240000000002</v>
      </c>
      <c r="V2188" s="64"/>
      <c r="W2188" s="32">
        <v>2016</v>
      </c>
      <c r="X2188" s="30"/>
    </row>
    <row r="2189" spans="1:63" ht="50.1" customHeight="1">
      <c r="A2189" s="29" t="s">
        <v>5123</v>
      </c>
      <c r="B2189" s="30" t="s">
        <v>35</v>
      </c>
      <c r="C2189" s="31" t="s">
        <v>5124</v>
      </c>
      <c r="D2189" s="31" t="s">
        <v>5100</v>
      </c>
      <c r="E2189" s="31" t="s">
        <v>5125</v>
      </c>
      <c r="F2189" s="31" t="s">
        <v>5126</v>
      </c>
      <c r="G2189" s="32" t="s">
        <v>40</v>
      </c>
      <c r="H2189" s="33">
        <v>69.5</v>
      </c>
      <c r="I2189" s="67">
        <v>590000000</v>
      </c>
      <c r="J2189" s="32" t="s">
        <v>41</v>
      </c>
      <c r="K2189" s="32" t="s">
        <v>42</v>
      </c>
      <c r="L2189" s="32" t="s">
        <v>43</v>
      </c>
      <c r="M2189" s="32" t="s">
        <v>69</v>
      </c>
      <c r="N2189" s="32" t="s">
        <v>5103</v>
      </c>
      <c r="O2189" s="32" t="s">
        <v>46</v>
      </c>
      <c r="P2189" s="32">
        <v>796</v>
      </c>
      <c r="Q2189" s="32" t="s">
        <v>47</v>
      </c>
      <c r="R2189" s="34">
        <v>20</v>
      </c>
      <c r="S2189" s="34">
        <v>311.64999999999998</v>
      </c>
      <c r="T2189" s="35">
        <v>0</v>
      </c>
      <c r="U2189" s="36">
        <f t="shared" ref="U2189:U2203" si="193">T2189*1.12</f>
        <v>0</v>
      </c>
      <c r="V2189" s="37"/>
      <c r="W2189" s="32">
        <v>2016</v>
      </c>
      <c r="X2189" s="38">
        <v>11</v>
      </c>
    </row>
    <row r="2190" spans="1:63" s="151" customFormat="1" ht="50.1" customHeight="1">
      <c r="A2190" s="41" t="s">
        <v>5127</v>
      </c>
      <c r="B2190" s="30" t="s">
        <v>35</v>
      </c>
      <c r="C2190" s="42" t="s">
        <v>5124</v>
      </c>
      <c r="D2190" s="42" t="s">
        <v>5100</v>
      </c>
      <c r="E2190" s="42" t="s">
        <v>5125</v>
      </c>
      <c r="F2190" s="42" t="s">
        <v>5126</v>
      </c>
      <c r="G2190" s="30" t="s">
        <v>40</v>
      </c>
      <c r="H2190" s="30">
        <v>69.5</v>
      </c>
      <c r="I2190" s="67">
        <v>590000000</v>
      </c>
      <c r="J2190" s="32" t="s">
        <v>41</v>
      </c>
      <c r="K2190" s="30" t="s">
        <v>174</v>
      </c>
      <c r="L2190" s="32" t="s">
        <v>43</v>
      </c>
      <c r="M2190" s="30" t="s">
        <v>69</v>
      </c>
      <c r="N2190" s="30" t="s">
        <v>3531</v>
      </c>
      <c r="O2190" s="32" t="s">
        <v>175</v>
      </c>
      <c r="P2190" s="32">
        <v>796</v>
      </c>
      <c r="Q2190" s="30" t="s">
        <v>47</v>
      </c>
      <c r="R2190" s="43">
        <v>20</v>
      </c>
      <c r="S2190" s="43">
        <v>311.64999999999998</v>
      </c>
      <c r="T2190" s="44">
        <f>R2190*S2190</f>
        <v>6233</v>
      </c>
      <c r="U2190" s="44">
        <f>T2190*1.12</f>
        <v>6980.9600000000009</v>
      </c>
      <c r="V2190" s="64"/>
      <c r="W2190" s="32">
        <v>2016</v>
      </c>
      <c r="X2190" s="30"/>
    </row>
    <row r="2191" spans="1:63" ht="50.1" customHeight="1">
      <c r="A2191" s="29" t="s">
        <v>5128</v>
      </c>
      <c r="B2191" s="30" t="s">
        <v>35</v>
      </c>
      <c r="C2191" s="31" t="s">
        <v>5129</v>
      </c>
      <c r="D2191" s="31" t="s">
        <v>5100</v>
      </c>
      <c r="E2191" s="31" t="s">
        <v>5130</v>
      </c>
      <c r="F2191" s="31" t="s">
        <v>5131</v>
      </c>
      <c r="G2191" s="32" t="s">
        <v>40</v>
      </c>
      <c r="H2191" s="33">
        <v>69.5</v>
      </c>
      <c r="I2191" s="67">
        <v>590000000</v>
      </c>
      <c r="J2191" s="32" t="s">
        <v>41</v>
      </c>
      <c r="K2191" s="32" t="s">
        <v>42</v>
      </c>
      <c r="L2191" s="32" t="s">
        <v>43</v>
      </c>
      <c r="M2191" s="32" t="s">
        <v>69</v>
      </c>
      <c r="N2191" s="32" t="s">
        <v>5103</v>
      </c>
      <c r="O2191" s="32" t="s">
        <v>46</v>
      </c>
      <c r="P2191" s="32">
        <v>796</v>
      </c>
      <c r="Q2191" s="32" t="s">
        <v>47</v>
      </c>
      <c r="R2191" s="34">
        <v>30</v>
      </c>
      <c r="S2191" s="34">
        <v>340.4</v>
      </c>
      <c r="T2191" s="35">
        <v>0</v>
      </c>
      <c r="U2191" s="36">
        <f t="shared" si="193"/>
        <v>0</v>
      </c>
      <c r="V2191" s="37"/>
      <c r="W2191" s="32">
        <v>2016</v>
      </c>
      <c r="X2191" s="38">
        <v>11</v>
      </c>
    </row>
    <row r="2192" spans="1:63" s="151" customFormat="1" ht="50.1" customHeight="1">
      <c r="A2192" s="41" t="s">
        <v>5132</v>
      </c>
      <c r="B2192" s="30" t="s">
        <v>35</v>
      </c>
      <c r="C2192" s="42" t="s">
        <v>5129</v>
      </c>
      <c r="D2192" s="42" t="s">
        <v>5100</v>
      </c>
      <c r="E2192" s="42" t="s">
        <v>5130</v>
      </c>
      <c r="F2192" s="42" t="s">
        <v>5131</v>
      </c>
      <c r="G2192" s="30" t="s">
        <v>40</v>
      </c>
      <c r="H2192" s="30">
        <v>69.5</v>
      </c>
      <c r="I2192" s="67">
        <v>590000000</v>
      </c>
      <c r="J2192" s="32" t="s">
        <v>41</v>
      </c>
      <c r="K2192" s="30" t="s">
        <v>174</v>
      </c>
      <c r="L2192" s="32" t="s">
        <v>43</v>
      </c>
      <c r="M2192" s="30" t="s">
        <v>69</v>
      </c>
      <c r="N2192" s="30" t="s">
        <v>3531</v>
      </c>
      <c r="O2192" s="32" t="s">
        <v>175</v>
      </c>
      <c r="P2192" s="32">
        <v>796</v>
      </c>
      <c r="Q2192" s="30" t="s">
        <v>47</v>
      </c>
      <c r="R2192" s="43">
        <v>30</v>
      </c>
      <c r="S2192" s="43">
        <v>340.4</v>
      </c>
      <c r="T2192" s="44">
        <f>R2192*S2192</f>
        <v>10212</v>
      </c>
      <c r="U2192" s="44">
        <f>T2192*1.12</f>
        <v>11437.44</v>
      </c>
      <c r="V2192" s="64"/>
      <c r="W2192" s="32">
        <v>2016</v>
      </c>
      <c r="X2192" s="30"/>
    </row>
    <row r="2193" spans="1:24" ht="50.1" customHeight="1">
      <c r="A2193" s="29" t="s">
        <v>5133</v>
      </c>
      <c r="B2193" s="30" t="s">
        <v>35</v>
      </c>
      <c r="C2193" s="31" t="s">
        <v>5134</v>
      </c>
      <c r="D2193" s="31" t="s">
        <v>5100</v>
      </c>
      <c r="E2193" s="31" t="s">
        <v>5135</v>
      </c>
      <c r="F2193" s="31" t="s">
        <v>5136</v>
      </c>
      <c r="G2193" s="32" t="s">
        <v>40</v>
      </c>
      <c r="H2193" s="33">
        <v>69.5</v>
      </c>
      <c r="I2193" s="67">
        <v>590000000</v>
      </c>
      <c r="J2193" s="32" t="s">
        <v>41</v>
      </c>
      <c r="K2193" s="32" t="s">
        <v>42</v>
      </c>
      <c r="L2193" s="32" t="s">
        <v>43</v>
      </c>
      <c r="M2193" s="32" t="s">
        <v>69</v>
      </c>
      <c r="N2193" s="32" t="s">
        <v>5103</v>
      </c>
      <c r="O2193" s="32" t="s">
        <v>46</v>
      </c>
      <c r="P2193" s="32">
        <v>796</v>
      </c>
      <c r="Q2193" s="32" t="s">
        <v>47</v>
      </c>
      <c r="R2193" s="34">
        <v>30</v>
      </c>
      <c r="S2193" s="34">
        <v>357.65</v>
      </c>
      <c r="T2193" s="35">
        <v>0</v>
      </c>
      <c r="U2193" s="36">
        <f t="shared" si="193"/>
        <v>0</v>
      </c>
      <c r="V2193" s="37"/>
      <c r="W2193" s="32">
        <v>2016</v>
      </c>
      <c r="X2193" s="38">
        <v>11</v>
      </c>
    </row>
    <row r="2194" spans="1:24" s="151" customFormat="1" ht="50.1" customHeight="1">
      <c r="A2194" s="41" t="s">
        <v>5137</v>
      </c>
      <c r="B2194" s="30" t="s">
        <v>35</v>
      </c>
      <c r="C2194" s="42" t="s">
        <v>5134</v>
      </c>
      <c r="D2194" s="42" t="s">
        <v>5100</v>
      </c>
      <c r="E2194" s="42" t="s">
        <v>5135</v>
      </c>
      <c r="F2194" s="42" t="s">
        <v>5136</v>
      </c>
      <c r="G2194" s="30" t="s">
        <v>40</v>
      </c>
      <c r="H2194" s="30">
        <v>69.5</v>
      </c>
      <c r="I2194" s="67">
        <v>590000000</v>
      </c>
      <c r="J2194" s="32" t="s">
        <v>41</v>
      </c>
      <c r="K2194" s="30" t="s">
        <v>174</v>
      </c>
      <c r="L2194" s="32" t="s">
        <v>43</v>
      </c>
      <c r="M2194" s="30" t="s">
        <v>69</v>
      </c>
      <c r="N2194" s="30" t="s">
        <v>3531</v>
      </c>
      <c r="O2194" s="32" t="s">
        <v>175</v>
      </c>
      <c r="P2194" s="32">
        <v>796</v>
      </c>
      <c r="Q2194" s="30" t="s">
        <v>47</v>
      </c>
      <c r="R2194" s="43">
        <v>30</v>
      </c>
      <c r="S2194" s="43">
        <v>357.65</v>
      </c>
      <c r="T2194" s="44">
        <f>R2194*S2194</f>
        <v>10729.5</v>
      </c>
      <c r="U2194" s="44">
        <f>T2194*1.12</f>
        <v>12017.04</v>
      </c>
      <c r="V2194" s="64"/>
      <c r="W2194" s="32">
        <v>2016</v>
      </c>
      <c r="X2194" s="30"/>
    </row>
    <row r="2195" spans="1:24" ht="50.1" customHeight="1">
      <c r="A2195" s="29" t="s">
        <v>5138</v>
      </c>
      <c r="B2195" s="30" t="s">
        <v>35</v>
      </c>
      <c r="C2195" s="31" t="s">
        <v>5139</v>
      </c>
      <c r="D2195" s="31" t="s">
        <v>5100</v>
      </c>
      <c r="E2195" s="31" t="s">
        <v>5140</v>
      </c>
      <c r="F2195" s="31" t="s">
        <v>5141</v>
      </c>
      <c r="G2195" s="32" t="s">
        <v>40</v>
      </c>
      <c r="H2195" s="33">
        <v>69.5</v>
      </c>
      <c r="I2195" s="67">
        <v>590000000</v>
      </c>
      <c r="J2195" s="32" t="s">
        <v>41</v>
      </c>
      <c r="K2195" s="32" t="s">
        <v>42</v>
      </c>
      <c r="L2195" s="32" t="s">
        <v>43</v>
      </c>
      <c r="M2195" s="32" t="s">
        <v>69</v>
      </c>
      <c r="N2195" s="32" t="s">
        <v>5103</v>
      </c>
      <c r="O2195" s="32" t="s">
        <v>46</v>
      </c>
      <c r="P2195" s="32">
        <v>796</v>
      </c>
      <c r="Q2195" s="32" t="s">
        <v>47</v>
      </c>
      <c r="R2195" s="34">
        <v>20</v>
      </c>
      <c r="S2195" s="34">
        <v>368</v>
      </c>
      <c r="T2195" s="35">
        <v>0</v>
      </c>
      <c r="U2195" s="36">
        <f t="shared" si="193"/>
        <v>0</v>
      </c>
      <c r="V2195" s="37"/>
      <c r="W2195" s="32">
        <v>2016</v>
      </c>
      <c r="X2195" s="38">
        <v>11</v>
      </c>
    </row>
    <row r="2196" spans="1:24" s="151" customFormat="1" ht="50.1" customHeight="1">
      <c r="A2196" s="41" t="s">
        <v>5142</v>
      </c>
      <c r="B2196" s="30" t="s">
        <v>35</v>
      </c>
      <c r="C2196" s="42" t="s">
        <v>5139</v>
      </c>
      <c r="D2196" s="42" t="s">
        <v>5100</v>
      </c>
      <c r="E2196" s="42" t="s">
        <v>5140</v>
      </c>
      <c r="F2196" s="42" t="s">
        <v>5141</v>
      </c>
      <c r="G2196" s="30" t="s">
        <v>40</v>
      </c>
      <c r="H2196" s="30">
        <v>69.5</v>
      </c>
      <c r="I2196" s="67">
        <v>590000000</v>
      </c>
      <c r="J2196" s="32" t="s">
        <v>41</v>
      </c>
      <c r="K2196" s="30" t="s">
        <v>174</v>
      </c>
      <c r="L2196" s="32" t="s">
        <v>43</v>
      </c>
      <c r="M2196" s="30" t="s">
        <v>69</v>
      </c>
      <c r="N2196" s="30" t="s">
        <v>3531</v>
      </c>
      <c r="O2196" s="32" t="s">
        <v>175</v>
      </c>
      <c r="P2196" s="32">
        <v>796</v>
      </c>
      <c r="Q2196" s="30" t="s">
        <v>47</v>
      </c>
      <c r="R2196" s="43">
        <v>20</v>
      </c>
      <c r="S2196" s="43">
        <v>368</v>
      </c>
      <c r="T2196" s="44">
        <f>R2196*S2196</f>
        <v>7360</v>
      </c>
      <c r="U2196" s="44">
        <f>T2196*1.12</f>
        <v>8243.2000000000007</v>
      </c>
      <c r="V2196" s="64"/>
      <c r="W2196" s="32">
        <v>2016</v>
      </c>
      <c r="X2196" s="30"/>
    </row>
    <row r="2197" spans="1:24" ht="50.1" customHeight="1">
      <c r="A2197" s="29" t="s">
        <v>5143</v>
      </c>
      <c r="B2197" s="30" t="s">
        <v>35</v>
      </c>
      <c r="C2197" s="31" t="s">
        <v>5144</v>
      </c>
      <c r="D2197" s="31" t="s">
        <v>5100</v>
      </c>
      <c r="E2197" s="31" t="s">
        <v>5145</v>
      </c>
      <c r="F2197" s="31" t="s">
        <v>5146</v>
      </c>
      <c r="G2197" s="32" t="s">
        <v>40</v>
      </c>
      <c r="H2197" s="33">
        <v>69.5</v>
      </c>
      <c r="I2197" s="67">
        <v>590000000</v>
      </c>
      <c r="J2197" s="32" t="s">
        <v>41</v>
      </c>
      <c r="K2197" s="32" t="s">
        <v>42</v>
      </c>
      <c r="L2197" s="32" t="s">
        <v>43</v>
      </c>
      <c r="M2197" s="32" t="s">
        <v>69</v>
      </c>
      <c r="N2197" s="32" t="s">
        <v>5103</v>
      </c>
      <c r="O2197" s="32" t="s">
        <v>46</v>
      </c>
      <c r="P2197" s="32">
        <v>796</v>
      </c>
      <c r="Q2197" s="32" t="s">
        <v>47</v>
      </c>
      <c r="R2197" s="34">
        <v>20</v>
      </c>
      <c r="S2197" s="34">
        <v>382.95</v>
      </c>
      <c r="T2197" s="35">
        <v>0</v>
      </c>
      <c r="U2197" s="36">
        <f t="shared" si="193"/>
        <v>0</v>
      </c>
      <c r="V2197" s="37"/>
      <c r="W2197" s="32">
        <v>2016</v>
      </c>
      <c r="X2197" s="38">
        <v>11</v>
      </c>
    </row>
    <row r="2198" spans="1:24" s="151" customFormat="1" ht="50.1" customHeight="1">
      <c r="A2198" s="41" t="s">
        <v>5147</v>
      </c>
      <c r="B2198" s="30" t="s">
        <v>35</v>
      </c>
      <c r="C2198" s="42" t="s">
        <v>5144</v>
      </c>
      <c r="D2198" s="42" t="s">
        <v>5100</v>
      </c>
      <c r="E2198" s="42" t="s">
        <v>5145</v>
      </c>
      <c r="F2198" s="42" t="s">
        <v>5146</v>
      </c>
      <c r="G2198" s="30" t="s">
        <v>40</v>
      </c>
      <c r="H2198" s="30">
        <v>69.5</v>
      </c>
      <c r="I2198" s="67">
        <v>590000000</v>
      </c>
      <c r="J2198" s="32" t="s">
        <v>41</v>
      </c>
      <c r="K2198" s="30" t="s">
        <v>174</v>
      </c>
      <c r="L2198" s="32" t="s">
        <v>43</v>
      </c>
      <c r="M2198" s="30" t="s">
        <v>69</v>
      </c>
      <c r="N2198" s="30" t="s">
        <v>3531</v>
      </c>
      <c r="O2198" s="32" t="s">
        <v>175</v>
      </c>
      <c r="P2198" s="32">
        <v>796</v>
      </c>
      <c r="Q2198" s="30" t="s">
        <v>47</v>
      </c>
      <c r="R2198" s="43">
        <v>20</v>
      </c>
      <c r="S2198" s="43">
        <v>382.95</v>
      </c>
      <c r="T2198" s="44">
        <f>R2198*S2198</f>
        <v>7659</v>
      </c>
      <c r="U2198" s="44">
        <f>T2198*1.12</f>
        <v>8578.08</v>
      </c>
      <c r="V2198" s="64"/>
      <c r="W2198" s="32">
        <v>2016</v>
      </c>
      <c r="X2198" s="30"/>
    </row>
    <row r="2199" spans="1:24" ht="50.1" customHeight="1">
      <c r="A2199" s="29" t="s">
        <v>5148</v>
      </c>
      <c r="B2199" s="30" t="s">
        <v>35</v>
      </c>
      <c r="C2199" s="31" t="s">
        <v>5149</v>
      </c>
      <c r="D2199" s="31" t="s">
        <v>5100</v>
      </c>
      <c r="E2199" s="31" t="s">
        <v>5150</v>
      </c>
      <c r="F2199" s="31" t="s">
        <v>5151</v>
      </c>
      <c r="G2199" s="32" t="s">
        <v>40</v>
      </c>
      <c r="H2199" s="33">
        <v>69.5</v>
      </c>
      <c r="I2199" s="67">
        <v>590000000</v>
      </c>
      <c r="J2199" s="32" t="s">
        <v>41</v>
      </c>
      <c r="K2199" s="32" t="s">
        <v>42</v>
      </c>
      <c r="L2199" s="32" t="s">
        <v>43</v>
      </c>
      <c r="M2199" s="32" t="s">
        <v>69</v>
      </c>
      <c r="N2199" s="32" t="s">
        <v>5103</v>
      </c>
      <c r="O2199" s="32" t="s">
        <v>46</v>
      </c>
      <c r="P2199" s="32">
        <v>796</v>
      </c>
      <c r="Q2199" s="32" t="s">
        <v>47</v>
      </c>
      <c r="R2199" s="34">
        <v>20</v>
      </c>
      <c r="S2199" s="34">
        <v>425.5</v>
      </c>
      <c r="T2199" s="35">
        <v>0</v>
      </c>
      <c r="U2199" s="36">
        <f t="shared" si="193"/>
        <v>0</v>
      </c>
      <c r="V2199" s="37"/>
      <c r="W2199" s="32">
        <v>2016</v>
      </c>
      <c r="X2199" s="38">
        <v>11</v>
      </c>
    </row>
    <row r="2200" spans="1:24" s="151" customFormat="1" ht="50.1" customHeight="1">
      <c r="A2200" s="41" t="s">
        <v>5152</v>
      </c>
      <c r="B2200" s="30" t="s">
        <v>35</v>
      </c>
      <c r="C2200" s="42" t="s">
        <v>5149</v>
      </c>
      <c r="D2200" s="42" t="s">
        <v>5100</v>
      </c>
      <c r="E2200" s="42" t="s">
        <v>5150</v>
      </c>
      <c r="F2200" s="42" t="s">
        <v>5151</v>
      </c>
      <c r="G2200" s="30" t="s">
        <v>40</v>
      </c>
      <c r="H2200" s="30">
        <v>69.5</v>
      </c>
      <c r="I2200" s="67">
        <v>590000000</v>
      </c>
      <c r="J2200" s="32" t="s">
        <v>41</v>
      </c>
      <c r="K2200" s="30" t="s">
        <v>174</v>
      </c>
      <c r="L2200" s="32" t="s">
        <v>43</v>
      </c>
      <c r="M2200" s="30" t="s">
        <v>69</v>
      </c>
      <c r="N2200" s="30" t="s">
        <v>3531</v>
      </c>
      <c r="O2200" s="32" t="s">
        <v>175</v>
      </c>
      <c r="P2200" s="32">
        <v>796</v>
      </c>
      <c r="Q2200" s="30" t="s">
        <v>47</v>
      </c>
      <c r="R2200" s="43">
        <v>20</v>
      </c>
      <c r="S2200" s="43">
        <v>425.49999999999994</v>
      </c>
      <c r="T2200" s="44">
        <f>R2200*S2200</f>
        <v>8509.9999999999982</v>
      </c>
      <c r="U2200" s="44">
        <f>T2200*1.12</f>
        <v>9531.1999999999989</v>
      </c>
      <c r="V2200" s="64"/>
      <c r="W2200" s="32">
        <v>2016</v>
      </c>
      <c r="X2200" s="30"/>
    </row>
    <row r="2201" spans="1:24" ht="50.1" customHeight="1">
      <c r="A2201" s="29" t="s">
        <v>5153</v>
      </c>
      <c r="B2201" s="30" t="s">
        <v>35</v>
      </c>
      <c r="C2201" s="31" t="s">
        <v>5154</v>
      </c>
      <c r="D2201" s="31" t="s">
        <v>5100</v>
      </c>
      <c r="E2201" s="31" t="s">
        <v>5155</v>
      </c>
      <c r="F2201" s="31" t="s">
        <v>5156</v>
      </c>
      <c r="G2201" s="32" t="s">
        <v>40</v>
      </c>
      <c r="H2201" s="33">
        <v>69.5</v>
      </c>
      <c r="I2201" s="67">
        <v>590000000</v>
      </c>
      <c r="J2201" s="32" t="s">
        <v>41</v>
      </c>
      <c r="K2201" s="32" t="s">
        <v>42</v>
      </c>
      <c r="L2201" s="32" t="s">
        <v>43</v>
      </c>
      <c r="M2201" s="32" t="s">
        <v>69</v>
      </c>
      <c r="N2201" s="32" t="s">
        <v>5103</v>
      </c>
      <c r="O2201" s="32" t="s">
        <v>46</v>
      </c>
      <c r="P2201" s="32">
        <v>796</v>
      </c>
      <c r="Q2201" s="32" t="s">
        <v>47</v>
      </c>
      <c r="R2201" s="34">
        <v>30</v>
      </c>
      <c r="S2201" s="34">
        <v>416.3</v>
      </c>
      <c r="T2201" s="35">
        <v>0</v>
      </c>
      <c r="U2201" s="36">
        <f t="shared" si="193"/>
        <v>0</v>
      </c>
      <c r="V2201" s="37"/>
      <c r="W2201" s="32">
        <v>2016</v>
      </c>
      <c r="X2201" s="38">
        <v>11</v>
      </c>
    </row>
    <row r="2202" spans="1:24" s="151" customFormat="1" ht="50.1" customHeight="1">
      <c r="A2202" s="41" t="s">
        <v>5157</v>
      </c>
      <c r="B2202" s="30" t="s">
        <v>35</v>
      </c>
      <c r="C2202" s="42" t="s">
        <v>5154</v>
      </c>
      <c r="D2202" s="42" t="s">
        <v>5100</v>
      </c>
      <c r="E2202" s="42" t="s">
        <v>5155</v>
      </c>
      <c r="F2202" s="42" t="s">
        <v>5156</v>
      </c>
      <c r="G2202" s="30" t="s">
        <v>40</v>
      </c>
      <c r="H2202" s="30">
        <v>69.5</v>
      </c>
      <c r="I2202" s="67">
        <v>590000000</v>
      </c>
      <c r="J2202" s="32" t="s">
        <v>41</v>
      </c>
      <c r="K2202" s="30" t="s">
        <v>174</v>
      </c>
      <c r="L2202" s="32" t="s">
        <v>43</v>
      </c>
      <c r="M2202" s="30" t="s">
        <v>69</v>
      </c>
      <c r="N2202" s="30" t="s">
        <v>3531</v>
      </c>
      <c r="O2202" s="32" t="s">
        <v>175</v>
      </c>
      <c r="P2202" s="32">
        <v>796</v>
      </c>
      <c r="Q2202" s="30" t="s">
        <v>47</v>
      </c>
      <c r="R2202" s="43">
        <v>30</v>
      </c>
      <c r="S2202" s="43">
        <v>416.29999999999995</v>
      </c>
      <c r="T2202" s="44">
        <f>R2202*S2202</f>
        <v>12488.999999999998</v>
      </c>
      <c r="U2202" s="44">
        <f>T2202*1.12</f>
        <v>13987.679999999998</v>
      </c>
      <c r="V2202" s="64"/>
      <c r="W2202" s="32">
        <v>2016</v>
      </c>
      <c r="X2202" s="30"/>
    </row>
    <row r="2203" spans="1:24" ht="50.1" customHeight="1">
      <c r="A2203" s="29" t="s">
        <v>5158</v>
      </c>
      <c r="B2203" s="30" t="s">
        <v>35</v>
      </c>
      <c r="C2203" s="31" t="s">
        <v>5159</v>
      </c>
      <c r="D2203" s="31" t="s">
        <v>5100</v>
      </c>
      <c r="E2203" s="31" t="s">
        <v>5160</v>
      </c>
      <c r="F2203" s="31" t="s">
        <v>5161</v>
      </c>
      <c r="G2203" s="32" t="s">
        <v>40</v>
      </c>
      <c r="H2203" s="33">
        <v>69.5</v>
      </c>
      <c r="I2203" s="67">
        <v>590000000</v>
      </c>
      <c r="J2203" s="32" t="s">
        <v>41</v>
      </c>
      <c r="K2203" s="32" t="s">
        <v>42</v>
      </c>
      <c r="L2203" s="32" t="s">
        <v>43</v>
      </c>
      <c r="M2203" s="32" t="s">
        <v>69</v>
      </c>
      <c r="N2203" s="32" t="s">
        <v>5103</v>
      </c>
      <c r="O2203" s="32" t="s">
        <v>46</v>
      </c>
      <c r="P2203" s="32">
        <v>796</v>
      </c>
      <c r="Q2203" s="32" t="s">
        <v>47</v>
      </c>
      <c r="R2203" s="34">
        <v>30</v>
      </c>
      <c r="S2203" s="34">
        <v>460</v>
      </c>
      <c r="T2203" s="35">
        <v>0</v>
      </c>
      <c r="U2203" s="36">
        <f t="shared" si="193"/>
        <v>0</v>
      </c>
      <c r="V2203" s="37"/>
      <c r="W2203" s="32">
        <v>2016</v>
      </c>
      <c r="X2203" s="38">
        <v>11</v>
      </c>
    </row>
    <row r="2204" spans="1:24" s="151" customFormat="1" ht="50.1" customHeight="1">
      <c r="A2204" s="41" t="s">
        <v>5162</v>
      </c>
      <c r="B2204" s="30" t="s">
        <v>35</v>
      </c>
      <c r="C2204" s="42" t="s">
        <v>5159</v>
      </c>
      <c r="D2204" s="42" t="s">
        <v>5100</v>
      </c>
      <c r="E2204" s="42" t="s">
        <v>5160</v>
      </c>
      <c r="F2204" s="42" t="s">
        <v>5161</v>
      </c>
      <c r="G2204" s="30" t="s">
        <v>40</v>
      </c>
      <c r="H2204" s="30">
        <v>69.5</v>
      </c>
      <c r="I2204" s="67">
        <v>590000000</v>
      </c>
      <c r="J2204" s="32" t="s">
        <v>41</v>
      </c>
      <c r="K2204" s="30" t="s">
        <v>174</v>
      </c>
      <c r="L2204" s="32" t="s">
        <v>43</v>
      </c>
      <c r="M2204" s="30" t="s">
        <v>69</v>
      </c>
      <c r="N2204" s="30" t="s">
        <v>3531</v>
      </c>
      <c r="O2204" s="32" t="s">
        <v>175</v>
      </c>
      <c r="P2204" s="32">
        <v>796</v>
      </c>
      <c r="Q2204" s="30" t="s">
        <v>47</v>
      </c>
      <c r="R2204" s="43">
        <v>30</v>
      </c>
      <c r="S2204" s="43">
        <v>459.99999999999994</v>
      </c>
      <c r="T2204" s="44">
        <f>R2204*S2204</f>
        <v>13799.999999999998</v>
      </c>
      <c r="U2204" s="44">
        <f>T2204*1.12</f>
        <v>15456</v>
      </c>
      <c r="V2204" s="64"/>
      <c r="W2204" s="32">
        <v>2016</v>
      </c>
      <c r="X2204" s="30"/>
    </row>
    <row r="2205" spans="1:24" ht="50.1" customHeight="1">
      <c r="A2205" s="29" t="s">
        <v>5163</v>
      </c>
      <c r="B2205" s="30" t="s">
        <v>35</v>
      </c>
      <c r="C2205" s="31" t="s">
        <v>5164</v>
      </c>
      <c r="D2205" s="31" t="s">
        <v>5100</v>
      </c>
      <c r="E2205" s="31" t="s">
        <v>5165</v>
      </c>
      <c r="F2205" s="31" t="s">
        <v>5166</v>
      </c>
      <c r="G2205" s="32" t="s">
        <v>40</v>
      </c>
      <c r="H2205" s="33">
        <v>69.5</v>
      </c>
      <c r="I2205" s="67">
        <v>590000000</v>
      </c>
      <c r="J2205" s="32" t="s">
        <v>41</v>
      </c>
      <c r="K2205" s="32" t="s">
        <v>42</v>
      </c>
      <c r="L2205" s="32" t="s">
        <v>43</v>
      </c>
      <c r="M2205" s="32" t="s">
        <v>69</v>
      </c>
      <c r="N2205" s="32" t="s">
        <v>5103</v>
      </c>
      <c r="O2205" s="32" t="s">
        <v>46</v>
      </c>
      <c r="P2205" s="32">
        <v>796</v>
      </c>
      <c r="Q2205" s="32" t="s">
        <v>47</v>
      </c>
      <c r="R2205" s="34">
        <v>20</v>
      </c>
      <c r="S2205" s="34">
        <v>571.54999999999995</v>
      </c>
      <c r="T2205" s="35">
        <v>0</v>
      </c>
      <c r="U2205" s="36">
        <v>0</v>
      </c>
      <c r="V2205" s="37" t="s">
        <v>126</v>
      </c>
      <c r="W2205" s="32">
        <v>2016</v>
      </c>
      <c r="X2205" s="38" t="s">
        <v>12648</v>
      </c>
    </row>
    <row r="2206" spans="1:24" ht="50.1" customHeight="1">
      <c r="A2206" s="29" t="s">
        <v>5167</v>
      </c>
      <c r="B2206" s="30" t="s">
        <v>35</v>
      </c>
      <c r="C2206" s="31" t="s">
        <v>5164</v>
      </c>
      <c r="D2206" s="31" t="s">
        <v>5100</v>
      </c>
      <c r="E2206" s="31" t="s">
        <v>5165</v>
      </c>
      <c r="F2206" s="31" t="s">
        <v>5168</v>
      </c>
      <c r="G2206" s="32" t="s">
        <v>40</v>
      </c>
      <c r="H2206" s="33">
        <v>0</v>
      </c>
      <c r="I2206" s="67">
        <v>590000000</v>
      </c>
      <c r="J2206" s="32" t="s">
        <v>41</v>
      </c>
      <c r="K2206" s="32" t="s">
        <v>5106</v>
      </c>
      <c r="L2206" s="32" t="s">
        <v>43</v>
      </c>
      <c r="M2206" s="32" t="s">
        <v>84</v>
      </c>
      <c r="N2206" s="32" t="s">
        <v>882</v>
      </c>
      <c r="O2206" s="32" t="s">
        <v>46</v>
      </c>
      <c r="P2206" s="32">
        <v>796</v>
      </c>
      <c r="Q2206" s="32" t="s">
        <v>47</v>
      </c>
      <c r="R2206" s="34">
        <v>20</v>
      </c>
      <c r="S2206" s="34">
        <v>610</v>
      </c>
      <c r="T2206" s="35">
        <f>R2206*S2206</f>
        <v>12200</v>
      </c>
      <c r="U2206" s="36">
        <f>T2206*1.12</f>
        <v>13664.000000000002</v>
      </c>
      <c r="V2206" s="37" t="s">
        <v>48</v>
      </c>
      <c r="W2206" s="32">
        <v>2016</v>
      </c>
      <c r="X2206" s="38" t="s">
        <v>48</v>
      </c>
    </row>
    <row r="2207" spans="1:24" ht="50.1" customHeight="1">
      <c r="A2207" s="29" t="s">
        <v>5169</v>
      </c>
      <c r="B2207" s="30" t="s">
        <v>35</v>
      </c>
      <c r="C2207" s="31" t="s">
        <v>5170</v>
      </c>
      <c r="D2207" s="31" t="s">
        <v>5100</v>
      </c>
      <c r="E2207" s="31" t="s">
        <v>5171</v>
      </c>
      <c r="F2207" s="31" t="s">
        <v>5172</v>
      </c>
      <c r="G2207" s="32" t="s">
        <v>40</v>
      </c>
      <c r="H2207" s="33">
        <v>69.5</v>
      </c>
      <c r="I2207" s="67">
        <v>590000000</v>
      </c>
      <c r="J2207" s="32" t="s">
        <v>41</v>
      </c>
      <c r="K2207" s="32" t="s">
        <v>42</v>
      </c>
      <c r="L2207" s="32" t="s">
        <v>43</v>
      </c>
      <c r="M2207" s="32" t="s">
        <v>69</v>
      </c>
      <c r="N2207" s="32" t="s">
        <v>5103</v>
      </c>
      <c r="O2207" s="32" t="s">
        <v>46</v>
      </c>
      <c r="P2207" s="32">
        <v>796</v>
      </c>
      <c r="Q2207" s="32" t="s">
        <v>47</v>
      </c>
      <c r="R2207" s="34">
        <v>50</v>
      </c>
      <c r="S2207" s="34">
        <v>640.54999999999995</v>
      </c>
      <c r="T2207" s="35">
        <v>0</v>
      </c>
      <c r="U2207" s="36">
        <v>0</v>
      </c>
      <c r="V2207" s="37" t="s">
        <v>126</v>
      </c>
      <c r="W2207" s="32">
        <v>2016</v>
      </c>
      <c r="X2207" s="38" t="s">
        <v>12648</v>
      </c>
    </row>
    <row r="2208" spans="1:24" ht="50.1" customHeight="1">
      <c r="A2208" s="29" t="s">
        <v>5173</v>
      </c>
      <c r="B2208" s="30" t="s">
        <v>35</v>
      </c>
      <c r="C2208" s="31" t="s">
        <v>5170</v>
      </c>
      <c r="D2208" s="31" t="s">
        <v>5100</v>
      </c>
      <c r="E2208" s="31" t="s">
        <v>5171</v>
      </c>
      <c r="F2208" s="31" t="s">
        <v>5174</v>
      </c>
      <c r="G2208" s="32" t="s">
        <v>40</v>
      </c>
      <c r="H2208" s="33">
        <v>0</v>
      </c>
      <c r="I2208" s="67">
        <v>590000000</v>
      </c>
      <c r="J2208" s="32" t="s">
        <v>41</v>
      </c>
      <c r="K2208" s="32" t="s">
        <v>5106</v>
      </c>
      <c r="L2208" s="32" t="s">
        <v>43</v>
      </c>
      <c r="M2208" s="32" t="s">
        <v>84</v>
      </c>
      <c r="N2208" s="32" t="s">
        <v>882</v>
      </c>
      <c r="O2208" s="32" t="s">
        <v>46</v>
      </c>
      <c r="P2208" s="32">
        <v>796</v>
      </c>
      <c r="Q2208" s="32" t="s">
        <v>47</v>
      </c>
      <c r="R2208" s="34">
        <v>50</v>
      </c>
      <c r="S2208" s="34">
        <v>650</v>
      </c>
      <c r="T2208" s="35">
        <f>R2208*S2208</f>
        <v>32500</v>
      </c>
      <c r="U2208" s="36">
        <f>T2208*1.12</f>
        <v>36400</v>
      </c>
      <c r="V2208" s="37" t="s">
        <v>48</v>
      </c>
      <c r="W2208" s="32">
        <v>2016</v>
      </c>
      <c r="X2208" s="38" t="s">
        <v>48</v>
      </c>
    </row>
    <row r="2209" spans="1:24" ht="50.1" customHeight="1">
      <c r="A2209" s="29" t="s">
        <v>5175</v>
      </c>
      <c r="B2209" s="30" t="s">
        <v>35</v>
      </c>
      <c r="C2209" s="31" t="s">
        <v>5176</v>
      </c>
      <c r="D2209" s="31" t="s">
        <v>5100</v>
      </c>
      <c r="E2209" s="31" t="s">
        <v>5177</v>
      </c>
      <c r="F2209" s="31" t="s">
        <v>5178</v>
      </c>
      <c r="G2209" s="32" t="s">
        <v>40</v>
      </c>
      <c r="H2209" s="33">
        <v>69.5</v>
      </c>
      <c r="I2209" s="67">
        <v>590000000</v>
      </c>
      <c r="J2209" s="32" t="s">
        <v>41</v>
      </c>
      <c r="K2209" s="32" t="s">
        <v>42</v>
      </c>
      <c r="L2209" s="32" t="s">
        <v>43</v>
      </c>
      <c r="M2209" s="32" t="s">
        <v>69</v>
      </c>
      <c r="N2209" s="32" t="s">
        <v>5103</v>
      </c>
      <c r="O2209" s="32" t="s">
        <v>46</v>
      </c>
      <c r="P2209" s="32">
        <v>796</v>
      </c>
      <c r="Q2209" s="32" t="s">
        <v>47</v>
      </c>
      <c r="R2209" s="34">
        <v>16</v>
      </c>
      <c r="S2209" s="34">
        <v>853.3</v>
      </c>
      <c r="T2209" s="35">
        <v>0</v>
      </c>
      <c r="U2209" s="36">
        <f>T2209*1.12</f>
        <v>0</v>
      </c>
      <c r="V2209" s="37"/>
      <c r="W2209" s="32">
        <v>2016</v>
      </c>
      <c r="X2209" s="38">
        <v>11</v>
      </c>
    </row>
    <row r="2210" spans="1:24" s="151" customFormat="1" ht="50.1" customHeight="1">
      <c r="A2210" s="41" t="s">
        <v>5179</v>
      </c>
      <c r="B2210" s="30" t="s">
        <v>35</v>
      </c>
      <c r="C2210" s="42" t="s">
        <v>5176</v>
      </c>
      <c r="D2210" s="42" t="s">
        <v>5100</v>
      </c>
      <c r="E2210" s="42" t="s">
        <v>5177</v>
      </c>
      <c r="F2210" s="42" t="s">
        <v>5178</v>
      </c>
      <c r="G2210" s="30" t="s">
        <v>40</v>
      </c>
      <c r="H2210" s="30">
        <v>69.5</v>
      </c>
      <c r="I2210" s="67">
        <v>590000000</v>
      </c>
      <c r="J2210" s="32" t="s">
        <v>41</v>
      </c>
      <c r="K2210" s="30" t="s">
        <v>174</v>
      </c>
      <c r="L2210" s="32" t="s">
        <v>43</v>
      </c>
      <c r="M2210" s="30" t="s">
        <v>69</v>
      </c>
      <c r="N2210" s="30" t="s">
        <v>3531</v>
      </c>
      <c r="O2210" s="32" t="s">
        <v>175</v>
      </c>
      <c r="P2210" s="32">
        <v>796</v>
      </c>
      <c r="Q2210" s="30" t="s">
        <v>47</v>
      </c>
      <c r="R2210" s="43">
        <v>16</v>
      </c>
      <c r="S2210" s="43">
        <v>853.3</v>
      </c>
      <c r="T2210" s="44">
        <f>R2210*S2210</f>
        <v>13652.8</v>
      </c>
      <c r="U2210" s="44">
        <f>T2210*1.12</f>
        <v>15291.136</v>
      </c>
      <c r="V2210" s="64"/>
      <c r="W2210" s="32">
        <v>2016</v>
      </c>
      <c r="X2210" s="30"/>
    </row>
    <row r="2211" spans="1:24" ht="50.1" customHeight="1">
      <c r="A2211" s="29" t="s">
        <v>5180</v>
      </c>
      <c r="B2211" s="30" t="s">
        <v>35</v>
      </c>
      <c r="C2211" s="31" t="s">
        <v>5181</v>
      </c>
      <c r="D2211" s="31" t="s">
        <v>5100</v>
      </c>
      <c r="E2211" s="31" t="s">
        <v>5182</v>
      </c>
      <c r="F2211" s="31" t="s">
        <v>5183</v>
      </c>
      <c r="G2211" s="32" t="s">
        <v>40</v>
      </c>
      <c r="H2211" s="33">
        <v>69.5</v>
      </c>
      <c r="I2211" s="67">
        <v>590000000</v>
      </c>
      <c r="J2211" s="32" t="s">
        <v>41</v>
      </c>
      <c r="K2211" s="32" t="s">
        <v>42</v>
      </c>
      <c r="L2211" s="32" t="s">
        <v>43</v>
      </c>
      <c r="M2211" s="32" t="s">
        <v>69</v>
      </c>
      <c r="N2211" s="32" t="s">
        <v>5103</v>
      </c>
      <c r="O2211" s="32" t="s">
        <v>46</v>
      </c>
      <c r="P2211" s="32">
        <v>796</v>
      </c>
      <c r="Q2211" s="32" t="s">
        <v>47</v>
      </c>
      <c r="R2211" s="34">
        <v>20</v>
      </c>
      <c r="S2211" s="34">
        <v>907.35</v>
      </c>
      <c r="T2211" s="35">
        <v>0</v>
      </c>
      <c r="U2211" s="36">
        <f t="shared" ref="U2211:U2223" si="194">T2211*1.12</f>
        <v>0</v>
      </c>
      <c r="V2211" s="37"/>
      <c r="W2211" s="32">
        <v>2016</v>
      </c>
      <c r="X2211" s="38">
        <v>11</v>
      </c>
    </row>
    <row r="2212" spans="1:24" s="151" customFormat="1" ht="50.1" customHeight="1">
      <c r="A2212" s="41" t="s">
        <v>5184</v>
      </c>
      <c r="B2212" s="30" t="s">
        <v>35</v>
      </c>
      <c r="C2212" s="42" t="s">
        <v>5181</v>
      </c>
      <c r="D2212" s="42" t="s">
        <v>5100</v>
      </c>
      <c r="E2212" s="42" t="s">
        <v>5182</v>
      </c>
      <c r="F2212" s="42" t="s">
        <v>5183</v>
      </c>
      <c r="G2212" s="30" t="s">
        <v>40</v>
      </c>
      <c r="H2212" s="30">
        <v>69.5</v>
      </c>
      <c r="I2212" s="67">
        <v>590000000</v>
      </c>
      <c r="J2212" s="32" t="s">
        <v>41</v>
      </c>
      <c r="K2212" s="30" t="s">
        <v>174</v>
      </c>
      <c r="L2212" s="32" t="s">
        <v>43</v>
      </c>
      <c r="M2212" s="30" t="s">
        <v>69</v>
      </c>
      <c r="N2212" s="30" t="s">
        <v>3531</v>
      </c>
      <c r="O2212" s="32" t="s">
        <v>175</v>
      </c>
      <c r="P2212" s="32">
        <v>796</v>
      </c>
      <c r="Q2212" s="30" t="s">
        <v>47</v>
      </c>
      <c r="R2212" s="43">
        <v>20</v>
      </c>
      <c r="S2212" s="43">
        <v>907.34999999999991</v>
      </c>
      <c r="T2212" s="44">
        <f>R2212*S2212</f>
        <v>18147</v>
      </c>
      <c r="U2212" s="44">
        <f>T2212*1.12</f>
        <v>20324.640000000003</v>
      </c>
      <c r="V2212" s="64"/>
      <c r="W2212" s="32">
        <v>2016</v>
      </c>
      <c r="X2212" s="30"/>
    </row>
    <row r="2213" spans="1:24" ht="50.1" customHeight="1">
      <c r="A2213" s="29" t="s">
        <v>5185</v>
      </c>
      <c r="B2213" s="30" t="s">
        <v>35</v>
      </c>
      <c r="C2213" s="31" t="s">
        <v>5186</v>
      </c>
      <c r="D2213" s="31" t="s">
        <v>5100</v>
      </c>
      <c r="E2213" s="31" t="s">
        <v>5187</v>
      </c>
      <c r="F2213" s="31" t="s">
        <v>5188</v>
      </c>
      <c r="G2213" s="32" t="s">
        <v>40</v>
      </c>
      <c r="H2213" s="33">
        <v>69.5</v>
      </c>
      <c r="I2213" s="67">
        <v>590000000</v>
      </c>
      <c r="J2213" s="32" t="s">
        <v>41</v>
      </c>
      <c r="K2213" s="32" t="s">
        <v>42</v>
      </c>
      <c r="L2213" s="32" t="s">
        <v>43</v>
      </c>
      <c r="M2213" s="32" t="s">
        <v>69</v>
      </c>
      <c r="N2213" s="32" t="s">
        <v>5103</v>
      </c>
      <c r="O2213" s="32" t="s">
        <v>46</v>
      </c>
      <c r="P2213" s="32">
        <v>796</v>
      </c>
      <c r="Q2213" s="32" t="s">
        <v>47</v>
      </c>
      <c r="R2213" s="34">
        <v>20</v>
      </c>
      <c r="S2213" s="34">
        <v>947.6</v>
      </c>
      <c r="T2213" s="35">
        <v>0</v>
      </c>
      <c r="U2213" s="36">
        <f t="shared" si="194"/>
        <v>0</v>
      </c>
      <c r="V2213" s="37"/>
      <c r="W2213" s="32">
        <v>2016</v>
      </c>
      <c r="X2213" s="38">
        <v>11</v>
      </c>
    </row>
    <row r="2214" spans="1:24" s="151" customFormat="1" ht="50.1" customHeight="1">
      <c r="A2214" s="41" t="s">
        <v>5189</v>
      </c>
      <c r="B2214" s="30" t="s">
        <v>35</v>
      </c>
      <c r="C2214" s="42" t="s">
        <v>5186</v>
      </c>
      <c r="D2214" s="42" t="s">
        <v>5100</v>
      </c>
      <c r="E2214" s="42" t="s">
        <v>5187</v>
      </c>
      <c r="F2214" s="42" t="s">
        <v>5188</v>
      </c>
      <c r="G2214" s="30" t="s">
        <v>40</v>
      </c>
      <c r="H2214" s="30">
        <v>69.5</v>
      </c>
      <c r="I2214" s="67">
        <v>590000000</v>
      </c>
      <c r="J2214" s="32" t="s">
        <v>41</v>
      </c>
      <c r="K2214" s="30" t="s">
        <v>174</v>
      </c>
      <c r="L2214" s="32" t="s">
        <v>43</v>
      </c>
      <c r="M2214" s="30" t="s">
        <v>69</v>
      </c>
      <c r="N2214" s="30" t="s">
        <v>3531</v>
      </c>
      <c r="O2214" s="32" t="s">
        <v>175</v>
      </c>
      <c r="P2214" s="32">
        <v>796</v>
      </c>
      <c r="Q2214" s="30" t="s">
        <v>47</v>
      </c>
      <c r="R2214" s="43">
        <v>20</v>
      </c>
      <c r="S2214" s="43">
        <v>947.59999999999991</v>
      </c>
      <c r="T2214" s="44">
        <f>R2214*S2214</f>
        <v>18952</v>
      </c>
      <c r="U2214" s="44">
        <f>T2214*1.12</f>
        <v>21226.240000000002</v>
      </c>
      <c r="V2214" s="64"/>
      <c r="W2214" s="32">
        <v>2016</v>
      </c>
      <c r="X2214" s="30"/>
    </row>
    <row r="2215" spans="1:24" ht="50.1" customHeight="1">
      <c r="A2215" s="29" t="s">
        <v>5190</v>
      </c>
      <c r="B2215" s="30" t="s">
        <v>35</v>
      </c>
      <c r="C2215" s="31" t="s">
        <v>5191</v>
      </c>
      <c r="D2215" s="31" t="s">
        <v>5100</v>
      </c>
      <c r="E2215" s="31" t="s">
        <v>5192</v>
      </c>
      <c r="F2215" s="31" t="s">
        <v>5193</v>
      </c>
      <c r="G2215" s="32" t="s">
        <v>40</v>
      </c>
      <c r="H2215" s="33">
        <v>69.5</v>
      </c>
      <c r="I2215" s="67">
        <v>590000000</v>
      </c>
      <c r="J2215" s="32" t="s">
        <v>41</v>
      </c>
      <c r="K2215" s="32" t="s">
        <v>42</v>
      </c>
      <c r="L2215" s="32" t="s">
        <v>43</v>
      </c>
      <c r="M2215" s="32" t="s">
        <v>69</v>
      </c>
      <c r="N2215" s="32" t="s">
        <v>5103</v>
      </c>
      <c r="O2215" s="32" t="s">
        <v>46</v>
      </c>
      <c r="P2215" s="32">
        <v>796</v>
      </c>
      <c r="Q2215" s="32" t="s">
        <v>47</v>
      </c>
      <c r="R2215" s="34">
        <v>30</v>
      </c>
      <c r="S2215" s="34">
        <v>1082.1500000000001</v>
      </c>
      <c r="T2215" s="35">
        <v>0</v>
      </c>
      <c r="U2215" s="36">
        <f t="shared" si="194"/>
        <v>0</v>
      </c>
      <c r="V2215" s="37"/>
      <c r="W2215" s="32">
        <v>2016</v>
      </c>
      <c r="X2215" s="38">
        <v>11</v>
      </c>
    </row>
    <row r="2216" spans="1:24" s="151" customFormat="1" ht="50.1" customHeight="1">
      <c r="A2216" s="41" t="s">
        <v>5194</v>
      </c>
      <c r="B2216" s="30" t="s">
        <v>35</v>
      </c>
      <c r="C2216" s="42" t="s">
        <v>5191</v>
      </c>
      <c r="D2216" s="42" t="s">
        <v>5100</v>
      </c>
      <c r="E2216" s="42" t="s">
        <v>5192</v>
      </c>
      <c r="F2216" s="42" t="s">
        <v>5193</v>
      </c>
      <c r="G2216" s="30" t="s">
        <v>40</v>
      </c>
      <c r="H2216" s="30">
        <v>69.5</v>
      </c>
      <c r="I2216" s="67">
        <v>590000000</v>
      </c>
      <c r="J2216" s="32" t="s">
        <v>41</v>
      </c>
      <c r="K2216" s="30" t="s">
        <v>174</v>
      </c>
      <c r="L2216" s="32" t="s">
        <v>43</v>
      </c>
      <c r="M2216" s="30" t="s">
        <v>69</v>
      </c>
      <c r="N2216" s="30" t="s">
        <v>3531</v>
      </c>
      <c r="O2216" s="32" t="s">
        <v>175</v>
      </c>
      <c r="P2216" s="32">
        <v>796</v>
      </c>
      <c r="Q2216" s="30" t="s">
        <v>47</v>
      </c>
      <c r="R2216" s="43">
        <v>30</v>
      </c>
      <c r="S2216" s="43">
        <v>1082.1499999999999</v>
      </c>
      <c r="T2216" s="44">
        <f>R2216*S2216</f>
        <v>32464.499999999996</v>
      </c>
      <c r="U2216" s="44">
        <f>T2216*1.12</f>
        <v>36360.239999999998</v>
      </c>
      <c r="V2216" s="64"/>
      <c r="W2216" s="32">
        <v>2016</v>
      </c>
      <c r="X2216" s="30"/>
    </row>
    <row r="2217" spans="1:24" ht="50.1" customHeight="1">
      <c r="A2217" s="29" t="s">
        <v>5195</v>
      </c>
      <c r="B2217" s="30" t="s">
        <v>35</v>
      </c>
      <c r="C2217" s="31" t="s">
        <v>5196</v>
      </c>
      <c r="D2217" s="31" t="s">
        <v>5100</v>
      </c>
      <c r="E2217" s="31" t="s">
        <v>5197</v>
      </c>
      <c r="F2217" s="31" t="s">
        <v>5198</v>
      </c>
      <c r="G2217" s="32" t="s">
        <v>40</v>
      </c>
      <c r="H2217" s="33">
        <v>69.5</v>
      </c>
      <c r="I2217" s="67">
        <v>590000000</v>
      </c>
      <c r="J2217" s="32" t="s">
        <v>41</v>
      </c>
      <c r="K2217" s="32" t="s">
        <v>42</v>
      </c>
      <c r="L2217" s="32" t="s">
        <v>43</v>
      </c>
      <c r="M2217" s="32" t="s">
        <v>69</v>
      </c>
      <c r="N2217" s="32" t="s">
        <v>5103</v>
      </c>
      <c r="O2217" s="32" t="s">
        <v>46</v>
      </c>
      <c r="P2217" s="32">
        <v>796</v>
      </c>
      <c r="Q2217" s="32" t="s">
        <v>47</v>
      </c>
      <c r="R2217" s="34">
        <v>20</v>
      </c>
      <c r="S2217" s="34">
        <v>1148.8499999999999</v>
      </c>
      <c r="T2217" s="35">
        <v>0</v>
      </c>
      <c r="U2217" s="36">
        <f t="shared" si="194"/>
        <v>0</v>
      </c>
      <c r="V2217" s="37"/>
      <c r="W2217" s="32">
        <v>2016</v>
      </c>
      <c r="X2217" s="38">
        <v>11</v>
      </c>
    </row>
    <row r="2218" spans="1:24" s="151" customFormat="1" ht="50.1" customHeight="1">
      <c r="A2218" s="41" t="s">
        <v>5199</v>
      </c>
      <c r="B2218" s="30" t="s">
        <v>35</v>
      </c>
      <c r="C2218" s="42" t="s">
        <v>5196</v>
      </c>
      <c r="D2218" s="42" t="s">
        <v>5100</v>
      </c>
      <c r="E2218" s="42" t="s">
        <v>5197</v>
      </c>
      <c r="F2218" s="42" t="s">
        <v>5198</v>
      </c>
      <c r="G2218" s="30" t="s">
        <v>40</v>
      </c>
      <c r="H2218" s="30">
        <v>69.5</v>
      </c>
      <c r="I2218" s="67">
        <v>590000000</v>
      </c>
      <c r="J2218" s="32" t="s">
        <v>41</v>
      </c>
      <c r="K2218" s="30" t="s">
        <v>174</v>
      </c>
      <c r="L2218" s="77" t="s">
        <v>43</v>
      </c>
      <c r="M2218" s="30" t="s">
        <v>69</v>
      </c>
      <c r="N2218" s="76" t="s">
        <v>3531</v>
      </c>
      <c r="O2218" s="32" t="s">
        <v>175</v>
      </c>
      <c r="P2218" s="32">
        <v>796</v>
      </c>
      <c r="Q2218" s="30" t="s">
        <v>47</v>
      </c>
      <c r="R2218" s="43">
        <v>20</v>
      </c>
      <c r="S2218" s="78">
        <v>1148.8499999999999</v>
      </c>
      <c r="T2218" s="44">
        <f>R2218*S2218</f>
        <v>22977</v>
      </c>
      <c r="U2218" s="44">
        <f>T2218*1.12</f>
        <v>25734.240000000002</v>
      </c>
      <c r="V2218" s="64"/>
      <c r="W2218" s="32">
        <v>2016</v>
      </c>
      <c r="X2218" s="30"/>
    </row>
    <row r="2219" spans="1:24" ht="50.1" customHeight="1">
      <c r="A2219" s="29" t="s">
        <v>5200</v>
      </c>
      <c r="B2219" s="30" t="s">
        <v>35</v>
      </c>
      <c r="C2219" s="31" t="s">
        <v>5201</v>
      </c>
      <c r="D2219" s="31" t="s">
        <v>5100</v>
      </c>
      <c r="E2219" s="31" t="s">
        <v>5202</v>
      </c>
      <c r="F2219" s="31" t="s">
        <v>5203</v>
      </c>
      <c r="G2219" s="32" t="s">
        <v>40</v>
      </c>
      <c r="H2219" s="33">
        <v>69.5</v>
      </c>
      <c r="I2219" s="67">
        <v>590000000</v>
      </c>
      <c r="J2219" s="32" t="s">
        <v>41</v>
      </c>
      <c r="K2219" s="32" t="s">
        <v>42</v>
      </c>
      <c r="L2219" s="32" t="s">
        <v>43</v>
      </c>
      <c r="M2219" s="32" t="s">
        <v>69</v>
      </c>
      <c r="N2219" s="32" t="s">
        <v>5103</v>
      </c>
      <c r="O2219" s="32" t="s">
        <v>46</v>
      </c>
      <c r="P2219" s="32">
        <v>796</v>
      </c>
      <c r="Q2219" s="32" t="s">
        <v>47</v>
      </c>
      <c r="R2219" s="34">
        <v>20</v>
      </c>
      <c r="S2219" s="34">
        <v>1216.7</v>
      </c>
      <c r="T2219" s="35">
        <v>0</v>
      </c>
      <c r="U2219" s="36">
        <f t="shared" si="194"/>
        <v>0</v>
      </c>
      <c r="V2219" s="37"/>
      <c r="W2219" s="32">
        <v>2016</v>
      </c>
      <c r="X2219" s="38">
        <v>11</v>
      </c>
    </row>
    <row r="2220" spans="1:24" s="151" customFormat="1" ht="50.1" customHeight="1">
      <c r="A2220" s="41" t="s">
        <v>5204</v>
      </c>
      <c r="B2220" s="30" t="s">
        <v>35</v>
      </c>
      <c r="C2220" s="42" t="s">
        <v>5201</v>
      </c>
      <c r="D2220" s="42" t="s">
        <v>5100</v>
      </c>
      <c r="E2220" s="42" t="s">
        <v>5202</v>
      </c>
      <c r="F2220" s="42" t="s">
        <v>5203</v>
      </c>
      <c r="G2220" s="30" t="s">
        <v>40</v>
      </c>
      <c r="H2220" s="30">
        <v>69.5</v>
      </c>
      <c r="I2220" s="67">
        <v>590000000</v>
      </c>
      <c r="J2220" s="32" t="s">
        <v>41</v>
      </c>
      <c r="K2220" s="30" t="s">
        <v>174</v>
      </c>
      <c r="L2220" s="32" t="s">
        <v>43</v>
      </c>
      <c r="M2220" s="30" t="s">
        <v>69</v>
      </c>
      <c r="N2220" s="30" t="s">
        <v>3531</v>
      </c>
      <c r="O2220" s="32" t="s">
        <v>175</v>
      </c>
      <c r="P2220" s="32">
        <v>796</v>
      </c>
      <c r="Q2220" s="30" t="s">
        <v>47</v>
      </c>
      <c r="R2220" s="43">
        <v>20</v>
      </c>
      <c r="S2220" s="43">
        <v>1216.6999999999998</v>
      </c>
      <c r="T2220" s="44">
        <f>R2220*S2220</f>
        <v>24333.999999999996</v>
      </c>
      <c r="U2220" s="44">
        <f>T2220*1.12</f>
        <v>27254.079999999998</v>
      </c>
      <c r="V2220" s="64"/>
      <c r="W2220" s="32">
        <v>2016</v>
      </c>
      <c r="X2220" s="30"/>
    </row>
    <row r="2221" spans="1:24" ht="50.1" customHeight="1">
      <c r="A2221" s="29" t="s">
        <v>5205</v>
      </c>
      <c r="B2221" s="30" t="s">
        <v>35</v>
      </c>
      <c r="C2221" s="31" t="s">
        <v>5206</v>
      </c>
      <c r="D2221" s="31" t="s">
        <v>5100</v>
      </c>
      <c r="E2221" s="31" t="s">
        <v>5207</v>
      </c>
      <c r="F2221" s="31" t="s">
        <v>5208</v>
      </c>
      <c r="G2221" s="32" t="s">
        <v>40</v>
      </c>
      <c r="H2221" s="33">
        <v>69.5</v>
      </c>
      <c r="I2221" s="67">
        <v>590000000</v>
      </c>
      <c r="J2221" s="32" t="s">
        <v>41</v>
      </c>
      <c r="K2221" s="32" t="s">
        <v>42</v>
      </c>
      <c r="L2221" s="32" t="s">
        <v>43</v>
      </c>
      <c r="M2221" s="32" t="s">
        <v>69</v>
      </c>
      <c r="N2221" s="32" t="s">
        <v>5103</v>
      </c>
      <c r="O2221" s="32" t="s">
        <v>46</v>
      </c>
      <c r="P2221" s="32">
        <v>796</v>
      </c>
      <c r="Q2221" s="32" t="s">
        <v>47</v>
      </c>
      <c r="R2221" s="34">
        <v>10</v>
      </c>
      <c r="S2221" s="34">
        <v>798.1</v>
      </c>
      <c r="T2221" s="35">
        <v>0</v>
      </c>
      <c r="U2221" s="36">
        <f t="shared" si="194"/>
        <v>0</v>
      </c>
      <c r="V2221" s="37"/>
      <c r="W2221" s="32">
        <v>2016</v>
      </c>
      <c r="X2221" s="38">
        <v>11</v>
      </c>
    </row>
    <row r="2222" spans="1:24" s="151" customFormat="1" ht="50.1" customHeight="1">
      <c r="A2222" s="41" t="s">
        <v>5209</v>
      </c>
      <c r="B2222" s="30" t="s">
        <v>35</v>
      </c>
      <c r="C2222" s="42" t="s">
        <v>5206</v>
      </c>
      <c r="D2222" s="42" t="s">
        <v>5100</v>
      </c>
      <c r="E2222" s="42" t="s">
        <v>5207</v>
      </c>
      <c r="F2222" s="42" t="s">
        <v>5208</v>
      </c>
      <c r="G2222" s="30" t="s">
        <v>40</v>
      </c>
      <c r="H2222" s="30">
        <v>69.5</v>
      </c>
      <c r="I2222" s="67">
        <v>590000000</v>
      </c>
      <c r="J2222" s="32" t="s">
        <v>41</v>
      </c>
      <c r="K2222" s="30" t="s">
        <v>174</v>
      </c>
      <c r="L2222" s="97" t="s">
        <v>43</v>
      </c>
      <c r="M2222" s="30" t="s">
        <v>69</v>
      </c>
      <c r="N2222" s="153" t="s">
        <v>3531</v>
      </c>
      <c r="O2222" s="32" t="s">
        <v>175</v>
      </c>
      <c r="P2222" s="32">
        <v>796</v>
      </c>
      <c r="Q2222" s="30" t="s">
        <v>47</v>
      </c>
      <c r="R2222" s="43">
        <v>10</v>
      </c>
      <c r="S2222" s="154">
        <v>798.09999999999991</v>
      </c>
      <c r="T2222" s="44">
        <f>R2222*S2222</f>
        <v>7980.9999999999991</v>
      </c>
      <c r="U2222" s="44">
        <f>T2222*1.12</f>
        <v>8938.7199999999993</v>
      </c>
      <c r="V2222" s="64"/>
      <c r="W2222" s="32">
        <v>2016</v>
      </c>
      <c r="X2222" s="30"/>
    </row>
    <row r="2223" spans="1:24" ht="50.1" customHeight="1">
      <c r="A2223" s="29" t="s">
        <v>5210</v>
      </c>
      <c r="B2223" s="30" t="s">
        <v>35</v>
      </c>
      <c r="C2223" s="31" t="s">
        <v>5211</v>
      </c>
      <c r="D2223" s="31" t="s">
        <v>5100</v>
      </c>
      <c r="E2223" s="31" t="s">
        <v>5212</v>
      </c>
      <c r="F2223" s="31" t="s">
        <v>5213</v>
      </c>
      <c r="G2223" s="32" t="s">
        <v>40</v>
      </c>
      <c r="H2223" s="33">
        <v>69.5</v>
      </c>
      <c r="I2223" s="67">
        <v>590000000</v>
      </c>
      <c r="J2223" s="32" t="s">
        <v>41</v>
      </c>
      <c r="K2223" s="32" t="s">
        <v>42</v>
      </c>
      <c r="L2223" s="32" t="s">
        <v>43</v>
      </c>
      <c r="M2223" s="32" t="s">
        <v>69</v>
      </c>
      <c r="N2223" s="32" t="s">
        <v>5103</v>
      </c>
      <c r="O2223" s="32" t="s">
        <v>46</v>
      </c>
      <c r="P2223" s="32">
        <v>796</v>
      </c>
      <c r="Q2223" s="32" t="s">
        <v>47</v>
      </c>
      <c r="R2223" s="34">
        <v>10</v>
      </c>
      <c r="S2223" s="34">
        <v>846.4</v>
      </c>
      <c r="T2223" s="35">
        <v>0</v>
      </c>
      <c r="U2223" s="36">
        <f t="shared" si="194"/>
        <v>0</v>
      </c>
      <c r="V2223" s="37"/>
      <c r="W2223" s="32">
        <v>2016</v>
      </c>
      <c r="X2223" s="38">
        <v>11</v>
      </c>
    </row>
    <row r="2224" spans="1:24" s="151" customFormat="1" ht="50.1" customHeight="1">
      <c r="A2224" s="41" t="s">
        <v>5214</v>
      </c>
      <c r="B2224" s="30" t="s">
        <v>35</v>
      </c>
      <c r="C2224" s="42" t="s">
        <v>5211</v>
      </c>
      <c r="D2224" s="42" t="s">
        <v>5100</v>
      </c>
      <c r="E2224" s="42" t="s">
        <v>5212</v>
      </c>
      <c r="F2224" s="42" t="s">
        <v>5213</v>
      </c>
      <c r="G2224" s="30" t="s">
        <v>40</v>
      </c>
      <c r="H2224" s="30">
        <v>69.5</v>
      </c>
      <c r="I2224" s="67">
        <v>590000000</v>
      </c>
      <c r="J2224" s="32" t="s">
        <v>41</v>
      </c>
      <c r="K2224" s="30" t="s">
        <v>174</v>
      </c>
      <c r="L2224" s="32" t="s">
        <v>43</v>
      </c>
      <c r="M2224" s="30" t="s">
        <v>69</v>
      </c>
      <c r="N2224" s="30" t="s">
        <v>3531</v>
      </c>
      <c r="O2224" s="32" t="s">
        <v>175</v>
      </c>
      <c r="P2224" s="32">
        <v>796</v>
      </c>
      <c r="Q2224" s="30" t="s">
        <v>47</v>
      </c>
      <c r="R2224" s="43">
        <v>10</v>
      </c>
      <c r="S2224" s="43">
        <v>846.4</v>
      </c>
      <c r="T2224" s="44">
        <f>R2224*S2224</f>
        <v>8464</v>
      </c>
      <c r="U2224" s="44">
        <f>T2224*1.12</f>
        <v>9479.68</v>
      </c>
      <c r="V2224" s="64"/>
      <c r="W2224" s="32">
        <v>2016</v>
      </c>
      <c r="X2224" s="30"/>
    </row>
    <row r="2225" spans="1:24" ht="50.1" customHeight="1">
      <c r="A2225" s="29" t="s">
        <v>5215</v>
      </c>
      <c r="B2225" s="30" t="s">
        <v>35</v>
      </c>
      <c r="C2225" s="31" t="s">
        <v>5216</v>
      </c>
      <c r="D2225" s="31" t="s">
        <v>5100</v>
      </c>
      <c r="E2225" s="31" t="s">
        <v>5217</v>
      </c>
      <c r="F2225" s="31" t="s">
        <v>5218</v>
      </c>
      <c r="G2225" s="32" t="s">
        <v>40</v>
      </c>
      <c r="H2225" s="33">
        <v>69.5</v>
      </c>
      <c r="I2225" s="67">
        <v>590000000</v>
      </c>
      <c r="J2225" s="32" t="s">
        <v>41</v>
      </c>
      <c r="K2225" s="32" t="s">
        <v>42</v>
      </c>
      <c r="L2225" s="32" t="s">
        <v>43</v>
      </c>
      <c r="M2225" s="32" t="s">
        <v>69</v>
      </c>
      <c r="N2225" s="32" t="s">
        <v>5103</v>
      </c>
      <c r="O2225" s="32" t="s">
        <v>46</v>
      </c>
      <c r="P2225" s="32">
        <v>796</v>
      </c>
      <c r="Q2225" s="32" t="s">
        <v>47</v>
      </c>
      <c r="R2225" s="34">
        <v>10</v>
      </c>
      <c r="S2225" s="34">
        <v>1120.0999999999999</v>
      </c>
      <c r="T2225" s="35">
        <v>0</v>
      </c>
      <c r="U2225" s="36">
        <v>0</v>
      </c>
      <c r="V2225" s="37" t="s">
        <v>126</v>
      </c>
      <c r="W2225" s="32">
        <v>2016</v>
      </c>
      <c r="X2225" s="38" t="s">
        <v>12648</v>
      </c>
    </row>
    <row r="2226" spans="1:24" ht="50.1" customHeight="1">
      <c r="A2226" s="29" t="s">
        <v>5219</v>
      </c>
      <c r="B2226" s="30" t="s">
        <v>35</v>
      </c>
      <c r="C2226" s="31" t="s">
        <v>5216</v>
      </c>
      <c r="D2226" s="31" t="s">
        <v>5100</v>
      </c>
      <c r="E2226" s="31" t="s">
        <v>5217</v>
      </c>
      <c r="F2226" s="31" t="s">
        <v>5220</v>
      </c>
      <c r="G2226" s="32" t="s">
        <v>40</v>
      </c>
      <c r="H2226" s="33">
        <v>0</v>
      </c>
      <c r="I2226" s="67">
        <v>590000000</v>
      </c>
      <c r="J2226" s="32" t="s">
        <v>41</v>
      </c>
      <c r="K2226" s="32" t="s">
        <v>5106</v>
      </c>
      <c r="L2226" s="32" t="s">
        <v>43</v>
      </c>
      <c r="M2226" s="32" t="s">
        <v>84</v>
      </c>
      <c r="N2226" s="32" t="s">
        <v>882</v>
      </c>
      <c r="O2226" s="32" t="s">
        <v>46</v>
      </c>
      <c r="P2226" s="32">
        <v>796</v>
      </c>
      <c r="Q2226" s="32" t="s">
        <v>47</v>
      </c>
      <c r="R2226" s="34">
        <v>10</v>
      </c>
      <c r="S2226" s="34">
        <v>1300</v>
      </c>
      <c r="T2226" s="35">
        <f>R2226*S2226</f>
        <v>13000</v>
      </c>
      <c r="U2226" s="36">
        <f>T2226*1.12</f>
        <v>14560.000000000002</v>
      </c>
      <c r="V2226" s="37" t="s">
        <v>48</v>
      </c>
      <c r="W2226" s="32">
        <v>2016</v>
      </c>
      <c r="X2226" s="38" t="s">
        <v>48</v>
      </c>
    </row>
    <row r="2227" spans="1:24" ht="50.1" customHeight="1">
      <c r="A2227" s="29" t="s">
        <v>5221</v>
      </c>
      <c r="B2227" s="30" t="s">
        <v>35</v>
      </c>
      <c r="C2227" s="31" t="s">
        <v>5222</v>
      </c>
      <c r="D2227" s="31" t="s">
        <v>5100</v>
      </c>
      <c r="E2227" s="31" t="s">
        <v>5223</v>
      </c>
      <c r="F2227" s="31" t="s">
        <v>5224</v>
      </c>
      <c r="G2227" s="32" t="s">
        <v>40</v>
      </c>
      <c r="H2227" s="33">
        <v>69.5</v>
      </c>
      <c r="I2227" s="67">
        <v>590000000</v>
      </c>
      <c r="J2227" s="32" t="s">
        <v>41</v>
      </c>
      <c r="K2227" s="32" t="s">
        <v>42</v>
      </c>
      <c r="L2227" s="32" t="s">
        <v>43</v>
      </c>
      <c r="M2227" s="32" t="s">
        <v>69</v>
      </c>
      <c r="N2227" s="32" t="s">
        <v>5103</v>
      </c>
      <c r="O2227" s="32" t="s">
        <v>46</v>
      </c>
      <c r="P2227" s="32">
        <v>796</v>
      </c>
      <c r="Q2227" s="32" t="s">
        <v>47</v>
      </c>
      <c r="R2227" s="34">
        <v>10</v>
      </c>
      <c r="S2227" s="34">
        <v>1261.55</v>
      </c>
      <c r="T2227" s="35">
        <v>0</v>
      </c>
      <c r="U2227" s="36">
        <f>T2227*1.12</f>
        <v>0</v>
      </c>
      <c r="V2227" s="37"/>
      <c r="W2227" s="32">
        <v>2016</v>
      </c>
      <c r="X2227" s="38">
        <v>11</v>
      </c>
    </row>
    <row r="2228" spans="1:24" s="40" customFormat="1" ht="50.1" customHeight="1">
      <c r="A2228" s="70" t="s">
        <v>5225</v>
      </c>
      <c r="B2228" s="30" t="s">
        <v>35</v>
      </c>
      <c r="C2228" s="42" t="s">
        <v>5222</v>
      </c>
      <c r="D2228" s="42" t="s">
        <v>5100</v>
      </c>
      <c r="E2228" s="42" t="s">
        <v>5223</v>
      </c>
      <c r="F2228" s="42" t="s">
        <v>5224</v>
      </c>
      <c r="G2228" s="30" t="s">
        <v>40</v>
      </c>
      <c r="H2228" s="30">
        <v>69.5</v>
      </c>
      <c r="I2228" s="67">
        <v>590000000</v>
      </c>
      <c r="J2228" s="32" t="s">
        <v>41</v>
      </c>
      <c r="K2228" s="30" t="s">
        <v>174</v>
      </c>
      <c r="L2228" s="32" t="s">
        <v>43</v>
      </c>
      <c r="M2228" s="30" t="s">
        <v>69</v>
      </c>
      <c r="N2228" s="30" t="s">
        <v>3531</v>
      </c>
      <c r="O2228" s="32" t="s">
        <v>175</v>
      </c>
      <c r="P2228" s="32">
        <v>796</v>
      </c>
      <c r="Q2228" s="30" t="s">
        <v>47</v>
      </c>
      <c r="R2228" s="43">
        <v>10</v>
      </c>
      <c r="S2228" s="43">
        <v>1261.55</v>
      </c>
      <c r="T2228" s="44">
        <v>0</v>
      </c>
      <c r="U2228" s="44">
        <f>T2228*1.12</f>
        <v>0</v>
      </c>
      <c r="V2228" s="64"/>
      <c r="W2228" s="32">
        <v>2016</v>
      </c>
      <c r="X2228" s="30" t="s">
        <v>5226</v>
      </c>
    </row>
    <row r="2229" spans="1:24" s="40" customFormat="1" ht="50.1" customHeight="1">
      <c r="A2229" s="70" t="s">
        <v>5227</v>
      </c>
      <c r="B2229" s="30" t="s">
        <v>35</v>
      </c>
      <c r="C2229" s="220" t="s">
        <v>5222</v>
      </c>
      <c r="D2229" s="220" t="s">
        <v>5100</v>
      </c>
      <c r="E2229" s="220" t="s">
        <v>5223</v>
      </c>
      <c r="F2229" s="220" t="s">
        <v>5228</v>
      </c>
      <c r="G2229" s="30" t="s">
        <v>40</v>
      </c>
      <c r="H2229" s="30">
        <v>0</v>
      </c>
      <c r="I2229" s="67">
        <v>590000000</v>
      </c>
      <c r="J2229" s="32" t="s">
        <v>41</v>
      </c>
      <c r="K2229" s="30" t="s">
        <v>835</v>
      </c>
      <c r="L2229" s="32" t="s">
        <v>41</v>
      </c>
      <c r="M2229" s="30" t="s">
        <v>44</v>
      </c>
      <c r="N2229" s="30" t="s">
        <v>5229</v>
      </c>
      <c r="O2229" s="32" t="s">
        <v>62</v>
      </c>
      <c r="P2229" s="32">
        <v>796</v>
      </c>
      <c r="Q2229" s="30" t="s">
        <v>47</v>
      </c>
      <c r="R2229" s="43">
        <v>3</v>
      </c>
      <c r="S2229" s="43">
        <v>2392</v>
      </c>
      <c r="T2229" s="44">
        <f>R2229*S2229</f>
        <v>7176</v>
      </c>
      <c r="U2229" s="44">
        <f>T2229*1.12</f>
        <v>8037.1200000000008</v>
      </c>
      <c r="V2229" s="64"/>
      <c r="W2229" s="32">
        <v>2016</v>
      </c>
      <c r="X2229" s="30"/>
    </row>
    <row r="2230" spans="1:24" ht="50.1" customHeight="1">
      <c r="A2230" s="29" t="s">
        <v>5230</v>
      </c>
      <c r="B2230" s="30" t="s">
        <v>35</v>
      </c>
      <c r="C2230" s="31" t="s">
        <v>5231</v>
      </c>
      <c r="D2230" s="31" t="s">
        <v>5100</v>
      </c>
      <c r="E2230" s="31" t="s">
        <v>5232</v>
      </c>
      <c r="F2230" s="31" t="s">
        <v>5233</v>
      </c>
      <c r="G2230" s="32" t="s">
        <v>40</v>
      </c>
      <c r="H2230" s="33">
        <v>69.5</v>
      </c>
      <c r="I2230" s="67">
        <v>590000000</v>
      </c>
      <c r="J2230" s="32" t="s">
        <v>41</v>
      </c>
      <c r="K2230" s="32" t="s">
        <v>42</v>
      </c>
      <c r="L2230" s="32" t="s">
        <v>43</v>
      </c>
      <c r="M2230" s="32" t="s">
        <v>69</v>
      </c>
      <c r="N2230" s="32" t="s">
        <v>5103</v>
      </c>
      <c r="O2230" s="32" t="s">
        <v>46</v>
      </c>
      <c r="P2230" s="32">
        <v>796</v>
      </c>
      <c r="Q2230" s="32" t="s">
        <v>47</v>
      </c>
      <c r="R2230" s="34">
        <v>30</v>
      </c>
      <c r="S2230" s="34">
        <v>1651.4</v>
      </c>
      <c r="T2230" s="35">
        <v>0</v>
      </c>
      <c r="U2230" s="36">
        <f t="shared" ref="U2230:U2242" si="195">T2230*1.12</f>
        <v>0</v>
      </c>
      <c r="V2230" s="37"/>
      <c r="W2230" s="32">
        <v>2016</v>
      </c>
      <c r="X2230" s="38">
        <v>11</v>
      </c>
    </row>
    <row r="2231" spans="1:24" s="151" customFormat="1" ht="50.1" customHeight="1">
      <c r="A2231" s="41" t="s">
        <v>5234</v>
      </c>
      <c r="B2231" s="30" t="s">
        <v>35</v>
      </c>
      <c r="C2231" s="42" t="s">
        <v>5231</v>
      </c>
      <c r="D2231" s="42" t="s">
        <v>5100</v>
      </c>
      <c r="E2231" s="42" t="s">
        <v>5232</v>
      </c>
      <c r="F2231" s="42" t="s">
        <v>5233</v>
      </c>
      <c r="G2231" s="30" t="s">
        <v>40</v>
      </c>
      <c r="H2231" s="30">
        <v>69.5</v>
      </c>
      <c r="I2231" s="67">
        <v>590000000</v>
      </c>
      <c r="J2231" s="32" t="s">
        <v>41</v>
      </c>
      <c r="K2231" s="30" t="s">
        <v>174</v>
      </c>
      <c r="L2231" s="32" t="s">
        <v>43</v>
      </c>
      <c r="M2231" s="30" t="s">
        <v>69</v>
      </c>
      <c r="N2231" s="30" t="s">
        <v>3531</v>
      </c>
      <c r="O2231" s="32" t="s">
        <v>175</v>
      </c>
      <c r="P2231" s="32">
        <v>796</v>
      </c>
      <c r="Q2231" s="30" t="s">
        <v>47</v>
      </c>
      <c r="R2231" s="43">
        <v>30</v>
      </c>
      <c r="S2231" s="43">
        <v>1651.3999999999999</v>
      </c>
      <c r="T2231" s="44">
        <f>R2231*S2231</f>
        <v>49541.999999999993</v>
      </c>
      <c r="U2231" s="44">
        <f>T2231*1.12</f>
        <v>55487.039999999994</v>
      </c>
      <c r="V2231" s="64"/>
      <c r="W2231" s="32">
        <v>2016</v>
      </c>
      <c r="X2231" s="30"/>
    </row>
    <row r="2232" spans="1:24" ht="50.1" customHeight="1">
      <c r="A2232" s="29" t="s">
        <v>5235</v>
      </c>
      <c r="B2232" s="30" t="s">
        <v>35</v>
      </c>
      <c r="C2232" s="31" t="s">
        <v>5236</v>
      </c>
      <c r="D2232" s="31" t="s">
        <v>5100</v>
      </c>
      <c r="E2232" s="31" t="s">
        <v>5237</v>
      </c>
      <c r="F2232" s="31" t="s">
        <v>5238</v>
      </c>
      <c r="G2232" s="32" t="s">
        <v>40</v>
      </c>
      <c r="H2232" s="33">
        <v>69.5</v>
      </c>
      <c r="I2232" s="67">
        <v>590000000</v>
      </c>
      <c r="J2232" s="32" t="s">
        <v>41</v>
      </c>
      <c r="K2232" s="32" t="s">
        <v>42</v>
      </c>
      <c r="L2232" s="32" t="s">
        <v>43</v>
      </c>
      <c r="M2232" s="32" t="s">
        <v>69</v>
      </c>
      <c r="N2232" s="32" t="s">
        <v>5103</v>
      </c>
      <c r="O2232" s="32" t="s">
        <v>46</v>
      </c>
      <c r="P2232" s="32">
        <v>796</v>
      </c>
      <c r="Q2232" s="32" t="s">
        <v>47</v>
      </c>
      <c r="R2232" s="34">
        <v>20</v>
      </c>
      <c r="S2232" s="34">
        <v>1796.3</v>
      </c>
      <c r="T2232" s="35">
        <v>0</v>
      </c>
      <c r="U2232" s="36">
        <f t="shared" si="195"/>
        <v>0</v>
      </c>
      <c r="V2232" s="37"/>
      <c r="W2232" s="32">
        <v>2016</v>
      </c>
      <c r="X2232" s="38">
        <v>11</v>
      </c>
    </row>
    <row r="2233" spans="1:24" s="151" customFormat="1" ht="50.1" customHeight="1">
      <c r="A2233" s="41" t="s">
        <v>5239</v>
      </c>
      <c r="B2233" s="30" t="s">
        <v>35</v>
      </c>
      <c r="C2233" s="42" t="s">
        <v>5236</v>
      </c>
      <c r="D2233" s="42" t="s">
        <v>5100</v>
      </c>
      <c r="E2233" s="42" t="s">
        <v>5237</v>
      </c>
      <c r="F2233" s="42" t="s">
        <v>5238</v>
      </c>
      <c r="G2233" s="30" t="s">
        <v>40</v>
      </c>
      <c r="H2233" s="30">
        <v>69.5</v>
      </c>
      <c r="I2233" s="67">
        <v>590000000</v>
      </c>
      <c r="J2233" s="32" t="s">
        <v>41</v>
      </c>
      <c r="K2233" s="30" t="s">
        <v>174</v>
      </c>
      <c r="L2233" s="32" t="s">
        <v>43</v>
      </c>
      <c r="M2233" s="30" t="s">
        <v>69</v>
      </c>
      <c r="N2233" s="30" t="s">
        <v>3531</v>
      </c>
      <c r="O2233" s="32" t="s">
        <v>175</v>
      </c>
      <c r="P2233" s="32">
        <v>796</v>
      </c>
      <c r="Q2233" s="30" t="s">
        <v>47</v>
      </c>
      <c r="R2233" s="43">
        <v>20</v>
      </c>
      <c r="S2233" s="43">
        <v>1796.3</v>
      </c>
      <c r="T2233" s="44">
        <f>R2233*S2233</f>
        <v>35926</v>
      </c>
      <c r="U2233" s="44">
        <f>T2233*1.12</f>
        <v>40237.120000000003</v>
      </c>
      <c r="V2233" s="64"/>
      <c r="W2233" s="32">
        <v>2016</v>
      </c>
      <c r="X2233" s="30"/>
    </row>
    <row r="2234" spans="1:24" ht="50.1" customHeight="1">
      <c r="A2234" s="29" t="s">
        <v>5240</v>
      </c>
      <c r="B2234" s="30" t="s">
        <v>35</v>
      </c>
      <c r="C2234" s="31" t="s">
        <v>5241</v>
      </c>
      <c r="D2234" s="31" t="s">
        <v>5100</v>
      </c>
      <c r="E2234" s="31" t="s">
        <v>5242</v>
      </c>
      <c r="F2234" s="31" t="s">
        <v>5243</v>
      </c>
      <c r="G2234" s="32" t="s">
        <v>40</v>
      </c>
      <c r="H2234" s="33">
        <v>69.5</v>
      </c>
      <c r="I2234" s="67">
        <v>590000000</v>
      </c>
      <c r="J2234" s="32" t="s">
        <v>41</v>
      </c>
      <c r="K2234" s="32" t="s">
        <v>42</v>
      </c>
      <c r="L2234" s="32" t="s">
        <v>43</v>
      </c>
      <c r="M2234" s="32" t="s">
        <v>69</v>
      </c>
      <c r="N2234" s="32" t="s">
        <v>5103</v>
      </c>
      <c r="O2234" s="32" t="s">
        <v>46</v>
      </c>
      <c r="P2234" s="32">
        <v>796</v>
      </c>
      <c r="Q2234" s="32" t="s">
        <v>47</v>
      </c>
      <c r="R2234" s="34">
        <v>10</v>
      </c>
      <c r="S2234" s="34">
        <v>2992.3</v>
      </c>
      <c r="T2234" s="35">
        <v>0</v>
      </c>
      <c r="U2234" s="36">
        <f t="shared" si="195"/>
        <v>0</v>
      </c>
      <c r="V2234" s="37"/>
      <c r="W2234" s="32">
        <v>2016</v>
      </c>
      <c r="X2234" s="38">
        <v>11</v>
      </c>
    </row>
    <row r="2235" spans="1:24" s="151" customFormat="1" ht="50.1" customHeight="1">
      <c r="A2235" s="41" t="s">
        <v>5244</v>
      </c>
      <c r="B2235" s="30" t="s">
        <v>35</v>
      </c>
      <c r="C2235" s="42" t="s">
        <v>5241</v>
      </c>
      <c r="D2235" s="42" t="s">
        <v>5100</v>
      </c>
      <c r="E2235" s="42" t="s">
        <v>5242</v>
      </c>
      <c r="F2235" s="42" t="s">
        <v>5243</v>
      </c>
      <c r="G2235" s="30" t="s">
        <v>40</v>
      </c>
      <c r="H2235" s="30">
        <v>69.5</v>
      </c>
      <c r="I2235" s="67">
        <v>590000000</v>
      </c>
      <c r="J2235" s="32" t="s">
        <v>41</v>
      </c>
      <c r="K2235" s="30" t="s">
        <v>174</v>
      </c>
      <c r="L2235" s="32" t="s">
        <v>43</v>
      </c>
      <c r="M2235" s="30" t="s">
        <v>69</v>
      </c>
      <c r="N2235" s="30" t="s">
        <v>3531</v>
      </c>
      <c r="O2235" s="32" t="s">
        <v>175</v>
      </c>
      <c r="P2235" s="32">
        <v>796</v>
      </c>
      <c r="Q2235" s="30" t="s">
        <v>47</v>
      </c>
      <c r="R2235" s="43">
        <v>10</v>
      </c>
      <c r="S2235" s="43">
        <v>2992.2999999999997</v>
      </c>
      <c r="T2235" s="44">
        <f>R2235*S2235</f>
        <v>29922.999999999996</v>
      </c>
      <c r="U2235" s="44">
        <f>T2235*1.12</f>
        <v>33513.760000000002</v>
      </c>
      <c r="V2235" s="64"/>
      <c r="W2235" s="32">
        <v>2016</v>
      </c>
      <c r="X2235" s="30"/>
    </row>
    <row r="2236" spans="1:24" ht="50.1" customHeight="1">
      <c r="A2236" s="29" t="s">
        <v>5245</v>
      </c>
      <c r="B2236" s="30" t="s">
        <v>35</v>
      </c>
      <c r="C2236" s="31" t="s">
        <v>5246</v>
      </c>
      <c r="D2236" s="31" t="s">
        <v>5100</v>
      </c>
      <c r="E2236" s="31" t="s">
        <v>5247</v>
      </c>
      <c r="F2236" s="31" t="s">
        <v>5248</v>
      </c>
      <c r="G2236" s="32" t="s">
        <v>40</v>
      </c>
      <c r="H2236" s="33">
        <v>69.5</v>
      </c>
      <c r="I2236" s="67">
        <v>590000000</v>
      </c>
      <c r="J2236" s="32" t="s">
        <v>41</v>
      </c>
      <c r="K2236" s="32" t="s">
        <v>42</v>
      </c>
      <c r="L2236" s="32" t="s">
        <v>43</v>
      </c>
      <c r="M2236" s="32" t="s">
        <v>69</v>
      </c>
      <c r="N2236" s="32" t="s">
        <v>5103</v>
      </c>
      <c r="O2236" s="32" t="s">
        <v>46</v>
      </c>
      <c r="P2236" s="32">
        <v>796</v>
      </c>
      <c r="Q2236" s="32" t="s">
        <v>47</v>
      </c>
      <c r="R2236" s="34">
        <v>16</v>
      </c>
      <c r="S2236" s="34">
        <v>3177.45</v>
      </c>
      <c r="T2236" s="35">
        <v>0</v>
      </c>
      <c r="U2236" s="36">
        <f t="shared" si="195"/>
        <v>0</v>
      </c>
      <c r="V2236" s="37"/>
      <c r="W2236" s="32">
        <v>2016</v>
      </c>
      <c r="X2236" s="38">
        <v>11</v>
      </c>
    </row>
    <row r="2237" spans="1:24" s="151" customFormat="1" ht="50.1" customHeight="1">
      <c r="A2237" s="41" t="s">
        <v>5249</v>
      </c>
      <c r="B2237" s="30" t="s">
        <v>35</v>
      </c>
      <c r="C2237" s="42" t="s">
        <v>5246</v>
      </c>
      <c r="D2237" s="42" t="s">
        <v>5100</v>
      </c>
      <c r="E2237" s="42" t="s">
        <v>5247</v>
      </c>
      <c r="F2237" s="42" t="s">
        <v>5248</v>
      </c>
      <c r="G2237" s="30" t="s">
        <v>40</v>
      </c>
      <c r="H2237" s="30">
        <v>69.5</v>
      </c>
      <c r="I2237" s="67">
        <v>590000000</v>
      </c>
      <c r="J2237" s="32" t="s">
        <v>41</v>
      </c>
      <c r="K2237" s="30" t="s">
        <v>174</v>
      </c>
      <c r="L2237" s="32" t="s">
        <v>43</v>
      </c>
      <c r="M2237" s="30" t="s">
        <v>69</v>
      </c>
      <c r="N2237" s="30" t="s">
        <v>3531</v>
      </c>
      <c r="O2237" s="32" t="s">
        <v>175</v>
      </c>
      <c r="P2237" s="32">
        <v>796</v>
      </c>
      <c r="Q2237" s="30" t="s">
        <v>47</v>
      </c>
      <c r="R2237" s="43">
        <v>16</v>
      </c>
      <c r="S2237" s="43">
        <v>3177.45</v>
      </c>
      <c r="T2237" s="44">
        <f>R2237*S2237</f>
        <v>50839.199999999997</v>
      </c>
      <c r="U2237" s="44">
        <f>T2237*1.12</f>
        <v>56939.904000000002</v>
      </c>
      <c r="V2237" s="64"/>
      <c r="W2237" s="32">
        <v>2016</v>
      </c>
      <c r="X2237" s="30"/>
    </row>
    <row r="2238" spans="1:24" ht="50.1" customHeight="1">
      <c r="A2238" s="29" t="s">
        <v>5250</v>
      </c>
      <c r="B2238" s="30" t="s">
        <v>35</v>
      </c>
      <c r="C2238" s="31" t="s">
        <v>5251</v>
      </c>
      <c r="D2238" s="31" t="s">
        <v>5100</v>
      </c>
      <c r="E2238" s="31" t="s">
        <v>5252</v>
      </c>
      <c r="F2238" s="31" t="s">
        <v>5253</v>
      </c>
      <c r="G2238" s="32" t="s">
        <v>40</v>
      </c>
      <c r="H2238" s="33">
        <v>69.5</v>
      </c>
      <c r="I2238" s="67">
        <v>590000000</v>
      </c>
      <c r="J2238" s="32" t="s">
        <v>41</v>
      </c>
      <c r="K2238" s="32" t="s">
        <v>42</v>
      </c>
      <c r="L2238" s="32" t="s">
        <v>43</v>
      </c>
      <c r="M2238" s="32" t="s">
        <v>69</v>
      </c>
      <c r="N2238" s="32" t="s">
        <v>5103</v>
      </c>
      <c r="O2238" s="32" t="s">
        <v>46</v>
      </c>
      <c r="P2238" s="32">
        <v>796</v>
      </c>
      <c r="Q2238" s="32" t="s">
        <v>47</v>
      </c>
      <c r="R2238" s="34">
        <v>10</v>
      </c>
      <c r="S2238" s="34">
        <v>3961.75</v>
      </c>
      <c r="T2238" s="35">
        <v>0</v>
      </c>
      <c r="U2238" s="36">
        <f t="shared" si="195"/>
        <v>0</v>
      </c>
      <c r="V2238" s="37"/>
      <c r="W2238" s="32">
        <v>2016</v>
      </c>
      <c r="X2238" s="38">
        <v>11</v>
      </c>
    </row>
    <row r="2239" spans="1:24" s="151" customFormat="1" ht="50.1" customHeight="1">
      <c r="A2239" s="41" t="s">
        <v>5254</v>
      </c>
      <c r="B2239" s="30" t="s">
        <v>35</v>
      </c>
      <c r="C2239" s="42" t="s">
        <v>5251</v>
      </c>
      <c r="D2239" s="42" t="s">
        <v>5100</v>
      </c>
      <c r="E2239" s="42" t="s">
        <v>5252</v>
      </c>
      <c r="F2239" s="42" t="s">
        <v>5253</v>
      </c>
      <c r="G2239" s="30" t="s">
        <v>40</v>
      </c>
      <c r="H2239" s="30">
        <v>69.5</v>
      </c>
      <c r="I2239" s="67">
        <v>590000000</v>
      </c>
      <c r="J2239" s="32" t="s">
        <v>41</v>
      </c>
      <c r="K2239" s="30" t="s">
        <v>174</v>
      </c>
      <c r="L2239" s="32" t="s">
        <v>43</v>
      </c>
      <c r="M2239" s="30" t="s">
        <v>69</v>
      </c>
      <c r="N2239" s="30" t="s">
        <v>3531</v>
      </c>
      <c r="O2239" s="32" t="s">
        <v>175</v>
      </c>
      <c r="P2239" s="32">
        <v>796</v>
      </c>
      <c r="Q2239" s="30" t="s">
        <v>47</v>
      </c>
      <c r="R2239" s="43">
        <v>10</v>
      </c>
      <c r="S2239" s="43">
        <v>3961.7499999999995</v>
      </c>
      <c r="T2239" s="44">
        <f>R2239*S2239</f>
        <v>39617.499999999993</v>
      </c>
      <c r="U2239" s="44">
        <f>T2239*1.12</f>
        <v>44371.6</v>
      </c>
      <c r="V2239" s="64"/>
      <c r="W2239" s="32">
        <v>2016</v>
      </c>
      <c r="X2239" s="30"/>
    </row>
    <row r="2240" spans="1:24" ht="50.1" customHeight="1">
      <c r="A2240" s="29" t="s">
        <v>5255</v>
      </c>
      <c r="B2240" s="30" t="s">
        <v>35</v>
      </c>
      <c r="C2240" s="31" t="s">
        <v>5256</v>
      </c>
      <c r="D2240" s="31" t="s">
        <v>5100</v>
      </c>
      <c r="E2240" s="31" t="s">
        <v>5257</v>
      </c>
      <c r="F2240" s="31" t="s">
        <v>5258</v>
      </c>
      <c r="G2240" s="32" t="s">
        <v>103</v>
      </c>
      <c r="H2240" s="33">
        <v>0</v>
      </c>
      <c r="I2240" s="67">
        <v>590000000</v>
      </c>
      <c r="J2240" s="32" t="s">
        <v>41</v>
      </c>
      <c r="K2240" s="32" t="s">
        <v>495</v>
      </c>
      <c r="L2240" s="32" t="s">
        <v>41</v>
      </c>
      <c r="M2240" s="32" t="s">
        <v>44</v>
      </c>
      <c r="N2240" s="32" t="s">
        <v>3023</v>
      </c>
      <c r="O2240" s="32" t="s">
        <v>56</v>
      </c>
      <c r="P2240" s="32">
        <v>796</v>
      </c>
      <c r="Q2240" s="32" t="s">
        <v>47</v>
      </c>
      <c r="R2240" s="34">
        <v>30</v>
      </c>
      <c r="S2240" s="34">
        <v>463</v>
      </c>
      <c r="T2240" s="35">
        <v>0</v>
      </c>
      <c r="U2240" s="36">
        <f t="shared" si="195"/>
        <v>0</v>
      </c>
      <c r="V2240" s="37"/>
      <c r="W2240" s="32">
        <v>2016</v>
      </c>
      <c r="X2240" s="38">
        <v>11</v>
      </c>
    </row>
    <row r="2241" spans="1:24" s="151" customFormat="1" ht="50.1" customHeight="1">
      <c r="A2241" s="41" t="s">
        <v>5259</v>
      </c>
      <c r="B2241" s="30" t="s">
        <v>35</v>
      </c>
      <c r="C2241" s="42" t="s">
        <v>5256</v>
      </c>
      <c r="D2241" s="128" t="s">
        <v>5100</v>
      </c>
      <c r="E2241" s="42" t="s">
        <v>5257</v>
      </c>
      <c r="F2241" s="128" t="s">
        <v>5258</v>
      </c>
      <c r="G2241" s="30" t="s">
        <v>103</v>
      </c>
      <c r="H2241" s="30">
        <v>0</v>
      </c>
      <c r="I2241" s="67">
        <v>590000000</v>
      </c>
      <c r="J2241" s="32" t="s">
        <v>41</v>
      </c>
      <c r="K2241" s="48" t="s">
        <v>1665</v>
      </c>
      <c r="L2241" s="32" t="s">
        <v>41</v>
      </c>
      <c r="M2241" s="30" t="s">
        <v>44</v>
      </c>
      <c r="N2241" s="30" t="s">
        <v>3023</v>
      </c>
      <c r="O2241" s="67" t="s">
        <v>483</v>
      </c>
      <c r="P2241" s="32">
        <v>796</v>
      </c>
      <c r="Q2241" s="155" t="s">
        <v>47</v>
      </c>
      <c r="R2241" s="49">
        <v>30</v>
      </c>
      <c r="S2241" s="62">
        <v>463</v>
      </c>
      <c r="T2241" s="44">
        <f>R2241*S2241</f>
        <v>13890</v>
      </c>
      <c r="U2241" s="44">
        <f>T2241*1.12</f>
        <v>15556.800000000001</v>
      </c>
      <c r="V2241" s="30"/>
      <c r="W2241" s="32">
        <v>2016</v>
      </c>
      <c r="X2241" s="30"/>
    </row>
    <row r="2242" spans="1:24" ht="50.1" customHeight="1">
      <c r="A2242" s="29" t="s">
        <v>5260</v>
      </c>
      <c r="B2242" s="30" t="s">
        <v>35</v>
      </c>
      <c r="C2242" s="31" t="s">
        <v>5261</v>
      </c>
      <c r="D2242" s="31" t="s">
        <v>5100</v>
      </c>
      <c r="E2242" s="31" t="s">
        <v>5262</v>
      </c>
      <c r="F2242" s="31" t="s">
        <v>5263</v>
      </c>
      <c r="G2242" s="32" t="s">
        <v>103</v>
      </c>
      <c r="H2242" s="33">
        <v>0</v>
      </c>
      <c r="I2242" s="67">
        <v>590000000</v>
      </c>
      <c r="J2242" s="32" t="s">
        <v>41</v>
      </c>
      <c r="K2242" s="32" t="s">
        <v>495</v>
      </c>
      <c r="L2242" s="32" t="s">
        <v>41</v>
      </c>
      <c r="M2242" s="32" t="s">
        <v>44</v>
      </c>
      <c r="N2242" s="32" t="s">
        <v>3023</v>
      </c>
      <c r="O2242" s="32" t="s">
        <v>105</v>
      </c>
      <c r="P2242" s="32">
        <v>796</v>
      </c>
      <c r="Q2242" s="32" t="s">
        <v>47</v>
      </c>
      <c r="R2242" s="34">
        <v>60</v>
      </c>
      <c r="S2242" s="34">
        <v>382</v>
      </c>
      <c r="T2242" s="35">
        <v>0</v>
      </c>
      <c r="U2242" s="36">
        <f t="shared" si="195"/>
        <v>0</v>
      </c>
      <c r="V2242" s="37"/>
      <c r="W2242" s="32">
        <v>2016</v>
      </c>
      <c r="X2242" s="38">
        <v>11</v>
      </c>
    </row>
    <row r="2243" spans="1:24" s="151" customFormat="1" ht="50.1" customHeight="1">
      <c r="A2243" s="41" t="s">
        <v>5264</v>
      </c>
      <c r="B2243" s="30" t="s">
        <v>35</v>
      </c>
      <c r="C2243" s="42" t="s">
        <v>5261</v>
      </c>
      <c r="D2243" s="128" t="s">
        <v>5100</v>
      </c>
      <c r="E2243" s="42" t="s">
        <v>5262</v>
      </c>
      <c r="F2243" s="128" t="s">
        <v>5263</v>
      </c>
      <c r="G2243" s="30" t="s">
        <v>103</v>
      </c>
      <c r="H2243" s="30">
        <v>0</v>
      </c>
      <c r="I2243" s="67">
        <v>590000000</v>
      </c>
      <c r="J2243" s="32" t="s">
        <v>41</v>
      </c>
      <c r="K2243" s="48" t="s">
        <v>1665</v>
      </c>
      <c r="L2243" s="32" t="s">
        <v>41</v>
      </c>
      <c r="M2243" s="30" t="s">
        <v>44</v>
      </c>
      <c r="N2243" s="30" t="s">
        <v>3023</v>
      </c>
      <c r="O2243" s="67" t="s">
        <v>483</v>
      </c>
      <c r="P2243" s="32">
        <v>796</v>
      </c>
      <c r="Q2243" s="155" t="s">
        <v>47</v>
      </c>
      <c r="R2243" s="49">
        <v>60</v>
      </c>
      <c r="S2243" s="62">
        <v>382</v>
      </c>
      <c r="T2243" s="44">
        <f>R2243*S2243</f>
        <v>22920</v>
      </c>
      <c r="U2243" s="44">
        <f>T2243*1.12</f>
        <v>25670.400000000001</v>
      </c>
      <c r="V2243" s="30"/>
      <c r="W2243" s="32">
        <v>2016</v>
      </c>
      <c r="X2243" s="30"/>
    </row>
    <row r="2244" spans="1:24" ht="50.1" customHeight="1">
      <c r="A2244" s="29" t="s">
        <v>5265</v>
      </c>
      <c r="B2244" s="30" t="s">
        <v>35</v>
      </c>
      <c r="C2244" s="31" t="s">
        <v>5266</v>
      </c>
      <c r="D2244" s="31" t="s">
        <v>5100</v>
      </c>
      <c r="E2244" s="31" t="s">
        <v>5267</v>
      </c>
      <c r="F2244" s="31" t="s">
        <v>48</v>
      </c>
      <c r="G2244" s="32" t="s">
        <v>103</v>
      </c>
      <c r="H2244" s="33">
        <v>0</v>
      </c>
      <c r="I2244" s="67">
        <v>590000000</v>
      </c>
      <c r="J2244" s="32" t="s">
        <v>41</v>
      </c>
      <c r="K2244" s="32" t="s">
        <v>495</v>
      </c>
      <c r="L2244" s="32" t="s">
        <v>41</v>
      </c>
      <c r="M2244" s="32" t="s">
        <v>44</v>
      </c>
      <c r="N2244" s="32" t="s">
        <v>3023</v>
      </c>
      <c r="O2244" s="32" t="s">
        <v>105</v>
      </c>
      <c r="P2244" s="32">
        <v>796</v>
      </c>
      <c r="Q2244" s="32" t="s">
        <v>47</v>
      </c>
      <c r="R2244" s="34">
        <v>10</v>
      </c>
      <c r="S2244" s="34">
        <v>565</v>
      </c>
      <c r="T2244" s="35">
        <v>0</v>
      </c>
      <c r="U2244" s="36">
        <v>0</v>
      </c>
      <c r="V2244" s="37" t="s">
        <v>126</v>
      </c>
      <c r="W2244" s="32">
        <v>2016</v>
      </c>
      <c r="X2244" s="38" t="s">
        <v>12648</v>
      </c>
    </row>
    <row r="2245" spans="1:24" ht="50.1" customHeight="1">
      <c r="A2245" s="29" t="s">
        <v>5268</v>
      </c>
      <c r="B2245" s="30" t="s">
        <v>35</v>
      </c>
      <c r="C2245" s="31" t="s">
        <v>5266</v>
      </c>
      <c r="D2245" s="31" t="s">
        <v>5100</v>
      </c>
      <c r="E2245" s="31" t="s">
        <v>5267</v>
      </c>
      <c r="F2245" s="31" t="s">
        <v>5269</v>
      </c>
      <c r="G2245" s="32" t="s">
        <v>40</v>
      </c>
      <c r="H2245" s="33">
        <v>0</v>
      </c>
      <c r="I2245" s="67">
        <v>590000000</v>
      </c>
      <c r="J2245" s="32" t="s">
        <v>41</v>
      </c>
      <c r="K2245" s="32" t="s">
        <v>957</v>
      </c>
      <c r="L2245" s="32" t="s">
        <v>43</v>
      </c>
      <c r="M2245" s="32" t="s">
        <v>84</v>
      </c>
      <c r="N2245" s="32" t="s">
        <v>882</v>
      </c>
      <c r="O2245" s="32" t="s">
        <v>46</v>
      </c>
      <c r="P2245" s="32">
        <v>796</v>
      </c>
      <c r="Q2245" s="32" t="s">
        <v>47</v>
      </c>
      <c r="R2245" s="34">
        <v>10</v>
      </c>
      <c r="S2245" s="34">
        <v>570</v>
      </c>
      <c r="T2245" s="35">
        <f t="shared" ref="T2245:T2253" si="196">R2245*S2245</f>
        <v>5700</v>
      </c>
      <c r="U2245" s="36">
        <f t="shared" ref="U2245:U2253" si="197">T2245*1.12</f>
        <v>6384.0000000000009</v>
      </c>
      <c r="V2245" s="37" t="s">
        <v>48</v>
      </c>
      <c r="W2245" s="32">
        <v>2016</v>
      </c>
      <c r="X2245" s="38" t="s">
        <v>48</v>
      </c>
    </row>
    <row r="2246" spans="1:24" ht="50.1" customHeight="1">
      <c r="A2246" s="29" t="s">
        <v>5270</v>
      </c>
      <c r="B2246" s="30" t="s">
        <v>35</v>
      </c>
      <c r="C2246" s="31" t="s">
        <v>5164</v>
      </c>
      <c r="D2246" s="31" t="s">
        <v>5100</v>
      </c>
      <c r="E2246" s="31" t="s">
        <v>5165</v>
      </c>
      <c r="F2246" s="31" t="s">
        <v>48</v>
      </c>
      <c r="G2246" s="32" t="s">
        <v>103</v>
      </c>
      <c r="H2246" s="33">
        <v>0</v>
      </c>
      <c r="I2246" s="67">
        <v>590000000</v>
      </c>
      <c r="J2246" s="32" t="s">
        <v>41</v>
      </c>
      <c r="K2246" s="32" t="s">
        <v>495</v>
      </c>
      <c r="L2246" s="32" t="s">
        <v>41</v>
      </c>
      <c r="M2246" s="32" t="s">
        <v>44</v>
      </c>
      <c r="N2246" s="32" t="s">
        <v>3023</v>
      </c>
      <c r="O2246" s="32" t="s">
        <v>105</v>
      </c>
      <c r="P2246" s="32">
        <v>796</v>
      </c>
      <c r="Q2246" s="32" t="s">
        <v>47</v>
      </c>
      <c r="R2246" s="34">
        <v>10</v>
      </c>
      <c r="S2246" s="34">
        <v>684</v>
      </c>
      <c r="T2246" s="35">
        <v>0</v>
      </c>
      <c r="U2246" s="36">
        <f t="shared" si="197"/>
        <v>0</v>
      </c>
      <c r="V2246" s="37"/>
      <c r="W2246" s="32">
        <v>2016</v>
      </c>
      <c r="X2246" s="38">
        <v>11</v>
      </c>
    </row>
    <row r="2247" spans="1:24" s="151" customFormat="1" ht="50.1" customHeight="1">
      <c r="A2247" s="41" t="s">
        <v>5271</v>
      </c>
      <c r="B2247" s="30" t="s">
        <v>35</v>
      </c>
      <c r="C2247" s="42" t="s">
        <v>5164</v>
      </c>
      <c r="D2247" s="133" t="s">
        <v>5100</v>
      </c>
      <c r="E2247" s="42" t="s">
        <v>5165</v>
      </c>
      <c r="F2247" s="31"/>
      <c r="G2247" s="30" t="s">
        <v>103</v>
      </c>
      <c r="H2247" s="30">
        <v>0</v>
      </c>
      <c r="I2247" s="67">
        <v>590000000</v>
      </c>
      <c r="J2247" s="32" t="s">
        <v>41</v>
      </c>
      <c r="K2247" s="48" t="s">
        <v>1665</v>
      </c>
      <c r="L2247" s="32" t="s">
        <v>41</v>
      </c>
      <c r="M2247" s="30" t="s">
        <v>44</v>
      </c>
      <c r="N2247" s="30" t="s">
        <v>3023</v>
      </c>
      <c r="O2247" s="67" t="s">
        <v>483</v>
      </c>
      <c r="P2247" s="32">
        <v>796</v>
      </c>
      <c r="Q2247" s="156" t="s">
        <v>484</v>
      </c>
      <c r="R2247" s="49">
        <v>10</v>
      </c>
      <c r="S2247" s="62">
        <v>684</v>
      </c>
      <c r="T2247" s="44">
        <f>R2247*S2247</f>
        <v>6840</v>
      </c>
      <c r="U2247" s="44">
        <f>T2247*1.12</f>
        <v>7660.8000000000011</v>
      </c>
      <c r="V2247" s="98"/>
      <c r="W2247" s="32">
        <v>2016</v>
      </c>
      <c r="X2247" s="30"/>
    </row>
    <row r="2248" spans="1:24" ht="50.1" customHeight="1">
      <c r="A2248" s="29" t="s">
        <v>5272</v>
      </c>
      <c r="B2248" s="30" t="s">
        <v>35</v>
      </c>
      <c r="C2248" s="31" t="s">
        <v>5273</v>
      </c>
      <c r="D2248" s="31" t="s">
        <v>5100</v>
      </c>
      <c r="E2248" s="31" t="s">
        <v>5274</v>
      </c>
      <c r="F2248" s="31" t="s">
        <v>48</v>
      </c>
      <c r="G2248" s="32" t="s">
        <v>103</v>
      </c>
      <c r="H2248" s="33">
        <v>0</v>
      </c>
      <c r="I2248" s="67">
        <v>590000000</v>
      </c>
      <c r="J2248" s="32" t="s">
        <v>41</v>
      </c>
      <c r="K2248" s="32" t="s">
        <v>495</v>
      </c>
      <c r="L2248" s="32" t="s">
        <v>41</v>
      </c>
      <c r="M2248" s="32" t="s">
        <v>44</v>
      </c>
      <c r="N2248" s="32" t="s">
        <v>3023</v>
      </c>
      <c r="O2248" s="32" t="s">
        <v>105</v>
      </c>
      <c r="P2248" s="32">
        <v>796</v>
      </c>
      <c r="Q2248" s="32" t="s">
        <v>47</v>
      </c>
      <c r="R2248" s="34">
        <v>15</v>
      </c>
      <c r="S2248" s="34">
        <v>850</v>
      </c>
      <c r="T2248" s="35">
        <v>0</v>
      </c>
      <c r="U2248" s="36">
        <f>T2248*1.12</f>
        <v>0</v>
      </c>
      <c r="V2248" s="37"/>
      <c r="W2248" s="32">
        <v>2016</v>
      </c>
      <c r="X2248" s="38">
        <v>11</v>
      </c>
    </row>
    <row r="2249" spans="1:24" s="151" customFormat="1" ht="50.1" customHeight="1">
      <c r="A2249" s="41" t="s">
        <v>5275</v>
      </c>
      <c r="B2249" s="30" t="s">
        <v>35</v>
      </c>
      <c r="C2249" s="42" t="s">
        <v>5273</v>
      </c>
      <c r="D2249" s="133" t="s">
        <v>5100</v>
      </c>
      <c r="E2249" s="42" t="s">
        <v>5274</v>
      </c>
      <c r="F2249" s="31"/>
      <c r="G2249" s="68" t="s">
        <v>103</v>
      </c>
      <c r="H2249" s="30">
        <v>0</v>
      </c>
      <c r="I2249" s="67">
        <v>590000000</v>
      </c>
      <c r="J2249" s="32" t="s">
        <v>41</v>
      </c>
      <c r="K2249" s="48" t="s">
        <v>1665</v>
      </c>
      <c r="L2249" s="32" t="s">
        <v>41</v>
      </c>
      <c r="M2249" s="30" t="s">
        <v>44</v>
      </c>
      <c r="N2249" s="30" t="s">
        <v>3023</v>
      </c>
      <c r="O2249" s="67" t="s">
        <v>483</v>
      </c>
      <c r="P2249" s="32">
        <v>796</v>
      </c>
      <c r="Q2249" s="156" t="s">
        <v>484</v>
      </c>
      <c r="R2249" s="49">
        <v>15</v>
      </c>
      <c r="S2249" s="62">
        <v>850</v>
      </c>
      <c r="T2249" s="44">
        <f t="shared" si="196"/>
        <v>12750</v>
      </c>
      <c r="U2249" s="44">
        <f t="shared" si="197"/>
        <v>14280.000000000002</v>
      </c>
      <c r="V2249" s="98"/>
      <c r="W2249" s="32">
        <v>2016</v>
      </c>
      <c r="X2249" s="30"/>
    </row>
    <row r="2250" spans="1:24" ht="50.1" customHeight="1">
      <c r="A2250" s="29" t="s">
        <v>5276</v>
      </c>
      <c r="B2250" s="30" t="s">
        <v>35</v>
      </c>
      <c r="C2250" s="31" t="s">
        <v>5277</v>
      </c>
      <c r="D2250" s="31" t="s">
        <v>5278</v>
      </c>
      <c r="E2250" s="31" t="s">
        <v>5279</v>
      </c>
      <c r="F2250" s="31" t="s">
        <v>5280</v>
      </c>
      <c r="G2250" s="32" t="s">
        <v>40</v>
      </c>
      <c r="H2250" s="33">
        <v>0</v>
      </c>
      <c r="I2250" s="67">
        <v>590000000</v>
      </c>
      <c r="J2250" s="32" t="s">
        <v>41</v>
      </c>
      <c r="K2250" s="32" t="s">
        <v>495</v>
      </c>
      <c r="L2250" s="32" t="s">
        <v>43</v>
      </c>
      <c r="M2250" s="32" t="s">
        <v>84</v>
      </c>
      <c r="N2250" s="32" t="s">
        <v>438</v>
      </c>
      <c r="O2250" s="32" t="s">
        <v>56</v>
      </c>
      <c r="P2250" s="32">
        <v>796</v>
      </c>
      <c r="Q2250" s="32" t="s">
        <v>47</v>
      </c>
      <c r="R2250" s="34">
        <v>3000</v>
      </c>
      <c r="S2250" s="34">
        <v>56</v>
      </c>
      <c r="T2250" s="35">
        <f t="shared" si="196"/>
        <v>168000</v>
      </c>
      <c r="U2250" s="36">
        <f t="shared" si="197"/>
        <v>188160.00000000003</v>
      </c>
      <c r="V2250" s="37" t="s">
        <v>48</v>
      </c>
      <c r="W2250" s="32">
        <v>2016</v>
      </c>
      <c r="X2250" s="38" t="s">
        <v>48</v>
      </c>
    </row>
    <row r="2251" spans="1:24" ht="50.1" customHeight="1">
      <c r="A2251" s="29" t="s">
        <v>5281</v>
      </c>
      <c r="B2251" s="30" t="s">
        <v>35</v>
      </c>
      <c r="C2251" s="31" t="s">
        <v>5282</v>
      </c>
      <c r="D2251" s="31" t="s">
        <v>5278</v>
      </c>
      <c r="E2251" s="31" t="s">
        <v>5283</v>
      </c>
      <c r="F2251" s="31" t="s">
        <v>5284</v>
      </c>
      <c r="G2251" s="32" t="s">
        <v>40</v>
      </c>
      <c r="H2251" s="33">
        <v>0</v>
      </c>
      <c r="I2251" s="67">
        <v>590000000</v>
      </c>
      <c r="J2251" s="32" t="s">
        <v>41</v>
      </c>
      <c r="K2251" s="32" t="s">
        <v>543</v>
      </c>
      <c r="L2251" s="32" t="s">
        <v>43</v>
      </c>
      <c r="M2251" s="32" t="s">
        <v>84</v>
      </c>
      <c r="N2251" s="32" t="s">
        <v>438</v>
      </c>
      <c r="O2251" s="32" t="s">
        <v>56</v>
      </c>
      <c r="P2251" s="32">
        <v>796</v>
      </c>
      <c r="Q2251" s="32" t="s">
        <v>47</v>
      </c>
      <c r="R2251" s="34">
        <v>50</v>
      </c>
      <c r="S2251" s="34">
        <v>1250</v>
      </c>
      <c r="T2251" s="35">
        <f t="shared" si="196"/>
        <v>62500</v>
      </c>
      <c r="U2251" s="36">
        <f t="shared" si="197"/>
        <v>70000</v>
      </c>
      <c r="V2251" s="37" t="s">
        <v>48</v>
      </c>
      <c r="W2251" s="32">
        <v>2016</v>
      </c>
      <c r="X2251" s="38" t="s">
        <v>48</v>
      </c>
    </row>
    <row r="2252" spans="1:24" ht="50.1" customHeight="1">
      <c r="A2252" s="29" t="s">
        <v>5285</v>
      </c>
      <c r="B2252" s="30" t="s">
        <v>35</v>
      </c>
      <c r="C2252" s="31" t="s">
        <v>5282</v>
      </c>
      <c r="D2252" s="31" t="s">
        <v>5278</v>
      </c>
      <c r="E2252" s="31" t="s">
        <v>5283</v>
      </c>
      <c r="F2252" s="31" t="s">
        <v>5286</v>
      </c>
      <c r="G2252" s="32" t="s">
        <v>40</v>
      </c>
      <c r="H2252" s="33">
        <v>0</v>
      </c>
      <c r="I2252" s="67">
        <v>590000000</v>
      </c>
      <c r="J2252" s="32" t="s">
        <v>41</v>
      </c>
      <c r="K2252" s="32" t="s">
        <v>5287</v>
      </c>
      <c r="L2252" s="32" t="s">
        <v>43</v>
      </c>
      <c r="M2252" s="32" t="s">
        <v>84</v>
      </c>
      <c r="N2252" s="32" t="s">
        <v>345</v>
      </c>
      <c r="O2252" s="32" t="s">
        <v>46</v>
      </c>
      <c r="P2252" s="32">
        <v>796</v>
      </c>
      <c r="Q2252" s="32" t="s">
        <v>47</v>
      </c>
      <c r="R2252" s="34">
        <v>20</v>
      </c>
      <c r="S2252" s="34">
        <v>4300</v>
      </c>
      <c r="T2252" s="35">
        <f t="shared" si="196"/>
        <v>86000</v>
      </c>
      <c r="U2252" s="36">
        <f t="shared" si="197"/>
        <v>96320.000000000015</v>
      </c>
      <c r="V2252" s="37" t="s">
        <v>48</v>
      </c>
      <c r="W2252" s="32">
        <v>2016</v>
      </c>
      <c r="X2252" s="38" t="s">
        <v>48</v>
      </c>
    </row>
    <row r="2253" spans="1:24" ht="50.1" customHeight="1">
      <c r="A2253" s="29" t="s">
        <v>5288</v>
      </c>
      <c r="B2253" s="30" t="s">
        <v>35</v>
      </c>
      <c r="C2253" s="31" t="s">
        <v>5289</v>
      </c>
      <c r="D2253" s="31" t="s">
        <v>5290</v>
      </c>
      <c r="E2253" s="31" t="s">
        <v>5291</v>
      </c>
      <c r="F2253" s="31" t="s">
        <v>48</v>
      </c>
      <c r="G2253" s="32" t="s">
        <v>40</v>
      </c>
      <c r="H2253" s="33">
        <v>0</v>
      </c>
      <c r="I2253" s="67">
        <v>590000000</v>
      </c>
      <c r="J2253" s="32" t="s">
        <v>41</v>
      </c>
      <c r="K2253" s="32" t="s">
        <v>1519</v>
      </c>
      <c r="L2253" s="32" t="s">
        <v>41</v>
      </c>
      <c r="M2253" s="32" t="s">
        <v>84</v>
      </c>
      <c r="N2253" s="32" t="s">
        <v>85</v>
      </c>
      <c r="O2253" s="32" t="s">
        <v>202</v>
      </c>
      <c r="P2253" s="32">
        <v>796</v>
      </c>
      <c r="Q2253" s="32" t="s">
        <v>47</v>
      </c>
      <c r="R2253" s="34">
        <v>738</v>
      </c>
      <c r="S2253" s="34">
        <v>800</v>
      </c>
      <c r="T2253" s="35">
        <f t="shared" si="196"/>
        <v>590400</v>
      </c>
      <c r="U2253" s="36">
        <f t="shared" si="197"/>
        <v>661248.00000000012</v>
      </c>
      <c r="V2253" s="37" t="s">
        <v>48</v>
      </c>
      <c r="W2253" s="32">
        <v>2016</v>
      </c>
      <c r="X2253" s="38" t="s">
        <v>48</v>
      </c>
    </row>
    <row r="2254" spans="1:24" ht="50.1" customHeight="1">
      <c r="A2254" s="29" t="s">
        <v>5292</v>
      </c>
      <c r="B2254" s="30" t="s">
        <v>35</v>
      </c>
      <c r="C2254" s="31" t="s">
        <v>5293</v>
      </c>
      <c r="D2254" s="31" t="s">
        <v>5294</v>
      </c>
      <c r="E2254" s="31" t="s">
        <v>5295</v>
      </c>
      <c r="F2254" s="31" t="s">
        <v>5296</v>
      </c>
      <c r="G2254" s="32" t="s">
        <v>40</v>
      </c>
      <c r="H2254" s="33">
        <v>0</v>
      </c>
      <c r="I2254" s="67">
        <v>590000000</v>
      </c>
      <c r="J2254" s="32" t="s">
        <v>41</v>
      </c>
      <c r="K2254" s="32" t="s">
        <v>54</v>
      </c>
      <c r="L2254" s="32" t="s">
        <v>43</v>
      </c>
      <c r="M2254" s="32" t="s">
        <v>69</v>
      </c>
      <c r="N2254" s="32" t="s">
        <v>70</v>
      </c>
      <c r="O2254" s="32" t="s">
        <v>71</v>
      </c>
      <c r="P2254" s="32">
        <v>796</v>
      </c>
      <c r="Q2254" s="32" t="s">
        <v>47</v>
      </c>
      <c r="R2254" s="34">
        <v>40</v>
      </c>
      <c r="S2254" s="34">
        <v>650</v>
      </c>
      <c r="T2254" s="35">
        <v>0</v>
      </c>
      <c r="U2254" s="36">
        <v>0</v>
      </c>
      <c r="V2254" s="37" t="s">
        <v>48</v>
      </c>
      <c r="W2254" s="32">
        <v>2016</v>
      </c>
      <c r="X2254" s="38" t="s">
        <v>12657</v>
      </c>
    </row>
    <row r="2255" spans="1:24" ht="50.1" customHeight="1">
      <c r="A2255" s="29" t="s">
        <v>5297</v>
      </c>
      <c r="B2255" s="30" t="s">
        <v>35</v>
      </c>
      <c r="C2255" s="31" t="s">
        <v>5293</v>
      </c>
      <c r="D2255" s="31" t="s">
        <v>5294</v>
      </c>
      <c r="E2255" s="31" t="s">
        <v>5295</v>
      </c>
      <c r="F2255" s="31" t="s">
        <v>5296</v>
      </c>
      <c r="G2255" s="32" t="s">
        <v>40</v>
      </c>
      <c r="H2255" s="33">
        <v>0</v>
      </c>
      <c r="I2255" s="67">
        <v>590000000</v>
      </c>
      <c r="J2255" s="32" t="s">
        <v>41</v>
      </c>
      <c r="K2255" s="32" t="s">
        <v>1422</v>
      </c>
      <c r="L2255" s="32" t="s">
        <v>43</v>
      </c>
      <c r="M2255" s="32" t="s">
        <v>69</v>
      </c>
      <c r="N2255" s="32" t="s">
        <v>70</v>
      </c>
      <c r="O2255" s="32" t="s">
        <v>77</v>
      </c>
      <c r="P2255" s="32">
        <v>796</v>
      </c>
      <c r="Q2255" s="32" t="s">
        <v>47</v>
      </c>
      <c r="R2255" s="34">
        <v>40</v>
      </c>
      <c r="S2255" s="34">
        <v>758.92899999999997</v>
      </c>
      <c r="T2255" s="35">
        <f>R2255*S2255</f>
        <v>30357.16</v>
      </c>
      <c r="U2255" s="36">
        <f>T2255*1.12</f>
        <v>34000.019200000002</v>
      </c>
      <c r="V2255" s="37" t="s">
        <v>48</v>
      </c>
      <c r="W2255" s="32">
        <v>2016</v>
      </c>
      <c r="X2255" s="38" t="s">
        <v>48</v>
      </c>
    </row>
    <row r="2256" spans="1:24" ht="50.1" customHeight="1">
      <c r="A2256" s="29" t="s">
        <v>5298</v>
      </c>
      <c r="B2256" s="30" t="s">
        <v>35</v>
      </c>
      <c r="C2256" s="31" t="s">
        <v>5299</v>
      </c>
      <c r="D2256" s="31" t="s">
        <v>5294</v>
      </c>
      <c r="E2256" s="31" t="s">
        <v>5300</v>
      </c>
      <c r="F2256" s="31" t="s">
        <v>5301</v>
      </c>
      <c r="G2256" s="32" t="s">
        <v>40</v>
      </c>
      <c r="H2256" s="33">
        <v>0</v>
      </c>
      <c r="I2256" s="67">
        <v>590000000</v>
      </c>
      <c r="J2256" s="32" t="s">
        <v>41</v>
      </c>
      <c r="K2256" s="32" t="s">
        <v>54</v>
      </c>
      <c r="L2256" s="32" t="s">
        <v>43</v>
      </c>
      <c r="M2256" s="32" t="s">
        <v>69</v>
      </c>
      <c r="N2256" s="32" t="s">
        <v>70</v>
      </c>
      <c r="O2256" s="32" t="s">
        <v>71</v>
      </c>
      <c r="P2256" s="32">
        <v>796</v>
      </c>
      <c r="Q2256" s="32" t="s">
        <v>47</v>
      </c>
      <c r="R2256" s="34">
        <v>40</v>
      </c>
      <c r="S2256" s="34">
        <v>160</v>
      </c>
      <c r="T2256" s="35">
        <v>0</v>
      </c>
      <c r="U2256" s="36">
        <f>T2256*1.12</f>
        <v>0</v>
      </c>
      <c r="V2256" s="37" t="s">
        <v>48</v>
      </c>
      <c r="W2256" s="32">
        <v>2016</v>
      </c>
      <c r="X2256" s="38">
        <v>11</v>
      </c>
    </row>
    <row r="2257" spans="1:58" s="40" customFormat="1" ht="50.1" customHeight="1">
      <c r="A2257" s="70" t="s">
        <v>5302</v>
      </c>
      <c r="B2257" s="30" t="s">
        <v>35</v>
      </c>
      <c r="C2257" s="220" t="s">
        <v>5299</v>
      </c>
      <c r="D2257" s="220" t="s">
        <v>5294</v>
      </c>
      <c r="E2257" s="220" t="s">
        <v>5300</v>
      </c>
      <c r="F2257" s="220" t="s">
        <v>5301</v>
      </c>
      <c r="G2257" s="32" t="s">
        <v>40</v>
      </c>
      <c r="H2257" s="30">
        <v>0</v>
      </c>
      <c r="I2257" s="351">
        <v>590000000</v>
      </c>
      <c r="J2257" s="32" t="s">
        <v>41</v>
      </c>
      <c r="K2257" s="32" t="s">
        <v>524</v>
      </c>
      <c r="L2257" s="32" t="s">
        <v>43</v>
      </c>
      <c r="M2257" s="68" t="s">
        <v>69</v>
      </c>
      <c r="N2257" s="32" t="s">
        <v>70</v>
      </c>
      <c r="O2257" s="32" t="s">
        <v>115</v>
      </c>
      <c r="P2257" s="32">
        <v>796</v>
      </c>
      <c r="Q2257" s="32" t="s">
        <v>47</v>
      </c>
      <c r="R2257" s="58">
        <v>40</v>
      </c>
      <c r="S2257" s="58">
        <v>160</v>
      </c>
      <c r="T2257" s="58">
        <v>0</v>
      </c>
      <c r="U2257" s="58">
        <f>T2257*1.12</f>
        <v>0</v>
      </c>
      <c r="V2257" s="32"/>
      <c r="W2257" s="32">
        <v>2016</v>
      </c>
      <c r="X2257" s="30" t="s">
        <v>13267</v>
      </c>
      <c r="Y2257" s="364"/>
      <c r="Z2257" s="364"/>
      <c r="AA2257" s="364"/>
      <c r="AB2257" s="364"/>
      <c r="AC2257" s="364"/>
      <c r="AD2257" s="364"/>
      <c r="AE2257" s="364"/>
      <c r="AF2257" s="364"/>
      <c r="AG2257" s="364"/>
      <c r="AH2257" s="39"/>
      <c r="AI2257" s="39"/>
      <c r="AJ2257" s="39"/>
      <c r="AK2257" s="39"/>
      <c r="AL2257" s="39"/>
      <c r="AM2257" s="39"/>
      <c r="AN2257" s="39"/>
      <c r="AO2257" s="39"/>
      <c r="AP2257" s="39"/>
      <c r="AQ2257" s="39"/>
      <c r="AR2257" s="39"/>
      <c r="AS2257" s="39"/>
      <c r="AT2257" s="39"/>
      <c r="AU2257" s="39"/>
      <c r="AV2257" s="39"/>
      <c r="AW2257" s="39"/>
      <c r="AX2257" s="39"/>
      <c r="AY2257" s="39"/>
      <c r="AZ2257" s="39"/>
      <c r="BA2257" s="39"/>
      <c r="BB2257" s="39"/>
      <c r="BC2257" s="39"/>
      <c r="BD2257" s="39"/>
      <c r="BE2257" s="39"/>
      <c r="BF2257" s="39"/>
    </row>
    <row r="2258" spans="1:58" s="40" customFormat="1" ht="50.1" customHeight="1">
      <c r="A2258" s="417" t="s">
        <v>14079</v>
      </c>
      <c r="B2258" s="54" t="s">
        <v>35</v>
      </c>
      <c r="C2258" s="220" t="s">
        <v>5299</v>
      </c>
      <c r="D2258" s="220" t="s">
        <v>5294</v>
      </c>
      <c r="E2258" s="220" t="s">
        <v>5300</v>
      </c>
      <c r="F2258" s="220" t="s">
        <v>14080</v>
      </c>
      <c r="G2258" s="30" t="s">
        <v>40</v>
      </c>
      <c r="H2258" s="239">
        <v>0</v>
      </c>
      <c r="I2258" s="313">
        <v>590000000</v>
      </c>
      <c r="J2258" s="68" t="s">
        <v>394</v>
      </c>
      <c r="K2258" s="30" t="s">
        <v>13233</v>
      </c>
      <c r="L2258" s="30" t="s">
        <v>14063</v>
      </c>
      <c r="M2258" s="30" t="s">
        <v>69</v>
      </c>
      <c r="N2258" s="30" t="s">
        <v>9603</v>
      </c>
      <c r="O2258" s="30" t="s">
        <v>2070</v>
      </c>
      <c r="P2258" s="30">
        <v>796</v>
      </c>
      <c r="Q2258" s="30" t="s">
        <v>47</v>
      </c>
      <c r="R2258" s="58">
        <v>30</v>
      </c>
      <c r="S2258" s="58">
        <v>700</v>
      </c>
      <c r="T2258" s="58">
        <f t="shared" ref="T2258" si="198">R2258*S2258</f>
        <v>21000</v>
      </c>
      <c r="U2258" s="58">
        <f>T2258*1.12</f>
        <v>23520.000000000004</v>
      </c>
      <c r="V2258" s="70"/>
      <c r="W2258" s="68">
        <v>2016</v>
      </c>
      <c r="X2258" s="123"/>
      <c r="Y2258" s="364"/>
      <c r="Z2258" s="364"/>
      <c r="AA2258" s="364"/>
      <c r="AB2258" s="364"/>
      <c r="AC2258" s="364"/>
      <c r="AD2258" s="364"/>
      <c r="AE2258" s="364"/>
      <c r="AF2258" s="364"/>
      <c r="AG2258" s="364"/>
      <c r="AH2258" s="39"/>
      <c r="AI2258" s="39"/>
      <c r="AJ2258" s="39"/>
      <c r="AK2258" s="39"/>
      <c r="AL2258" s="39"/>
      <c r="AM2258" s="39"/>
      <c r="AN2258" s="39"/>
      <c r="AO2258" s="39"/>
      <c r="AP2258" s="39"/>
      <c r="AQ2258" s="39"/>
      <c r="AR2258" s="39"/>
      <c r="AS2258" s="39"/>
      <c r="AT2258" s="39"/>
      <c r="AU2258" s="39"/>
      <c r="AV2258" s="39"/>
      <c r="AW2258" s="39"/>
      <c r="AX2258" s="39"/>
      <c r="AY2258" s="39"/>
      <c r="AZ2258" s="39"/>
      <c r="BA2258" s="39"/>
      <c r="BB2258" s="39"/>
      <c r="BC2258" s="39"/>
      <c r="BD2258" s="39"/>
      <c r="BE2258" s="39"/>
      <c r="BF2258" s="39"/>
    </row>
    <row r="2259" spans="1:58" ht="50.1" customHeight="1">
      <c r="A2259" s="29" t="s">
        <v>5303</v>
      </c>
      <c r="B2259" s="30" t="s">
        <v>35</v>
      </c>
      <c r="C2259" s="31" t="s">
        <v>5304</v>
      </c>
      <c r="D2259" s="31" t="s">
        <v>5294</v>
      </c>
      <c r="E2259" s="31" t="s">
        <v>5305</v>
      </c>
      <c r="F2259" s="31" t="s">
        <v>5306</v>
      </c>
      <c r="G2259" s="32" t="s">
        <v>40</v>
      </c>
      <c r="H2259" s="33">
        <v>0</v>
      </c>
      <c r="I2259" s="67">
        <v>590000000</v>
      </c>
      <c r="J2259" s="32" t="s">
        <v>41</v>
      </c>
      <c r="K2259" s="32" t="s">
        <v>68</v>
      </c>
      <c r="L2259" s="32" t="s">
        <v>302</v>
      </c>
      <c r="M2259" s="32" t="s">
        <v>69</v>
      </c>
      <c r="N2259" s="32" t="s">
        <v>303</v>
      </c>
      <c r="O2259" s="32" t="s">
        <v>71</v>
      </c>
      <c r="P2259" s="32">
        <v>796</v>
      </c>
      <c r="Q2259" s="32" t="s">
        <v>47</v>
      </c>
      <c r="R2259" s="34">
        <v>3</v>
      </c>
      <c r="S2259" s="34">
        <v>1250</v>
      </c>
      <c r="T2259" s="35">
        <v>0</v>
      </c>
      <c r="U2259" s="36">
        <v>0</v>
      </c>
      <c r="V2259" s="37" t="s">
        <v>48</v>
      </c>
      <c r="W2259" s="32">
        <v>2016</v>
      </c>
      <c r="X2259" s="38" t="s">
        <v>48</v>
      </c>
    </row>
    <row r="2260" spans="1:58" ht="50.1" customHeight="1">
      <c r="A2260" s="29" t="s">
        <v>5307</v>
      </c>
      <c r="B2260" s="30" t="s">
        <v>35</v>
      </c>
      <c r="C2260" s="31" t="s">
        <v>5304</v>
      </c>
      <c r="D2260" s="31" t="s">
        <v>5294</v>
      </c>
      <c r="E2260" s="31" t="s">
        <v>5305</v>
      </c>
      <c r="F2260" s="31" t="s">
        <v>5308</v>
      </c>
      <c r="G2260" s="32" t="s">
        <v>40</v>
      </c>
      <c r="H2260" s="33">
        <v>0</v>
      </c>
      <c r="I2260" s="67">
        <v>590000000</v>
      </c>
      <c r="J2260" s="32" t="s">
        <v>41</v>
      </c>
      <c r="K2260" s="32" t="s">
        <v>61</v>
      </c>
      <c r="L2260" s="32" t="s">
        <v>302</v>
      </c>
      <c r="M2260" s="32" t="s">
        <v>44</v>
      </c>
      <c r="N2260" s="32" t="s">
        <v>45</v>
      </c>
      <c r="O2260" s="32" t="s">
        <v>62</v>
      </c>
      <c r="P2260" s="32">
        <v>796</v>
      </c>
      <c r="Q2260" s="32" t="s">
        <v>47</v>
      </c>
      <c r="R2260" s="34">
        <v>1</v>
      </c>
      <c r="S2260" s="34">
        <v>1250</v>
      </c>
      <c r="T2260" s="35">
        <f>R2260*S2260</f>
        <v>1250</v>
      </c>
      <c r="U2260" s="36">
        <f>T2260*1.12</f>
        <v>1400.0000000000002</v>
      </c>
      <c r="V2260" s="37" t="s">
        <v>48</v>
      </c>
      <c r="W2260" s="32">
        <v>2016</v>
      </c>
      <c r="X2260" s="38" t="s">
        <v>48</v>
      </c>
    </row>
    <row r="2261" spans="1:58" ht="50.1" customHeight="1">
      <c r="A2261" s="29" t="s">
        <v>5309</v>
      </c>
      <c r="B2261" s="30" t="s">
        <v>35</v>
      </c>
      <c r="C2261" s="31" t="s">
        <v>5310</v>
      </c>
      <c r="D2261" s="31" t="s">
        <v>5311</v>
      </c>
      <c r="E2261" s="31" t="s">
        <v>909</v>
      </c>
      <c r="F2261" s="31" t="s">
        <v>5312</v>
      </c>
      <c r="G2261" s="32" t="s">
        <v>40</v>
      </c>
      <c r="H2261" s="33">
        <v>0</v>
      </c>
      <c r="I2261" s="67">
        <v>590000000</v>
      </c>
      <c r="J2261" s="32" t="s">
        <v>41</v>
      </c>
      <c r="K2261" s="32" t="s">
        <v>275</v>
      </c>
      <c r="L2261" s="32" t="s">
        <v>41</v>
      </c>
      <c r="M2261" s="32" t="s">
        <v>84</v>
      </c>
      <c r="N2261" s="32" t="s">
        <v>806</v>
      </c>
      <c r="O2261" s="32" t="s">
        <v>111</v>
      </c>
      <c r="P2261" s="32">
        <v>796</v>
      </c>
      <c r="Q2261" s="32" t="s">
        <v>47</v>
      </c>
      <c r="R2261" s="34">
        <v>12</v>
      </c>
      <c r="S2261" s="34">
        <v>6440</v>
      </c>
      <c r="T2261" s="35">
        <v>0</v>
      </c>
      <c r="U2261" s="36">
        <v>0</v>
      </c>
      <c r="V2261" s="37" t="s">
        <v>48</v>
      </c>
      <c r="W2261" s="32">
        <v>2016</v>
      </c>
      <c r="X2261" s="38" t="s">
        <v>911</v>
      </c>
    </row>
    <row r="2262" spans="1:58" ht="50.1" customHeight="1">
      <c r="A2262" s="29" t="s">
        <v>5313</v>
      </c>
      <c r="B2262" s="30" t="s">
        <v>35</v>
      </c>
      <c r="C2262" s="31" t="s">
        <v>5310</v>
      </c>
      <c r="D2262" s="31" t="s">
        <v>5311</v>
      </c>
      <c r="E2262" s="31" t="s">
        <v>909</v>
      </c>
      <c r="F2262" s="31" t="s">
        <v>5312</v>
      </c>
      <c r="G2262" s="32" t="s">
        <v>40</v>
      </c>
      <c r="H2262" s="33">
        <v>0</v>
      </c>
      <c r="I2262" s="67">
        <v>590000000</v>
      </c>
      <c r="J2262" s="32" t="s">
        <v>41</v>
      </c>
      <c r="K2262" s="32" t="s">
        <v>275</v>
      </c>
      <c r="L2262" s="32" t="s">
        <v>41</v>
      </c>
      <c r="M2262" s="32" t="s">
        <v>84</v>
      </c>
      <c r="N2262" s="32" t="s">
        <v>797</v>
      </c>
      <c r="O2262" s="32" t="s">
        <v>111</v>
      </c>
      <c r="P2262" s="32">
        <v>796</v>
      </c>
      <c r="Q2262" s="32" t="s">
        <v>47</v>
      </c>
      <c r="R2262" s="34">
        <v>12</v>
      </c>
      <c r="S2262" s="34">
        <v>7400</v>
      </c>
      <c r="T2262" s="35">
        <f>R2262*S2262</f>
        <v>88800</v>
      </c>
      <c r="U2262" s="36">
        <f>T2262*1.12</f>
        <v>99456.000000000015</v>
      </c>
      <c r="V2262" s="37" t="s">
        <v>48</v>
      </c>
      <c r="W2262" s="32">
        <v>2016</v>
      </c>
      <c r="X2262" s="38" t="s">
        <v>48</v>
      </c>
    </row>
    <row r="2263" spans="1:58" ht="50.1" customHeight="1">
      <c r="A2263" s="29" t="s">
        <v>5314</v>
      </c>
      <c r="B2263" s="30" t="s">
        <v>35</v>
      </c>
      <c r="C2263" s="31" t="s">
        <v>5315</v>
      </c>
      <c r="D2263" s="31" t="s">
        <v>5316</v>
      </c>
      <c r="E2263" s="31" t="s">
        <v>5317</v>
      </c>
      <c r="F2263" s="31" t="s">
        <v>5318</v>
      </c>
      <c r="G2263" s="32" t="s">
        <v>40</v>
      </c>
      <c r="H2263" s="33">
        <v>0</v>
      </c>
      <c r="I2263" s="67">
        <v>590000000</v>
      </c>
      <c r="J2263" s="32" t="s">
        <v>41</v>
      </c>
      <c r="K2263" s="32" t="s">
        <v>68</v>
      </c>
      <c r="L2263" s="32" t="s">
        <v>43</v>
      </c>
      <c r="M2263" s="32" t="s">
        <v>69</v>
      </c>
      <c r="N2263" s="32" t="s">
        <v>70</v>
      </c>
      <c r="O2263" s="32" t="s">
        <v>71</v>
      </c>
      <c r="P2263" s="32">
        <v>796</v>
      </c>
      <c r="Q2263" s="32" t="s">
        <v>47</v>
      </c>
      <c r="R2263" s="34">
        <v>30</v>
      </c>
      <c r="S2263" s="34">
        <v>500</v>
      </c>
      <c r="T2263" s="35">
        <v>0</v>
      </c>
      <c r="U2263" s="36">
        <f>T2263*1.12</f>
        <v>0</v>
      </c>
      <c r="V2263" s="37" t="s">
        <v>48</v>
      </c>
      <c r="W2263" s="32">
        <v>2016</v>
      </c>
      <c r="X2263" s="38">
        <v>11</v>
      </c>
    </row>
    <row r="2264" spans="1:58" s="151" customFormat="1" ht="50.1" customHeight="1">
      <c r="A2264" s="41" t="s">
        <v>5319</v>
      </c>
      <c r="B2264" s="30" t="s">
        <v>35</v>
      </c>
      <c r="C2264" s="42" t="s">
        <v>5315</v>
      </c>
      <c r="D2264" s="42" t="s">
        <v>5316</v>
      </c>
      <c r="E2264" s="42" t="s">
        <v>5317</v>
      </c>
      <c r="F2264" s="31" t="s">
        <v>5318</v>
      </c>
      <c r="G2264" s="32" t="s">
        <v>40</v>
      </c>
      <c r="H2264" s="30">
        <v>0</v>
      </c>
      <c r="I2264" s="67">
        <v>590000000</v>
      </c>
      <c r="J2264" s="32" t="s">
        <v>41</v>
      </c>
      <c r="K2264" s="32" t="s">
        <v>182</v>
      </c>
      <c r="L2264" s="32" t="s">
        <v>43</v>
      </c>
      <c r="M2264" s="68" t="s">
        <v>69</v>
      </c>
      <c r="N2264" s="32" t="s">
        <v>70</v>
      </c>
      <c r="O2264" s="32" t="s">
        <v>115</v>
      </c>
      <c r="P2264" s="32">
        <v>796</v>
      </c>
      <c r="Q2264" s="32" t="s">
        <v>47</v>
      </c>
      <c r="R2264" s="58">
        <v>30</v>
      </c>
      <c r="S2264" s="58">
        <v>500</v>
      </c>
      <c r="T2264" s="44">
        <f>R2264*S2264</f>
        <v>15000</v>
      </c>
      <c r="U2264" s="44">
        <f t="shared" ref="U2264:U2269" si="199">T2264*1.12</f>
        <v>16800</v>
      </c>
      <c r="V2264" s="32"/>
      <c r="W2264" s="32">
        <v>2016</v>
      </c>
      <c r="X2264" s="30"/>
    </row>
    <row r="2265" spans="1:58" ht="50.1" customHeight="1">
      <c r="A2265" s="29" t="s">
        <v>5320</v>
      </c>
      <c r="B2265" s="30" t="s">
        <v>35</v>
      </c>
      <c r="C2265" s="31" t="s">
        <v>5315</v>
      </c>
      <c r="D2265" s="31" t="s">
        <v>5316</v>
      </c>
      <c r="E2265" s="31" t="s">
        <v>5317</v>
      </c>
      <c r="F2265" s="31" t="s">
        <v>5321</v>
      </c>
      <c r="G2265" s="32" t="s">
        <v>40</v>
      </c>
      <c r="H2265" s="33">
        <v>0</v>
      </c>
      <c r="I2265" s="67">
        <v>590000000</v>
      </c>
      <c r="J2265" s="32" t="s">
        <v>41</v>
      </c>
      <c r="K2265" s="32" t="s">
        <v>68</v>
      </c>
      <c r="L2265" s="32" t="s">
        <v>43</v>
      </c>
      <c r="M2265" s="32" t="s">
        <v>69</v>
      </c>
      <c r="N2265" s="32" t="s">
        <v>70</v>
      </c>
      <c r="O2265" s="32" t="s">
        <v>71</v>
      </c>
      <c r="P2265" s="32">
        <v>796</v>
      </c>
      <c r="Q2265" s="32" t="s">
        <v>47</v>
      </c>
      <c r="R2265" s="34">
        <v>30</v>
      </c>
      <c r="S2265" s="34">
        <v>600</v>
      </c>
      <c r="T2265" s="35">
        <v>0</v>
      </c>
      <c r="U2265" s="36">
        <f t="shared" si="199"/>
        <v>0</v>
      </c>
      <c r="V2265" s="37" t="s">
        <v>48</v>
      </c>
      <c r="W2265" s="32">
        <v>2016</v>
      </c>
      <c r="X2265" s="38">
        <v>11</v>
      </c>
    </row>
    <row r="2266" spans="1:58" s="151" customFormat="1" ht="50.1" customHeight="1">
      <c r="A2266" s="41" t="s">
        <v>5322</v>
      </c>
      <c r="B2266" s="30" t="s">
        <v>35</v>
      </c>
      <c r="C2266" s="42" t="s">
        <v>5315</v>
      </c>
      <c r="D2266" s="42" t="s">
        <v>5316</v>
      </c>
      <c r="E2266" s="42" t="s">
        <v>5317</v>
      </c>
      <c r="F2266" s="31" t="s">
        <v>5321</v>
      </c>
      <c r="G2266" s="32" t="s">
        <v>40</v>
      </c>
      <c r="H2266" s="30">
        <v>0</v>
      </c>
      <c r="I2266" s="67">
        <v>590000000</v>
      </c>
      <c r="J2266" s="32" t="s">
        <v>41</v>
      </c>
      <c r="K2266" s="32" t="s">
        <v>182</v>
      </c>
      <c r="L2266" s="32" t="s">
        <v>43</v>
      </c>
      <c r="M2266" s="68" t="s">
        <v>69</v>
      </c>
      <c r="N2266" s="32" t="s">
        <v>70</v>
      </c>
      <c r="O2266" s="32" t="s">
        <v>115</v>
      </c>
      <c r="P2266" s="32">
        <v>796</v>
      </c>
      <c r="Q2266" s="32" t="s">
        <v>47</v>
      </c>
      <c r="R2266" s="58">
        <v>30</v>
      </c>
      <c r="S2266" s="58">
        <v>600</v>
      </c>
      <c r="T2266" s="44">
        <f>R2266*S2266</f>
        <v>18000</v>
      </c>
      <c r="U2266" s="44">
        <f t="shared" si="199"/>
        <v>20160.000000000004</v>
      </c>
      <c r="V2266" s="32"/>
      <c r="W2266" s="32">
        <v>2016</v>
      </c>
      <c r="X2266" s="30"/>
    </row>
    <row r="2267" spans="1:58" ht="50.1" customHeight="1">
      <c r="A2267" s="29" t="s">
        <v>5323</v>
      </c>
      <c r="B2267" s="30" t="s">
        <v>35</v>
      </c>
      <c r="C2267" s="31" t="s">
        <v>5324</v>
      </c>
      <c r="D2267" s="31" t="s">
        <v>5325</v>
      </c>
      <c r="E2267" s="31" t="s">
        <v>5326</v>
      </c>
      <c r="F2267" s="31" t="s">
        <v>5327</v>
      </c>
      <c r="G2267" s="32" t="s">
        <v>103</v>
      </c>
      <c r="H2267" s="33">
        <v>0</v>
      </c>
      <c r="I2267" s="67">
        <v>590000000</v>
      </c>
      <c r="J2267" s="32" t="s">
        <v>41</v>
      </c>
      <c r="K2267" s="32" t="s">
        <v>381</v>
      </c>
      <c r="L2267" s="32" t="s">
        <v>302</v>
      </c>
      <c r="M2267" s="32" t="s">
        <v>69</v>
      </c>
      <c r="N2267" s="32" t="s">
        <v>303</v>
      </c>
      <c r="O2267" s="32" t="s">
        <v>105</v>
      </c>
      <c r="P2267" s="32">
        <v>796</v>
      </c>
      <c r="Q2267" s="32" t="s">
        <v>47</v>
      </c>
      <c r="R2267" s="34">
        <v>12</v>
      </c>
      <c r="S2267" s="34">
        <v>476</v>
      </c>
      <c r="T2267" s="35">
        <v>0</v>
      </c>
      <c r="U2267" s="36">
        <f t="shared" si="199"/>
        <v>0</v>
      </c>
      <c r="V2267" s="37" t="s">
        <v>48</v>
      </c>
      <c r="W2267" s="32">
        <v>2016</v>
      </c>
      <c r="X2267" s="38">
        <v>11</v>
      </c>
    </row>
    <row r="2268" spans="1:58" s="40" customFormat="1" ht="50.1" customHeight="1">
      <c r="A2268" s="70" t="s">
        <v>5328</v>
      </c>
      <c r="B2268" s="30" t="s">
        <v>35</v>
      </c>
      <c r="C2268" s="31" t="s">
        <v>5324</v>
      </c>
      <c r="D2268" s="31" t="s">
        <v>5325</v>
      </c>
      <c r="E2268" s="42" t="s">
        <v>5326</v>
      </c>
      <c r="F2268" s="42" t="s">
        <v>5327</v>
      </c>
      <c r="G2268" s="32" t="s">
        <v>103</v>
      </c>
      <c r="H2268" s="30">
        <v>0</v>
      </c>
      <c r="I2268" s="67">
        <v>590000000</v>
      </c>
      <c r="J2268" s="32" t="s">
        <v>41</v>
      </c>
      <c r="K2268" s="32" t="s">
        <v>383</v>
      </c>
      <c r="L2268" s="32" t="s">
        <v>302</v>
      </c>
      <c r="M2268" s="32" t="s">
        <v>69</v>
      </c>
      <c r="N2268" s="32" t="s">
        <v>303</v>
      </c>
      <c r="O2268" s="67" t="s">
        <v>483</v>
      </c>
      <c r="P2268" s="32">
        <v>796</v>
      </c>
      <c r="Q2268" s="32" t="s">
        <v>47</v>
      </c>
      <c r="R2268" s="58">
        <v>12</v>
      </c>
      <c r="S2268" s="58">
        <v>476</v>
      </c>
      <c r="T2268" s="44">
        <v>0</v>
      </c>
      <c r="U2268" s="44">
        <f t="shared" si="199"/>
        <v>0</v>
      </c>
      <c r="V2268" s="65"/>
      <c r="W2268" s="32">
        <v>2016</v>
      </c>
      <c r="X2268" s="30" t="s">
        <v>4172</v>
      </c>
    </row>
    <row r="2269" spans="1:58" s="40" customFormat="1" ht="50.1" customHeight="1">
      <c r="A2269" s="70" t="s">
        <v>5329</v>
      </c>
      <c r="B2269" s="54" t="s">
        <v>35</v>
      </c>
      <c r="C2269" s="31" t="s">
        <v>5324</v>
      </c>
      <c r="D2269" s="31" t="s">
        <v>5325</v>
      </c>
      <c r="E2269" s="42" t="s">
        <v>5326</v>
      </c>
      <c r="F2269" s="42" t="s">
        <v>5327</v>
      </c>
      <c r="G2269" s="87" t="s">
        <v>121</v>
      </c>
      <c r="H2269" s="30">
        <v>0</v>
      </c>
      <c r="I2269" s="67">
        <v>590000000</v>
      </c>
      <c r="J2269" s="32" t="s">
        <v>41</v>
      </c>
      <c r="K2269" s="30" t="s">
        <v>835</v>
      </c>
      <c r="L2269" s="32" t="s">
        <v>302</v>
      </c>
      <c r="M2269" s="87" t="s">
        <v>69</v>
      </c>
      <c r="N2269" s="30" t="s">
        <v>303</v>
      </c>
      <c r="O2269" s="67" t="s">
        <v>483</v>
      </c>
      <c r="P2269" s="32">
        <v>796</v>
      </c>
      <c r="Q2269" s="32" t="s">
        <v>47</v>
      </c>
      <c r="R2269" s="58">
        <v>15</v>
      </c>
      <c r="S2269" s="58">
        <v>1009</v>
      </c>
      <c r="T2269" s="44">
        <f>S2269*R2269</f>
        <v>15135</v>
      </c>
      <c r="U2269" s="44">
        <f t="shared" si="199"/>
        <v>16951.2</v>
      </c>
      <c r="V2269" s="30"/>
      <c r="W2269" s="32">
        <v>2016</v>
      </c>
      <c r="X2269" s="70"/>
    </row>
    <row r="2270" spans="1:58" ht="50.1" customHeight="1">
      <c r="A2270" s="29" t="s">
        <v>5330</v>
      </c>
      <c r="B2270" s="30" t="s">
        <v>35</v>
      </c>
      <c r="C2270" s="31" t="s">
        <v>5331</v>
      </c>
      <c r="D2270" s="31" t="s">
        <v>5332</v>
      </c>
      <c r="E2270" s="31" t="s">
        <v>5333</v>
      </c>
      <c r="F2270" s="31" t="s">
        <v>5334</v>
      </c>
      <c r="G2270" s="32" t="s">
        <v>40</v>
      </c>
      <c r="H2270" s="33">
        <v>0</v>
      </c>
      <c r="I2270" s="67">
        <v>590000000</v>
      </c>
      <c r="J2270" s="32" t="s">
        <v>41</v>
      </c>
      <c r="K2270" s="32" t="s">
        <v>42</v>
      </c>
      <c r="L2270" s="32" t="s">
        <v>43</v>
      </c>
      <c r="M2270" s="32" t="s">
        <v>44</v>
      </c>
      <c r="N2270" s="32" t="s">
        <v>45</v>
      </c>
      <c r="O2270" s="32" t="s">
        <v>111</v>
      </c>
      <c r="P2270" s="32">
        <v>796</v>
      </c>
      <c r="Q2270" s="32" t="s">
        <v>47</v>
      </c>
      <c r="R2270" s="34">
        <v>3</v>
      </c>
      <c r="S2270" s="34">
        <v>30000</v>
      </c>
      <c r="T2270" s="35">
        <f>R2270*S2270</f>
        <v>90000</v>
      </c>
      <c r="U2270" s="36">
        <f>T2270*1.12</f>
        <v>100800.00000000001</v>
      </c>
      <c r="V2270" s="37" t="s">
        <v>48</v>
      </c>
      <c r="W2270" s="32">
        <v>2016</v>
      </c>
      <c r="X2270" s="38" t="s">
        <v>48</v>
      </c>
    </row>
    <row r="2271" spans="1:58" ht="50.1" customHeight="1">
      <c r="A2271" s="29" t="s">
        <v>5335</v>
      </c>
      <c r="B2271" s="30" t="s">
        <v>35</v>
      </c>
      <c r="C2271" s="31" t="s">
        <v>5336</v>
      </c>
      <c r="D2271" s="31" t="s">
        <v>5332</v>
      </c>
      <c r="E2271" s="31" t="s">
        <v>5337</v>
      </c>
      <c r="F2271" s="31" t="s">
        <v>5338</v>
      </c>
      <c r="G2271" s="32" t="s">
        <v>40</v>
      </c>
      <c r="H2271" s="33">
        <v>0</v>
      </c>
      <c r="I2271" s="67">
        <v>590000000</v>
      </c>
      <c r="J2271" s="32" t="s">
        <v>41</v>
      </c>
      <c r="K2271" s="32" t="s">
        <v>42</v>
      </c>
      <c r="L2271" s="32" t="s">
        <v>43</v>
      </c>
      <c r="M2271" s="32" t="s">
        <v>44</v>
      </c>
      <c r="N2271" s="32" t="s">
        <v>45</v>
      </c>
      <c r="O2271" s="32" t="s">
        <v>111</v>
      </c>
      <c r="P2271" s="32">
        <v>796</v>
      </c>
      <c r="Q2271" s="32" t="s">
        <v>47</v>
      </c>
      <c r="R2271" s="34">
        <v>5</v>
      </c>
      <c r="S2271" s="34">
        <v>15000</v>
      </c>
      <c r="T2271" s="35">
        <f>R2271*S2271</f>
        <v>75000</v>
      </c>
      <c r="U2271" s="36">
        <f>T2271*1.12</f>
        <v>84000.000000000015</v>
      </c>
      <c r="V2271" s="37" t="s">
        <v>48</v>
      </c>
      <c r="W2271" s="32">
        <v>2016</v>
      </c>
      <c r="X2271" s="38" t="s">
        <v>48</v>
      </c>
    </row>
    <row r="2272" spans="1:58" ht="50.1" customHeight="1">
      <c r="A2272" s="29" t="s">
        <v>5339</v>
      </c>
      <c r="B2272" s="30" t="s">
        <v>35</v>
      </c>
      <c r="C2272" s="31" t="s">
        <v>5340</v>
      </c>
      <c r="D2272" s="31" t="s">
        <v>5341</v>
      </c>
      <c r="E2272" s="31" t="s">
        <v>5342</v>
      </c>
      <c r="F2272" s="31" t="s">
        <v>5343</v>
      </c>
      <c r="G2272" s="32" t="s">
        <v>103</v>
      </c>
      <c r="H2272" s="33">
        <v>20</v>
      </c>
      <c r="I2272" s="67">
        <v>590000000</v>
      </c>
      <c r="J2272" s="32" t="s">
        <v>41</v>
      </c>
      <c r="K2272" s="32" t="s">
        <v>224</v>
      </c>
      <c r="L2272" s="32" t="s">
        <v>43</v>
      </c>
      <c r="M2272" s="32" t="s">
        <v>84</v>
      </c>
      <c r="N2272" s="32" t="s">
        <v>5344</v>
      </c>
      <c r="O2272" s="32" t="s">
        <v>56</v>
      </c>
      <c r="P2272" s="32" t="s">
        <v>310</v>
      </c>
      <c r="Q2272" s="32" t="s">
        <v>311</v>
      </c>
      <c r="R2272" s="34">
        <v>2570</v>
      </c>
      <c r="S2272" s="34">
        <v>205</v>
      </c>
      <c r="T2272" s="35">
        <v>0</v>
      </c>
      <c r="U2272" s="36">
        <v>0</v>
      </c>
      <c r="V2272" s="37" t="s">
        <v>126</v>
      </c>
      <c r="W2272" s="32">
        <v>2016</v>
      </c>
      <c r="X2272" s="38" t="s">
        <v>156</v>
      </c>
    </row>
    <row r="2273" spans="1:63" ht="50.1" customHeight="1">
      <c r="A2273" s="29" t="s">
        <v>5345</v>
      </c>
      <c r="B2273" s="30" t="s">
        <v>35</v>
      </c>
      <c r="C2273" s="31" t="s">
        <v>5340</v>
      </c>
      <c r="D2273" s="31" t="s">
        <v>5341</v>
      </c>
      <c r="E2273" s="31" t="s">
        <v>5342</v>
      </c>
      <c r="F2273" s="31" t="s">
        <v>5343</v>
      </c>
      <c r="G2273" s="32" t="s">
        <v>103</v>
      </c>
      <c r="H2273" s="33">
        <v>20</v>
      </c>
      <c r="I2273" s="67">
        <v>590000000</v>
      </c>
      <c r="J2273" s="32" t="s">
        <v>41</v>
      </c>
      <c r="K2273" s="32" t="s">
        <v>224</v>
      </c>
      <c r="L2273" s="32" t="s">
        <v>43</v>
      </c>
      <c r="M2273" s="32" t="s">
        <v>84</v>
      </c>
      <c r="N2273" s="32" t="s">
        <v>5344</v>
      </c>
      <c r="O2273" s="32" t="s">
        <v>56</v>
      </c>
      <c r="P2273" s="32" t="s">
        <v>310</v>
      </c>
      <c r="Q2273" s="32" t="s">
        <v>311</v>
      </c>
      <c r="R2273" s="34">
        <v>2570</v>
      </c>
      <c r="S2273" s="34">
        <v>282</v>
      </c>
      <c r="T2273" s="35">
        <f>R2273*S2273</f>
        <v>724740</v>
      </c>
      <c r="U2273" s="36">
        <f>T2273*1.12</f>
        <v>811708.8</v>
      </c>
      <c r="V2273" s="37" t="s">
        <v>126</v>
      </c>
      <c r="W2273" s="32">
        <v>2016</v>
      </c>
      <c r="X2273" s="38" t="s">
        <v>48</v>
      </c>
    </row>
    <row r="2274" spans="1:63" ht="50.1" customHeight="1">
      <c r="A2274" s="29" t="s">
        <v>5346</v>
      </c>
      <c r="B2274" s="30" t="s">
        <v>35</v>
      </c>
      <c r="C2274" s="31" t="s">
        <v>5347</v>
      </c>
      <c r="D2274" s="31" t="s">
        <v>5341</v>
      </c>
      <c r="E2274" s="31" t="s">
        <v>5348</v>
      </c>
      <c r="F2274" s="31" t="s">
        <v>5349</v>
      </c>
      <c r="G2274" s="32" t="s">
        <v>103</v>
      </c>
      <c r="H2274" s="33">
        <v>20</v>
      </c>
      <c r="I2274" s="67">
        <v>590000000</v>
      </c>
      <c r="J2274" s="32" t="s">
        <v>41</v>
      </c>
      <c r="K2274" s="32" t="s">
        <v>224</v>
      </c>
      <c r="L2274" s="32" t="s">
        <v>43</v>
      </c>
      <c r="M2274" s="32" t="s">
        <v>84</v>
      </c>
      <c r="N2274" s="32" t="s">
        <v>5344</v>
      </c>
      <c r="O2274" s="32" t="s">
        <v>56</v>
      </c>
      <c r="P2274" s="32" t="s">
        <v>310</v>
      </c>
      <c r="Q2274" s="32" t="s">
        <v>311</v>
      </c>
      <c r="R2274" s="34">
        <v>2570</v>
      </c>
      <c r="S2274" s="34">
        <v>140</v>
      </c>
      <c r="T2274" s="35">
        <v>0</v>
      </c>
      <c r="U2274" s="36">
        <v>0</v>
      </c>
      <c r="V2274" s="37" t="s">
        <v>126</v>
      </c>
      <c r="W2274" s="32">
        <v>2016</v>
      </c>
      <c r="X2274" s="38" t="s">
        <v>12658</v>
      </c>
    </row>
    <row r="2275" spans="1:63" ht="50.1" customHeight="1">
      <c r="A2275" s="29" t="s">
        <v>5350</v>
      </c>
      <c r="B2275" s="30" t="s">
        <v>35</v>
      </c>
      <c r="C2275" s="31" t="s">
        <v>5347</v>
      </c>
      <c r="D2275" s="31" t="s">
        <v>5341</v>
      </c>
      <c r="E2275" s="31" t="s">
        <v>5348</v>
      </c>
      <c r="F2275" s="31" t="s">
        <v>5349</v>
      </c>
      <c r="G2275" s="32" t="s">
        <v>103</v>
      </c>
      <c r="H2275" s="33">
        <v>20</v>
      </c>
      <c r="I2275" s="67">
        <v>590000000</v>
      </c>
      <c r="J2275" s="32" t="s">
        <v>41</v>
      </c>
      <c r="K2275" s="32" t="s">
        <v>224</v>
      </c>
      <c r="L2275" s="32" t="s">
        <v>43</v>
      </c>
      <c r="M2275" s="32" t="s">
        <v>84</v>
      </c>
      <c r="N2275" s="32" t="s">
        <v>5344</v>
      </c>
      <c r="O2275" s="32" t="s">
        <v>56</v>
      </c>
      <c r="P2275" s="32" t="s">
        <v>310</v>
      </c>
      <c r="Q2275" s="32" t="s">
        <v>311</v>
      </c>
      <c r="R2275" s="34">
        <v>2570</v>
      </c>
      <c r="S2275" s="34">
        <v>180</v>
      </c>
      <c r="T2275" s="35">
        <f>R2275*S2275</f>
        <v>462600</v>
      </c>
      <c r="U2275" s="36">
        <f>T2275*1.12</f>
        <v>518112.00000000006</v>
      </c>
      <c r="V2275" s="37" t="s">
        <v>126</v>
      </c>
      <c r="W2275" s="32">
        <v>2016</v>
      </c>
      <c r="X2275" s="38" t="s">
        <v>48</v>
      </c>
    </row>
    <row r="2276" spans="1:63" ht="50.1" customHeight="1">
      <c r="A2276" s="29" t="s">
        <v>5351</v>
      </c>
      <c r="B2276" s="30" t="s">
        <v>35</v>
      </c>
      <c r="C2276" s="31" t="s">
        <v>5352</v>
      </c>
      <c r="D2276" s="31" t="s">
        <v>5353</v>
      </c>
      <c r="E2276" s="31" t="s">
        <v>5354</v>
      </c>
      <c r="F2276" s="31" t="s">
        <v>5355</v>
      </c>
      <c r="G2276" s="32" t="s">
        <v>40</v>
      </c>
      <c r="H2276" s="33">
        <v>0</v>
      </c>
      <c r="I2276" s="67">
        <v>590000000</v>
      </c>
      <c r="J2276" s="32" t="s">
        <v>41</v>
      </c>
      <c r="K2276" s="32" t="s">
        <v>54</v>
      </c>
      <c r="L2276" s="32" t="s">
        <v>43</v>
      </c>
      <c r="M2276" s="32" t="s">
        <v>69</v>
      </c>
      <c r="N2276" s="32" t="s">
        <v>284</v>
      </c>
      <c r="O2276" s="32" t="s">
        <v>71</v>
      </c>
      <c r="P2276" s="32">
        <v>796</v>
      </c>
      <c r="Q2276" s="32" t="s">
        <v>47</v>
      </c>
      <c r="R2276" s="34">
        <v>380</v>
      </c>
      <c r="S2276" s="34">
        <v>49</v>
      </c>
      <c r="T2276" s="35">
        <v>0</v>
      </c>
      <c r="U2276" s="36">
        <v>0</v>
      </c>
      <c r="V2276" s="37" t="s">
        <v>48</v>
      </c>
      <c r="W2276" s="32">
        <v>2016</v>
      </c>
      <c r="X2276" s="38" t="s">
        <v>12651</v>
      </c>
    </row>
    <row r="2277" spans="1:63" ht="50.1" customHeight="1">
      <c r="A2277" s="29" t="s">
        <v>5356</v>
      </c>
      <c r="B2277" s="30" t="s">
        <v>35</v>
      </c>
      <c r="C2277" s="31" t="s">
        <v>5352</v>
      </c>
      <c r="D2277" s="31" t="s">
        <v>5353</v>
      </c>
      <c r="E2277" s="31" t="s">
        <v>5354</v>
      </c>
      <c r="F2277" s="31" t="s">
        <v>5355</v>
      </c>
      <c r="G2277" s="32" t="s">
        <v>40</v>
      </c>
      <c r="H2277" s="33">
        <v>0</v>
      </c>
      <c r="I2277" s="67">
        <v>590000000</v>
      </c>
      <c r="J2277" s="32" t="s">
        <v>41</v>
      </c>
      <c r="K2277" s="32" t="s">
        <v>1422</v>
      </c>
      <c r="L2277" s="32" t="s">
        <v>43</v>
      </c>
      <c r="M2277" s="32" t="s">
        <v>69</v>
      </c>
      <c r="N2277" s="32" t="s">
        <v>284</v>
      </c>
      <c r="O2277" s="32" t="s">
        <v>77</v>
      </c>
      <c r="P2277" s="32">
        <v>796</v>
      </c>
      <c r="Q2277" s="32" t="s">
        <v>47</v>
      </c>
      <c r="R2277" s="34">
        <v>380</v>
      </c>
      <c r="S2277" s="34">
        <v>58.036000000000001</v>
      </c>
      <c r="T2277" s="35">
        <f>R2277*S2277</f>
        <v>22053.68</v>
      </c>
      <c r="U2277" s="36">
        <f t="shared" ref="U2277:U2315" si="200">T2277*1.12</f>
        <v>24700.121600000002</v>
      </c>
      <c r="V2277" s="37" t="s">
        <v>48</v>
      </c>
      <c r="W2277" s="32">
        <v>2016</v>
      </c>
      <c r="X2277" s="38" t="s">
        <v>48</v>
      </c>
    </row>
    <row r="2278" spans="1:63" ht="50.1" customHeight="1">
      <c r="A2278" s="29" t="s">
        <v>5357</v>
      </c>
      <c r="B2278" s="30" t="s">
        <v>35</v>
      </c>
      <c r="C2278" s="31" t="s">
        <v>5352</v>
      </c>
      <c r="D2278" s="31" t="s">
        <v>5353</v>
      </c>
      <c r="E2278" s="31" t="s">
        <v>5354</v>
      </c>
      <c r="F2278" s="31" t="s">
        <v>5358</v>
      </c>
      <c r="G2278" s="32" t="s">
        <v>40</v>
      </c>
      <c r="H2278" s="33">
        <v>0</v>
      </c>
      <c r="I2278" s="67">
        <v>590000000</v>
      </c>
      <c r="J2278" s="32" t="s">
        <v>41</v>
      </c>
      <c r="K2278" s="32" t="s">
        <v>54</v>
      </c>
      <c r="L2278" s="32" t="s">
        <v>43</v>
      </c>
      <c r="M2278" s="32" t="s">
        <v>69</v>
      </c>
      <c r="N2278" s="32" t="s">
        <v>284</v>
      </c>
      <c r="O2278" s="32" t="s">
        <v>71</v>
      </c>
      <c r="P2278" s="32">
        <v>796</v>
      </c>
      <c r="Q2278" s="32" t="s">
        <v>47</v>
      </c>
      <c r="R2278" s="34">
        <v>50</v>
      </c>
      <c r="S2278" s="34">
        <v>77</v>
      </c>
      <c r="T2278" s="35">
        <f>R2278*S2278</f>
        <v>3850</v>
      </c>
      <c r="U2278" s="36">
        <f t="shared" si="200"/>
        <v>4312</v>
      </c>
      <c r="V2278" s="37" t="s">
        <v>48</v>
      </c>
      <c r="W2278" s="32">
        <v>2016</v>
      </c>
      <c r="X2278" s="38" t="s">
        <v>48</v>
      </c>
    </row>
    <row r="2279" spans="1:63" ht="50.1" customHeight="1">
      <c r="A2279" s="29" t="s">
        <v>5359</v>
      </c>
      <c r="B2279" s="30" t="s">
        <v>35</v>
      </c>
      <c r="C2279" s="31" t="s">
        <v>5360</v>
      </c>
      <c r="D2279" s="31" t="s">
        <v>5361</v>
      </c>
      <c r="E2279" s="31" t="s">
        <v>5362</v>
      </c>
      <c r="F2279" s="31" t="s">
        <v>5363</v>
      </c>
      <c r="G2279" s="32" t="s">
        <v>40</v>
      </c>
      <c r="H2279" s="33">
        <v>0</v>
      </c>
      <c r="I2279" s="67">
        <v>590000000</v>
      </c>
      <c r="J2279" s="32" t="s">
        <v>41</v>
      </c>
      <c r="K2279" s="32" t="s">
        <v>775</v>
      </c>
      <c r="L2279" s="32" t="s">
        <v>43</v>
      </c>
      <c r="M2279" s="32" t="s">
        <v>69</v>
      </c>
      <c r="N2279" s="32" t="s">
        <v>284</v>
      </c>
      <c r="O2279" s="32" t="s">
        <v>111</v>
      </c>
      <c r="P2279" s="32" t="s">
        <v>684</v>
      </c>
      <c r="Q2279" s="32" t="s">
        <v>685</v>
      </c>
      <c r="R2279" s="34">
        <v>2</v>
      </c>
      <c r="S2279" s="34">
        <v>465</v>
      </c>
      <c r="T2279" s="35">
        <v>0</v>
      </c>
      <c r="U2279" s="36">
        <f t="shared" si="200"/>
        <v>0</v>
      </c>
      <c r="V2279" s="37" t="s">
        <v>48</v>
      </c>
      <c r="W2279" s="32">
        <v>2016</v>
      </c>
      <c r="X2279" s="38">
        <v>11</v>
      </c>
    </row>
    <row r="2280" spans="1:63" s="40" customFormat="1" ht="50.1" customHeight="1">
      <c r="A2280" s="70" t="s">
        <v>5364</v>
      </c>
      <c r="B2280" s="30" t="s">
        <v>35</v>
      </c>
      <c r="C2280" s="42" t="s">
        <v>5360</v>
      </c>
      <c r="D2280" s="42" t="s">
        <v>5361</v>
      </c>
      <c r="E2280" s="42" t="s">
        <v>5362</v>
      </c>
      <c r="F2280" s="42" t="s">
        <v>5363</v>
      </c>
      <c r="G2280" s="30" t="s">
        <v>40</v>
      </c>
      <c r="H2280" s="30">
        <v>0</v>
      </c>
      <c r="I2280" s="67">
        <v>590000000</v>
      </c>
      <c r="J2280" s="32" t="s">
        <v>41</v>
      </c>
      <c r="K2280" s="32" t="s">
        <v>182</v>
      </c>
      <c r="L2280" s="32" t="s">
        <v>43</v>
      </c>
      <c r="M2280" s="68" t="s">
        <v>69</v>
      </c>
      <c r="N2280" s="68" t="s">
        <v>1017</v>
      </c>
      <c r="O2280" s="32" t="s">
        <v>115</v>
      </c>
      <c r="P2280" s="32">
        <v>778</v>
      </c>
      <c r="Q2280" s="98" t="s">
        <v>685</v>
      </c>
      <c r="R2280" s="58">
        <v>2</v>
      </c>
      <c r="S2280" s="58">
        <v>465</v>
      </c>
      <c r="T2280" s="58">
        <v>0</v>
      </c>
      <c r="U2280" s="58">
        <f>T2280*1.12</f>
        <v>0</v>
      </c>
      <c r="V2280" s="98"/>
      <c r="W2280" s="32">
        <v>2016</v>
      </c>
      <c r="X2280" s="30" t="s">
        <v>14268</v>
      </c>
      <c r="Y2280" s="363"/>
      <c r="Z2280" s="364"/>
      <c r="AA2280" s="364"/>
      <c r="AB2280" s="364"/>
      <c r="AC2280" s="364"/>
      <c r="AD2280" s="364"/>
      <c r="AE2280" s="364"/>
      <c r="AF2280" s="364"/>
      <c r="AG2280" s="364"/>
      <c r="AH2280" s="364"/>
      <c r="AI2280" s="364"/>
      <c r="AJ2280" s="364"/>
      <c r="AK2280" s="364"/>
      <c r="AL2280" s="364"/>
      <c r="AM2280" s="39"/>
      <c r="AN2280" s="39"/>
      <c r="AO2280" s="39"/>
      <c r="AP2280" s="39"/>
      <c r="AQ2280" s="39"/>
      <c r="AR2280" s="39"/>
      <c r="AS2280" s="39"/>
      <c r="AT2280" s="39"/>
      <c r="AU2280" s="39"/>
      <c r="AV2280" s="39"/>
      <c r="AW2280" s="39"/>
      <c r="AX2280" s="39"/>
      <c r="AY2280" s="39"/>
      <c r="AZ2280" s="39"/>
      <c r="BA2280" s="39"/>
      <c r="BB2280" s="39"/>
      <c r="BC2280" s="39"/>
      <c r="BD2280" s="39"/>
      <c r="BE2280" s="39"/>
      <c r="BF2280" s="39"/>
      <c r="BG2280" s="39"/>
      <c r="BH2280" s="39"/>
      <c r="BI2280" s="39"/>
      <c r="BJ2280" s="39"/>
      <c r="BK2280" s="39"/>
    </row>
    <row r="2281" spans="1:63" s="40" customFormat="1" ht="50.1" customHeight="1">
      <c r="A2281" s="70" t="s">
        <v>14269</v>
      </c>
      <c r="B2281" s="30" t="s">
        <v>35</v>
      </c>
      <c r="C2281" s="42" t="s">
        <v>5360</v>
      </c>
      <c r="D2281" s="42" t="s">
        <v>5361</v>
      </c>
      <c r="E2281" s="42" t="s">
        <v>5362</v>
      </c>
      <c r="F2281" s="42" t="s">
        <v>5363</v>
      </c>
      <c r="G2281" s="30" t="s">
        <v>40</v>
      </c>
      <c r="H2281" s="30">
        <v>0</v>
      </c>
      <c r="I2281" s="67">
        <v>590000000</v>
      </c>
      <c r="J2281" s="32" t="s">
        <v>41</v>
      </c>
      <c r="K2281" s="32" t="s">
        <v>14136</v>
      </c>
      <c r="L2281" s="32" t="s">
        <v>43</v>
      </c>
      <c r="M2281" s="68" t="s">
        <v>44</v>
      </c>
      <c r="N2281" s="68" t="s">
        <v>3845</v>
      </c>
      <c r="O2281" s="32" t="s">
        <v>62</v>
      </c>
      <c r="P2281" s="32">
        <v>778</v>
      </c>
      <c r="Q2281" s="98" t="s">
        <v>685</v>
      </c>
      <c r="R2281" s="58">
        <v>2</v>
      </c>
      <c r="S2281" s="58">
        <v>900</v>
      </c>
      <c r="T2281" s="58">
        <f>R2281*S2281</f>
        <v>1800</v>
      </c>
      <c r="U2281" s="58">
        <f>T2281*1.12</f>
        <v>2016.0000000000002</v>
      </c>
      <c r="V2281" s="98"/>
      <c r="W2281" s="32">
        <v>2016</v>
      </c>
      <c r="X2281" s="30"/>
      <c r="Y2281" s="363"/>
      <c r="Z2281" s="364"/>
      <c r="AA2281" s="364"/>
      <c r="AB2281" s="364"/>
      <c r="AC2281" s="364"/>
      <c r="AD2281" s="364"/>
      <c r="AE2281" s="364"/>
      <c r="AF2281" s="364"/>
      <c r="AG2281" s="364"/>
      <c r="AH2281" s="364"/>
      <c r="AI2281" s="364"/>
      <c r="AJ2281" s="364"/>
      <c r="AK2281" s="364"/>
      <c r="AL2281" s="364"/>
      <c r="AM2281" s="39"/>
      <c r="AN2281" s="39"/>
      <c r="AO2281" s="39"/>
      <c r="AP2281" s="39"/>
      <c r="AQ2281" s="39"/>
      <c r="AR2281" s="39"/>
      <c r="AS2281" s="39"/>
      <c r="AT2281" s="39"/>
      <c r="AU2281" s="39"/>
      <c r="AV2281" s="39"/>
      <c r="AW2281" s="39"/>
      <c r="AX2281" s="39"/>
      <c r="AY2281" s="39"/>
      <c r="AZ2281" s="39"/>
      <c r="BA2281" s="39"/>
      <c r="BB2281" s="39"/>
      <c r="BC2281" s="39"/>
      <c r="BD2281" s="39"/>
      <c r="BE2281" s="39"/>
      <c r="BF2281" s="39"/>
      <c r="BG2281" s="39"/>
      <c r="BH2281" s="39"/>
      <c r="BI2281" s="39"/>
      <c r="BJ2281" s="39"/>
      <c r="BK2281" s="39"/>
    </row>
    <row r="2282" spans="1:63" ht="50.1" customHeight="1">
      <c r="A2282" s="29" t="s">
        <v>5365</v>
      </c>
      <c r="B2282" s="30" t="s">
        <v>35</v>
      </c>
      <c r="C2282" s="31" t="s">
        <v>5360</v>
      </c>
      <c r="D2282" s="31" t="s">
        <v>5361</v>
      </c>
      <c r="E2282" s="31" t="s">
        <v>5362</v>
      </c>
      <c r="F2282" s="31" t="s">
        <v>5366</v>
      </c>
      <c r="G2282" s="32" t="s">
        <v>40</v>
      </c>
      <c r="H2282" s="33">
        <v>0</v>
      </c>
      <c r="I2282" s="67">
        <v>590000000</v>
      </c>
      <c r="J2282" s="32" t="s">
        <v>41</v>
      </c>
      <c r="K2282" s="32" t="s">
        <v>775</v>
      </c>
      <c r="L2282" s="32" t="s">
        <v>43</v>
      </c>
      <c r="M2282" s="32" t="s">
        <v>69</v>
      </c>
      <c r="N2282" s="32" t="s">
        <v>284</v>
      </c>
      <c r="O2282" s="32" t="s">
        <v>111</v>
      </c>
      <c r="P2282" s="32" t="s">
        <v>684</v>
      </c>
      <c r="Q2282" s="32" t="s">
        <v>685</v>
      </c>
      <c r="R2282" s="34">
        <v>3</v>
      </c>
      <c r="S2282" s="34">
        <v>1300</v>
      </c>
      <c r="T2282" s="35">
        <v>0</v>
      </c>
      <c r="U2282" s="36">
        <f t="shared" si="200"/>
        <v>0</v>
      </c>
      <c r="V2282" s="37" t="s">
        <v>48</v>
      </c>
      <c r="W2282" s="32">
        <v>2016</v>
      </c>
      <c r="X2282" s="38">
        <v>11</v>
      </c>
    </row>
    <row r="2283" spans="1:63" s="40" customFormat="1" ht="50.1" customHeight="1">
      <c r="A2283" s="70" t="s">
        <v>5367</v>
      </c>
      <c r="B2283" s="30" t="s">
        <v>35</v>
      </c>
      <c r="C2283" s="42" t="s">
        <v>5360</v>
      </c>
      <c r="D2283" s="42" t="s">
        <v>5361</v>
      </c>
      <c r="E2283" s="42" t="s">
        <v>5362</v>
      </c>
      <c r="F2283" s="42" t="s">
        <v>5366</v>
      </c>
      <c r="G2283" s="30" t="s">
        <v>40</v>
      </c>
      <c r="H2283" s="30">
        <v>0</v>
      </c>
      <c r="I2283" s="67">
        <v>590000000</v>
      </c>
      <c r="J2283" s="32" t="s">
        <v>41</v>
      </c>
      <c r="K2283" s="32" t="s">
        <v>182</v>
      </c>
      <c r="L2283" s="32" t="s">
        <v>43</v>
      </c>
      <c r="M2283" s="68" t="s">
        <v>69</v>
      </c>
      <c r="N2283" s="68" t="s">
        <v>1017</v>
      </c>
      <c r="O2283" s="32" t="s">
        <v>115</v>
      </c>
      <c r="P2283" s="32">
        <v>778</v>
      </c>
      <c r="Q2283" s="98" t="s">
        <v>685</v>
      </c>
      <c r="R2283" s="58">
        <v>3</v>
      </c>
      <c r="S2283" s="58">
        <v>1300</v>
      </c>
      <c r="T2283" s="58">
        <v>0</v>
      </c>
      <c r="U2283" s="58">
        <f t="shared" ref="U2283" si="201">T2283*1.12</f>
        <v>0</v>
      </c>
      <c r="V2283" s="98"/>
      <c r="W2283" s="32">
        <v>2016</v>
      </c>
      <c r="X2283" s="30" t="s">
        <v>14268</v>
      </c>
      <c r="Y2283" s="363"/>
      <c r="Z2283" s="364"/>
      <c r="AA2283" s="364"/>
      <c r="AB2283" s="364"/>
      <c r="AC2283" s="364"/>
      <c r="AD2283" s="364"/>
      <c r="AE2283" s="364"/>
      <c r="AF2283" s="364"/>
      <c r="AG2283" s="364"/>
      <c r="AH2283" s="364"/>
      <c r="AI2283" s="364"/>
      <c r="AJ2283" s="364"/>
      <c r="AK2283" s="364"/>
      <c r="AL2283" s="364"/>
      <c r="AM2283" s="39"/>
      <c r="AN2283" s="39"/>
      <c r="AO2283" s="39"/>
      <c r="AP2283" s="39"/>
      <c r="AQ2283" s="39"/>
      <c r="AR2283" s="39"/>
      <c r="AS2283" s="39"/>
      <c r="AT2283" s="39"/>
      <c r="AU2283" s="39"/>
      <c r="AV2283" s="39"/>
      <c r="AW2283" s="39"/>
      <c r="AX2283" s="39"/>
      <c r="AY2283" s="39"/>
      <c r="AZ2283" s="39"/>
      <c r="BA2283" s="39"/>
      <c r="BB2283" s="39"/>
      <c r="BC2283" s="39"/>
      <c r="BD2283" s="39"/>
      <c r="BE2283" s="39"/>
      <c r="BF2283" s="39"/>
      <c r="BG2283" s="39"/>
      <c r="BH2283" s="39"/>
      <c r="BI2283" s="39"/>
      <c r="BJ2283" s="39"/>
      <c r="BK2283" s="39"/>
    </row>
    <row r="2284" spans="1:63" s="40" customFormat="1" ht="50.1" customHeight="1">
      <c r="A2284" s="70" t="s">
        <v>14271</v>
      </c>
      <c r="B2284" s="30" t="s">
        <v>35</v>
      </c>
      <c r="C2284" s="42" t="s">
        <v>5360</v>
      </c>
      <c r="D2284" s="42" t="s">
        <v>5361</v>
      </c>
      <c r="E2284" s="42" t="s">
        <v>5362</v>
      </c>
      <c r="F2284" s="42" t="s">
        <v>5366</v>
      </c>
      <c r="G2284" s="30" t="s">
        <v>40</v>
      </c>
      <c r="H2284" s="30">
        <v>0</v>
      </c>
      <c r="I2284" s="67">
        <v>590000000</v>
      </c>
      <c r="J2284" s="32" t="s">
        <v>41</v>
      </c>
      <c r="K2284" s="32" t="s">
        <v>14136</v>
      </c>
      <c r="L2284" s="32" t="s">
        <v>43</v>
      </c>
      <c r="M2284" s="68" t="s">
        <v>44</v>
      </c>
      <c r="N2284" s="68" t="s">
        <v>3845</v>
      </c>
      <c r="O2284" s="32" t="s">
        <v>62</v>
      </c>
      <c r="P2284" s="32">
        <v>778</v>
      </c>
      <c r="Q2284" s="98" t="s">
        <v>685</v>
      </c>
      <c r="R2284" s="58">
        <v>3</v>
      </c>
      <c r="S2284" s="58">
        <v>942</v>
      </c>
      <c r="T2284" s="58">
        <f>R2284*S2284</f>
        <v>2826</v>
      </c>
      <c r="U2284" s="58">
        <f>T2284*1.12</f>
        <v>3165.1200000000003</v>
      </c>
      <c r="V2284" s="98"/>
      <c r="W2284" s="32">
        <v>2016</v>
      </c>
      <c r="X2284" s="30"/>
      <c r="Y2284" s="363"/>
      <c r="Z2284" s="364"/>
      <c r="AA2284" s="364"/>
      <c r="AB2284" s="364"/>
      <c r="AC2284" s="364"/>
      <c r="AD2284" s="364"/>
      <c r="AE2284" s="364"/>
      <c r="AF2284" s="364"/>
      <c r="AG2284" s="364"/>
      <c r="AH2284" s="364"/>
      <c r="AI2284" s="364"/>
      <c r="AJ2284" s="364"/>
      <c r="AK2284" s="364"/>
      <c r="AL2284" s="364"/>
      <c r="AM2284" s="39"/>
      <c r="AN2284" s="39"/>
      <c r="AO2284" s="39"/>
      <c r="AP2284" s="39"/>
      <c r="AQ2284" s="39"/>
      <c r="AR2284" s="39"/>
      <c r="AS2284" s="39"/>
      <c r="AT2284" s="39"/>
      <c r="AU2284" s="39"/>
      <c r="AV2284" s="39"/>
      <c r="AW2284" s="39"/>
      <c r="AX2284" s="39"/>
      <c r="AY2284" s="39"/>
      <c r="AZ2284" s="39"/>
      <c r="BA2284" s="39"/>
      <c r="BB2284" s="39"/>
      <c r="BC2284" s="39"/>
      <c r="BD2284" s="39"/>
      <c r="BE2284" s="39"/>
      <c r="BF2284" s="39"/>
      <c r="BG2284" s="39"/>
      <c r="BH2284" s="39"/>
      <c r="BI2284" s="39"/>
      <c r="BJ2284" s="39"/>
      <c r="BK2284" s="39"/>
    </row>
    <row r="2285" spans="1:63" ht="50.1" customHeight="1">
      <c r="A2285" s="29" t="s">
        <v>5368</v>
      </c>
      <c r="B2285" s="30" t="s">
        <v>35</v>
      </c>
      <c r="C2285" s="31" t="s">
        <v>5369</v>
      </c>
      <c r="D2285" s="31" t="s">
        <v>5361</v>
      </c>
      <c r="E2285" s="31" t="s">
        <v>5370</v>
      </c>
      <c r="F2285" s="31" t="s">
        <v>5371</v>
      </c>
      <c r="G2285" s="32" t="s">
        <v>40</v>
      </c>
      <c r="H2285" s="33">
        <v>0</v>
      </c>
      <c r="I2285" s="67">
        <v>590000000</v>
      </c>
      <c r="J2285" s="32" t="s">
        <v>41</v>
      </c>
      <c r="K2285" s="32" t="s">
        <v>224</v>
      </c>
      <c r="L2285" s="32" t="s">
        <v>43</v>
      </c>
      <c r="M2285" s="32" t="s">
        <v>84</v>
      </c>
      <c r="N2285" s="32" t="s">
        <v>345</v>
      </c>
      <c r="O2285" s="32" t="s">
        <v>56</v>
      </c>
      <c r="P2285" s="32" t="s">
        <v>994</v>
      </c>
      <c r="Q2285" s="32" t="s">
        <v>1222</v>
      </c>
      <c r="R2285" s="34">
        <v>5000</v>
      </c>
      <c r="S2285" s="34">
        <v>148</v>
      </c>
      <c r="T2285" s="35">
        <f>R2285*S2285</f>
        <v>740000</v>
      </c>
      <c r="U2285" s="36">
        <f t="shared" si="200"/>
        <v>828800.00000000012</v>
      </c>
      <c r="V2285" s="37" t="s">
        <v>48</v>
      </c>
      <c r="W2285" s="32">
        <v>2016</v>
      </c>
      <c r="X2285" s="38" t="s">
        <v>48</v>
      </c>
    </row>
    <row r="2286" spans="1:63" ht="50.1" customHeight="1">
      <c r="A2286" s="29" t="s">
        <v>5372</v>
      </c>
      <c r="B2286" s="30" t="s">
        <v>35</v>
      </c>
      <c r="C2286" s="31" t="s">
        <v>5373</v>
      </c>
      <c r="D2286" s="31" t="s">
        <v>5374</v>
      </c>
      <c r="E2286" s="31" t="s">
        <v>5375</v>
      </c>
      <c r="F2286" s="31" t="s">
        <v>3266</v>
      </c>
      <c r="G2286" s="32" t="s">
        <v>40</v>
      </c>
      <c r="H2286" s="33">
        <v>0</v>
      </c>
      <c r="I2286" s="67">
        <v>590000000</v>
      </c>
      <c r="J2286" s="32" t="s">
        <v>41</v>
      </c>
      <c r="K2286" s="32" t="s">
        <v>4034</v>
      </c>
      <c r="L2286" s="32" t="s">
        <v>83</v>
      </c>
      <c r="M2286" s="32" t="s">
        <v>84</v>
      </c>
      <c r="N2286" s="32" t="s">
        <v>85</v>
      </c>
      <c r="O2286" s="32" t="s">
        <v>95</v>
      </c>
      <c r="P2286" s="32">
        <v>796</v>
      </c>
      <c r="Q2286" s="32" t="s">
        <v>47</v>
      </c>
      <c r="R2286" s="34">
        <v>8</v>
      </c>
      <c r="S2286" s="34">
        <v>2500</v>
      </c>
      <c r="T2286" s="35">
        <f>R2286*S2286</f>
        <v>20000</v>
      </c>
      <c r="U2286" s="36">
        <f t="shared" si="200"/>
        <v>22400.000000000004</v>
      </c>
      <c r="V2286" s="37" t="s">
        <v>48</v>
      </c>
      <c r="W2286" s="32">
        <v>2016</v>
      </c>
      <c r="X2286" s="38" t="s">
        <v>48</v>
      </c>
    </row>
    <row r="2287" spans="1:63" ht="50.1" customHeight="1">
      <c r="A2287" s="29" t="s">
        <v>5376</v>
      </c>
      <c r="B2287" s="30" t="s">
        <v>35</v>
      </c>
      <c r="C2287" s="31" t="s">
        <v>5377</v>
      </c>
      <c r="D2287" s="31" t="s">
        <v>5374</v>
      </c>
      <c r="E2287" s="31" t="s">
        <v>5378</v>
      </c>
      <c r="F2287" s="31" t="s">
        <v>93</v>
      </c>
      <c r="G2287" s="32" t="s">
        <v>40</v>
      </c>
      <c r="H2287" s="33">
        <v>0</v>
      </c>
      <c r="I2287" s="67">
        <v>590000000</v>
      </c>
      <c r="J2287" s="32" t="s">
        <v>41</v>
      </c>
      <c r="K2287" s="32" t="s">
        <v>4034</v>
      </c>
      <c r="L2287" s="32" t="s">
        <v>83</v>
      </c>
      <c r="M2287" s="32" t="s">
        <v>84</v>
      </c>
      <c r="N2287" s="32" t="s">
        <v>85</v>
      </c>
      <c r="O2287" s="32" t="s">
        <v>95</v>
      </c>
      <c r="P2287" s="32">
        <v>796</v>
      </c>
      <c r="Q2287" s="32" t="s">
        <v>47</v>
      </c>
      <c r="R2287" s="34">
        <v>8</v>
      </c>
      <c r="S2287" s="34">
        <v>2000</v>
      </c>
      <c r="T2287" s="35">
        <f>R2287*S2287</f>
        <v>16000</v>
      </c>
      <c r="U2287" s="36">
        <f t="shared" si="200"/>
        <v>17920</v>
      </c>
      <c r="V2287" s="37" t="s">
        <v>48</v>
      </c>
      <c r="W2287" s="32">
        <v>2016</v>
      </c>
      <c r="X2287" s="38" t="s">
        <v>48</v>
      </c>
    </row>
    <row r="2288" spans="1:63" ht="50.1" customHeight="1">
      <c r="A2288" s="29" t="s">
        <v>5379</v>
      </c>
      <c r="B2288" s="30" t="s">
        <v>35</v>
      </c>
      <c r="C2288" s="31" t="s">
        <v>5380</v>
      </c>
      <c r="D2288" s="31" t="s">
        <v>5374</v>
      </c>
      <c r="E2288" s="31" t="s">
        <v>5381</v>
      </c>
      <c r="F2288" s="31" t="s">
        <v>3266</v>
      </c>
      <c r="G2288" s="32" t="s">
        <v>40</v>
      </c>
      <c r="H2288" s="33">
        <v>0</v>
      </c>
      <c r="I2288" s="67">
        <v>590000000</v>
      </c>
      <c r="J2288" s="32" t="s">
        <v>41</v>
      </c>
      <c r="K2288" s="32" t="s">
        <v>4034</v>
      </c>
      <c r="L2288" s="32" t="s">
        <v>83</v>
      </c>
      <c r="M2288" s="32" t="s">
        <v>84</v>
      </c>
      <c r="N2288" s="32" t="s">
        <v>85</v>
      </c>
      <c r="O2288" s="32" t="s">
        <v>95</v>
      </c>
      <c r="P2288" s="32">
        <v>796</v>
      </c>
      <c r="Q2288" s="32" t="s">
        <v>47</v>
      </c>
      <c r="R2288" s="34">
        <v>8</v>
      </c>
      <c r="S2288" s="34">
        <v>2500</v>
      </c>
      <c r="T2288" s="35">
        <f>R2288*S2288</f>
        <v>20000</v>
      </c>
      <c r="U2288" s="36">
        <f t="shared" si="200"/>
        <v>22400.000000000004</v>
      </c>
      <c r="V2288" s="37" t="s">
        <v>48</v>
      </c>
      <c r="W2288" s="32">
        <v>2016</v>
      </c>
      <c r="X2288" s="38" t="s">
        <v>48</v>
      </c>
    </row>
    <row r="2289" spans="1:24" ht="50.1" customHeight="1">
      <c r="A2289" s="29" t="s">
        <v>5382</v>
      </c>
      <c r="B2289" s="30" t="s">
        <v>35</v>
      </c>
      <c r="C2289" s="31" t="s">
        <v>5383</v>
      </c>
      <c r="D2289" s="31" t="s">
        <v>5374</v>
      </c>
      <c r="E2289" s="31" t="s">
        <v>5384</v>
      </c>
      <c r="F2289" s="31" t="s">
        <v>5385</v>
      </c>
      <c r="G2289" s="32" t="s">
        <v>40</v>
      </c>
      <c r="H2289" s="33">
        <v>0</v>
      </c>
      <c r="I2289" s="67">
        <v>590000000</v>
      </c>
      <c r="J2289" s="32" t="s">
        <v>41</v>
      </c>
      <c r="K2289" s="32" t="s">
        <v>68</v>
      </c>
      <c r="L2289" s="32" t="s">
        <v>302</v>
      </c>
      <c r="M2289" s="32" t="s">
        <v>69</v>
      </c>
      <c r="N2289" s="32" t="s">
        <v>303</v>
      </c>
      <c r="O2289" s="32" t="s">
        <v>71</v>
      </c>
      <c r="P2289" s="32">
        <v>796</v>
      </c>
      <c r="Q2289" s="32" t="s">
        <v>47</v>
      </c>
      <c r="R2289" s="34">
        <v>3</v>
      </c>
      <c r="S2289" s="34">
        <v>50</v>
      </c>
      <c r="T2289" s="35">
        <v>0</v>
      </c>
      <c r="U2289" s="36">
        <f t="shared" si="200"/>
        <v>0</v>
      </c>
      <c r="V2289" s="37" t="s">
        <v>48</v>
      </c>
      <c r="W2289" s="32">
        <v>2016</v>
      </c>
      <c r="X2289" s="38">
        <v>11</v>
      </c>
    </row>
    <row r="2290" spans="1:24" s="151" customFormat="1" ht="50.1" customHeight="1">
      <c r="A2290" s="41" t="s">
        <v>5386</v>
      </c>
      <c r="B2290" s="30" t="s">
        <v>35</v>
      </c>
      <c r="C2290" s="42" t="s">
        <v>5383</v>
      </c>
      <c r="D2290" s="42" t="s">
        <v>5374</v>
      </c>
      <c r="E2290" s="42" t="s">
        <v>5384</v>
      </c>
      <c r="F2290" s="42" t="s">
        <v>5385</v>
      </c>
      <c r="G2290" s="32" t="s">
        <v>40</v>
      </c>
      <c r="H2290" s="30">
        <v>0</v>
      </c>
      <c r="I2290" s="67">
        <v>590000000</v>
      </c>
      <c r="J2290" s="32" t="s">
        <v>41</v>
      </c>
      <c r="K2290" s="32" t="s">
        <v>182</v>
      </c>
      <c r="L2290" s="32" t="s">
        <v>302</v>
      </c>
      <c r="M2290" s="32" t="s">
        <v>69</v>
      </c>
      <c r="N2290" s="32" t="s">
        <v>303</v>
      </c>
      <c r="O2290" s="32" t="s">
        <v>115</v>
      </c>
      <c r="P2290" s="32">
        <v>796</v>
      </c>
      <c r="Q2290" s="32" t="s">
        <v>47</v>
      </c>
      <c r="R2290" s="62">
        <v>3</v>
      </c>
      <c r="S2290" s="53">
        <v>50</v>
      </c>
      <c r="T2290" s="44">
        <f>R2290*S2290</f>
        <v>150</v>
      </c>
      <c r="U2290" s="44">
        <f t="shared" si="200"/>
        <v>168.00000000000003</v>
      </c>
      <c r="V2290" s="157"/>
      <c r="W2290" s="32">
        <v>2016</v>
      </c>
      <c r="X2290" s="87"/>
    </row>
    <row r="2291" spans="1:24" ht="50.1" customHeight="1">
      <c r="A2291" s="29" t="s">
        <v>5387</v>
      </c>
      <c r="B2291" s="30" t="s">
        <v>35</v>
      </c>
      <c r="C2291" s="31" t="s">
        <v>5383</v>
      </c>
      <c r="D2291" s="31" t="s">
        <v>5374</v>
      </c>
      <c r="E2291" s="31" t="s">
        <v>5384</v>
      </c>
      <c r="F2291" s="31" t="s">
        <v>5388</v>
      </c>
      <c r="G2291" s="32" t="s">
        <v>40</v>
      </c>
      <c r="H2291" s="33">
        <v>0</v>
      </c>
      <c r="I2291" s="67">
        <v>590000000</v>
      </c>
      <c r="J2291" s="32" t="s">
        <v>41</v>
      </c>
      <c r="K2291" s="32" t="s">
        <v>68</v>
      </c>
      <c r="L2291" s="32" t="s">
        <v>302</v>
      </c>
      <c r="M2291" s="32" t="s">
        <v>69</v>
      </c>
      <c r="N2291" s="32" t="s">
        <v>303</v>
      </c>
      <c r="O2291" s="32" t="s">
        <v>71</v>
      </c>
      <c r="P2291" s="32">
        <v>796</v>
      </c>
      <c r="Q2291" s="32" t="s">
        <v>47</v>
      </c>
      <c r="R2291" s="34">
        <v>7</v>
      </c>
      <c r="S2291" s="34">
        <v>80</v>
      </c>
      <c r="T2291" s="35">
        <v>0</v>
      </c>
      <c r="U2291" s="36">
        <f t="shared" si="200"/>
        <v>0</v>
      </c>
      <c r="V2291" s="37" t="s">
        <v>48</v>
      </c>
      <c r="W2291" s="32">
        <v>2016</v>
      </c>
      <c r="X2291" s="38">
        <v>11</v>
      </c>
    </row>
    <row r="2292" spans="1:24" s="151" customFormat="1" ht="50.1" customHeight="1">
      <c r="A2292" s="41" t="s">
        <v>5389</v>
      </c>
      <c r="B2292" s="30" t="s">
        <v>35</v>
      </c>
      <c r="C2292" s="42" t="s">
        <v>5383</v>
      </c>
      <c r="D2292" s="42" t="s">
        <v>5374</v>
      </c>
      <c r="E2292" s="42" t="s">
        <v>5384</v>
      </c>
      <c r="F2292" s="42" t="s">
        <v>5388</v>
      </c>
      <c r="G2292" s="32" t="s">
        <v>40</v>
      </c>
      <c r="H2292" s="30">
        <v>0</v>
      </c>
      <c r="I2292" s="67">
        <v>590000000</v>
      </c>
      <c r="J2292" s="32" t="s">
        <v>41</v>
      </c>
      <c r="K2292" s="32" t="s">
        <v>182</v>
      </c>
      <c r="L2292" s="32" t="s">
        <v>302</v>
      </c>
      <c r="M2292" s="32" t="s">
        <v>69</v>
      </c>
      <c r="N2292" s="32" t="s">
        <v>303</v>
      </c>
      <c r="O2292" s="32" t="s">
        <v>115</v>
      </c>
      <c r="P2292" s="32">
        <v>796</v>
      </c>
      <c r="Q2292" s="32" t="s">
        <v>47</v>
      </c>
      <c r="R2292" s="62">
        <v>7</v>
      </c>
      <c r="S2292" s="53">
        <v>80</v>
      </c>
      <c r="T2292" s="44">
        <f>R2292*S2292</f>
        <v>560</v>
      </c>
      <c r="U2292" s="44">
        <f>T2292*1.12</f>
        <v>627.20000000000005</v>
      </c>
      <c r="V2292" s="157"/>
      <c r="W2292" s="32">
        <v>2016</v>
      </c>
      <c r="X2292" s="87"/>
    </row>
    <row r="2293" spans="1:24" ht="50.1" customHeight="1">
      <c r="A2293" s="29" t="s">
        <v>5390</v>
      </c>
      <c r="B2293" s="30" t="s">
        <v>35</v>
      </c>
      <c r="C2293" s="31" t="s">
        <v>5383</v>
      </c>
      <c r="D2293" s="31" t="s">
        <v>5374</v>
      </c>
      <c r="E2293" s="31" t="s">
        <v>5384</v>
      </c>
      <c r="F2293" s="31" t="s">
        <v>5391</v>
      </c>
      <c r="G2293" s="32" t="s">
        <v>40</v>
      </c>
      <c r="H2293" s="33">
        <v>0</v>
      </c>
      <c r="I2293" s="67">
        <v>590000000</v>
      </c>
      <c r="J2293" s="32" t="s">
        <v>41</v>
      </c>
      <c r="K2293" s="32" t="s">
        <v>68</v>
      </c>
      <c r="L2293" s="32" t="s">
        <v>302</v>
      </c>
      <c r="M2293" s="32" t="s">
        <v>69</v>
      </c>
      <c r="N2293" s="32" t="s">
        <v>303</v>
      </c>
      <c r="O2293" s="32" t="s">
        <v>71</v>
      </c>
      <c r="P2293" s="32">
        <v>796</v>
      </c>
      <c r="Q2293" s="32" t="s">
        <v>47</v>
      </c>
      <c r="R2293" s="34">
        <v>9</v>
      </c>
      <c r="S2293" s="34">
        <v>30</v>
      </c>
      <c r="T2293" s="35">
        <v>0</v>
      </c>
      <c r="U2293" s="36">
        <f t="shared" si="200"/>
        <v>0</v>
      </c>
      <c r="V2293" s="37" t="s">
        <v>48</v>
      </c>
      <c r="W2293" s="32">
        <v>2016</v>
      </c>
      <c r="X2293" s="38">
        <v>11</v>
      </c>
    </row>
    <row r="2294" spans="1:24" s="151" customFormat="1" ht="50.1" customHeight="1">
      <c r="A2294" s="41" t="s">
        <v>5392</v>
      </c>
      <c r="B2294" s="30" t="s">
        <v>35</v>
      </c>
      <c r="C2294" s="42" t="s">
        <v>5383</v>
      </c>
      <c r="D2294" s="42" t="s">
        <v>5374</v>
      </c>
      <c r="E2294" s="42" t="s">
        <v>5384</v>
      </c>
      <c r="F2294" s="42" t="s">
        <v>5391</v>
      </c>
      <c r="G2294" s="32" t="s">
        <v>40</v>
      </c>
      <c r="H2294" s="30">
        <v>0</v>
      </c>
      <c r="I2294" s="67">
        <v>590000000</v>
      </c>
      <c r="J2294" s="32" t="s">
        <v>41</v>
      </c>
      <c r="K2294" s="32" t="s">
        <v>182</v>
      </c>
      <c r="L2294" s="32" t="s">
        <v>302</v>
      </c>
      <c r="M2294" s="32" t="s">
        <v>69</v>
      </c>
      <c r="N2294" s="32" t="s">
        <v>303</v>
      </c>
      <c r="O2294" s="32" t="s">
        <v>115</v>
      </c>
      <c r="P2294" s="32">
        <v>796</v>
      </c>
      <c r="Q2294" s="32" t="s">
        <v>47</v>
      </c>
      <c r="R2294" s="62">
        <v>9</v>
      </c>
      <c r="S2294" s="53">
        <v>30</v>
      </c>
      <c r="T2294" s="44">
        <f>R2294*S2294</f>
        <v>270</v>
      </c>
      <c r="U2294" s="44">
        <f>T2294*1.12</f>
        <v>302.40000000000003</v>
      </c>
      <c r="V2294" s="157"/>
      <c r="W2294" s="32">
        <v>2016</v>
      </c>
      <c r="X2294" s="87"/>
    </row>
    <row r="2295" spans="1:24" ht="50.1" customHeight="1">
      <c r="A2295" s="29" t="s">
        <v>5393</v>
      </c>
      <c r="B2295" s="30" t="s">
        <v>35</v>
      </c>
      <c r="C2295" s="31" t="s">
        <v>5394</v>
      </c>
      <c r="D2295" s="31" t="s">
        <v>5395</v>
      </c>
      <c r="E2295" s="31" t="s">
        <v>5396</v>
      </c>
      <c r="F2295" s="31" t="s">
        <v>5397</v>
      </c>
      <c r="G2295" s="32" t="s">
        <v>103</v>
      </c>
      <c r="H2295" s="33">
        <v>10</v>
      </c>
      <c r="I2295" s="67">
        <v>590000000</v>
      </c>
      <c r="J2295" s="32" t="s">
        <v>41</v>
      </c>
      <c r="K2295" s="32" t="s">
        <v>200</v>
      </c>
      <c r="L2295" s="32" t="s">
        <v>43</v>
      </c>
      <c r="M2295" s="32" t="s">
        <v>84</v>
      </c>
      <c r="N2295" s="32" t="s">
        <v>201</v>
      </c>
      <c r="O2295" s="32" t="s">
        <v>202</v>
      </c>
      <c r="P2295" s="32">
        <v>796</v>
      </c>
      <c r="Q2295" s="32" t="s">
        <v>47</v>
      </c>
      <c r="R2295" s="34">
        <v>10000</v>
      </c>
      <c r="S2295" s="34">
        <v>1.3</v>
      </c>
      <c r="T2295" s="35">
        <v>0</v>
      </c>
      <c r="U2295" s="36">
        <f t="shared" si="200"/>
        <v>0</v>
      </c>
      <c r="V2295" s="37" t="s">
        <v>48</v>
      </c>
      <c r="W2295" s="32">
        <v>2016</v>
      </c>
      <c r="X2295" s="38">
        <v>11</v>
      </c>
    </row>
    <row r="2296" spans="1:24" s="151" customFormat="1" ht="50.1" customHeight="1">
      <c r="A2296" s="41" t="s">
        <v>5398</v>
      </c>
      <c r="B2296" s="30" t="s">
        <v>35</v>
      </c>
      <c r="C2296" s="42" t="s">
        <v>5394</v>
      </c>
      <c r="D2296" s="42" t="s">
        <v>5395</v>
      </c>
      <c r="E2296" s="42" t="s">
        <v>5396</v>
      </c>
      <c r="F2296" s="42" t="s">
        <v>5397</v>
      </c>
      <c r="G2296" s="30" t="s">
        <v>103</v>
      </c>
      <c r="H2296" s="30">
        <v>10</v>
      </c>
      <c r="I2296" s="67">
        <v>590000000</v>
      </c>
      <c r="J2296" s="32" t="s">
        <v>41</v>
      </c>
      <c r="K2296" s="30" t="s">
        <v>204</v>
      </c>
      <c r="L2296" s="32" t="s">
        <v>43</v>
      </c>
      <c r="M2296" s="30" t="s">
        <v>84</v>
      </c>
      <c r="N2296" s="30" t="s">
        <v>45</v>
      </c>
      <c r="O2296" s="54" t="s">
        <v>166</v>
      </c>
      <c r="P2296" s="32">
        <v>796</v>
      </c>
      <c r="Q2296" s="30" t="s">
        <v>47</v>
      </c>
      <c r="R2296" s="43">
        <v>10000</v>
      </c>
      <c r="S2296" s="43">
        <v>1.3</v>
      </c>
      <c r="T2296" s="44">
        <f>R2296*S2296</f>
        <v>13000</v>
      </c>
      <c r="U2296" s="44">
        <f>T2296*1.12</f>
        <v>14560.000000000002</v>
      </c>
      <c r="V2296" s="64"/>
      <c r="W2296" s="32">
        <v>2016</v>
      </c>
      <c r="X2296" s="30"/>
    </row>
    <row r="2297" spans="1:24" ht="50.1" customHeight="1">
      <c r="A2297" s="29" t="s">
        <v>5399</v>
      </c>
      <c r="B2297" s="30" t="s">
        <v>35</v>
      </c>
      <c r="C2297" s="31" t="s">
        <v>5394</v>
      </c>
      <c r="D2297" s="31" t="s">
        <v>5395</v>
      </c>
      <c r="E2297" s="31" t="s">
        <v>5396</v>
      </c>
      <c r="F2297" s="31" t="s">
        <v>5400</v>
      </c>
      <c r="G2297" s="32" t="s">
        <v>103</v>
      </c>
      <c r="H2297" s="33">
        <v>10</v>
      </c>
      <c r="I2297" s="67">
        <v>590000000</v>
      </c>
      <c r="J2297" s="32" t="s">
        <v>41</v>
      </c>
      <c r="K2297" s="32" t="s">
        <v>200</v>
      </c>
      <c r="L2297" s="32" t="s">
        <v>43</v>
      </c>
      <c r="M2297" s="32" t="s">
        <v>84</v>
      </c>
      <c r="N2297" s="32" t="s">
        <v>201</v>
      </c>
      <c r="O2297" s="32" t="s">
        <v>202</v>
      </c>
      <c r="P2297" s="32">
        <v>796</v>
      </c>
      <c r="Q2297" s="32" t="s">
        <v>47</v>
      </c>
      <c r="R2297" s="34">
        <v>12000</v>
      </c>
      <c r="S2297" s="34">
        <v>1.24</v>
      </c>
      <c r="T2297" s="35">
        <v>0</v>
      </c>
      <c r="U2297" s="36">
        <f t="shared" si="200"/>
        <v>0</v>
      </c>
      <c r="V2297" s="37" t="s">
        <v>48</v>
      </c>
      <c r="W2297" s="32">
        <v>2016</v>
      </c>
      <c r="X2297" s="38">
        <v>11</v>
      </c>
    </row>
    <row r="2298" spans="1:24" s="40" customFormat="1" ht="50.1" customHeight="1">
      <c r="A2298" s="70" t="s">
        <v>5401</v>
      </c>
      <c r="B2298" s="30" t="s">
        <v>35</v>
      </c>
      <c r="C2298" s="42" t="s">
        <v>5394</v>
      </c>
      <c r="D2298" s="42" t="s">
        <v>5395</v>
      </c>
      <c r="E2298" s="42" t="s">
        <v>5396</v>
      </c>
      <c r="F2298" s="42" t="s">
        <v>5400</v>
      </c>
      <c r="G2298" s="30" t="s">
        <v>103</v>
      </c>
      <c r="H2298" s="30">
        <v>10</v>
      </c>
      <c r="I2298" s="67">
        <v>590000000</v>
      </c>
      <c r="J2298" s="32" t="s">
        <v>41</v>
      </c>
      <c r="K2298" s="30" t="s">
        <v>204</v>
      </c>
      <c r="L2298" s="32" t="s">
        <v>43</v>
      </c>
      <c r="M2298" s="30" t="s">
        <v>84</v>
      </c>
      <c r="N2298" s="30" t="s">
        <v>45</v>
      </c>
      <c r="O2298" s="54" t="s">
        <v>166</v>
      </c>
      <c r="P2298" s="32">
        <v>796</v>
      </c>
      <c r="Q2298" s="30" t="s">
        <v>47</v>
      </c>
      <c r="R2298" s="43">
        <v>12000</v>
      </c>
      <c r="S2298" s="43">
        <v>1.24</v>
      </c>
      <c r="T2298" s="44">
        <v>0</v>
      </c>
      <c r="U2298" s="44">
        <f>T2298*1.12</f>
        <v>0</v>
      </c>
      <c r="V2298" s="64"/>
      <c r="W2298" s="32">
        <v>2016</v>
      </c>
      <c r="X2298" s="327" t="s">
        <v>1840</v>
      </c>
    </row>
    <row r="2299" spans="1:24" s="40" customFormat="1" ht="50.1" customHeight="1">
      <c r="A2299" s="70" t="s">
        <v>5402</v>
      </c>
      <c r="B2299" s="30" t="s">
        <v>35</v>
      </c>
      <c r="C2299" s="42" t="s">
        <v>5394</v>
      </c>
      <c r="D2299" s="42" t="s">
        <v>5395</v>
      </c>
      <c r="E2299" s="42" t="s">
        <v>5396</v>
      </c>
      <c r="F2299" s="42" t="s">
        <v>5403</v>
      </c>
      <c r="G2299" s="30" t="s">
        <v>40</v>
      </c>
      <c r="H2299" s="30">
        <v>0</v>
      </c>
      <c r="I2299" s="67">
        <v>590000000</v>
      </c>
      <c r="J2299" s="32" t="s">
        <v>41</v>
      </c>
      <c r="K2299" s="30" t="s">
        <v>835</v>
      </c>
      <c r="L2299" s="32" t="s">
        <v>41</v>
      </c>
      <c r="M2299" s="30" t="s">
        <v>44</v>
      </c>
      <c r="N2299" s="30" t="s">
        <v>1843</v>
      </c>
      <c r="O2299" s="32" t="s">
        <v>1844</v>
      </c>
      <c r="P2299" s="32">
        <v>796</v>
      </c>
      <c r="Q2299" s="30" t="s">
        <v>47</v>
      </c>
      <c r="R2299" s="170">
        <v>450</v>
      </c>
      <c r="S2299" s="170">
        <v>1.8071428571428574</v>
      </c>
      <c r="T2299" s="44">
        <f>R2299*S2299</f>
        <v>813.21428571428578</v>
      </c>
      <c r="U2299" s="44">
        <f>T2299*1.12</f>
        <v>910.80000000000018</v>
      </c>
      <c r="V2299" s="116"/>
      <c r="W2299" s="32">
        <v>2016</v>
      </c>
      <c r="X2299" s="327"/>
    </row>
    <row r="2300" spans="1:24" ht="50.1" customHeight="1">
      <c r="A2300" s="29" t="s">
        <v>5404</v>
      </c>
      <c r="B2300" s="30" t="s">
        <v>35</v>
      </c>
      <c r="C2300" s="31" t="s">
        <v>5394</v>
      </c>
      <c r="D2300" s="31" t="s">
        <v>5395</v>
      </c>
      <c r="E2300" s="31" t="s">
        <v>5396</v>
      </c>
      <c r="F2300" s="31" t="s">
        <v>5395</v>
      </c>
      <c r="G2300" s="32" t="s">
        <v>103</v>
      </c>
      <c r="H2300" s="33">
        <v>10</v>
      </c>
      <c r="I2300" s="67">
        <v>590000000</v>
      </c>
      <c r="J2300" s="32" t="s">
        <v>41</v>
      </c>
      <c r="K2300" s="32" t="s">
        <v>200</v>
      </c>
      <c r="L2300" s="32" t="s">
        <v>43</v>
      </c>
      <c r="M2300" s="32" t="s">
        <v>84</v>
      </c>
      <c r="N2300" s="32" t="s">
        <v>201</v>
      </c>
      <c r="O2300" s="32" t="s">
        <v>202</v>
      </c>
      <c r="P2300" s="32">
        <v>796</v>
      </c>
      <c r="Q2300" s="32" t="s">
        <v>47</v>
      </c>
      <c r="R2300" s="34">
        <v>1200</v>
      </c>
      <c r="S2300" s="34">
        <v>2</v>
      </c>
      <c r="T2300" s="35">
        <v>0</v>
      </c>
      <c r="U2300" s="36">
        <f t="shared" si="200"/>
        <v>0</v>
      </c>
      <c r="V2300" s="37" t="s">
        <v>48</v>
      </c>
      <c r="W2300" s="32">
        <v>2016</v>
      </c>
      <c r="X2300" s="38">
        <v>11</v>
      </c>
    </row>
    <row r="2301" spans="1:24" s="151" customFormat="1" ht="50.1" customHeight="1">
      <c r="A2301" s="41" t="s">
        <v>5405</v>
      </c>
      <c r="B2301" s="30" t="s">
        <v>35</v>
      </c>
      <c r="C2301" s="42" t="s">
        <v>5394</v>
      </c>
      <c r="D2301" s="42" t="s">
        <v>5395</v>
      </c>
      <c r="E2301" s="42" t="s">
        <v>5396</v>
      </c>
      <c r="F2301" s="42" t="s">
        <v>5406</v>
      </c>
      <c r="G2301" s="30" t="s">
        <v>103</v>
      </c>
      <c r="H2301" s="30">
        <v>10</v>
      </c>
      <c r="I2301" s="67">
        <v>590000000</v>
      </c>
      <c r="J2301" s="32" t="s">
        <v>41</v>
      </c>
      <c r="K2301" s="30" t="s">
        <v>204</v>
      </c>
      <c r="L2301" s="32" t="s">
        <v>43</v>
      </c>
      <c r="M2301" s="30" t="s">
        <v>84</v>
      </c>
      <c r="N2301" s="30" t="s">
        <v>45</v>
      </c>
      <c r="O2301" s="54" t="s">
        <v>166</v>
      </c>
      <c r="P2301" s="32">
        <v>796</v>
      </c>
      <c r="Q2301" s="30" t="s">
        <v>47</v>
      </c>
      <c r="R2301" s="43">
        <v>1200</v>
      </c>
      <c r="S2301" s="43">
        <v>2</v>
      </c>
      <c r="T2301" s="44">
        <f>R2301*S2301</f>
        <v>2400</v>
      </c>
      <c r="U2301" s="44">
        <f>T2301*1.12</f>
        <v>2688.0000000000005</v>
      </c>
      <c r="V2301" s="64"/>
      <c r="W2301" s="32">
        <v>2016</v>
      </c>
      <c r="X2301" s="30"/>
    </row>
    <row r="2302" spans="1:24" ht="50.1" customHeight="1">
      <c r="A2302" s="29" t="s">
        <v>5407</v>
      </c>
      <c r="B2302" s="30" t="s">
        <v>35</v>
      </c>
      <c r="C2302" s="31" t="s">
        <v>5394</v>
      </c>
      <c r="D2302" s="31" t="s">
        <v>5395</v>
      </c>
      <c r="E2302" s="31" t="s">
        <v>5396</v>
      </c>
      <c r="F2302" s="31" t="s">
        <v>5408</v>
      </c>
      <c r="G2302" s="32" t="s">
        <v>103</v>
      </c>
      <c r="H2302" s="33">
        <v>10</v>
      </c>
      <c r="I2302" s="67">
        <v>590000000</v>
      </c>
      <c r="J2302" s="32" t="s">
        <v>41</v>
      </c>
      <c r="K2302" s="32" t="s">
        <v>200</v>
      </c>
      <c r="L2302" s="32" t="s">
        <v>43</v>
      </c>
      <c r="M2302" s="32" t="s">
        <v>84</v>
      </c>
      <c r="N2302" s="32" t="s">
        <v>201</v>
      </c>
      <c r="O2302" s="32" t="s">
        <v>202</v>
      </c>
      <c r="P2302" s="32">
        <v>796</v>
      </c>
      <c r="Q2302" s="32" t="s">
        <v>47</v>
      </c>
      <c r="R2302" s="34">
        <v>24400</v>
      </c>
      <c r="S2302" s="34">
        <v>2.7</v>
      </c>
      <c r="T2302" s="35">
        <v>0</v>
      </c>
      <c r="U2302" s="36">
        <f t="shared" si="200"/>
        <v>0</v>
      </c>
      <c r="V2302" s="37" t="s">
        <v>48</v>
      </c>
      <c r="W2302" s="32">
        <v>2016</v>
      </c>
      <c r="X2302" s="38">
        <v>11</v>
      </c>
    </row>
    <row r="2303" spans="1:24" s="151" customFormat="1" ht="50.1" customHeight="1">
      <c r="A2303" s="41" t="s">
        <v>5409</v>
      </c>
      <c r="B2303" s="30" t="s">
        <v>35</v>
      </c>
      <c r="C2303" s="42" t="s">
        <v>5394</v>
      </c>
      <c r="D2303" s="42" t="s">
        <v>5395</v>
      </c>
      <c r="E2303" s="42" t="s">
        <v>5396</v>
      </c>
      <c r="F2303" s="42" t="s">
        <v>5408</v>
      </c>
      <c r="G2303" s="30" t="s">
        <v>103</v>
      </c>
      <c r="H2303" s="30">
        <v>10</v>
      </c>
      <c r="I2303" s="67">
        <v>590000000</v>
      </c>
      <c r="J2303" s="32" t="s">
        <v>41</v>
      </c>
      <c r="K2303" s="30" t="s">
        <v>204</v>
      </c>
      <c r="L2303" s="32" t="s">
        <v>43</v>
      </c>
      <c r="M2303" s="30" t="s">
        <v>84</v>
      </c>
      <c r="N2303" s="30" t="s">
        <v>45</v>
      </c>
      <c r="O2303" s="54" t="s">
        <v>166</v>
      </c>
      <c r="P2303" s="32">
        <v>796</v>
      </c>
      <c r="Q2303" s="30" t="s">
        <v>47</v>
      </c>
      <c r="R2303" s="43">
        <v>24400</v>
      </c>
      <c r="S2303" s="43">
        <v>2.7</v>
      </c>
      <c r="T2303" s="44">
        <f>R2303*S2303</f>
        <v>65880</v>
      </c>
      <c r="U2303" s="44">
        <f>T2303*1.12</f>
        <v>73785.600000000006</v>
      </c>
      <c r="V2303" s="64"/>
      <c r="W2303" s="32">
        <v>2016</v>
      </c>
      <c r="X2303" s="30"/>
    </row>
    <row r="2304" spans="1:24" ht="50.1" customHeight="1">
      <c r="A2304" s="29" t="s">
        <v>5410</v>
      </c>
      <c r="B2304" s="30" t="s">
        <v>35</v>
      </c>
      <c r="C2304" s="31" t="s">
        <v>5411</v>
      </c>
      <c r="D2304" s="31" t="s">
        <v>5412</v>
      </c>
      <c r="E2304" s="31" t="s">
        <v>5413</v>
      </c>
      <c r="F2304" s="31" t="s">
        <v>5414</v>
      </c>
      <c r="G2304" s="32" t="s">
        <v>121</v>
      </c>
      <c r="H2304" s="33">
        <v>10</v>
      </c>
      <c r="I2304" s="67">
        <v>590000000</v>
      </c>
      <c r="J2304" s="32" t="s">
        <v>41</v>
      </c>
      <c r="K2304" s="32" t="s">
        <v>224</v>
      </c>
      <c r="L2304" s="32" t="s">
        <v>43</v>
      </c>
      <c r="M2304" s="32" t="s">
        <v>84</v>
      </c>
      <c r="N2304" s="32" t="s">
        <v>225</v>
      </c>
      <c r="O2304" s="32" t="s">
        <v>56</v>
      </c>
      <c r="P2304" s="32" t="s">
        <v>310</v>
      </c>
      <c r="Q2304" s="32" t="s">
        <v>311</v>
      </c>
      <c r="R2304" s="34">
        <v>34</v>
      </c>
      <c r="S2304" s="34">
        <v>2407.5</v>
      </c>
      <c r="T2304" s="35">
        <v>0</v>
      </c>
      <c r="U2304" s="36">
        <f t="shared" si="200"/>
        <v>0</v>
      </c>
      <c r="V2304" s="37" t="s">
        <v>48</v>
      </c>
      <c r="W2304" s="32">
        <v>2016</v>
      </c>
      <c r="X2304" s="38">
        <v>11</v>
      </c>
    </row>
    <row r="2305" spans="1:63" s="151" customFormat="1" ht="50.1" customHeight="1">
      <c r="A2305" s="41" t="s">
        <v>5415</v>
      </c>
      <c r="B2305" s="30" t="s">
        <v>35</v>
      </c>
      <c r="C2305" s="42" t="s">
        <v>5411</v>
      </c>
      <c r="D2305" s="42" t="s">
        <v>5412</v>
      </c>
      <c r="E2305" s="42" t="s">
        <v>5413</v>
      </c>
      <c r="F2305" s="42" t="s">
        <v>5414</v>
      </c>
      <c r="G2305" s="30" t="s">
        <v>121</v>
      </c>
      <c r="H2305" s="30">
        <v>10</v>
      </c>
      <c r="I2305" s="67">
        <v>590000000</v>
      </c>
      <c r="J2305" s="32" t="s">
        <v>41</v>
      </c>
      <c r="K2305" s="30" t="s">
        <v>1296</v>
      </c>
      <c r="L2305" s="32" t="s">
        <v>43</v>
      </c>
      <c r="M2305" s="30" t="s">
        <v>84</v>
      </c>
      <c r="N2305" s="30" t="s">
        <v>418</v>
      </c>
      <c r="O2305" s="67" t="s">
        <v>483</v>
      </c>
      <c r="P2305" s="32">
        <v>715</v>
      </c>
      <c r="Q2305" s="30" t="s">
        <v>311</v>
      </c>
      <c r="R2305" s="43">
        <v>34</v>
      </c>
      <c r="S2305" s="43">
        <v>2407.5</v>
      </c>
      <c r="T2305" s="44">
        <f>R2305*S2305</f>
        <v>81855</v>
      </c>
      <c r="U2305" s="44">
        <f>T2305*1.12</f>
        <v>91677.6</v>
      </c>
      <c r="V2305" s="51"/>
      <c r="W2305" s="32">
        <v>2016</v>
      </c>
      <c r="X2305" s="30"/>
    </row>
    <row r="2306" spans="1:63" ht="50.1" customHeight="1">
      <c r="A2306" s="29" t="s">
        <v>5416</v>
      </c>
      <c r="B2306" s="30" t="s">
        <v>35</v>
      </c>
      <c r="C2306" s="31" t="s">
        <v>5417</v>
      </c>
      <c r="D2306" s="31" t="s">
        <v>5418</v>
      </c>
      <c r="E2306" s="31" t="s">
        <v>5419</v>
      </c>
      <c r="F2306" s="42" t="s">
        <v>5420</v>
      </c>
      <c r="G2306" s="32" t="s">
        <v>103</v>
      </c>
      <c r="H2306" s="33">
        <v>0</v>
      </c>
      <c r="I2306" s="67">
        <v>590000000</v>
      </c>
      <c r="J2306" s="32" t="s">
        <v>41</v>
      </c>
      <c r="K2306" s="32" t="s">
        <v>68</v>
      </c>
      <c r="L2306" s="32" t="s">
        <v>302</v>
      </c>
      <c r="M2306" s="32" t="s">
        <v>69</v>
      </c>
      <c r="N2306" s="32" t="s">
        <v>425</v>
      </c>
      <c r="O2306" s="32" t="s">
        <v>71</v>
      </c>
      <c r="P2306" s="32">
        <v>796</v>
      </c>
      <c r="Q2306" s="32" t="s">
        <v>47</v>
      </c>
      <c r="R2306" s="34">
        <v>16</v>
      </c>
      <c r="S2306" s="34">
        <v>118200</v>
      </c>
      <c r="T2306" s="35">
        <v>0</v>
      </c>
      <c r="U2306" s="36">
        <f t="shared" si="200"/>
        <v>0</v>
      </c>
      <c r="V2306" s="37" t="s">
        <v>48</v>
      </c>
      <c r="W2306" s="32">
        <v>2016</v>
      </c>
      <c r="X2306" s="38">
        <v>11</v>
      </c>
    </row>
    <row r="2307" spans="1:63" s="40" customFormat="1" ht="50.1" customHeight="1">
      <c r="A2307" s="70" t="s">
        <v>5421</v>
      </c>
      <c r="B2307" s="30" t="s">
        <v>35</v>
      </c>
      <c r="C2307" s="42" t="s">
        <v>5417</v>
      </c>
      <c r="D2307" s="42" t="s">
        <v>5418</v>
      </c>
      <c r="E2307" s="42" t="s">
        <v>5419</v>
      </c>
      <c r="F2307" s="42" t="s">
        <v>5420</v>
      </c>
      <c r="G2307" s="32" t="s">
        <v>103</v>
      </c>
      <c r="H2307" s="30">
        <v>0</v>
      </c>
      <c r="I2307" s="67">
        <v>590000000</v>
      </c>
      <c r="J2307" s="32" t="s">
        <v>41</v>
      </c>
      <c r="K2307" s="32" t="s">
        <v>182</v>
      </c>
      <c r="L2307" s="32" t="s">
        <v>302</v>
      </c>
      <c r="M2307" s="32" t="s">
        <v>69</v>
      </c>
      <c r="N2307" s="32" t="s">
        <v>425</v>
      </c>
      <c r="O2307" s="32" t="s">
        <v>115</v>
      </c>
      <c r="P2307" s="32">
        <v>796</v>
      </c>
      <c r="Q2307" s="32" t="s">
        <v>47</v>
      </c>
      <c r="R2307" s="58">
        <v>16</v>
      </c>
      <c r="S2307" s="58">
        <v>118200</v>
      </c>
      <c r="T2307" s="44">
        <v>0</v>
      </c>
      <c r="U2307" s="44">
        <f>T2307*1.12</f>
        <v>0</v>
      </c>
      <c r="V2307" s="157"/>
      <c r="W2307" s="32">
        <v>2016</v>
      </c>
      <c r="X2307" s="30" t="s">
        <v>5422</v>
      </c>
    </row>
    <row r="2308" spans="1:63" s="40" customFormat="1" ht="50.1" customHeight="1">
      <c r="A2308" s="70" t="s">
        <v>5423</v>
      </c>
      <c r="B2308" s="54" t="s">
        <v>35</v>
      </c>
      <c r="C2308" s="42" t="s">
        <v>5417</v>
      </c>
      <c r="D2308" s="42" t="s">
        <v>5418</v>
      </c>
      <c r="E2308" s="42" t="s">
        <v>5419</v>
      </c>
      <c r="F2308" s="42" t="s">
        <v>5424</v>
      </c>
      <c r="G2308" s="30" t="s">
        <v>40</v>
      </c>
      <c r="H2308" s="239">
        <v>0</v>
      </c>
      <c r="I2308" s="67">
        <v>590000000</v>
      </c>
      <c r="J2308" s="68" t="s">
        <v>394</v>
      </c>
      <c r="K2308" s="30" t="s">
        <v>5425</v>
      </c>
      <c r="L2308" s="30" t="s">
        <v>396</v>
      </c>
      <c r="M2308" s="30" t="s">
        <v>69</v>
      </c>
      <c r="N2308" s="30" t="s">
        <v>397</v>
      </c>
      <c r="O2308" s="30" t="s">
        <v>5426</v>
      </c>
      <c r="P2308" s="32">
        <v>796</v>
      </c>
      <c r="Q2308" s="32" t="s">
        <v>47</v>
      </c>
      <c r="R2308" s="250">
        <v>7</v>
      </c>
      <c r="S2308" s="250">
        <v>65026</v>
      </c>
      <c r="T2308" s="44">
        <f>R2308*S2308</f>
        <v>455182</v>
      </c>
      <c r="U2308" s="44">
        <f>T2308*1.12</f>
        <v>509803.84</v>
      </c>
      <c r="V2308" s="30"/>
      <c r="W2308" s="68">
        <v>2016</v>
      </c>
      <c r="X2308" s="123"/>
    </row>
    <row r="2309" spans="1:63" ht="50.1" customHeight="1">
      <c r="A2309" s="29" t="s">
        <v>5427</v>
      </c>
      <c r="B2309" s="30" t="s">
        <v>35</v>
      </c>
      <c r="C2309" s="31" t="s">
        <v>5417</v>
      </c>
      <c r="D2309" s="31" t="s">
        <v>5418</v>
      </c>
      <c r="E2309" s="31" t="s">
        <v>5419</v>
      </c>
      <c r="F2309" s="31" t="s">
        <v>5428</v>
      </c>
      <c r="G2309" s="32" t="s">
        <v>103</v>
      </c>
      <c r="H2309" s="33">
        <v>0</v>
      </c>
      <c r="I2309" s="67">
        <v>590000000</v>
      </c>
      <c r="J2309" s="32" t="s">
        <v>41</v>
      </c>
      <c r="K2309" s="32" t="s">
        <v>68</v>
      </c>
      <c r="L2309" s="32" t="s">
        <v>302</v>
      </c>
      <c r="M2309" s="32" t="s">
        <v>69</v>
      </c>
      <c r="N2309" s="32" t="s">
        <v>425</v>
      </c>
      <c r="O2309" s="32" t="s">
        <v>71</v>
      </c>
      <c r="P2309" s="32">
        <v>796</v>
      </c>
      <c r="Q2309" s="32" t="s">
        <v>47</v>
      </c>
      <c r="R2309" s="34">
        <v>32</v>
      </c>
      <c r="S2309" s="34">
        <v>69500</v>
      </c>
      <c r="T2309" s="35">
        <v>0</v>
      </c>
      <c r="U2309" s="36">
        <f t="shared" si="200"/>
        <v>0</v>
      </c>
      <c r="V2309" s="37" t="s">
        <v>48</v>
      </c>
      <c r="W2309" s="32">
        <v>2016</v>
      </c>
      <c r="X2309" s="38">
        <v>11</v>
      </c>
    </row>
    <row r="2310" spans="1:63" s="40" customFormat="1" ht="50.1" customHeight="1">
      <c r="A2310" s="70" t="s">
        <v>5429</v>
      </c>
      <c r="B2310" s="30" t="s">
        <v>35</v>
      </c>
      <c r="C2310" s="42" t="s">
        <v>5417</v>
      </c>
      <c r="D2310" s="42" t="s">
        <v>5418</v>
      </c>
      <c r="E2310" s="42" t="s">
        <v>5419</v>
      </c>
      <c r="F2310" s="42" t="s">
        <v>5428</v>
      </c>
      <c r="G2310" s="32" t="s">
        <v>103</v>
      </c>
      <c r="H2310" s="30">
        <v>0</v>
      </c>
      <c r="I2310" s="67">
        <v>590000000</v>
      </c>
      <c r="J2310" s="32" t="s">
        <v>41</v>
      </c>
      <c r="K2310" s="32" t="s">
        <v>182</v>
      </c>
      <c r="L2310" s="32" t="s">
        <v>302</v>
      </c>
      <c r="M2310" s="32" t="s">
        <v>69</v>
      </c>
      <c r="N2310" s="32" t="s">
        <v>425</v>
      </c>
      <c r="O2310" s="32" t="s">
        <v>115</v>
      </c>
      <c r="P2310" s="32">
        <v>796</v>
      </c>
      <c r="Q2310" s="32" t="s">
        <v>47</v>
      </c>
      <c r="R2310" s="58">
        <v>32</v>
      </c>
      <c r="S2310" s="58">
        <v>69500</v>
      </c>
      <c r="T2310" s="44">
        <v>0</v>
      </c>
      <c r="U2310" s="44">
        <f>T2310*1.12</f>
        <v>0</v>
      </c>
      <c r="V2310" s="157"/>
      <c r="W2310" s="32">
        <v>2016</v>
      </c>
      <c r="X2310" s="30" t="s">
        <v>5422</v>
      </c>
    </row>
    <row r="2311" spans="1:63" s="40" customFormat="1" ht="50.1" customHeight="1">
      <c r="A2311" s="70" t="s">
        <v>5430</v>
      </c>
      <c r="B2311" s="54" t="s">
        <v>35</v>
      </c>
      <c r="C2311" s="42" t="s">
        <v>5417</v>
      </c>
      <c r="D2311" s="42" t="s">
        <v>5418</v>
      </c>
      <c r="E2311" s="42" t="s">
        <v>5419</v>
      </c>
      <c r="F2311" s="42" t="s">
        <v>5424</v>
      </c>
      <c r="G2311" s="30" t="s">
        <v>40</v>
      </c>
      <c r="H2311" s="239">
        <v>0</v>
      </c>
      <c r="I2311" s="67">
        <v>590000000</v>
      </c>
      <c r="J2311" s="68" t="s">
        <v>394</v>
      </c>
      <c r="K2311" s="30" t="s">
        <v>5431</v>
      </c>
      <c r="L2311" s="30" t="s">
        <v>396</v>
      </c>
      <c r="M2311" s="30" t="s">
        <v>69</v>
      </c>
      <c r="N2311" s="30" t="s">
        <v>5432</v>
      </c>
      <c r="O2311" s="30" t="s">
        <v>5426</v>
      </c>
      <c r="P2311" s="32">
        <v>796</v>
      </c>
      <c r="Q2311" s="32" t="s">
        <v>47</v>
      </c>
      <c r="R2311" s="250">
        <v>10</v>
      </c>
      <c r="S2311" s="250">
        <v>65026</v>
      </c>
      <c r="T2311" s="44">
        <f>R2311*S2311</f>
        <v>650260</v>
      </c>
      <c r="U2311" s="44">
        <f>T2311*1.12</f>
        <v>728291.20000000007</v>
      </c>
      <c r="V2311" s="30"/>
      <c r="W2311" s="68">
        <v>2016</v>
      </c>
      <c r="X2311" s="123"/>
    </row>
    <row r="2312" spans="1:63" ht="50.1" customHeight="1">
      <c r="A2312" s="29" t="s">
        <v>5433</v>
      </c>
      <c r="B2312" s="30" t="s">
        <v>35</v>
      </c>
      <c r="C2312" s="31" t="s">
        <v>5417</v>
      </c>
      <c r="D2312" s="31" t="s">
        <v>5418</v>
      </c>
      <c r="E2312" s="31" t="s">
        <v>5419</v>
      </c>
      <c r="F2312" s="31" t="s">
        <v>5434</v>
      </c>
      <c r="G2312" s="32" t="s">
        <v>103</v>
      </c>
      <c r="H2312" s="33">
        <v>0</v>
      </c>
      <c r="I2312" s="67">
        <v>590000000</v>
      </c>
      <c r="J2312" s="32" t="s">
        <v>41</v>
      </c>
      <c r="K2312" s="32" t="s">
        <v>68</v>
      </c>
      <c r="L2312" s="32" t="s">
        <v>302</v>
      </c>
      <c r="M2312" s="32" t="s">
        <v>69</v>
      </c>
      <c r="N2312" s="32" t="s">
        <v>425</v>
      </c>
      <c r="O2312" s="32" t="s">
        <v>71</v>
      </c>
      <c r="P2312" s="32">
        <v>796</v>
      </c>
      <c r="Q2312" s="32" t="s">
        <v>47</v>
      </c>
      <c r="R2312" s="34">
        <v>8</v>
      </c>
      <c r="S2312" s="34">
        <v>69500</v>
      </c>
      <c r="T2312" s="35">
        <v>0</v>
      </c>
      <c r="U2312" s="36">
        <f t="shared" si="200"/>
        <v>0</v>
      </c>
      <c r="V2312" s="37" t="s">
        <v>48</v>
      </c>
      <c r="W2312" s="32">
        <v>2016</v>
      </c>
      <c r="X2312" s="38">
        <v>11</v>
      </c>
    </row>
    <row r="2313" spans="1:63" s="40" customFormat="1" ht="50.1" customHeight="1">
      <c r="A2313" s="70" t="s">
        <v>5435</v>
      </c>
      <c r="B2313" s="30" t="s">
        <v>35</v>
      </c>
      <c r="C2313" s="42" t="s">
        <v>5417</v>
      </c>
      <c r="D2313" s="42" t="s">
        <v>5418</v>
      </c>
      <c r="E2313" s="42" t="s">
        <v>5419</v>
      </c>
      <c r="F2313" s="42" t="s">
        <v>5434</v>
      </c>
      <c r="G2313" s="32" t="s">
        <v>103</v>
      </c>
      <c r="H2313" s="30">
        <v>0</v>
      </c>
      <c r="I2313" s="67">
        <v>590000000</v>
      </c>
      <c r="J2313" s="32" t="s">
        <v>41</v>
      </c>
      <c r="K2313" s="32" t="s">
        <v>182</v>
      </c>
      <c r="L2313" s="32" t="s">
        <v>302</v>
      </c>
      <c r="M2313" s="32" t="s">
        <v>69</v>
      </c>
      <c r="N2313" s="32" t="s">
        <v>425</v>
      </c>
      <c r="O2313" s="32" t="s">
        <v>115</v>
      </c>
      <c r="P2313" s="32">
        <v>796</v>
      </c>
      <c r="Q2313" s="32" t="s">
        <v>47</v>
      </c>
      <c r="R2313" s="58">
        <v>8</v>
      </c>
      <c r="S2313" s="58">
        <v>69500</v>
      </c>
      <c r="T2313" s="58">
        <v>0</v>
      </c>
      <c r="U2313" s="58">
        <f>T2313*1.12</f>
        <v>0</v>
      </c>
      <c r="V2313" s="157"/>
      <c r="W2313" s="32">
        <v>2016</v>
      </c>
      <c r="X2313" s="30" t="s">
        <v>13067</v>
      </c>
      <c r="Y2313" s="364"/>
      <c r="Z2313" s="364"/>
      <c r="AA2313" s="364"/>
      <c r="AB2313" s="364"/>
      <c r="AC2313" s="364"/>
      <c r="AD2313" s="364"/>
      <c r="AE2313" s="364"/>
      <c r="AF2313" s="364"/>
      <c r="AG2313" s="364"/>
      <c r="AH2313" s="39"/>
      <c r="AI2313" s="39"/>
      <c r="AJ2313" s="39"/>
      <c r="AK2313" s="39"/>
      <c r="AL2313" s="39"/>
      <c r="AM2313" s="39"/>
      <c r="AN2313" s="39"/>
      <c r="AO2313" s="39"/>
      <c r="AP2313" s="39"/>
      <c r="AQ2313" s="39"/>
      <c r="AR2313" s="39"/>
      <c r="AS2313" s="39"/>
      <c r="AT2313" s="39"/>
      <c r="AU2313" s="39"/>
      <c r="AV2313" s="39"/>
      <c r="AW2313" s="39"/>
      <c r="AX2313" s="39"/>
      <c r="AY2313" s="39"/>
      <c r="AZ2313" s="39"/>
      <c r="BA2313" s="39"/>
      <c r="BB2313" s="39"/>
      <c r="BC2313" s="39"/>
      <c r="BD2313" s="39"/>
      <c r="BE2313" s="39"/>
      <c r="BF2313" s="39"/>
    </row>
    <row r="2314" spans="1:63" s="40" customFormat="1" ht="50.1" customHeight="1">
      <c r="A2314" s="68" t="s">
        <v>13068</v>
      </c>
      <c r="B2314" s="54" t="s">
        <v>35</v>
      </c>
      <c r="C2314" s="42" t="s">
        <v>5417</v>
      </c>
      <c r="D2314" s="42" t="s">
        <v>5418</v>
      </c>
      <c r="E2314" s="42" t="s">
        <v>5419</v>
      </c>
      <c r="F2314" s="42" t="s">
        <v>13069</v>
      </c>
      <c r="G2314" s="30" t="s">
        <v>40</v>
      </c>
      <c r="H2314" s="239">
        <v>0</v>
      </c>
      <c r="I2314" s="313">
        <v>590000000</v>
      </c>
      <c r="J2314" s="68" t="s">
        <v>394</v>
      </c>
      <c r="K2314" s="30" t="s">
        <v>12277</v>
      </c>
      <c r="L2314" s="30" t="s">
        <v>396</v>
      </c>
      <c r="M2314" s="30" t="s">
        <v>69</v>
      </c>
      <c r="N2314" s="30" t="s">
        <v>13070</v>
      </c>
      <c r="O2314" s="30" t="s">
        <v>13071</v>
      </c>
      <c r="P2314" s="70">
        <v>796</v>
      </c>
      <c r="Q2314" s="30" t="s">
        <v>47</v>
      </c>
      <c r="R2314" s="58">
        <v>12</v>
      </c>
      <c r="S2314" s="58">
        <v>47800</v>
      </c>
      <c r="T2314" s="323">
        <f>R2314*S2314</f>
        <v>573600</v>
      </c>
      <c r="U2314" s="323">
        <f>T2314*1.12</f>
        <v>642432.00000000012</v>
      </c>
      <c r="V2314" s="123"/>
      <c r="W2314" s="68">
        <v>2016</v>
      </c>
      <c r="X2314" s="30"/>
      <c r="Y2314" s="364"/>
      <c r="Z2314" s="364"/>
      <c r="AA2314" s="364"/>
      <c r="AB2314" s="364"/>
      <c r="AC2314" s="364"/>
      <c r="AD2314" s="364"/>
      <c r="AE2314" s="364"/>
      <c r="AF2314" s="364"/>
      <c r="AG2314" s="364"/>
      <c r="AH2314" s="39"/>
      <c r="AI2314" s="39"/>
      <c r="AJ2314" s="39"/>
      <c r="AK2314" s="39"/>
      <c r="AL2314" s="39"/>
      <c r="AM2314" s="39"/>
      <c r="AN2314" s="39"/>
      <c r="AO2314" s="39"/>
      <c r="AP2314" s="39"/>
      <c r="AQ2314" s="39"/>
      <c r="AR2314" s="39"/>
      <c r="AS2314" s="39"/>
      <c r="AT2314" s="39"/>
      <c r="AU2314" s="39"/>
      <c r="AV2314" s="39"/>
      <c r="AW2314" s="39"/>
      <c r="AX2314" s="39"/>
      <c r="AY2314" s="39"/>
      <c r="AZ2314" s="39"/>
      <c r="BA2314" s="39"/>
      <c r="BB2314" s="39"/>
      <c r="BC2314" s="39"/>
      <c r="BD2314" s="39"/>
      <c r="BE2314" s="39"/>
      <c r="BF2314" s="39"/>
    </row>
    <row r="2315" spans="1:63" ht="50.1" customHeight="1">
      <c r="A2315" s="29" t="s">
        <v>5436</v>
      </c>
      <c r="B2315" s="30" t="s">
        <v>35</v>
      </c>
      <c r="C2315" s="31" t="s">
        <v>5417</v>
      </c>
      <c r="D2315" s="31" t="s">
        <v>5418</v>
      </c>
      <c r="E2315" s="31" t="s">
        <v>5419</v>
      </c>
      <c r="F2315" s="31" t="s">
        <v>5437</v>
      </c>
      <c r="G2315" s="32" t="s">
        <v>103</v>
      </c>
      <c r="H2315" s="33">
        <v>0</v>
      </c>
      <c r="I2315" s="67">
        <v>590000000</v>
      </c>
      <c r="J2315" s="32" t="s">
        <v>41</v>
      </c>
      <c r="K2315" s="32" t="s">
        <v>68</v>
      </c>
      <c r="L2315" s="32" t="s">
        <v>302</v>
      </c>
      <c r="M2315" s="32" t="s">
        <v>69</v>
      </c>
      <c r="N2315" s="32" t="s">
        <v>425</v>
      </c>
      <c r="O2315" s="32" t="s">
        <v>71</v>
      </c>
      <c r="P2315" s="32">
        <v>796</v>
      </c>
      <c r="Q2315" s="32" t="s">
        <v>47</v>
      </c>
      <c r="R2315" s="34">
        <v>12</v>
      </c>
      <c r="S2315" s="34">
        <v>69500</v>
      </c>
      <c r="T2315" s="35">
        <v>0</v>
      </c>
      <c r="U2315" s="36">
        <f t="shared" si="200"/>
        <v>0</v>
      </c>
      <c r="V2315" s="37" t="s">
        <v>48</v>
      </c>
      <c r="W2315" s="32">
        <v>2016</v>
      </c>
      <c r="X2315" s="38">
        <v>11</v>
      </c>
    </row>
    <row r="2316" spans="1:63" s="40" customFormat="1" ht="50.1" customHeight="1">
      <c r="A2316" s="70" t="s">
        <v>5438</v>
      </c>
      <c r="B2316" s="30" t="s">
        <v>35</v>
      </c>
      <c r="C2316" s="42" t="s">
        <v>5417</v>
      </c>
      <c r="D2316" s="42" t="s">
        <v>5418</v>
      </c>
      <c r="E2316" s="42" t="s">
        <v>5419</v>
      </c>
      <c r="F2316" s="42" t="s">
        <v>5437</v>
      </c>
      <c r="G2316" s="32" t="s">
        <v>103</v>
      </c>
      <c r="H2316" s="30">
        <v>0</v>
      </c>
      <c r="I2316" s="67">
        <v>590000000</v>
      </c>
      <c r="J2316" s="32" t="s">
        <v>41</v>
      </c>
      <c r="K2316" s="32" t="s">
        <v>182</v>
      </c>
      <c r="L2316" s="32" t="s">
        <v>302</v>
      </c>
      <c r="M2316" s="32" t="s">
        <v>69</v>
      </c>
      <c r="N2316" s="32" t="s">
        <v>425</v>
      </c>
      <c r="O2316" s="32" t="s">
        <v>115</v>
      </c>
      <c r="P2316" s="32">
        <v>796</v>
      </c>
      <c r="Q2316" s="32" t="s">
        <v>47</v>
      </c>
      <c r="R2316" s="58">
        <v>12</v>
      </c>
      <c r="S2316" s="58">
        <v>69500</v>
      </c>
      <c r="T2316" s="44">
        <v>0</v>
      </c>
      <c r="U2316" s="44">
        <f>T2316*1.12</f>
        <v>0</v>
      </c>
      <c r="V2316" s="157"/>
      <c r="W2316" s="32">
        <v>2016</v>
      </c>
      <c r="X2316" s="30" t="s">
        <v>5422</v>
      </c>
    </row>
    <row r="2317" spans="1:63" s="40" customFormat="1" ht="50.1" customHeight="1">
      <c r="A2317" s="70" t="s">
        <v>5439</v>
      </c>
      <c r="B2317" s="54" t="s">
        <v>35</v>
      </c>
      <c r="C2317" s="42" t="s">
        <v>5417</v>
      </c>
      <c r="D2317" s="42" t="s">
        <v>5418</v>
      </c>
      <c r="E2317" s="42" t="s">
        <v>5419</v>
      </c>
      <c r="F2317" s="42" t="s">
        <v>5440</v>
      </c>
      <c r="G2317" s="30" t="s">
        <v>40</v>
      </c>
      <c r="H2317" s="239">
        <v>0</v>
      </c>
      <c r="I2317" s="67">
        <v>590000000</v>
      </c>
      <c r="J2317" s="68" t="s">
        <v>394</v>
      </c>
      <c r="K2317" s="30" t="s">
        <v>5431</v>
      </c>
      <c r="L2317" s="30" t="s">
        <v>396</v>
      </c>
      <c r="M2317" s="30" t="s">
        <v>69</v>
      </c>
      <c r="N2317" s="30" t="s">
        <v>5432</v>
      </c>
      <c r="O2317" s="30" t="s">
        <v>5426</v>
      </c>
      <c r="P2317" s="32">
        <v>796</v>
      </c>
      <c r="Q2317" s="32" t="s">
        <v>47</v>
      </c>
      <c r="R2317" s="250">
        <v>3</v>
      </c>
      <c r="S2317" s="250">
        <v>65026</v>
      </c>
      <c r="T2317" s="44">
        <f>R2317*S2317</f>
        <v>195078</v>
      </c>
      <c r="U2317" s="44">
        <f>T2317*1.12</f>
        <v>218487.36000000002</v>
      </c>
      <c r="V2317" s="30"/>
      <c r="W2317" s="68">
        <v>2016</v>
      </c>
      <c r="X2317" s="123"/>
    </row>
    <row r="2318" spans="1:63" s="136" customFormat="1" ht="50.1" customHeight="1">
      <c r="A2318" s="29" t="s">
        <v>5441</v>
      </c>
      <c r="B2318" s="30" t="s">
        <v>35</v>
      </c>
      <c r="C2318" s="31" t="s">
        <v>5442</v>
      </c>
      <c r="D2318" s="31" t="s">
        <v>5443</v>
      </c>
      <c r="E2318" s="31" t="s">
        <v>5444</v>
      </c>
      <c r="F2318" s="31" t="s">
        <v>5445</v>
      </c>
      <c r="G2318" s="32" t="s">
        <v>40</v>
      </c>
      <c r="H2318" s="33">
        <v>0</v>
      </c>
      <c r="I2318" s="67">
        <v>590000000</v>
      </c>
      <c r="J2318" s="32" t="s">
        <v>41</v>
      </c>
      <c r="K2318" s="32" t="s">
        <v>5446</v>
      </c>
      <c r="L2318" s="32" t="s">
        <v>83</v>
      </c>
      <c r="M2318" s="32" t="s">
        <v>84</v>
      </c>
      <c r="N2318" s="32" t="s">
        <v>85</v>
      </c>
      <c r="O2318" s="32" t="s">
        <v>95</v>
      </c>
      <c r="P2318" s="32">
        <v>796</v>
      </c>
      <c r="Q2318" s="32" t="s">
        <v>47</v>
      </c>
      <c r="R2318" s="34">
        <v>30</v>
      </c>
      <c r="S2318" s="34">
        <v>400</v>
      </c>
      <c r="T2318" s="35">
        <f>R2318*S2318</f>
        <v>12000</v>
      </c>
      <c r="U2318" s="36">
        <f>T2318*1.12</f>
        <v>13440.000000000002</v>
      </c>
      <c r="V2318" s="37" t="s">
        <v>48</v>
      </c>
      <c r="W2318" s="32">
        <v>2016</v>
      </c>
      <c r="X2318" s="38" t="s">
        <v>48</v>
      </c>
    </row>
    <row r="2319" spans="1:63" s="40" customFormat="1" ht="50.1" customHeight="1">
      <c r="A2319" s="29" t="s">
        <v>5447</v>
      </c>
      <c r="B2319" s="30" t="s">
        <v>35</v>
      </c>
      <c r="C2319" s="31" t="s">
        <v>5448</v>
      </c>
      <c r="D2319" s="31" t="s">
        <v>5443</v>
      </c>
      <c r="E2319" s="31" t="s">
        <v>5449</v>
      </c>
      <c r="F2319" s="31" t="s">
        <v>5450</v>
      </c>
      <c r="G2319" s="32" t="s">
        <v>40</v>
      </c>
      <c r="H2319" s="33">
        <v>0</v>
      </c>
      <c r="I2319" s="47">
        <v>590000000</v>
      </c>
      <c r="J2319" s="32" t="s">
        <v>41</v>
      </c>
      <c r="K2319" s="32" t="s">
        <v>5446</v>
      </c>
      <c r="L2319" s="32" t="s">
        <v>83</v>
      </c>
      <c r="M2319" s="32" t="s">
        <v>84</v>
      </c>
      <c r="N2319" s="32" t="s">
        <v>85</v>
      </c>
      <c r="O2319" s="32">
        <v>100</v>
      </c>
      <c r="P2319" s="32">
        <v>796</v>
      </c>
      <c r="Q2319" s="32" t="s">
        <v>47</v>
      </c>
      <c r="R2319" s="318">
        <v>30</v>
      </c>
      <c r="S2319" s="318">
        <v>400</v>
      </c>
      <c r="T2319" s="318">
        <v>0</v>
      </c>
      <c r="U2319" s="402">
        <f>T2319*1.12</f>
        <v>0</v>
      </c>
      <c r="V2319" s="37" t="s">
        <v>48</v>
      </c>
      <c r="W2319" s="32">
        <v>2016</v>
      </c>
      <c r="X2319" s="217" t="s">
        <v>14313</v>
      </c>
      <c r="Y2319" s="363"/>
      <c r="Z2319" s="364"/>
      <c r="AA2319" s="364"/>
      <c r="AB2319" s="364"/>
      <c r="AC2319" s="364"/>
      <c r="AD2319" s="364"/>
      <c r="AE2319" s="364"/>
      <c r="AF2319" s="364"/>
      <c r="AG2319" s="364"/>
      <c r="AH2319" s="364"/>
      <c r="AI2319" s="364"/>
      <c r="AJ2319" s="364"/>
      <c r="AK2319" s="364"/>
      <c r="AL2319" s="364"/>
      <c r="AM2319" s="39"/>
      <c r="AN2319" s="39"/>
      <c r="AO2319" s="39"/>
      <c r="AP2319" s="39"/>
      <c r="AQ2319" s="39"/>
      <c r="AR2319" s="39"/>
      <c r="AS2319" s="39"/>
      <c r="AT2319" s="39"/>
      <c r="AU2319" s="39"/>
      <c r="AV2319" s="39"/>
      <c r="AW2319" s="39"/>
      <c r="AX2319" s="39"/>
      <c r="AY2319" s="39"/>
      <c r="AZ2319" s="39"/>
      <c r="BA2319" s="39"/>
      <c r="BB2319" s="39"/>
      <c r="BC2319" s="39"/>
      <c r="BD2319" s="39"/>
      <c r="BE2319" s="39"/>
      <c r="BF2319" s="39"/>
      <c r="BG2319" s="39"/>
      <c r="BH2319" s="39"/>
      <c r="BI2319" s="39"/>
      <c r="BJ2319" s="39"/>
      <c r="BK2319" s="39"/>
    </row>
    <row r="2320" spans="1:63" s="40" customFormat="1" ht="50.1" customHeight="1">
      <c r="A2320" s="124" t="s">
        <v>14314</v>
      </c>
      <c r="B2320" s="54" t="s">
        <v>35</v>
      </c>
      <c r="C2320" s="319" t="s">
        <v>5452</v>
      </c>
      <c r="D2320" s="319" t="s">
        <v>5443</v>
      </c>
      <c r="E2320" s="319" t="s">
        <v>5453</v>
      </c>
      <c r="F2320" s="319" t="s">
        <v>5445</v>
      </c>
      <c r="G2320" s="57" t="s">
        <v>40</v>
      </c>
      <c r="H2320" s="32">
        <v>0</v>
      </c>
      <c r="I2320" s="320">
        <v>590000000</v>
      </c>
      <c r="J2320" s="57" t="s">
        <v>41</v>
      </c>
      <c r="K2320" s="48" t="s">
        <v>14136</v>
      </c>
      <c r="L2320" s="57" t="s">
        <v>83</v>
      </c>
      <c r="M2320" s="57" t="s">
        <v>84</v>
      </c>
      <c r="N2320" s="57" t="s">
        <v>88</v>
      </c>
      <c r="O2320" s="248" t="s">
        <v>14294</v>
      </c>
      <c r="P2320" s="30">
        <v>796</v>
      </c>
      <c r="Q2320" s="54" t="s">
        <v>47</v>
      </c>
      <c r="R2320" s="58">
        <v>16</v>
      </c>
      <c r="S2320" s="58">
        <v>3500</v>
      </c>
      <c r="T2320" s="58">
        <f>R2320*S2320</f>
        <v>56000</v>
      </c>
      <c r="U2320" s="58">
        <f>T2320*1.12</f>
        <v>62720.000000000007</v>
      </c>
      <c r="V2320" s="204"/>
      <c r="W2320" s="204">
        <v>2016</v>
      </c>
      <c r="X2320" s="217"/>
      <c r="Y2320" s="363"/>
      <c r="Z2320" s="364"/>
      <c r="AA2320" s="364"/>
      <c r="AB2320" s="364"/>
      <c r="AC2320" s="364"/>
      <c r="AD2320" s="364"/>
      <c r="AE2320" s="364"/>
      <c r="AF2320" s="364"/>
      <c r="AG2320" s="364"/>
      <c r="AH2320" s="364"/>
      <c r="AI2320" s="364"/>
      <c r="AJ2320" s="364"/>
      <c r="AK2320" s="364"/>
      <c r="AL2320" s="364"/>
      <c r="AM2320" s="39"/>
      <c r="AN2320" s="39"/>
      <c r="AO2320" s="39"/>
      <c r="AP2320" s="39"/>
      <c r="AQ2320" s="39"/>
      <c r="AR2320" s="39"/>
      <c r="AS2320" s="39"/>
      <c r="AT2320" s="39"/>
      <c r="AU2320" s="39"/>
      <c r="AV2320" s="39"/>
      <c r="AW2320" s="39"/>
      <c r="AX2320" s="39"/>
      <c r="AY2320" s="39"/>
      <c r="AZ2320" s="39"/>
      <c r="BA2320" s="39"/>
      <c r="BB2320" s="39"/>
      <c r="BC2320" s="39"/>
      <c r="BD2320" s="39"/>
      <c r="BE2320" s="39"/>
      <c r="BF2320" s="39"/>
      <c r="BG2320" s="39"/>
      <c r="BH2320" s="39"/>
      <c r="BI2320" s="39"/>
      <c r="BJ2320" s="39"/>
      <c r="BK2320" s="39"/>
    </row>
    <row r="2321" spans="1:58" ht="50.1" customHeight="1">
      <c r="A2321" s="29" t="s">
        <v>5451</v>
      </c>
      <c r="B2321" s="30" t="s">
        <v>35</v>
      </c>
      <c r="C2321" s="31" t="s">
        <v>5452</v>
      </c>
      <c r="D2321" s="31" t="s">
        <v>5443</v>
      </c>
      <c r="E2321" s="31" t="s">
        <v>5453</v>
      </c>
      <c r="F2321" s="31" t="s">
        <v>5445</v>
      </c>
      <c r="G2321" s="32" t="s">
        <v>40</v>
      </c>
      <c r="H2321" s="33">
        <v>0</v>
      </c>
      <c r="I2321" s="67">
        <v>590000000</v>
      </c>
      <c r="J2321" s="32" t="s">
        <v>41</v>
      </c>
      <c r="K2321" s="32" t="s">
        <v>5446</v>
      </c>
      <c r="L2321" s="32" t="s">
        <v>83</v>
      </c>
      <c r="M2321" s="32" t="s">
        <v>84</v>
      </c>
      <c r="N2321" s="32" t="s">
        <v>85</v>
      </c>
      <c r="O2321" s="32" t="s">
        <v>100</v>
      </c>
      <c r="P2321" s="32">
        <v>796</v>
      </c>
      <c r="Q2321" s="32" t="s">
        <v>47</v>
      </c>
      <c r="R2321" s="34">
        <v>30</v>
      </c>
      <c r="S2321" s="34">
        <v>700</v>
      </c>
      <c r="T2321" s="35">
        <v>0</v>
      </c>
      <c r="U2321" s="36">
        <v>0</v>
      </c>
      <c r="V2321" s="37" t="s">
        <v>48</v>
      </c>
      <c r="W2321" s="32">
        <v>2016</v>
      </c>
      <c r="X2321" s="38" t="s">
        <v>1042</v>
      </c>
    </row>
    <row r="2322" spans="1:58" ht="50.1" customHeight="1">
      <c r="A2322" s="29" t="s">
        <v>5454</v>
      </c>
      <c r="B2322" s="30" t="s">
        <v>35</v>
      </c>
      <c r="C2322" s="31" t="s">
        <v>5452</v>
      </c>
      <c r="D2322" s="31" t="s">
        <v>5443</v>
      </c>
      <c r="E2322" s="31" t="s">
        <v>5453</v>
      </c>
      <c r="F2322" s="31" t="s">
        <v>5445</v>
      </c>
      <c r="G2322" s="32" t="s">
        <v>40</v>
      </c>
      <c r="H2322" s="33">
        <v>0</v>
      </c>
      <c r="I2322" s="67">
        <v>590000000</v>
      </c>
      <c r="J2322" s="32" t="s">
        <v>41</v>
      </c>
      <c r="K2322" s="32" t="s">
        <v>5455</v>
      </c>
      <c r="L2322" s="32" t="s">
        <v>83</v>
      </c>
      <c r="M2322" s="32" t="s">
        <v>84</v>
      </c>
      <c r="N2322" s="32" t="s">
        <v>85</v>
      </c>
      <c r="O2322" s="32" t="s">
        <v>100</v>
      </c>
      <c r="P2322" s="32">
        <v>796</v>
      </c>
      <c r="Q2322" s="32" t="s">
        <v>47</v>
      </c>
      <c r="R2322" s="34">
        <v>30</v>
      </c>
      <c r="S2322" s="34">
        <v>700</v>
      </c>
      <c r="T2322" s="35">
        <f>R2322*S2322</f>
        <v>21000</v>
      </c>
      <c r="U2322" s="36">
        <f>T2322*1.12</f>
        <v>23520.000000000004</v>
      </c>
      <c r="V2322" s="37" t="s">
        <v>48</v>
      </c>
      <c r="W2322" s="32">
        <v>2016</v>
      </c>
      <c r="X2322" s="38" t="s">
        <v>48</v>
      </c>
    </row>
    <row r="2323" spans="1:58" ht="50.1" customHeight="1">
      <c r="A2323" s="29" t="s">
        <v>5456</v>
      </c>
      <c r="B2323" s="30" t="s">
        <v>35</v>
      </c>
      <c r="C2323" s="31" t="s">
        <v>5457</v>
      </c>
      <c r="D2323" s="31" t="s">
        <v>5458</v>
      </c>
      <c r="E2323" s="31" t="s">
        <v>5459</v>
      </c>
      <c r="F2323" s="31" t="s">
        <v>5460</v>
      </c>
      <c r="G2323" s="32" t="s">
        <v>40</v>
      </c>
      <c r="H2323" s="33">
        <v>0</v>
      </c>
      <c r="I2323" s="67">
        <v>590000000</v>
      </c>
      <c r="J2323" s="32" t="s">
        <v>41</v>
      </c>
      <c r="K2323" s="32" t="s">
        <v>68</v>
      </c>
      <c r="L2323" s="32" t="s">
        <v>302</v>
      </c>
      <c r="M2323" s="32" t="s">
        <v>69</v>
      </c>
      <c r="N2323" s="32" t="s">
        <v>303</v>
      </c>
      <c r="O2323" s="32" t="s">
        <v>71</v>
      </c>
      <c r="P2323" s="32">
        <v>796</v>
      </c>
      <c r="Q2323" s="32" t="s">
        <v>47</v>
      </c>
      <c r="R2323" s="34">
        <v>5</v>
      </c>
      <c r="S2323" s="34">
        <v>4100</v>
      </c>
      <c r="T2323" s="35">
        <v>0</v>
      </c>
      <c r="U2323" s="36">
        <f>T2323*1.12</f>
        <v>0</v>
      </c>
      <c r="V2323" s="37" t="s">
        <v>48</v>
      </c>
      <c r="W2323" s="32">
        <v>2016</v>
      </c>
      <c r="X2323" s="38">
        <v>11</v>
      </c>
    </row>
    <row r="2324" spans="1:58" s="151" customFormat="1" ht="50.1" customHeight="1">
      <c r="A2324" s="41" t="s">
        <v>5461</v>
      </c>
      <c r="B2324" s="30" t="s">
        <v>35</v>
      </c>
      <c r="C2324" s="42" t="s">
        <v>5457</v>
      </c>
      <c r="D2324" s="42" t="s">
        <v>5458</v>
      </c>
      <c r="E2324" s="42" t="s">
        <v>5459</v>
      </c>
      <c r="F2324" s="42" t="s">
        <v>5460</v>
      </c>
      <c r="G2324" s="32" t="s">
        <v>40</v>
      </c>
      <c r="H2324" s="30">
        <v>0</v>
      </c>
      <c r="I2324" s="67">
        <v>590000000</v>
      </c>
      <c r="J2324" s="32" t="s">
        <v>41</v>
      </c>
      <c r="K2324" s="32" t="s">
        <v>182</v>
      </c>
      <c r="L2324" s="32" t="s">
        <v>302</v>
      </c>
      <c r="M2324" s="32" t="s">
        <v>69</v>
      </c>
      <c r="N2324" s="32" t="s">
        <v>303</v>
      </c>
      <c r="O2324" s="32" t="s">
        <v>115</v>
      </c>
      <c r="P2324" s="32">
        <v>796</v>
      </c>
      <c r="Q2324" s="32" t="s">
        <v>47</v>
      </c>
      <c r="R2324" s="62">
        <v>5</v>
      </c>
      <c r="S2324" s="53">
        <v>4100</v>
      </c>
      <c r="T2324" s="44">
        <f>R2324*S2324</f>
        <v>20500</v>
      </c>
      <c r="U2324" s="44">
        <f>T2324*1.12</f>
        <v>22960.000000000004</v>
      </c>
      <c r="V2324" s="65"/>
      <c r="W2324" s="32">
        <v>2016</v>
      </c>
      <c r="X2324" s="87"/>
    </row>
    <row r="2325" spans="1:58" ht="50.1" customHeight="1">
      <c r="A2325" s="29" t="s">
        <v>5462</v>
      </c>
      <c r="B2325" s="30" t="s">
        <v>35</v>
      </c>
      <c r="C2325" s="31" t="s">
        <v>5457</v>
      </c>
      <c r="D2325" s="31" t="s">
        <v>5458</v>
      </c>
      <c r="E2325" s="31" t="s">
        <v>5459</v>
      </c>
      <c r="F2325" s="31" t="s">
        <v>5463</v>
      </c>
      <c r="G2325" s="32" t="s">
        <v>40</v>
      </c>
      <c r="H2325" s="33">
        <v>0</v>
      </c>
      <c r="I2325" s="67">
        <v>590000000</v>
      </c>
      <c r="J2325" s="32" t="s">
        <v>41</v>
      </c>
      <c r="K2325" s="32" t="s">
        <v>68</v>
      </c>
      <c r="L2325" s="32" t="s">
        <v>302</v>
      </c>
      <c r="M2325" s="32" t="s">
        <v>69</v>
      </c>
      <c r="N2325" s="32" t="s">
        <v>303</v>
      </c>
      <c r="O2325" s="32" t="s">
        <v>71</v>
      </c>
      <c r="P2325" s="32">
        <v>796</v>
      </c>
      <c r="Q2325" s="32" t="s">
        <v>47</v>
      </c>
      <c r="R2325" s="34">
        <v>4</v>
      </c>
      <c r="S2325" s="34">
        <v>2500</v>
      </c>
      <c r="T2325" s="35">
        <v>0</v>
      </c>
      <c r="U2325" s="36">
        <f t="shared" ref="U2325:U2337" si="202">T2325*1.12</f>
        <v>0</v>
      </c>
      <c r="V2325" s="37" t="s">
        <v>48</v>
      </c>
      <c r="W2325" s="32">
        <v>2016</v>
      </c>
      <c r="X2325" s="38">
        <v>11</v>
      </c>
    </row>
    <row r="2326" spans="1:58" s="151" customFormat="1" ht="50.1" customHeight="1">
      <c r="A2326" s="41" t="s">
        <v>5464</v>
      </c>
      <c r="B2326" s="30" t="s">
        <v>35</v>
      </c>
      <c r="C2326" s="42" t="s">
        <v>5457</v>
      </c>
      <c r="D2326" s="42" t="s">
        <v>5458</v>
      </c>
      <c r="E2326" s="42" t="s">
        <v>5459</v>
      </c>
      <c r="F2326" s="42" t="s">
        <v>5463</v>
      </c>
      <c r="G2326" s="32" t="s">
        <v>40</v>
      </c>
      <c r="H2326" s="30">
        <v>0</v>
      </c>
      <c r="I2326" s="67">
        <v>590000000</v>
      </c>
      <c r="J2326" s="32" t="s">
        <v>41</v>
      </c>
      <c r="K2326" s="32" t="s">
        <v>182</v>
      </c>
      <c r="L2326" s="32" t="s">
        <v>302</v>
      </c>
      <c r="M2326" s="32" t="s">
        <v>69</v>
      </c>
      <c r="N2326" s="32" t="s">
        <v>303</v>
      </c>
      <c r="O2326" s="32" t="s">
        <v>115</v>
      </c>
      <c r="P2326" s="32">
        <v>796</v>
      </c>
      <c r="Q2326" s="32" t="s">
        <v>47</v>
      </c>
      <c r="R2326" s="62">
        <v>4</v>
      </c>
      <c r="S2326" s="53">
        <v>2500</v>
      </c>
      <c r="T2326" s="44">
        <f>R2326*S2326</f>
        <v>10000</v>
      </c>
      <c r="U2326" s="44">
        <f>T2326*1.12</f>
        <v>11200.000000000002</v>
      </c>
      <c r="V2326" s="65"/>
      <c r="W2326" s="32">
        <v>2016</v>
      </c>
      <c r="X2326" s="87"/>
    </row>
    <row r="2327" spans="1:58" s="40" customFormat="1" ht="50.1" customHeight="1">
      <c r="A2327" s="29" t="s">
        <v>5465</v>
      </c>
      <c r="B2327" s="30" t="s">
        <v>35</v>
      </c>
      <c r="C2327" s="31" t="s">
        <v>5466</v>
      </c>
      <c r="D2327" s="31" t="s">
        <v>5467</v>
      </c>
      <c r="E2327" s="31" t="s">
        <v>5468</v>
      </c>
      <c r="F2327" s="31" t="s">
        <v>5469</v>
      </c>
      <c r="G2327" s="32" t="s">
        <v>40</v>
      </c>
      <c r="H2327" s="33">
        <v>0</v>
      </c>
      <c r="I2327" s="67">
        <v>590000000</v>
      </c>
      <c r="J2327" s="32" t="s">
        <v>41</v>
      </c>
      <c r="K2327" s="32" t="s">
        <v>957</v>
      </c>
      <c r="L2327" s="32" t="s">
        <v>43</v>
      </c>
      <c r="M2327" s="32" t="s">
        <v>84</v>
      </c>
      <c r="N2327" s="32" t="s">
        <v>345</v>
      </c>
      <c r="O2327" s="32" t="s">
        <v>56</v>
      </c>
      <c r="P2327" s="32">
        <v>112</v>
      </c>
      <c r="Q2327" s="32" t="s">
        <v>190</v>
      </c>
      <c r="R2327" s="170">
        <v>200</v>
      </c>
      <c r="S2327" s="170">
        <v>320</v>
      </c>
      <c r="T2327" s="44">
        <v>0</v>
      </c>
      <c r="U2327" s="36">
        <f t="shared" ref="U2327:U2328" si="203">T2327*1.12</f>
        <v>0</v>
      </c>
      <c r="V2327" s="37" t="s">
        <v>48</v>
      </c>
      <c r="W2327" s="32">
        <v>2016</v>
      </c>
      <c r="X2327" s="33" t="s">
        <v>5470</v>
      </c>
    </row>
    <row r="2328" spans="1:58" s="40" customFormat="1" ht="50.1" customHeight="1">
      <c r="A2328" s="29" t="s">
        <v>5471</v>
      </c>
      <c r="B2328" s="30" t="s">
        <v>35</v>
      </c>
      <c r="C2328" s="31" t="s">
        <v>5466</v>
      </c>
      <c r="D2328" s="31" t="s">
        <v>5467</v>
      </c>
      <c r="E2328" s="31" t="s">
        <v>5468</v>
      </c>
      <c r="F2328" s="31" t="s">
        <v>5472</v>
      </c>
      <c r="G2328" s="32" t="s">
        <v>40</v>
      </c>
      <c r="H2328" s="33">
        <v>0</v>
      </c>
      <c r="I2328" s="67">
        <v>590000000</v>
      </c>
      <c r="J2328" s="32" t="s">
        <v>41</v>
      </c>
      <c r="K2328" s="32" t="s">
        <v>835</v>
      </c>
      <c r="L2328" s="32" t="s">
        <v>43</v>
      </c>
      <c r="M2328" s="32" t="s">
        <v>84</v>
      </c>
      <c r="N2328" s="32" t="s">
        <v>836</v>
      </c>
      <c r="O2328" s="54" t="s">
        <v>837</v>
      </c>
      <c r="P2328" s="32">
        <v>112</v>
      </c>
      <c r="Q2328" s="32" t="s">
        <v>190</v>
      </c>
      <c r="R2328" s="170">
        <v>16</v>
      </c>
      <c r="S2328" s="170">
        <v>315</v>
      </c>
      <c r="T2328" s="44">
        <f>R2328*S2328</f>
        <v>5040</v>
      </c>
      <c r="U2328" s="36">
        <f t="shared" si="203"/>
        <v>5644.8</v>
      </c>
      <c r="V2328" s="37" t="s">
        <v>48</v>
      </c>
      <c r="W2328" s="32">
        <v>2016</v>
      </c>
      <c r="X2328" s="38"/>
    </row>
    <row r="2329" spans="1:58" ht="50.1" customHeight="1">
      <c r="A2329" s="29" t="s">
        <v>5473</v>
      </c>
      <c r="B2329" s="30" t="s">
        <v>35</v>
      </c>
      <c r="C2329" s="31" t="s">
        <v>5474</v>
      </c>
      <c r="D2329" s="31" t="s">
        <v>5475</v>
      </c>
      <c r="E2329" s="31" t="s">
        <v>5476</v>
      </c>
      <c r="F2329" s="31" t="s">
        <v>5477</v>
      </c>
      <c r="G2329" s="32" t="s">
        <v>40</v>
      </c>
      <c r="H2329" s="33">
        <v>0</v>
      </c>
      <c r="I2329" s="67">
        <v>590000000</v>
      </c>
      <c r="J2329" s="32" t="s">
        <v>41</v>
      </c>
      <c r="K2329" s="32" t="s">
        <v>42</v>
      </c>
      <c r="L2329" s="32" t="s">
        <v>43</v>
      </c>
      <c r="M2329" s="32" t="s">
        <v>44</v>
      </c>
      <c r="N2329" s="32" t="s">
        <v>45</v>
      </c>
      <c r="O2329" s="32" t="s">
        <v>46</v>
      </c>
      <c r="P2329" s="32" t="s">
        <v>994</v>
      </c>
      <c r="Q2329" s="32" t="s">
        <v>1222</v>
      </c>
      <c r="R2329" s="34">
        <v>6</v>
      </c>
      <c r="S2329" s="34">
        <v>400</v>
      </c>
      <c r="T2329" s="35">
        <v>0</v>
      </c>
      <c r="U2329" s="36">
        <f t="shared" si="202"/>
        <v>0</v>
      </c>
      <c r="V2329" s="37" t="s">
        <v>48</v>
      </c>
      <c r="W2329" s="32">
        <v>2016</v>
      </c>
      <c r="X2329" s="38">
        <v>11</v>
      </c>
    </row>
    <row r="2330" spans="1:58" s="151" customFormat="1" ht="50.1" customHeight="1">
      <c r="A2330" s="41" t="s">
        <v>5478</v>
      </c>
      <c r="B2330" s="30" t="s">
        <v>35</v>
      </c>
      <c r="C2330" s="42" t="s">
        <v>5474</v>
      </c>
      <c r="D2330" s="42" t="s">
        <v>5475</v>
      </c>
      <c r="E2330" s="42" t="s">
        <v>5476</v>
      </c>
      <c r="F2330" s="42" t="s">
        <v>5477</v>
      </c>
      <c r="G2330" s="30" t="s">
        <v>40</v>
      </c>
      <c r="H2330" s="30">
        <v>0</v>
      </c>
      <c r="I2330" s="67">
        <v>590000000</v>
      </c>
      <c r="J2330" s="32" t="s">
        <v>41</v>
      </c>
      <c r="K2330" s="30" t="s">
        <v>174</v>
      </c>
      <c r="L2330" s="32" t="s">
        <v>43</v>
      </c>
      <c r="M2330" s="30" t="s">
        <v>44</v>
      </c>
      <c r="N2330" s="30" t="s">
        <v>45</v>
      </c>
      <c r="O2330" s="32" t="s">
        <v>175</v>
      </c>
      <c r="P2330" s="32" t="s">
        <v>994</v>
      </c>
      <c r="Q2330" s="30" t="s">
        <v>1222</v>
      </c>
      <c r="R2330" s="43">
        <v>6</v>
      </c>
      <c r="S2330" s="43">
        <v>400</v>
      </c>
      <c r="T2330" s="44">
        <f>R2330*S2330</f>
        <v>2400</v>
      </c>
      <c r="U2330" s="44">
        <f>T2330*1.12</f>
        <v>2688.0000000000005</v>
      </c>
      <c r="V2330" s="64"/>
      <c r="W2330" s="32">
        <v>2016</v>
      </c>
      <c r="X2330" s="30"/>
    </row>
    <row r="2331" spans="1:58" ht="50.1" customHeight="1">
      <c r="A2331" s="29" t="s">
        <v>5479</v>
      </c>
      <c r="B2331" s="30" t="s">
        <v>35</v>
      </c>
      <c r="C2331" s="31" t="s">
        <v>5480</v>
      </c>
      <c r="D2331" s="31" t="s">
        <v>5481</v>
      </c>
      <c r="E2331" s="31" t="s">
        <v>5482</v>
      </c>
      <c r="F2331" s="31" t="s">
        <v>5483</v>
      </c>
      <c r="G2331" s="32" t="s">
        <v>40</v>
      </c>
      <c r="H2331" s="33">
        <v>0</v>
      </c>
      <c r="I2331" s="67">
        <v>590000000</v>
      </c>
      <c r="J2331" s="32" t="s">
        <v>41</v>
      </c>
      <c r="K2331" s="32" t="s">
        <v>42</v>
      </c>
      <c r="L2331" s="32" t="s">
        <v>43</v>
      </c>
      <c r="M2331" s="32" t="s">
        <v>44</v>
      </c>
      <c r="N2331" s="32" t="s">
        <v>45</v>
      </c>
      <c r="O2331" s="32" t="s">
        <v>111</v>
      </c>
      <c r="P2331" s="32">
        <v>796</v>
      </c>
      <c r="Q2331" s="32" t="s">
        <v>47</v>
      </c>
      <c r="R2331" s="34">
        <v>10</v>
      </c>
      <c r="S2331" s="34">
        <v>620</v>
      </c>
      <c r="T2331" s="35">
        <v>0</v>
      </c>
      <c r="U2331" s="36">
        <f t="shared" si="202"/>
        <v>0</v>
      </c>
      <c r="V2331" s="37" t="s">
        <v>48</v>
      </c>
      <c r="W2331" s="32">
        <v>2016</v>
      </c>
      <c r="X2331" s="38">
        <v>11</v>
      </c>
    </row>
    <row r="2332" spans="1:58" s="40" customFormat="1" ht="50.1" customHeight="1">
      <c r="A2332" s="70" t="s">
        <v>5484</v>
      </c>
      <c r="B2332" s="30" t="s">
        <v>35</v>
      </c>
      <c r="C2332" s="42" t="s">
        <v>5480</v>
      </c>
      <c r="D2332" s="42" t="s">
        <v>5481</v>
      </c>
      <c r="E2332" s="42" t="s">
        <v>5482</v>
      </c>
      <c r="F2332" s="42" t="s">
        <v>5483</v>
      </c>
      <c r="G2332" s="30" t="s">
        <v>40</v>
      </c>
      <c r="H2332" s="30">
        <v>0</v>
      </c>
      <c r="I2332" s="67">
        <v>590000000</v>
      </c>
      <c r="J2332" s="32" t="s">
        <v>41</v>
      </c>
      <c r="K2332" s="30" t="s">
        <v>174</v>
      </c>
      <c r="L2332" s="32" t="s">
        <v>43</v>
      </c>
      <c r="M2332" s="30" t="s">
        <v>44</v>
      </c>
      <c r="N2332" s="30" t="s">
        <v>45</v>
      </c>
      <c r="O2332" s="32" t="s">
        <v>115</v>
      </c>
      <c r="P2332" s="32">
        <v>796</v>
      </c>
      <c r="Q2332" s="30" t="s">
        <v>47</v>
      </c>
      <c r="R2332" s="58">
        <v>10</v>
      </c>
      <c r="S2332" s="58">
        <v>620</v>
      </c>
      <c r="T2332" s="58">
        <v>0</v>
      </c>
      <c r="U2332" s="58">
        <f>T2332*1.12</f>
        <v>0</v>
      </c>
      <c r="V2332" s="64"/>
      <c r="W2332" s="32">
        <v>2016</v>
      </c>
      <c r="X2332" s="30" t="s">
        <v>13010</v>
      </c>
      <c r="Y2332" s="364"/>
      <c r="Z2332" s="364"/>
      <c r="AA2332" s="364"/>
      <c r="AB2332" s="364"/>
      <c r="AC2332" s="364"/>
      <c r="AD2332" s="364"/>
      <c r="AE2332" s="364"/>
      <c r="AF2332" s="364"/>
      <c r="AG2332" s="364"/>
      <c r="AH2332" s="39"/>
      <c r="AI2332" s="39"/>
      <c r="AJ2332" s="39"/>
      <c r="AK2332" s="39"/>
      <c r="AL2332" s="39"/>
      <c r="AM2332" s="39"/>
      <c r="AN2332" s="39"/>
      <c r="AO2332" s="39"/>
      <c r="AP2332" s="39"/>
      <c r="AQ2332" s="39"/>
      <c r="AR2332" s="39"/>
      <c r="AS2332" s="39"/>
      <c r="AT2332" s="39"/>
      <c r="AU2332" s="39"/>
      <c r="AV2332" s="39"/>
      <c r="AW2332" s="39"/>
      <c r="AX2332" s="39"/>
      <c r="AY2332" s="39"/>
      <c r="AZ2332" s="39"/>
      <c r="BA2332" s="39"/>
      <c r="BB2332" s="39"/>
      <c r="BC2332" s="39"/>
      <c r="BD2332" s="39"/>
      <c r="BE2332" s="39"/>
      <c r="BF2332" s="39"/>
    </row>
    <row r="2333" spans="1:58" s="40" customFormat="1" ht="50.1" customHeight="1">
      <c r="A2333" s="70" t="s">
        <v>13014</v>
      </c>
      <c r="B2333" s="30" t="s">
        <v>35</v>
      </c>
      <c r="C2333" s="42" t="s">
        <v>5480</v>
      </c>
      <c r="D2333" s="42" t="s">
        <v>5481</v>
      </c>
      <c r="E2333" s="42" t="s">
        <v>5482</v>
      </c>
      <c r="F2333" s="42" t="s">
        <v>13015</v>
      </c>
      <c r="G2333" s="30" t="s">
        <v>40</v>
      </c>
      <c r="H2333" s="30">
        <v>0</v>
      </c>
      <c r="I2333" s="67">
        <v>590000000</v>
      </c>
      <c r="J2333" s="32" t="s">
        <v>3417</v>
      </c>
      <c r="K2333" s="30" t="s">
        <v>12277</v>
      </c>
      <c r="L2333" s="32" t="s">
        <v>3417</v>
      </c>
      <c r="M2333" s="30" t="s">
        <v>44</v>
      </c>
      <c r="N2333" s="30" t="s">
        <v>45</v>
      </c>
      <c r="O2333" s="32" t="s">
        <v>62</v>
      </c>
      <c r="P2333" s="32">
        <v>796</v>
      </c>
      <c r="Q2333" s="30" t="s">
        <v>47</v>
      </c>
      <c r="R2333" s="43">
        <v>3</v>
      </c>
      <c r="S2333" s="43">
        <v>620</v>
      </c>
      <c r="T2333" s="58">
        <f>R2333*S2333</f>
        <v>1860</v>
      </c>
      <c r="U2333" s="58">
        <f t="shared" ref="U2333" si="204">T2333*1.12</f>
        <v>2083.2000000000003</v>
      </c>
      <c r="V2333" s="64"/>
      <c r="W2333" s="32">
        <v>2016</v>
      </c>
      <c r="X2333" s="30"/>
      <c r="Y2333" s="364"/>
      <c r="Z2333" s="364"/>
      <c r="AA2333" s="364"/>
      <c r="AB2333" s="364"/>
      <c r="AC2333" s="364"/>
      <c r="AD2333" s="364"/>
      <c r="AE2333" s="364"/>
      <c r="AF2333" s="364"/>
      <c r="AG2333" s="364"/>
      <c r="AH2333" s="39"/>
      <c r="AI2333" s="39"/>
      <c r="AJ2333" s="39"/>
      <c r="AK2333" s="39"/>
      <c r="AL2333" s="39"/>
      <c r="AM2333" s="39"/>
      <c r="AN2333" s="39"/>
      <c r="AO2333" s="39"/>
      <c r="AP2333" s="39"/>
      <c r="AQ2333" s="39"/>
      <c r="AR2333" s="39"/>
      <c r="AS2333" s="39"/>
      <c r="AT2333" s="39"/>
      <c r="AU2333" s="39"/>
      <c r="AV2333" s="39"/>
      <c r="AW2333" s="39"/>
      <c r="AX2333" s="39"/>
      <c r="AY2333" s="39"/>
      <c r="AZ2333" s="39"/>
      <c r="BA2333" s="39"/>
      <c r="BB2333" s="39"/>
      <c r="BC2333" s="39"/>
      <c r="BD2333" s="39"/>
      <c r="BE2333" s="39"/>
      <c r="BF2333" s="39"/>
    </row>
    <row r="2334" spans="1:58" ht="50.1" customHeight="1">
      <c r="A2334" s="29" t="s">
        <v>5485</v>
      </c>
      <c r="B2334" s="30" t="s">
        <v>35</v>
      </c>
      <c r="C2334" s="31" t="s">
        <v>5486</v>
      </c>
      <c r="D2334" s="31" t="s">
        <v>5481</v>
      </c>
      <c r="E2334" s="31" t="s">
        <v>5487</v>
      </c>
      <c r="F2334" s="31" t="s">
        <v>5488</v>
      </c>
      <c r="G2334" s="32" t="s">
        <v>40</v>
      </c>
      <c r="H2334" s="33">
        <v>0</v>
      </c>
      <c r="I2334" s="67">
        <v>590000000</v>
      </c>
      <c r="J2334" s="32" t="s">
        <v>41</v>
      </c>
      <c r="K2334" s="32" t="s">
        <v>42</v>
      </c>
      <c r="L2334" s="32" t="s">
        <v>43</v>
      </c>
      <c r="M2334" s="32" t="s">
        <v>44</v>
      </c>
      <c r="N2334" s="32" t="s">
        <v>45</v>
      </c>
      <c r="O2334" s="32" t="s">
        <v>111</v>
      </c>
      <c r="P2334" s="32">
        <v>796</v>
      </c>
      <c r="Q2334" s="32" t="s">
        <v>47</v>
      </c>
      <c r="R2334" s="34">
        <v>5</v>
      </c>
      <c r="S2334" s="34">
        <v>750</v>
      </c>
      <c r="T2334" s="35">
        <v>0</v>
      </c>
      <c r="U2334" s="36">
        <f t="shared" si="202"/>
        <v>0</v>
      </c>
      <c r="V2334" s="37" t="s">
        <v>48</v>
      </c>
      <c r="W2334" s="32">
        <v>2016</v>
      </c>
      <c r="X2334" s="38">
        <v>11</v>
      </c>
    </row>
    <row r="2335" spans="1:58" s="40" customFormat="1" ht="50.1" customHeight="1">
      <c r="A2335" s="70" t="s">
        <v>5489</v>
      </c>
      <c r="B2335" s="30" t="s">
        <v>35</v>
      </c>
      <c r="C2335" s="42" t="s">
        <v>5486</v>
      </c>
      <c r="D2335" s="42" t="s">
        <v>5481</v>
      </c>
      <c r="E2335" s="42" t="s">
        <v>5487</v>
      </c>
      <c r="F2335" s="42" t="s">
        <v>5488</v>
      </c>
      <c r="G2335" s="30" t="s">
        <v>40</v>
      </c>
      <c r="H2335" s="30">
        <v>0</v>
      </c>
      <c r="I2335" s="67">
        <v>590000000</v>
      </c>
      <c r="J2335" s="32" t="s">
        <v>41</v>
      </c>
      <c r="K2335" s="30" t="s">
        <v>174</v>
      </c>
      <c r="L2335" s="32" t="s">
        <v>43</v>
      </c>
      <c r="M2335" s="30" t="s">
        <v>44</v>
      </c>
      <c r="N2335" s="30" t="s">
        <v>45</v>
      </c>
      <c r="O2335" s="32" t="s">
        <v>115</v>
      </c>
      <c r="P2335" s="32">
        <v>796</v>
      </c>
      <c r="Q2335" s="30" t="s">
        <v>47</v>
      </c>
      <c r="R2335" s="58">
        <v>5</v>
      </c>
      <c r="S2335" s="58">
        <v>750</v>
      </c>
      <c r="T2335" s="58">
        <v>0</v>
      </c>
      <c r="U2335" s="58">
        <f>T2335*1.12</f>
        <v>0</v>
      </c>
      <c r="V2335" s="64"/>
      <c r="W2335" s="32">
        <v>2016</v>
      </c>
      <c r="X2335" s="30" t="s">
        <v>13010</v>
      </c>
      <c r="Y2335" s="364"/>
      <c r="Z2335" s="364"/>
      <c r="AA2335" s="364"/>
      <c r="AB2335" s="364"/>
      <c r="AC2335" s="364"/>
      <c r="AD2335" s="364"/>
      <c r="AE2335" s="364"/>
      <c r="AF2335" s="364"/>
      <c r="AG2335" s="364"/>
      <c r="AH2335" s="39"/>
      <c r="AI2335" s="39"/>
      <c r="AJ2335" s="39"/>
      <c r="AK2335" s="39"/>
      <c r="AL2335" s="39"/>
      <c r="AM2335" s="39"/>
      <c r="AN2335" s="39"/>
      <c r="AO2335" s="39"/>
      <c r="AP2335" s="39"/>
      <c r="AQ2335" s="39"/>
      <c r="AR2335" s="39"/>
      <c r="AS2335" s="39"/>
      <c r="AT2335" s="39"/>
      <c r="AU2335" s="39"/>
      <c r="AV2335" s="39"/>
      <c r="AW2335" s="39"/>
      <c r="AX2335" s="39"/>
      <c r="AY2335" s="39"/>
      <c r="AZ2335" s="39"/>
      <c r="BA2335" s="39"/>
      <c r="BB2335" s="39"/>
      <c r="BC2335" s="39"/>
      <c r="BD2335" s="39"/>
      <c r="BE2335" s="39"/>
      <c r="BF2335" s="39"/>
    </row>
    <row r="2336" spans="1:58" s="40" customFormat="1" ht="50.1" customHeight="1">
      <c r="A2336" s="70" t="s">
        <v>13016</v>
      </c>
      <c r="B2336" s="30" t="s">
        <v>35</v>
      </c>
      <c r="C2336" s="42" t="s">
        <v>5486</v>
      </c>
      <c r="D2336" s="42" t="s">
        <v>5481</v>
      </c>
      <c r="E2336" s="42" t="s">
        <v>5487</v>
      </c>
      <c r="F2336" s="42" t="s">
        <v>13017</v>
      </c>
      <c r="G2336" s="30" t="s">
        <v>40</v>
      </c>
      <c r="H2336" s="30">
        <v>0</v>
      </c>
      <c r="I2336" s="67">
        <v>590000000</v>
      </c>
      <c r="J2336" s="32" t="s">
        <v>3417</v>
      </c>
      <c r="K2336" s="30" t="s">
        <v>12277</v>
      </c>
      <c r="L2336" s="32" t="s">
        <v>41</v>
      </c>
      <c r="M2336" s="30" t="s">
        <v>44</v>
      </c>
      <c r="N2336" s="30" t="s">
        <v>45</v>
      </c>
      <c r="O2336" s="32" t="s">
        <v>62</v>
      </c>
      <c r="P2336" s="32">
        <v>796</v>
      </c>
      <c r="Q2336" s="30" t="s">
        <v>47</v>
      </c>
      <c r="R2336" s="43">
        <v>3</v>
      </c>
      <c r="S2336" s="43">
        <v>750</v>
      </c>
      <c r="T2336" s="58">
        <f>R2336*S2336</f>
        <v>2250</v>
      </c>
      <c r="U2336" s="58">
        <f>T2336*1.12</f>
        <v>2520.0000000000005</v>
      </c>
      <c r="V2336" s="64"/>
      <c r="W2336" s="32">
        <v>2016</v>
      </c>
      <c r="X2336" s="30"/>
      <c r="Y2336" s="364"/>
      <c r="Z2336" s="364"/>
      <c r="AA2336" s="364"/>
      <c r="AB2336" s="364"/>
      <c r="AC2336" s="364"/>
      <c r="AD2336" s="364"/>
      <c r="AE2336" s="364"/>
      <c r="AF2336" s="364"/>
      <c r="AG2336" s="364"/>
      <c r="AH2336" s="39"/>
      <c r="AI2336" s="39"/>
      <c r="AJ2336" s="39"/>
      <c r="AK2336" s="39"/>
      <c r="AL2336" s="39"/>
      <c r="AM2336" s="39"/>
      <c r="AN2336" s="39"/>
      <c r="AO2336" s="39"/>
      <c r="AP2336" s="39"/>
      <c r="AQ2336" s="39"/>
      <c r="AR2336" s="39"/>
      <c r="AS2336" s="39"/>
      <c r="AT2336" s="39"/>
      <c r="AU2336" s="39"/>
      <c r="AV2336" s="39"/>
      <c r="AW2336" s="39"/>
      <c r="AX2336" s="39"/>
      <c r="AY2336" s="39"/>
      <c r="AZ2336" s="39"/>
      <c r="BA2336" s="39"/>
      <c r="BB2336" s="39"/>
      <c r="BC2336" s="39"/>
      <c r="BD2336" s="39"/>
      <c r="BE2336" s="39"/>
      <c r="BF2336" s="39"/>
    </row>
    <row r="2337" spans="1:24" ht="50.1" customHeight="1">
      <c r="A2337" s="29" t="s">
        <v>5490</v>
      </c>
      <c r="B2337" s="30" t="s">
        <v>35</v>
      </c>
      <c r="C2337" s="31" t="s">
        <v>5480</v>
      </c>
      <c r="D2337" s="31" t="s">
        <v>5481</v>
      </c>
      <c r="E2337" s="31" t="s">
        <v>5482</v>
      </c>
      <c r="F2337" s="31" t="s">
        <v>5491</v>
      </c>
      <c r="G2337" s="32" t="s">
        <v>103</v>
      </c>
      <c r="H2337" s="33">
        <v>10</v>
      </c>
      <c r="I2337" s="67">
        <v>590000000</v>
      </c>
      <c r="J2337" s="32" t="s">
        <v>41</v>
      </c>
      <c r="K2337" s="32" t="s">
        <v>42</v>
      </c>
      <c r="L2337" s="32" t="s">
        <v>43</v>
      </c>
      <c r="M2337" s="32" t="s">
        <v>84</v>
      </c>
      <c r="N2337" s="32" t="s">
        <v>904</v>
      </c>
      <c r="O2337" s="32" t="s">
        <v>111</v>
      </c>
      <c r="P2337" s="32">
        <v>796</v>
      </c>
      <c r="Q2337" s="32" t="s">
        <v>47</v>
      </c>
      <c r="R2337" s="34">
        <v>50</v>
      </c>
      <c r="S2337" s="34">
        <v>700</v>
      </c>
      <c r="T2337" s="35">
        <v>0</v>
      </c>
      <c r="U2337" s="36">
        <f t="shared" si="202"/>
        <v>0</v>
      </c>
      <c r="V2337" s="37" t="s">
        <v>48</v>
      </c>
      <c r="W2337" s="32">
        <v>2016</v>
      </c>
      <c r="X2337" s="38">
        <v>11</v>
      </c>
    </row>
    <row r="2338" spans="1:24" s="151" customFormat="1" ht="50.1" customHeight="1">
      <c r="A2338" s="41" t="s">
        <v>5492</v>
      </c>
      <c r="B2338" s="30" t="s">
        <v>35</v>
      </c>
      <c r="C2338" s="42" t="s">
        <v>5480</v>
      </c>
      <c r="D2338" s="42" t="s">
        <v>5481</v>
      </c>
      <c r="E2338" s="42" t="s">
        <v>5482</v>
      </c>
      <c r="F2338" s="42" t="s">
        <v>5491</v>
      </c>
      <c r="G2338" s="30" t="s">
        <v>103</v>
      </c>
      <c r="H2338" s="30">
        <v>10</v>
      </c>
      <c r="I2338" s="67">
        <v>590000000</v>
      </c>
      <c r="J2338" s="32" t="s">
        <v>41</v>
      </c>
      <c r="K2338" s="30" t="s">
        <v>174</v>
      </c>
      <c r="L2338" s="32" t="s">
        <v>43</v>
      </c>
      <c r="M2338" s="30" t="s">
        <v>84</v>
      </c>
      <c r="N2338" s="30" t="s">
        <v>5493</v>
      </c>
      <c r="O2338" s="32" t="s">
        <v>115</v>
      </c>
      <c r="P2338" s="32">
        <v>796</v>
      </c>
      <c r="Q2338" s="30" t="s">
        <v>47</v>
      </c>
      <c r="R2338" s="43">
        <v>50</v>
      </c>
      <c r="S2338" s="43">
        <v>700</v>
      </c>
      <c r="T2338" s="44">
        <f>R2338*S2338</f>
        <v>35000</v>
      </c>
      <c r="U2338" s="44">
        <f>T2338*1.12</f>
        <v>39200.000000000007</v>
      </c>
      <c r="V2338" s="64"/>
      <c r="W2338" s="32">
        <v>2016</v>
      </c>
      <c r="X2338" s="30"/>
    </row>
    <row r="2339" spans="1:24" ht="50.1" customHeight="1">
      <c r="A2339" s="29" t="s">
        <v>5494</v>
      </c>
      <c r="B2339" s="30" t="s">
        <v>35</v>
      </c>
      <c r="C2339" s="31" t="s">
        <v>5495</v>
      </c>
      <c r="D2339" s="31" t="s">
        <v>5496</v>
      </c>
      <c r="E2339" s="31" t="s">
        <v>5497</v>
      </c>
      <c r="F2339" s="31" t="s">
        <v>5498</v>
      </c>
      <c r="G2339" s="32" t="s">
        <v>40</v>
      </c>
      <c r="H2339" s="33">
        <v>0</v>
      </c>
      <c r="I2339" s="67">
        <v>590000000</v>
      </c>
      <c r="J2339" s="32" t="s">
        <v>41</v>
      </c>
      <c r="K2339" s="32" t="s">
        <v>1608</v>
      </c>
      <c r="L2339" s="32" t="s">
        <v>43</v>
      </c>
      <c r="M2339" s="32" t="s">
        <v>69</v>
      </c>
      <c r="N2339" s="32" t="s">
        <v>284</v>
      </c>
      <c r="O2339" s="32" t="s">
        <v>71</v>
      </c>
      <c r="P2339" s="32" t="s">
        <v>325</v>
      </c>
      <c r="Q2339" s="32" t="s">
        <v>326</v>
      </c>
      <c r="R2339" s="34">
        <v>130</v>
      </c>
      <c r="S2339" s="34">
        <v>29</v>
      </c>
      <c r="T2339" s="35">
        <f>R2339*S2339</f>
        <v>3770</v>
      </c>
      <c r="U2339" s="36">
        <f>T2339*1.12</f>
        <v>4222.4000000000005</v>
      </c>
      <c r="V2339" s="37" t="s">
        <v>48</v>
      </c>
      <c r="W2339" s="32">
        <v>2016</v>
      </c>
      <c r="X2339" s="38" t="s">
        <v>48</v>
      </c>
    </row>
    <row r="2340" spans="1:24" ht="50.1" customHeight="1">
      <c r="A2340" s="29" t="s">
        <v>5499</v>
      </c>
      <c r="B2340" s="30" t="s">
        <v>35</v>
      </c>
      <c r="C2340" s="31" t="s">
        <v>5495</v>
      </c>
      <c r="D2340" s="31" t="s">
        <v>5496</v>
      </c>
      <c r="E2340" s="31" t="s">
        <v>5497</v>
      </c>
      <c r="F2340" s="31" t="s">
        <v>5500</v>
      </c>
      <c r="G2340" s="32" t="s">
        <v>40</v>
      </c>
      <c r="H2340" s="33">
        <v>0</v>
      </c>
      <c r="I2340" s="67">
        <v>590000000</v>
      </c>
      <c r="J2340" s="32" t="s">
        <v>41</v>
      </c>
      <c r="K2340" s="32" t="s">
        <v>54</v>
      </c>
      <c r="L2340" s="32" t="s">
        <v>43</v>
      </c>
      <c r="M2340" s="32" t="s">
        <v>69</v>
      </c>
      <c r="N2340" s="32" t="s">
        <v>284</v>
      </c>
      <c r="O2340" s="32" t="s">
        <v>71</v>
      </c>
      <c r="P2340" s="32" t="s">
        <v>325</v>
      </c>
      <c r="Q2340" s="32" t="s">
        <v>326</v>
      </c>
      <c r="R2340" s="34">
        <v>70</v>
      </c>
      <c r="S2340" s="34">
        <v>49</v>
      </c>
      <c r="T2340" s="35">
        <v>0</v>
      </c>
      <c r="U2340" s="36">
        <v>0</v>
      </c>
      <c r="V2340" s="37" t="s">
        <v>48</v>
      </c>
      <c r="W2340" s="32">
        <v>2016</v>
      </c>
      <c r="X2340" s="38" t="s">
        <v>12651</v>
      </c>
    </row>
    <row r="2341" spans="1:24" ht="50.1" customHeight="1">
      <c r="A2341" s="29" t="s">
        <v>5501</v>
      </c>
      <c r="B2341" s="30" t="s">
        <v>35</v>
      </c>
      <c r="C2341" s="31" t="s">
        <v>5495</v>
      </c>
      <c r="D2341" s="31" t="s">
        <v>5496</v>
      </c>
      <c r="E2341" s="31" t="s">
        <v>5497</v>
      </c>
      <c r="F2341" s="31" t="s">
        <v>5500</v>
      </c>
      <c r="G2341" s="32" t="s">
        <v>40</v>
      </c>
      <c r="H2341" s="33">
        <v>0</v>
      </c>
      <c r="I2341" s="67">
        <v>590000000</v>
      </c>
      <c r="J2341" s="32" t="s">
        <v>41</v>
      </c>
      <c r="K2341" s="32" t="s">
        <v>1422</v>
      </c>
      <c r="L2341" s="32" t="s">
        <v>43</v>
      </c>
      <c r="M2341" s="32" t="s">
        <v>69</v>
      </c>
      <c r="N2341" s="32" t="s">
        <v>284</v>
      </c>
      <c r="O2341" s="32" t="s">
        <v>77</v>
      </c>
      <c r="P2341" s="32" t="s">
        <v>325</v>
      </c>
      <c r="Q2341" s="32" t="s">
        <v>326</v>
      </c>
      <c r="R2341" s="34">
        <v>70</v>
      </c>
      <c r="S2341" s="34">
        <v>54</v>
      </c>
      <c r="T2341" s="35">
        <f>R2341*S2341</f>
        <v>3780</v>
      </c>
      <c r="U2341" s="36">
        <f>T2341*1.12</f>
        <v>4233.6000000000004</v>
      </c>
      <c r="V2341" s="37" t="s">
        <v>48</v>
      </c>
      <c r="W2341" s="32">
        <v>2016</v>
      </c>
      <c r="X2341" s="38" t="s">
        <v>48</v>
      </c>
    </row>
    <row r="2342" spans="1:24" ht="50.1" customHeight="1">
      <c r="A2342" s="29" t="s">
        <v>5502</v>
      </c>
      <c r="B2342" s="30" t="s">
        <v>35</v>
      </c>
      <c r="C2342" s="31" t="s">
        <v>5503</v>
      </c>
      <c r="D2342" s="31" t="s">
        <v>5504</v>
      </c>
      <c r="E2342" s="31" t="s">
        <v>5505</v>
      </c>
      <c r="F2342" s="31" t="s">
        <v>5506</v>
      </c>
      <c r="G2342" s="32" t="s">
        <v>40</v>
      </c>
      <c r="H2342" s="33">
        <v>0</v>
      </c>
      <c r="I2342" s="67">
        <v>590000000</v>
      </c>
      <c r="J2342" s="32" t="s">
        <v>41</v>
      </c>
      <c r="K2342" s="32" t="s">
        <v>1608</v>
      </c>
      <c r="L2342" s="32" t="s">
        <v>43</v>
      </c>
      <c r="M2342" s="32" t="s">
        <v>69</v>
      </c>
      <c r="N2342" s="32" t="s">
        <v>284</v>
      </c>
      <c r="O2342" s="32" t="s">
        <v>71</v>
      </c>
      <c r="P2342" s="32">
        <v>796</v>
      </c>
      <c r="Q2342" s="32" t="s">
        <v>47</v>
      </c>
      <c r="R2342" s="34">
        <v>1200</v>
      </c>
      <c r="S2342" s="34">
        <v>32</v>
      </c>
      <c r="T2342" s="35">
        <f>R2342*S2342</f>
        <v>38400</v>
      </c>
      <c r="U2342" s="36">
        <f>T2342*1.12</f>
        <v>43008.000000000007</v>
      </c>
      <c r="V2342" s="37" t="s">
        <v>48</v>
      </c>
      <c r="W2342" s="32">
        <v>2016</v>
      </c>
      <c r="X2342" s="38" t="s">
        <v>48</v>
      </c>
    </row>
    <row r="2343" spans="1:24" ht="50.1" customHeight="1">
      <c r="A2343" s="29" t="s">
        <v>5507</v>
      </c>
      <c r="B2343" s="30" t="s">
        <v>35</v>
      </c>
      <c r="C2343" s="31" t="s">
        <v>5508</v>
      </c>
      <c r="D2343" s="31" t="s">
        <v>5509</v>
      </c>
      <c r="E2343" s="31" t="s">
        <v>5510</v>
      </c>
      <c r="F2343" s="31" t="s">
        <v>5511</v>
      </c>
      <c r="G2343" s="32" t="s">
        <v>40</v>
      </c>
      <c r="H2343" s="33">
        <v>0</v>
      </c>
      <c r="I2343" s="67">
        <v>590000000</v>
      </c>
      <c r="J2343" s="32" t="s">
        <v>41</v>
      </c>
      <c r="K2343" s="32" t="s">
        <v>1608</v>
      </c>
      <c r="L2343" s="32" t="s">
        <v>43</v>
      </c>
      <c r="M2343" s="32" t="s">
        <v>69</v>
      </c>
      <c r="N2343" s="32" t="s">
        <v>284</v>
      </c>
      <c r="O2343" s="32" t="s">
        <v>71</v>
      </c>
      <c r="P2343" s="32">
        <v>796</v>
      </c>
      <c r="Q2343" s="32" t="s">
        <v>47</v>
      </c>
      <c r="R2343" s="34">
        <v>100</v>
      </c>
      <c r="S2343" s="34">
        <v>63</v>
      </c>
      <c r="T2343" s="35">
        <f>R2343*S2343</f>
        <v>6300</v>
      </c>
      <c r="U2343" s="36">
        <f>T2343*1.12</f>
        <v>7056.0000000000009</v>
      </c>
      <c r="V2343" s="37" t="s">
        <v>48</v>
      </c>
      <c r="W2343" s="32">
        <v>2016</v>
      </c>
      <c r="X2343" s="38" t="s">
        <v>48</v>
      </c>
    </row>
    <row r="2344" spans="1:24" ht="50.1" customHeight="1">
      <c r="A2344" s="29" t="s">
        <v>5512</v>
      </c>
      <c r="B2344" s="30" t="s">
        <v>35</v>
      </c>
      <c r="C2344" s="31" t="s">
        <v>5513</v>
      </c>
      <c r="D2344" s="31" t="s">
        <v>5509</v>
      </c>
      <c r="E2344" s="31" t="s">
        <v>5514</v>
      </c>
      <c r="F2344" s="31" t="s">
        <v>5515</v>
      </c>
      <c r="G2344" s="32" t="s">
        <v>40</v>
      </c>
      <c r="H2344" s="33">
        <v>0</v>
      </c>
      <c r="I2344" s="67">
        <v>590000000</v>
      </c>
      <c r="J2344" s="32" t="s">
        <v>41</v>
      </c>
      <c r="K2344" s="32" t="s">
        <v>1608</v>
      </c>
      <c r="L2344" s="32" t="s">
        <v>43</v>
      </c>
      <c r="M2344" s="32" t="s">
        <v>69</v>
      </c>
      <c r="N2344" s="32" t="s">
        <v>284</v>
      </c>
      <c r="O2344" s="32" t="s">
        <v>71</v>
      </c>
      <c r="P2344" s="32">
        <v>796</v>
      </c>
      <c r="Q2344" s="32" t="s">
        <v>47</v>
      </c>
      <c r="R2344" s="34">
        <v>200</v>
      </c>
      <c r="S2344" s="34">
        <v>430</v>
      </c>
      <c r="T2344" s="35">
        <v>0</v>
      </c>
      <c r="U2344" s="36">
        <v>0</v>
      </c>
      <c r="V2344" s="37" t="s">
        <v>48</v>
      </c>
      <c r="W2344" s="32">
        <v>2016</v>
      </c>
      <c r="X2344" s="38">
        <v>11</v>
      </c>
    </row>
    <row r="2345" spans="1:24" ht="50.1" customHeight="1">
      <c r="A2345" s="29" t="s">
        <v>5516</v>
      </c>
      <c r="B2345" s="30" t="s">
        <v>35</v>
      </c>
      <c r="C2345" s="31" t="s">
        <v>5513</v>
      </c>
      <c r="D2345" s="31" t="s">
        <v>5509</v>
      </c>
      <c r="E2345" s="31" t="s">
        <v>5514</v>
      </c>
      <c r="F2345" s="31" t="s">
        <v>5515</v>
      </c>
      <c r="G2345" s="32" t="s">
        <v>40</v>
      </c>
      <c r="H2345" s="33">
        <v>0</v>
      </c>
      <c r="I2345" s="67">
        <v>590000000</v>
      </c>
      <c r="J2345" s="32" t="s">
        <v>41</v>
      </c>
      <c r="K2345" s="32" t="s">
        <v>5517</v>
      </c>
      <c r="L2345" s="32" t="s">
        <v>43</v>
      </c>
      <c r="M2345" s="32" t="s">
        <v>69</v>
      </c>
      <c r="N2345" s="32" t="s">
        <v>284</v>
      </c>
      <c r="O2345" s="32" t="s">
        <v>77</v>
      </c>
      <c r="P2345" s="32">
        <v>796</v>
      </c>
      <c r="Q2345" s="32" t="s">
        <v>47</v>
      </c>
      <c r="R2345" s="34">
        <v>200</v>
      </c>
      <c r="S2345" s="34">
        <v>477.67899999999997</v>
      </c>
      <c r="T2345" s="35">
        <f>R2345*S2345</f>
        <v>95535.799999999988</v>
      </c>
      <c r="U2345" s="36">
        <f t="shared" ref="U2345:U2356" si="205">T2345*1.12</f>
        <v>107000.09599999999</v>
      </c>
      <c r="V2345" s="37" t="s">
        <v>48</v>
      </c>
      <c r="W2345" s="32">
        <v>2016</v>
      </c>
      <c r="X2345" s="38" t="s">
        <v>48</v>
      </c>
    </row>
    <row r="2346" spans="1:24" ht="50.1" customHeight="1">
      <c r="A2346" s="29" t="s">
        <v>5518</v>
      </c>
      <c r="B2346" s="30" t="s">
        <v>35</v>
      </c>
      <c r="C2346" s="31" t="s">
        <v>5519</v>
      </c>
      <c r="D2346" s="31" t="s">
        <v>5509</v>
      </c>
      <c r="E2346" s="31" t="s">
        <v>5520</v>
      </c>
      <c r="F2346" s="31" t="s">
        <v>5521</v>
      </c>
      <c r="G2346" s="32" t="s">
        <v>40</v>
      </c>
      <c r="H2346" s="33">
        <v>0</v>
      </c>
      <c r="I2346" s="67">
        <v>590000000</v>
      </c>
      <c r="J2346" s="32" t="s">
        <v>41</v>
      </c>
      <c r="K2346" s="32" t="s">
        <v>3596</v>
      </c>
      <c r="L2346" s="32" t="s">
        <v>43</v>
      </c>
      <c r="M2346" s="32" t="s">
        <v>69</v>
      </c>
      <c r="N2346" s="32" t="s">
        <v>284</v>
      </c>
      <c r="O2346" s="32" t="s">
        <v>71</v>
      </c>
      <c r="P2346" s="32">
        <v>796</v>
      </c>
      <c r="Q2346" s="32" t="s">
        <v>47</v>
      </c>
      <c r="R2346" s="34">
        <v>3</v>
      </c>
      <c r="S2346" s="34">
        <v>450</v>
      </c>
      <c r="T2346" s="35">
        <f>R2346*S2346</f>
        <v>1350</v>
      </c>
      <c r="U2346" s="36">
        <f t="shared" si="205"/>
        <v>1512.0000000000002</v>
      </c>
      <c r="V2346" s="37" t="s">
        <v>48</v>
      </c>
      <c r="W2346" s="32">
        <v>2016</v>
      </c>
      <c r="X2346" s="38" t="s">
        <v>48</v>
      </c>
    </row>
    <row r="2347" spans="1:24" ht="50.1" customHeight="1">
      <c r="A2347" s="29" t="s">
        <v>5522</v>
      </c>
      <c r="B2347" s="30" t="s">
        <v>35</v>
      </c>
      <c r="C2347" s="31" t="s">
        <v>5523</v>
      </c>
      <c r="D2347" s="31" t="s">
        <v>5524</v>
      </c>
      <c r="E2347" s="31" t="s">
        <v>5525</v>
      </c>
      <c r="F2347" s="31" t="s">
        <v>5526</v>
      </c>
      <c r="G2347" s="32" t="s">
        <v>40</v>
      </c>
      <c r="H2347" s="33">
        <v>0</v>
      </c>
      <c r="I2347" s="67">
        <v>590000000</v>
      </c>
      <c r="J2347" s="32" t="s">
        <v>41</v>
      </c>
      <c r="K2347" s="32" t="s">
        <v>54</v>
      </c>
      <c r="L2347" s="32" t="s">
        <v>43</v>
      </c>
      <c r="M2347" s="32" t="s">
        <v>69</v>
      </c>
      <c r="N2347" s="32" t="s">
        <v>284</v>
      </c>
      <c r="O2347" s="32" t="s">
        <v>71</v>
      </c>
      <c r="P2347" s="32" t="s">
        <v>684</v>
      </c>
      <c r="Q2347" s="32" t="s">
        <v>685</v>
      </c>
      <c r="R2347" s="34">
        <v>230</v>
      </c>
      <c r="S2347" s="34">
        <v>59</v>
      </c>
      <c r="T2347" s="35">
        <f>R2347*S2347</f>
        <v>13570</v>
      </c>
      <c r="U2347" s="36">
        <f t="shared" si="205"/>
        <v>15198.400000000001</v>
      </c>
      <c r="V2347" s="37" t="s">
        <v>48</v>
      </c>
      <c r="W2347" s="32">
        <v>2016</v>
      </c>
      <c r="X2347" s="38" t="s">
        <v>48</v>
      </c>
    </row>
    <row r="2348" spans="1:24" ht="50.1" customHeight="1">
      <c r="A2348" s="29" t="s">
        <v>5527</v>
      </c>
      <c r="B2348" s="30" t="s">
        <v>35</v>
      </c>
      <c r="C2348" s="31" t="s">
        <v>5528</v>
      </c>
      <c r="D2348" s="31" t="s">
        <v>5529</v>
      </c>
      <c r="E2348" s="31" t="s">
        <v>5530</v>
      </c>
      <c r="F2348" s="31" t="s">
        <v>5531</v>
      </c>
      <c r="G2348" s="32" t="s">
        <v>40</v>
      </c>
      <c r="H2348" s="33">
        <v>0</v>
      </c>
      <c r="I2348" s="67">
        <v>590000000</v>
      </c>
      <c r="J2348" s="32" t="s">
        <v>41</v>
      </c>
      <c r="K2348" s="32" t="s">
        <v>437</v>
      </c>
      <c r="L2348" s="32" t="s">
        <v>43</v>
      </c>
      <c r="M2348" s="32" t="s">
        <v>84</v>
      </c>
      <c r="N2348" s="32" t="s">
        <v>345</v>
      </c>
      <c r="O2348" s="32" t="s">
        <v>56</v>
      </c>
      <c r="P2348" s="32" t="s">
        <v>133</v>
      </c>
      <c r="Q2348" s="32" t="s">
        <v>134</v>
      </c>
      <c r="R2348" s="34">
        <v>70</v>
      </c>
      <c r="S2348" s="34">
        <v>377</v>
      </c>
      <c r="T2348" s="35">
        <v>0</v>
      </c>
      <c r="U2348" s="36">
        <f t="shared" si="205"/>
        <v>0</v>
      </c>
      <c r="V2348" s="37" t="s">
        <v>48</v>
      </c>
      <c r="W2348" s="32">
        <v>2016</v>
      </c>
      <c r="X2348" s="38">
        <v>11</v>
      </c>
    </row>
    <row r="2349" spans="1:24" s="151" customFormat="1" ht="50.1" customHeight="1">
      <c r="A2349" s="41" t="s">
        <v>5532</v>
      </c>
      <c r="B2349" s="30" t="s">
        <v>35</v>
      </c>
      <c r="C2349" s="42" t="s">
        <v>5528</v>
      </c>
      <c r="D2349" s="42" t="s">
        <v>5529</v>
      </c>
      <c r="E2349" s="42" t="s">
        <v>5530</v>
      </c>
      <c r="F2349" s="42" t="s">
        <v>5531</v>
      </c>
      <c r="G2349" s="30" t="s">
        <v>40</v>
      </c>
      <c r="H2349" s="30">
        <v>0</v>
      </c>
      <c r="I2349" s="67">
        <v>590000000</v>
      </c>
      <c r="J2349" s="32" t="s">
        <v>41</v>
      </c>
      <c r="K2349" s="30" t="s">
        <v>519</v>
      </c>
      <c r="L2349" s="32" t="s">
        <v>43</v>
      </c>
      <c r="M2349" s="30" t="s">
        <v>84</v>
      </c>
      <c r="N2349" s="30" t="s">
        <v>520</v>
      </c>
      <c r="O2349" s="67" t="s">
        <v>483</v>
      </c>
      <c r="P2349" s="32">
        <v>166</v>
      </c>
      <c r="Q2349" s="30" t="s">
        <v>134</v>
      </c>
      <c r="R2349" s="43">
        <v>70</v>
      </c>
      <c r="S2349" s="43">
        <v>377</v>
      </c>
      <c r="T2349" s="44">
        <f>R2349*S2349</f>
        <v>26390</v>
      </c>
      <c r="U2349" s="44">
        <f t="shared" si="205"/>
        <v>29556.800000000003</v>
      </c>
      <c r="V2349" s="64"/>
      <c r="W2349" s="32">
        <v>2016</v>
      </c>
      <c r="X2349" s="30"/>
    </row>
    <row r="2350" spans="1:24" ht="50.1" customHeight="1">
      <c r="A2350" s="29" t="s">
        <v>5533</v>
      </c>
      <c r="B2350" s="30" t="s">
        <v>35</v>
      </c>
      <c r="C2350" s="31" t="s">
        <v>5534</v>
      </c>
      <c r="D2350" s="31" t="s">
        <v>5529</v>
      </c>
      <c r="E2350" s="31" t="s">
        <v>5535</v>
      </c>
      <c r="F2350" s="31" t="s">
        <v>5536</v>
      </c>
      <c r="G2350" s="32" t="s">
        <v>40</v>
      </c>
      <c r="H2350" s="33">
        <v>0</v>
      </c>
      <c r="I2350" s="67">
        <v>590000000</v>
      </c>
      <c r="J2350" s="32" t="s">
        <v>41</v>
      </c>
      <c r="K2350" s="32" t="s">
        <v>437</v>
      </c>
      <c r="L2350" s="32" t="s">
        <v>43</v>
      </c>
      <c r="M2350" s="32" t="s">
        <v>84</v>
      </c>
      <c r="N2350" s="32" t="s">
        <v>345</v>
      </c>
      <c r="O2350" s="32" t="s">
        <v>56</v>
      </c>
      <c r="P2350" s="32" t="s">
        <v>133</v>
      </c>
      <c r="Q2350" s="32" t="s">
        <v>134</v>
      </c>
      <c r="R2350" s="34">
        <v>180</v>
      </c>
      <c r="S2350" s="34">
        <v>470</v>
      </c>
      <c r="T2350" s="35">
        <v>0</v>
      </c>
      <c r="U2350" s="36">
        <f t="shared" si="205"/>
        <v>0</v>
      </c>
      <c r="V2350" s="37" t="s">
        <v>48</v>
      </c>
      <c r="W2350" s="32">
        <v>2016</v>
      </c>
      <c r="X2350" s="38">
        <v>11</v>
      </c>
    </row>
    <row r="2351" spans="1:24" s="151" customFormat="1" ht="50.1" customHeight="1">
      <c r="A2351" s="41" t="s">
        <v>5537</v>
      </c>
      <c r="B2351" s="30" t="s">
        <v>35</v>
      </c>
      <c r="C2351" s="42" t="s">
        <v>5534</v>
      </c>
      <c r="D2351" s="42" t="s">
        <v>5529</v>
      </c>
      <c r="E2351" s="42" t="s">
        <v>5535</v>
      </c>
      <c r="F2351" s="42" t="s">
        <v>5538</v>
      </c>
      <c r="G2351" s="30" t="s">
        <v>40</v>
      </c>
      <c r="H2351" s="30">
        <v>0</v>
      </c>
      <c r="I2351" s="67">
        <v>590000000</v>
      </c>
      <c r="J2351" s="32" t="s">
        <v>41</v>
      </c>
      <c r="K2351" s="30" t="s">
        <v>519</v>
      </c>
      <c r="L2351" s="32" t="s">
        <v>43</v>
      </c>
      <c r="M2351" s="30" t="s">
        <v>84</v>
      </c>
      <c r="N2351" s="30" t="s">
        <v>520</v>
      </c>
      <c r="O2351" s="67" t="s">
        <v>483</v>
      </c>
      <c r="P2351" s="32">
        <v>166</v>
      </c>
      <c r="Q2351" s="30" t="s">
        <v>134</v>
      </c>
      <c r="R2351" s="43">
        <v>180</v>
      </c>
      <c r="S2351" s="43">
        <v>470</v>
      </c>
      <c r="T2351" s="44">
        <f>R2351*S2351</f>
        <v>84600</v>
      </c>
      <c r="U2351" s="44">
        <f t="shared" si="205"/>
        <v>94752.000000000015</v>
      </c>
      <c r="V2351" s="64"/>
      <c r="W2351" s="32">
        <v>2016</v>
      </c>
      <c r="X2351" s="30"/>
    </row>
    <row r="2352" spans="1:24" ht="50.1" customHeight="1">
      <c r="A2352" s="29" t="s">
        <v>5539</v>
      </c>
      <c r="B2352" s="30" t="s">
        <v>35</v>
      </c>
      <c r="C2352" s="31" t="s">
        <v>5540</v>
      </c>
      <c r="D2352" s="31" t="s">
        <v>5529</v>
      </c>
      <c r="E2352" s="31" t="s">
        <v>5541</v>
      </c>
      <c r="F2352" s="31" t="s">
        <v>5542</v>
      </c>
      <c r="G2352" s="32" t="s">
        <v>121</v>
      </c>
      <c r="H2352" s="33">
        <v>0</v>
      </c>
      <c r="I2352" s="67">
        <v>590000000</v>
      </c>
      <c r="J2352" s="32" t="s">
        <v>41</v>
      </c>
      <c r="K2352" s="32" t="s">
        <v>495</v>
      </c>
      <c r="L2352" s="32" t="s">
        <v>43</v>
      </c>
      <c r="M2352" s="32" t="s">
        <v>84</v>
      </c>
      <c r="N2352" s="32" t="s">
        <v>345</v>
      </c>
      <c r="O2352" s="32" t="s">
        <v>56</v>
      </c>
      <c r="P2352" s="32" t="s">
        <v>189</v>
      </c>
      <c r="Q2352" s="32" t="s">
        <v>190</v>
      </c>
      <c r="R2352" s="34">
        <v>216.5</v>
      </c>
      <c r="S2352" s="34">
        <v>365</v>
      </c>
      <c r="T2352" s="35">
        <v>0</v>
      </c>
      <c r="U2352" s="36">
        <f t="shared" si="205"/>
        <v>0</v>
      </c>
      <c r="V2352" s="37" t="s">
        <v>48</v>
      </c>
      <c r="W2352" s="32">
        <v>2016</v>
      </c>
      <c r="X2352" s="38">
        <v>11</v>
      </c>
    </row>
    <row r="2353" spans="1:58" s="40" customFormat="1" ht="50.1" customHeight="1">
      <c r="A2353" s="70" t="s">
        <v>5543</v>
      </c>
      <c r="B2353" s="30" t="s">
        <v>35</v>
      </c>
      <c r="C2353" s="42" t="s">
        <v>5540</v>
      </c>
      <c r="D2353" s="42" t="s">
        <v>5529</v>
      </c>
      <c r="E2353" s="42" t="s">
        <v>5541</v>
      </c>
      <c r="F2353" s="42" t="s">
        <v>5542</v>
      </c>
      <c r="G2353" s="30" t="s">
        <v>121</v>
      </c>
      <c r="H2353" s="30">
        <v>0</v>
      </c>
      <c r="I2353" s="67">
        <v>590000000</v>
      </c>
      <c r="J2353" s="32" t="s">
        <v>41</v>
      </c>
      <c r="K2353" s="48" t="s">
        <v>1665</v>
      </c>
      <c r="L2353" s="32" t="s">
        <v>43</v>
      </c>
      <c r="M2353" s="30" t="s">
        <v>84</v>
      </c>
      <c r="N2353" s="30" t="s">
        <v>520</v>
      </c>
      <c r="O2353" s="67" t="s">
        <v>483</v>
      </c>
      <c r="P2353" s="32">
        <v>112</v>
      </c>
      <c r="Q2353" s="30" t="s">
        <v>190</v>
      </c>
      <c r="R2353" s="58">
        <v>216.5</v>
      </c>
      <c r="S2353" s="58">
        <v>365</v>
      </c>
      <c r="T2353" s="44">
        <v>0</v>
      </c>
      <c r="U2353" s="44">
        <f>T2353*1.12</f>
        <v>0</v>
      </c>
      <c r="V2353" s="64"/>
      <c r="W2353" s="32">
        <v>2016</v>
      </c>
      <c r="X2353" s="30" t="s">
        <v>5544</v>
      </c>
    </row>
    <row r="2354" spans="1:58" s="40" customFormat="1" ht="50.1" customHeight="1">
      <c r="A2354" s="70" t="s">
        <v>5545</v>
      </c>
      <c r="B2354" s="30" t="s">
        <v>35</v>
      </c>
      <c r="C2354" s="42" t="s">
        <v>5546</v>
      </c>
      <c r="D2354" s="42" t="s">
        <v>5529</v>
      </c>
      <c r="E2354" s="42" t="s">
        <v>5541</v>
      </c>
      <c r="F2354" s="42" t="s">
        <v>5542</v>
      </c>
      <c r="G2354" s="30" t="s">
        <v>103</v>
      </c>
      <c r="H2354" s="30">
        <v>0</v>
      </c>
      <c r="I2354" s="67">
        <v>590000000</v>
      </c>
      <c r="J2354" s="32" t="s">
        <v>41</v>
      </c>
      <c r="K2354" s="48" t="s">
        <v>835</v>
      </c>
      <c r="L2354" s="32" t="s">
        <v>43</v>
      </c>
      <c r="M2354" s="30" t="s">
        <v>84</v>
      </c>
      <c r="N2354" s="30" t="s">
        <v>520</v>
      </c>
      <c r="O2354" s="67" t="s">
        <v>483</v>
      </c>
      <c r="P2354" s="32">
        <v>166</v>
      </c>
      <c r="Q2354" s="30" t="s">
        <v>134</v>
      </c>
      <c r="R2354" s="58">
        <v>180</v>
      </c>
      <c r="S2354" s="58">
        <v>894</v>
      </c>
      <c r="T2354" s="44">
        <f>R2354*S2354</f>
        <v>160920</v>
      </c>
      <c r="U2354" s="44">
        <f>T2354*1.12</f>
        <v>180230.40000000002</v>
      </c>
      <c r="V2354" s="64"/>
      <c r="W2354" s="32">
        <v>2016</v>
      </c>
      <c r="X2354" s="30"/>
    </row>
    <row r="2355" spans="1:58" ht="50.1" customHeight="1">
      <c r="A2355" s="29" t="s">
        <v>5547</v>
      </c>
      <c r="B2355" s="30" t="s">
        <v>35</v>
      </c>
      <c r="C2355" s="31" t="s">
        <v>5548</v>
      </c>
      <c r="D2355" s="31" t="s">
        <v>5529</v>
      </c>
      <c r="E2355" s="31" t="s">
        <v>5549</v>
      </c>
      <c r="F2355" s="31" t="s">
        <v>5550</v>
      </c>
      <c r="G2355" s="32" t="s">
        <v>103</v>
      </c>
      <c r="H2355" s="33">
        <v>0</v>
      </c>
      <c r="I2355" s="67">
        <v>590000000</v>
      </c>
      <c r="J2355" s="32" t="s">
        <v>41</v>
      </c>
      <c r="K2355" s="32" t="s">
        <v>495</v>
      </c>
      <c r="L2355" s="32" t="s">
        <v>43</v>
      </c>
      <c r="M2355" s="32" t="s">
        <v>84</v>
      </c>
      <c r="N2355" s="32" t="s">
        <v>345</v>
      </c>
      <c r="O2355" s="32" t="s">
        <v>56</v>
      </c>
      <c r="P2355" s="32" t="s">
        <v>189</v>
      </c>
      <c r="Q2355" s="32" t="s">
        <v>190</v>
      </c>
      <c r="R2355" s="34">
        <v>3328</v>
      </c>
      <c r="S2355" s="34">
        <v>1353.55</v>
      </c>
      <c r="T2355" s="35">
        <v>0</v>
      </c>
      <c r="U2355" s="36">
        <f t="shared" si="205"/>
        <v>0</v>
      </c>
      <c r="V2355" s="37" t="s">
        <v>48</v>
      </c>
      <c r="W2355" s="32">
        <v>2016</v>
      </c>
      <c r="X2355" s="38">
        <v>11</v>
      </c>
    </row>
    <row r="2356" spans="1:58" s="151" customFormat="1" ht="50.1" customHeight="1">
      <c r="A2356" s="41" t="s">
        <v>5551</v>
      </c>
      <c r="B2356" s="30" t="s">
        <v>35</v>
      </c>
      <c r="C2356" s="42" t="s">
        <v>5548</v>
      </c>
      <c r="D2356" s="42" t="s">
        <v>5529</v>
      </c>
      <c r="E2356" s="42" t="s">
        <v>5549</v>
      </c>
      <c r="F2356" s="42" t="s">
        <v>5552</v>
      </c>
      <c r="G2356" s="30" t="s">
        <v>103</v>
      </c>
      <c r="H2356" s="30">
        <v>0</v>
      </c>
      <c r="I2356" s="67">
        <v>590000000</v>
      </c>
      <c r="J2356" s="32" t="s">
        <v>41</v>
      </c>
      <c r="K2356" s="48" t="s">
        <v>1665</v>
      </c>
      <c r="L2356" s="32" t="s">
        <v>43</v>
      </c>
      <c r="M2356" s="30" t="s">
        <v>84</v>
      </c>
      <c r="N2356" s="30" t="s">
        <v>520</v>
      </c>
      <c r="O2356" s="67" t="s">
        <v>483</v>
      </c>
      <c r="P2356" s="32">
        <v>112</v>
      </c>
      <c r="Q2356" s="30" t="s">
        <v>190</v>
      </c>
      <c r="R2356" s="43">
        <v>3328</v>
      </c>
      <c r="S2356" s="43">
        <v>1353.55</v>
      </c>
      <c r="T2356" s="44">
        <f>R2356*S2356</f>
        <v>4504614.3999999994</v>
      </c>
      <c r="U2356" s="44">
        <f t="shared" si="205"/>
        <v>5045168.1279999996</v>
      </c>
      <c r="V2356" s="64"/>
      <c r="W2356" s="32">
        <v>2016</v>
      </c>
      <c r="X2356" s="30"/>
    </row>
    <row r="2357" spans="1:58" ht="50.1" customHeight="1">
      <c r="A2357" s="29" t="s">
        <v>5553</v>
      </c>
      <c r="B2357" s="30" t="s">
        <v>35</v>
      </c>
      <c r="C2357" s="31" t="s">
        <v>5548</v>
      </c>
      <c r="D2357" s="31" t="s">
        <v>5529</v>
      </c>
      <c r="E2357" s="31" t="s">
        <v>5549</v>
      </c>
      <c r="F2357" s="31" t="s">
        <v>5554</v>
      </c>
      <c r="G2357" s="32" t="s">
        <v>103</v>
      </c>
      <c r="H2357" s="33">
        <v>0</v>
      </c>
      <c r="I2357" s="67">
        <v>590000000</v>
      </c>
      <c r="J2357" s="32" t="s">
        <v>41</v>
      </c>
      <c r="K2357" s="32" t="s">
        <v>495</v>
      </c>
      <c r="L2357" s="32" t="s">
        <v>43</v>
      </c>
      <c r="M2357" s="32" t="s">
        <v>84</v>
      </c>
      <c r="N2357" s="32" t="s">
        <v>345</v>
      </c>
      <c r="O2357" s="32" t="s">
        <v>56</v>
      </c>
      <c r="P2357" s="32" t="s">
        <v>189</v>
      </c>
      <c r="Q2357" s="32" t="s">
        <v>190</v>
      </c>
      <c r="R2357" s="34">
        <v>3120</v>
      </c>
      <c r="S2357" s="34">
        <v>813.2</v>
      </c>
      <c r="T2357" s="35">
        <v>0</v>
      </c>
      <c r="U2357" s="36">
        <v>0</v>
      </c>
      <c r="V2357" s="37" t="s">
        <v>48</v>
      </c>
      <c r="W2357" s="32">
        <v>2016</v>
      </c>
      <c r="X2357" s="38" t="s">
        <v>3146</v>
      </c>
    </row>
    <row r="2358" spans="1:58" ht="50.1" customHeight="1">
      <c r="A2358" s="29" t="s">
        <v>5555</v>
      </c>
      <c r="B2358" s="30" t="s">
        <v>35</v>
      </c>
      <c r="C2358" s="31" t="s">
        <v>5548</v>
      </c>
      <c r="D2358" s="31" t="s">
        <v>5529</v>
      </c>
      <c r="E2358" s="31" t="s">
        <v>5549</v>
      </c>
      <c r="F2358" s="31" t="s">
        <v>5554</v>
      </c>
      <c r="G2358" s="32" t="s">
        <v>103</v>
      </c>
      <c r="H2358" s="33">
        <v>0</v>
      </c>
      <c r="I2358" s="67">
        <v>590000000</v>
      </c>
      <c r="J2358" s="32" t="s">
        <v>41</v>
      </c>
      <c r="K2358" s="32" t="s">
        <v>132</v>
      </c>
      <c r="L2358" s="32" t="s">
        <v>43</v>
      </c>
      <c r="M2358" s="32" t="s">
        <v>84</v>
      </c>
      <c r="N2358" s="32" t="s">
        <v>345</v>
      </c>
      <c r="O2358" s="32" t="s">
        <v>56</v>
      </c>
      <c r="P2358" s="32" t="s">
        <v>189</v>
      </c>
      <c r="Q2358" s="32" t="s">
        <v>190</v>
      </c>
      <c r="R2358" s="34">
        <v>3120</v>
      </c>
      <c r="S2358" s="34">
        <v>1205</v>
      </c>
      <c r="T2358" s="35">
        <f>R2358*S2358</f>
        <v>3759600</v>
      </c>
      <c r="U2358" s="36">
        <f>T2358*1.12</f>
        <v>4210752</v>
      </c>
      <c r="V2358" s="37" t="s">
        <v>48</v>
      </c>
      <c r="W2358" s="32">
        <v>2016</v>
      </c>
      <c r="X2358" s="38" t="s">
        <v>48</v>
      </c>
    </row>
    <row r="2359" spans="1:58" ht="50.1" customHeight="1">
      <c r="A2359" s="29" t="s">
        <v>5556</v>
      </c>
      <c r="B2359" s="30" t="s">
        <v>35</v>
      </c>
      <c r="C2359" s="31" t="s">
        <v>5557</v>
      </c>
      <c r="D2359" s="31" t="s">
        <v>5529</v>
      </c>
      <c r="E2359" s="31" t="s">
        <v>5549</v>
      </c>
      <c r="F2359" s="31" t="s">
        <v>5558</v>
      </c>
      <c r="G2359" s="32" t="s">
        <v>103</v>
      </c>
      <c r="H2359" s="33">
        <v>0</v>
      </c>
      <c r="I2359" s="67">
        <v>590000000</v>
      </c>
      <c r="J2359" s="32" t="s">
        <v>41</v>
      </c>
      <c r="K2359" s="32" t="s">
        <v>42</v>
      </c>
      <c r="L2359" s="32" t="s">
        <v>43</v>
      </c>
      <c r="M2359" s="32" t="s">
        <v>84</v>
      </c>
      <c r="N2359" s="32" t="s">
        <v>345</v>
      </c>
      <c r="O2359" s="32" t="s">
        <v>56</v>
      </c>
      <c r="P2359" s="32" t="s">
        <v>133</v>
      </c>
      <c r="Q2359" s="32" t="s">
        <v>134</v>
      </c>
      <c r="R2359" s="34">
        <v>19135</v>
      </c>
      <c r="S2359" s="34">
        <v>382.13</v>
      </c>
      <c r="T2359" s="35">
        <f>R2359*S2359</f>
        <v>7312057.5499999998</v>
      </c>
      <c r="U2359" s="36">
        <f>T2359*1.12</f>
        <v>8189504.4560000002</v>
      </c>
      <c r="V2359" s="37" t="s">
        <v>48</v>
      </c>
      <c r="W2359" s="32">
        <v>2016</v>
      </c>
      <c r="X2359" s="38" t="s">
        <v>48</v>
      </c>
    </row>
    <row r="2360" spans="1:58" ht="50.1" customHeight="1">
      <c r="A2360" s="29" t="s">
        <v>5559</v>
      </c>
      <c r="B2360" s="30" t="s">
        <v>35</v>
      </c>
      <c r="C2360" s="31" t="s">
        <v>5560</v>
      </c>
      <c r="D2360" s="31" t="s">
        <v>5561</v>
      </c>
      <c r="E2360" s="31" t="s">
        <v>5562</v>
      </c>
      <c r="F2360" s="31" t="s">
        <v>5563</v>
      </c>
      <c r="G2360" s="32" t="s">
        <v>40</v>
      </c>
      <c r="H2360" s="33">
        <v>0</v>
      </c>
      <c r="I2360" s="67">
        <v>590000000</v>
      </c>
      <c r="J2360" s="32" t="s">
        <v>41</v>
      </c>
      <c r="K2360" s="32" t="s">
        <v>275</v>
      </c>
      <c r="L2360" s="32" t="s">
        <v>43</v>
      </c>
      <c r="M2360" s="32" t="s">
        <v>44</v>
      </c>
      <c r="N2360" s="32" t="s">
        <v>296</v>
      </c>
      <c r="O2360" s="32" t="s">
        <v>111</v>
      </c>
      <c r="P2360" s="32">
        <v>796</v>
      </c>
      <c r="Q2360" s="32" t="s">
        <v>47</v>
      </c>
      <c r="R2360" s="34">
        <v>8</v>
      </c>
      <c r="S2360" s="34">
        <v>8500</v>
      </c>
      <c r="T2360" s="35">
        <v>0</v>
      </c>
      <c r="U2360" s="36">
        <f>T2360*1.12</f>
        <v>0</v>
      </c>
      <c r="V2360" s="37" t="s">
        <v>48</v>
      </c>
      <c r="W2360" s="32">
        <v>2016</v>
      </c>
      <c r="X2360" s="38">
        <v>11</v>
      </c>
    </row>
    <row r="2361" spans="1:58" s="151" customFormat="1" ht="50.1" customHeight="1">
      <c r="A2361" s="41" t="s">
        <v>5564</v>
      </c>
      <c r="B2361" s="30" t="s">
        <v>35</v>
      </c>
      <c r="C2361" s="42" t="s">
        <v>5560</v>
      </c>
      <c r="D2361" s="42" t="s">
        <v>5561</v>
      </c>
      <c r="E2361" s="42" t="s">
        <v>5562</v>
      </c>
      <c r="F2361" s="42" t="s">
        <v>5565</v>
      </c>
      <c r="G2361" s="30" t="s">
        <v>40</v>
      </c>
      <c r="H2361" s="30">
        <v>0</v>
      </c>
      <c r="I2361" s="67">
        <v>590000000</v>
      </c>
      <c r="J2361" s="32" t="s">
        <v>41</v>
      </c>
      <c r="K2361" s="30" t="s">
        <v>204</v>
      </c>
      <c r="L2361" s="32" t="s">
        <v>43</v>
      </c>
      <c r="M2361" s="30" t="s">
        <v>44</v>
      </c>
      <c r="N2361" s="30" t="s">
        <v>296</v>
      </c>
      <c r="O2361" s="32" t="s">
        <v>115</v>
      </c>
      <c r="P2361" s="32">
        <v>796</v>
      </c>
      <c r="Q2361" s="30" t="s">
        <v>47</v>
      </c>
      <c r="R2361" s="43">
        <v>8</v>
      </c>
      <c r="S2361" s="43">
        <v>8500</v>
      </c>
      <c r="T2361" s="44">
        <f>R2361*S2361</f>
        <v>68000</v>
      </c>
      <c r="U2361" s="44">
        <f>T2361*1.12</f>
        <v>76160</v>
      </c>
      <c r="V2361" s="64"/>
      <c r="W2361" s="32">
        <v>2016</v>
      </c>
      <c r="X2361" s="30"/>
    </row>
    <row r="2362" spans="1:58" ht="50.1" customHeight="1">
      <c r="A2362" s="29" t="s">
        <v>5566</v>
      </c>
      <c r="B2362" s="30" t="s">
        <v>35</v>
      </c>
      <c r="C2362" s="31" t="s">
        <v>5567</v>
      </c>
      <c r="D2362" s="31" t="s">
        <v>5561</v>
      </c>
      <c r="E2362" s="31" t="s">
        <v>5568</v>
      </c>
      <c r="F2362" s="31" t="s">
        <v>5569</v>
      </c>
      <c r="G2362" s="32" t="s">
        <v>40</v>
      </c>
      <c r="H2362" s="33">
        <v>0</v>
      </c>
      <c r="I2362" s="67">
        <v>590000000</v>
      </c>
      <c r="J2362" s="32" t="s">
        <v>41</v>
      </c>
      <c r="K2362" s="32" t="s">
        <v>275</v>
      </c>
      <c r="L2362" s="32" t="s">
        <v>43</v>
      </c>
      <c r="M2362" s="32" t="s">
        <v>44</v>
      </c>
      <c r="N2362" s="32" t="s">
        <v>296</v>
      </c>
      <c r="O2362" s="32" t="s">
        <v>111</v>
      </c>
      <c r="P2362" s="32">
        <v>796</v>
      </c>
      <c r="Q2362" s="32" t="s">
        <v>47</v>
      </c>
      <c r="R2362" s="34">
        <v>8</v>
      </c>
      <c r="S2362" s="34">
        <v>6500</v>
      </c>
      <c r="T2362" s="35">
        <v>0</v>
      </c>
      <c r="U2362" s="36">
        <f t="shared" ref="U2362:U2380" si="206">T2362*1.12</f>
        <v>0</v>
      </c>
      <c r="V2362" s="37" t="s">
        <v>48</v>
      </c>
      <c r="W2362" s="32">
        <v>2016</v>
      </c>
      <c r="X2362" s="38">
        <v>11</v>
      </c>
    </row>
    <row r="2363" spans="1:58" s="40" customFormat="1" ht="50.1" customHeight="1">
      <c r="A2363" s="70" t="s">
        <v>5570</v>
      </c>
      <c r="B2363" s="30" t="s">
        <v>35</v>
      </c>
      <c r="C2363" s="42" t="s">
        <v>5567</v>
      </c>
      <c r="D2363" s="42" t="s">
        <v>5561</v>
      </c>
      <c r="E2363" s="42" t="s">
        <v>5568</v>
      </c>
      <c r="F2363" s="42" t="s">
        <v>5571</v>
      </c>
      <c r="G2363" s="30" t="s">
        <v>40</v>
      </c>
      <c r="H2363" s="30">
        <v>0</v>
      </c>
      <c r="I2363" s="67">
        <v>590000000</v>
      </c>
      <c r="J2363" s="32" t="s">
        <v>41</v>
      </c>
      <c r="K2363" s="30" t="s">
        <v>204</v>
      </c>
      <c r="L2363" s="32" t="s">
        <v>43</v>
      </c>
      <c r="M2363" s="30" t="s">
        <v>44</v>
      </c>
      <c r="N2363" s="30" t="s">
        <v>296</v>
      </c>
      <c r="O2363" s="32" t="s">
        <v>115</v>
      </c>
      <c r="P2363" s="32">
        <v>796</v>
      </c>
      <c r="Q2363" s="30" t="s">
        <v>47</v>
      </c>
      <c r="R2363" s="58">
        <v>8</v>
      </c>
      <c r="S2363" s="58">
        <v>6500</v>
      </c>
      <c r="T2363" s="58">
        <v>0</v>
      </c>
      <c r="U2363" s="58">
        <f>T2363*1.12</f>
        <v>0</v>
      </c>
      <c r="V2363" s="64"/>
      <c r="W2363" s="32">
        <v>2016</v>
      </c>
      <c r="X2363" s="30" t="s">
        <v>13018</v>
      </c>
      <c r="Y2363" s="364"/>
      <c r="Z2363" s="364"/>
      <c r="AA2363" s="364"/>
      <c r="AB2363" s="364"/>
      <c r="AC2363" s="364"/>
      <c r="AD2363" s="364"/>
      <c r="AE2363" s="364"/>
      <c r="AF2363" s="364"/>
      <c r="AG2363" s="364"/>
      <c r="AH2363" s="39"/>
      <c r="AI2363" s="39"/>
      <c r="AJ2363" s="39"/>
      <c r="AK2363" s="39"/>
      <c r="AL2363" s="39"/>
      <c r="AM2363" s="39"/>
      <c r="AN2363" s="39"/>
      <c r="AO2363" s="39"/>
      <c r="AP2363" s="39"/>
      <c r="AQ2363" s="39"/>
      <c r="AR2363" s="39"/>
      <c r="AS2363" s="39"/>
      <c r="AT2363" s="39"/>
      <c r="AU2363" s="39"/>
      <c r="AV2363" s="39"/>
      <c r="AW2363" s="39"/>
      <c r="AX2363" s="39"/>
      <c r="AY2363" s="39"/>
      <c r="AZ2363" s="39"/>
      <c r="BA2363" s="39"/>
      <c r="BB2363" s="39"/>
      <c r="BC2363" s="39"/>
      <c r="BD2363" s="39"/>
      <c r="BE2363" s="39"/>
      <c r="BF2363" s="39"/>
    </row>
    <row r="2364" spans="1:58" s="40" customFormat="1" ht="50.1" customHeight="1">
      <c r="A2364" s="70" t="s">
        <v>13019</v>
      </c>
      <c r="B2364" s="30" t="s">
        <v>35</v>
      </c>
      <c r="C2364" s="42" t="s">
        <v>5567</v>
      </c>
      <c r="D2364" s="42" t="s">
        <v>5561</v>
      </c>
      <c r="E2364" s="42" t="s">
        <v>5568</v>
      </c>
      <c r="F2364" s="42" t="s">
        <v>13020</v>
      </c>
      <c r="G2364" s="30" t="s">
        <v>40</v>
      </c>
      <c r="H2364" s="30">
        <v>0</v>
      </c>
      <c r="I2364" s="67">
        <v>590000000</v>
      </c>
      <c r="J2364" s="32" t="s">
        <v>41</v>
      </c>
      <c r="K2364" s="30" t="s">
        <v>12277</v>
      </c>
      <c r="L2364" s="32" t="s">
        <v>41</v>
      </c>
      <c r="M2364" s="30" t="s">
        <v>44</v>
      </c>
      <c r="N2364" s="30" t="s">
        <v>45</v>
      </c>
      <c r="O2364" s="32" t="s">
        <v>62</v>
      </c>
      <c r="P2364" s="32">
        <v>796</v>
      </c>
      <c r="Q2364" s="30" t="s">
        <v>6043</v>
      </c>
      <c r="R2364" s="43">
        <v>7</v>
      </c>
      <c r="S2364" s="43">
        <v>6500</v>
      </c>
      <c r="T2364" s="58">
        <f>R2364*S2364</f>
        <v>45500</v>
      </c>
      <c r="U2364" s="58">
        <f>T2364*1.12</f>
        <v>50960.000000000007</v>
      </c>
      <c r="V2364" s="64"/>
      <c r="W2364" s="32">
        <v>2016</v>
      </c>
      <c r="X2364" s="30"/>
      <c r="Y2364" s="364"/>
      <c r="Z2364" s="364"/>
      <c r="AA2364" s="364"/>
      <c r="AB2364" s="364"/>
      <c r="AC2364" s="364"/>
      <c r="AD2364" s="364"/>
      <c r="AE2364" s="364"/>
      <c r="AF2364" s="364"/>
      <c r="AG2364" s="364"/>
      <c r="AH2364" s="39"/>
      <c r="AI2364" s="39"/>
      <c r="AJ2364" s="39"/>
      <c r="AK2364" s="39"/>
      <c r="AL2364" s="39"/>
      <c r="AM2364" s="39"/>
      <c r="AN2364" s="39"/>
      <c r="AO2364" s="39"/>
      <c r="AP2364" s="39"/>
      <c r="AQ2364" s="39"/>
      <c r="AR2364" s="39"/>
      <c r="AS2364" s="39"/>
      <c r="AT2364" s="39"/>
      <c r="AU2364" s="39"/>
      <c r="AV2364" s="39"/>
      <c r="AW2364" s="39"/>
      <c r="AX2364" s="39"/>
      <c r="AY2364" s="39"/>
      <c r="AZ2364" s="39"/>
      <c r="BA2364" s="39"/>
      <c r="BB2364" s="39"/>
      <c r="BC2364" s="39"/>
      <c r="BD2364" s="39"/>
      <c r="BE2364" s="39"/>
      <c r="BF2364" s="39"/>
    </row>
    <row r="2365" spans="1:58" ht="50.1" customHeight="1">
      <c r="A2365" s="29" t="s">
        <v>5572</v>
      </c>
      <c r="B2365" s="30" t="s">
        <v>35</v>
      </c>
      <c r="C2365" s="31" t="s">
        <v>5573</v>
      </c>
      <c r="D2365" s="31" t="s">
        <v>5574</v>
      </c>
      <c r="E2365" s="31" t="s">
        <v>5575</v>
      </c>
      <c r="F2365" s="31" t="s">
        <v>5576</v>
      </c>
      <c r="G2365" s="32" t="s">
        <v>103</v>
      </c>
      <c r="H2365" s="33">
        <v>10</v>
      </c>
      <c r="I2365" s="67">
        <v>590000000</v>
      </c>
      <c r="J2365" s="32" t="s">
        <v>41</v>
      </c>
      <c r="K2365" s="32" t="s">
        <v>200</v>
      </c>
      <c r="L2365" s="32" t="s">
        <v>43</v>
      </c>
      <c r="M2365" s="32" t="s">
        <v>84</v>
      </c>
      <c r="N2365" s="32" t="s">
        <v>201</v>
      </c>
      <c r="O2365" s="32" t="s">
        <v>202</v>
      </c>
      <c r="P2365" s="32" t="s">
        <v>684</v>
      </c>
      <c r="Q2365" s="32" t="s">
        <v>685</v>
      </c>
      <c r="R2365" s="34">
        <v>300</v>
      </c>
      <c r="S2365" s="34">
        <v>143</v>
      </c>
      <c r="T2365" s="35">
        <v>0</v>
      </c>
      <c r="U2365" s="36">
        <f t="shared" si="206"/>
        <v>0</v>
      </c>
      <c r="V2365" s="37" t="s">
        <v>48</v>
      </c>
      <c r="W2365" s="32">
        <v>2016</v>
      </c>
      <c r="X2365" s="38">
        <v>11</v>
      </c>
    </row>
    <row r="2366" spans="1:58" s="40" customFormat="1" ht="50.1" customHeight="1">
      <c r="A2366" s="70" t="s">
        <v>5577</v>
      </c>
      <c r="B2366" s="30" t="s">
        <v>35</v>
      </c>
      <c r="C2366" s="42" t="s">
        <v>5573</v>
      </c>
      <c r="D2366" s="42" t="s">
        <v>5574</v>
      </c>
      <c r="E2366" s="42" t="s">
        <v>5575</v>
      </c>
      <c r="F2366" s="42" t="s">
        <v>5578</v>
      </c>
      <c r="G2366" s="30" t="s">
        <v>103</v>
      </c>
      <c r="H2366" s="30">
        <v>10</v>
      </c>
      <c r="I2366" s="67">
        <v>590000000</v>
      </c>
      <c r="J2366" s="32" t="s">
        <v>41</v>
      </c>
      <c r="K2366" s="30" t="s">
        <v>204</v>
      </c>
      <c r="L2366" s="32" t="s">
        <v>43</v>
      </c>
      <c r="M2366" s="30" t="s">
        <v>84</v>
      </c>
      <c r="N2366" s="30" t="s">
        <v>45</v>
      </c>
      <c r="O2366" s="54" t="s">
        <v>166</v>
      </c>
      <c r="P2366" s="32">
        <v>778</v>
      </c>
      <c r="Q2366" s="30" t="s">
        <v>685</v>
      </c>
      <c r="R2366" s="43">
        <v>300</v>
      </c>
      <c r="S2366" s="43">
        <v>143</v>
      </c>
      <c r="T2366" s="44">
        <v>0</v>
      </c>
      <c r="U2366" s="44">
        <f>T2366*1.12</f>
        <v>0</v>
      </c>
      <c r="V2366" s="64"/>
      <c r="W2366" s="32">
        <v>2016</v>
      </c>
      <c r="X2366" s="327" t="s">
        <v>1840</v>
      </c>
    </row>
    <row r="2367" spans="1:58" s="40" customFormat="1" ht="50.1" customHeight="1">
      <c r="A2367" s="70" t="s">
        <v>5579</v>
      </c>
      <c r="B2367" s="30" t="s">
        <v>35</v>
      </c>
      <c r="C2367" s="42" t="s">
        <v>5573</v>
      </c>
      <c r="D2367" s="42" t="s">
        <v>5574</v>
      </c>
      <c r="E2367" s="42" t="s">
        <v>5575</v>
      </c>
      <c r="F2367" s="42" t="s">
        <v>5580</v>
      </c>
      <c r="G2367" s="30" t="s">
        <v>40</v>
      </c>
      <c r="H2367" s="30">
        <v>0</v>
      </c>
      <c r="I2367" s="67">
        <v>590000000</v>
      </c>
      <c r="J2367" s="32" t="s">
        <v>41</v>
      </c>
      <c r="K2367" s="30" t="s">
        <v>835</v>
      </c>
      <c r="L2367" s="32" t="s">
        <v>41</v>
      </c>
      <c r="M2367" s="30" t="s">
        <v>44</v>
      </c>
      <c r="N2367" s="30" t="s">
        <v>1843</v>
      </c>
      <c r="O2367" s="32" t="s">
        <v>1844</v>
      </c>
      <c r="P2367" s="32">
        <v>778</v>
      </c>
      <c r="Q2367" s="30" t="s">
        <v>685</v>
      </c>
      <c r="R2367" s="170">
        <v>2</v>
      </c>
      <c r="S2367" s="43">
        <v>2155</v>
      </c>
      <c r="T2367" s="44">
        <f>R2367*S2367</f>
        <v>4310</v>
      </c>
      <c r="U2367" s="44">
        <f>T2367*1.12</f>
        <v>4827.2000000000007</v>
      </c>
      <c r="V2367" s="116"/>
      <c r="W2367" s="32">
        <v>2016</v>
      </c>
      <c r="X2367" s="327"/>
    </row>
    <row r="2368" spans="1:58" ht="50.1" customHeight="1">
      <c r="A2368" s="29" t="s">
        <v>5581</v>
      </c>
      <c r="B2368" s="30" t="s">
        <v>35</v>
      </c>
      <c r="C2368" s="31" t="s">
        <v>5573</v>
      </c>
      <c r="D2368" s="31" t="s">
        <v>5574</v>
      </c>
      <c r="E2368" s="31" t="s">
        <v>5575</v>
      </c>
      <c r="F2368" s="31" t="s">
        <v>5582</v>
      </c>
      <c r="G2368" s="32" t="s">
        <v>103</v>
      </c>
      <c r="H2368" s="33">
        <v>10</v>
      </c>
      <c r="I2368" s="67">
        <v>590000000</v>
      </c>
      <c r="J2368" s="32" t="s">
        <v>41</v>
      </c>
      <c r="K2368" s="32" t="s">
        <v>200</v>
      </c>
      <c r="L2368" s="32" t="s">
        <v>43</v>
      </c>
      <c r="M2368" s="32" t="s">
        <v>84</v>
      </c>
      <c r="N2368" s="32" t="s">
        <v>201</v>
      </c>
      <c r="O2368" s="32" t="s">
        <v>202</v>
      </c>
      <c r="P2368" s="32" t="s">
        <v>684</v>
      </c>
      <c r="Q2368" s="32" t="s">
        <v>685</v>
      </c>
      <c r="R2368" s="34">
        <v>1000</v>
      </c>
      <c r="S2368" s="34">
        <v>95</v>
      </c>
      <c r="T2368" s="35">
        <v>0</v>
      </c>
      <c r="U2368" s="36">
        <f t="shared" si="206"/>
        <v>0</v>
      </c>
      <c r="V2368" s="37" t="s">
        <v>48</v>
      </c>
      <c r="W2368" s="32">
        <v>2016</v>
      </c>
      <c r="X2368" s="38">
        <v>11</v>
      </c>
    </row>
    <row r="2369" spans="1:63" s="151" customFormat="1" ht="50.1" customHeight="1">
      <c r="A2369" s="41" t="s">
        <v>5583</v>
      </c>
      <c r="B2369" s="30" t="s">
        <v>35</v>
      </c>
      <c r="C2369" s="42" t="s">
        <v>5573</v>
      </c>
      <c r="D2369" s="42" t="s">
        <v>5574</v>
      </c>
      <c r="E2369" s="42" t="s">
        <v>5575</v>
      </c>
      <c r="F2369" s="42" t="s">
        <v>5582</v>
      </c>
      <c r="G2369" s="30" t="s">
        <v>103</v>
      </c>
      <c r="H2369" s="30">
        <v>10</v>
      </c>
      <c r="I2369" s="67">
        <v>590000000</v>
      </c>
      <c r="J2369" s="32" t="s">
        <v>41</v>
      </c>
      <c r="K2369" s="30" t="s">
        <v>204</v>
      </c>
      <c r="L2369" s="32" t="s">
        <v>43</v>
      </c>
      <c r="M2369" s="30" t="s">
        <v>84</v>
      </c>
      <c r="N2369" s="30" t="s">
        <v>45</v>
      </c>
      <c r="O2369" s="54" t="s">
        <v>166</v>
      </c>
      <c r="P2369" s="32" t="s">
        <v>684</v>
      </c>
      <c r="Q2369" s="30" t="s">
        <v>685</v>
      </c>
      <c r="R2369" s="43">
        <v>1000</v>
      </c>
      <c r="S2369" s="43">
        <v>95</v>
      </c>
      <c r="T2369" s="44">
        <f>R2369*S2369</f>
        <v>95000</v>
      </c>
      <c r="U2369" s="44">
        <f>T2369*1.12</f>
        <v>106400.00000000001</v>
      </c>
      <c r="V2369" s="64"/>
      <c r="W2369" s="32">
        <v>2016</v>
      </c>
      <c r="X2369" s="30"/>
    </row>
    <row r="2370" spans="1:63" ht="50.1" customHeight="1">
      <c r="A2370" s="29" t="s">
        <v>5584</v>
      </c>
      <c r="B2370" s="30" t="s">
        <v>35</v>
      </c>
      <c r="C2370" s="31" t="s">
        <v>5573</v>
      </c>
      <c r="D2370" s="31" t="s">
        <v>5574</v>
      </c>
      <c r="E2370" s="31" t="s">
        <v>5575</v>
      </c>
      <c r="F2370" s="31" t="s">
        <v>5585</v>
      </c>
      <c r="G2370" s="32" t="s">
        <v>103</v>
      </c>
      <c r="H2370" s="33">
        <v>10</v>
      </c>
      <c r="I2370" s="67">
        <v>590000000</v>
      </c>
      <c r="J2370" s="32" t="s">
        <v>41</v>
      </c>
      <c r="K2370" s="32" t="s">
        <v>200</v>
      </c>
      <c r="L2370" s="32" t="s">
        <v>43</v>
      </c>
      <c r="M2370" s="32" t="s">
        <v>84</v>
      </c>
      <c r="N2370" s="32" t="s">
        <v>201</v>
      </c>
      <c r="O2370" s="32" t="s">
        <v>202</v>
      </c>
      <c r="P2370" s="32" t="s">
        <v>684</v>
      </c>
      <c r="Q2370" s="32" t="s">
        <v>685</v>
      </c>
      <c r="R2370" s="34">
        <v>400</v>
      </c>
      <c r="S2370" s="34">
        <v>143</v>
      </c>
      <c r="T2370" s="35">
        <v>0</v>
      </c>
      <c r="U2370" s="36">
        <f t="shared" si="206"/>
        <v>0</v>
      </c>
      <c r="V2370" s="37" t="s">
        <v>48</v>
      </c>
      <c r="W2370" s="32">
        <v>2016</v>
      </c>
      <c r="X2370" s="38">
        <v>11</v>
      </c>
    </row>
    <row r="2371" spans="1:63" s="151" customFormat="1" ht="50.1" customHeight="1">
      <c r="A2371" s="41" t="s">
        <v>5586</v>
      </c>
      <c r="B2371" s="30" t="s">
        <v>35</v>
      </c>
      <c r="C2371" s="42" t="s">
        <v>5573</v>
      </c>
      <c r="D2371" s="42" t="s">
        <v>5574</v>
      </c>
      <c r="E2371" s="42" t="s">
        <v>5575</v>
      </c>
      <c r="F2371" s="42" t="s">
        <v>5585</v>
      </c>
      <c r="G2371" s="30" t="s">
        <v>103</v>
      </c>
      <c r="H2371" s="30">
        <v>10</v>
      </c>
      <c r="I2371" s="67">
        <v>590000000</v>
      </c>
      <c r="J2371" s="32" t="s">
        <v>41</v>
      </c>
      <c r="K2371" s="30" t="s">
        <v>204</v>
      </c>
      <c r="L2371" s="32" t="s">
        <v>43</v>
      </c>
      <c r="M2371" s="30" t="s">
        <v>84</v>
      </c>
      <c r="N2371" s="30" t="s">
        <v>45</v>
      </c>
      <c r="O2371" s="54" t="s">
        <v>166</v>
      </c>
      <c r="P2371" s="32" t="s">
        <v>684</v>
      </c>
      <c r="Q2371" s="30" t="s">
        <v>685</v>
      </c>
      <c r="R2371" s="43">
        <v>400</v>
      </c>
      <c r="S2371" s="43">
        <v>143</v>
      </c>
      <c r="T2371" s="44">
        <f>R2371*S2371</f>
        <v>57200</v>
      </c>
      <c r="U2371" s="44">
        <f>T2371*1.12</f>
        <v>64064.000000000007</v>
      </c>
      <c r="V2371" s="64"/>
      <c r="W2371" s="32">
        <v>2016</v>
      </c>
      <c r="X2371" s="30"/>
    </row>
    <row r="2372" spans="1:63" ht="50.1" customHeight="1">
      <c r="A2372" s="29" t="s">
        <v>5587</v>
      </c>
      <c r="B2372" s="30" t="s">
        <v>35</v>
      </c>
      <c r="C2372" s="31" t="s">
        <v>5573</v>
      </c>
      <c r="D2372" s="31" t="s">
        <v>5574</v>
      </c>
      <c r="E2372" s="31" t="s">
        <v>5575</v>
      </c>
      <c r="F2372" s="31" t="s">
        <v>5588</v>
      </c>
      <c r="G2372" s="32" t="s">
        <v>103</v>
      </c>
      <c r="H2372" s="33">
        <v>10</v>
      </c>
      <c r="I2372" s="67">
        <v>590000000</v>
      </c>
      <c r="J2372" s="32" t="s">
        <v>41</v>
      </c>
      <c r="K2372" s="32" t="s">
        <v>200</v>
      </c>
      <c r="L2372" s="32" t="s">
        <v>43</v>
      </c>
      <c r="M2372" s="32" t="s">
        <v>84</v>
      </c>
      <c r="N2372" s="32" t="s">
        <v>201</v>
      </c>
      <c r="O2372" s="32" t="s">
        <v>202</v>
      </c>
      <c r="P2372" s="32" t="s">
        <v>684</v>
      </c>
      <c r="Q2372" s="32" t="s">
        <v>685</v>
      </c>
      <c r="R2372" s="34">
        <v>50</v>
      </c>
      <c r="S2372" s="34">
        <v>145.6</v>
      </c>
      <c r="T2372" s="35">
        <v>0</v>
      </c>
      <c r="U2372" s="36">
        <f t="shared" si="206"/>
        <v>0</v>
      </c>
      <c r="V2372" s="37" t="s">
        <v>48</v>
      </c>
      <c r="W2372" s="32">
        <v>2016</v>
      </c>
      <c r="X2372" s="38">
        <v>11</v>
      </c>
    </row>
    <row r="2373" spans="1:63" s="40" customFormat="1" ht="50.1" customHeight="1">
      <c r="A2373" s="70" t="s">
        <v>5589</v>
      </c>
      <c r="B2373" s="30" t="s">
        <v>35</v>
      </c>
      <c r="C2373" s="42" t="s">
        <v>5573</v>
      </c>
      <c r="D2373" s="42" t="s">
        <v>5574</v>
      </c>
      <c r="E2373" s="42" t="s">
        <v>5575</v>
      </c>
      <c r="F2373" s="42" t="s">
        <v>5588</v>
      </c>
      <c r="G2373" s="30" t="s">
        <v>103</v>
      </c>
      <c r="H2373" s="30">
        <v>10</v>
      </c>
      <c r="I2373" s="67">
        <v>590000000</v>
      </c>
      <c r="J2373" s="32" t="s">
        <v>41</v>
      </c>
      <c r="K2373" s="30" t="s">
        <v>204</v>
      </c>
      <c r="L2373" s="32" t="s">
        <v>43</v>
      </c>
      <c r="M2373" s="30" t="s">
        <v>84</v>
      </c>
      <c r="N2373" s="30" t="s">
        <v>45</v>
      </c>
      <c r="O2373" s="54" t="s">
        <v>166</v>
      </c>
      <c r="P2373" s="32">
        <v>778</v>
      </c>
      <c r="Q2373" s="30" t="s">
        <v>685</v>
      </c>
      <c r="R2373" s="43">
        <v>50</v>
      </c>
      <c r="S2373" s="43">
        <v>145.6</v>
      </c>
      <c r="T2373" s="44">
        <v>0</v>
      </c>
      <c r="U2373" s="44">
        <f>T2373*1.12</f>
        <v>0</v>
      </c>
      <c r="V2373" s="64"/>
      <c r="W2373" s="32">
        <v>2016</v>
      </c>
      <c r="X2373" s="327" t="s">
        <v>1840</v>
      </c>
    </row>
    <row r="2374" spans="1:63" s="40" customFormat="1" ht="50.1" customHeight="1">
      <c r="A2374" s="70" t="s">
        <v>5590</v>
      </c>
      <c r="B2374" s="30" t="s">
        <v>35</v>
      </c>
      <c r="C2374" s="42" t="s">
        <v>5573</v>
      </c>
      <c r="D2374" s="42" t="s">
        <v>5574</v>
      </c>
      <c r="E2374" s="42" t="s">
        <v>5575</v>
      </c>
      <c r="F2374" s="42" t="s">
        <v>5591</v>
      </c>
      <c r="G2374" s="30" t="s">
        <v>40</v>
      </c>
      <c r="H2374" s="30">
        <v>0</v>
      </c>
      <c r="I2374" s="67">
        <v>590000000</v>
      </c>
      <c r="J2374" s="32" t="s">
        <v>41</v>
      </c>
      <c r="K2374" s="30" t="s">
        <v>835</v>
      </c>
      <c r="L2374" s="32" t="s">
        <v>41</v>
      </c>
      <c r="M2374" s="30" t="s">
        <v>44</v>
      </c>
      <c r="N2374" s="30" t="s">
        <v>1843</v>
      </c>
      <c r="O2374" s="32" t="s">
        <v>1844</v>
      </c>
      <c r="P2374" s="32">
        <v>778</v>
      </c>
      <c r="Q2374" s="30" t="s">
        <v>685</v>
      </c>
      <c r="R2374" s="170">
        <v>1</v>
      </c>
      <c r="S2374" s="43">
        <v>2042</v>
      </c>
      <c r="T2374" s="44">
        <f>R2374*S2374</f>
        <v>2042</v>
      </c>
      <c r="U2374" s="44">
        <f>T2374*1.12</f>
        <v>2287.0400000000004</v>
      </c>
      <c r="V2374" s="116"/>
      <c r="W2374" s="32">
        <v>2016</v>
      </c>
      <c r="X2374" s="327"/>
    </row>
    <row r="2375" spans="1:63" ht="50.1" customHeight="1">
      <c r="A2375" s="29" t="s">
        <v>5592</v>
      </c>
      <c r="B2375" s="30" t="s">
        <v>35</v>
      </c>
      <c r="C2375" s="31" t="s">
        <v>5593</v>
      </c>
      <c r="D2375" s="31" t="s">
        <v>5574</v>
      </c>
      <c r="E2375" s="31" t="s">
        <v>5594</v>
      </c>
      <c r="F2375" s="31" t="s">
        <v>5595</v>
      </c>
      <c r="G2375" s="32" t="s">
        <v>103</v>
      </c>
      <c r="H2375" s="33">
        <v>10</v>
      </c>
      <c r="I2375" s="67">
        <v>590000000</v>
      </c>
      <c r="J2375" s="32" t="s">
        <v>41</v>
      </c>
      <c r="K2375" s="32" t="s">
        <v>200</v>
      </c>
      <c r="L2375" s="32" t="s">
        <v>43</v>
      </c>
      <c r="M2375" s="32" t="s">
        <v>84</v>
      </c>
      <c r="N2375" s="32" t="s">
        <v>201</v>
      </c>
      <c r="O2375" s="32" t="s">
        <v>202</v>
      </c>
      <c r="P2375" s="32" t="s">
        <v>133</v>
      </c>
      <c r="Q2375" s="32" t="s">
        <v>134</v>
      </c>
      <c r="R2375" s="34">
        <v>80</v>
      </c>
      <c r="S2375" s="34">
        <v>250</v>
      </c>
      <c r="T2375" s="35">
        <v>0</v>
      </c>
      <c r="U2375" s="36">
        <f t="shared" si="206"/>
        <v>0</v>
      </c>
      <c r="V2375" s="37" t="s">
        <v>48</v>
      </c>
      <c r="W2375" s="32">
        <v>2016</v>
      </c>
      <c r="X2375" s="38">
        <v>11</v>
      </c>
    </row>
    <row r="2376" spans="1:63" s="151" customFormat="1" ht="50.1" customHeight="1">
      <c r="A2376" s="41" t="s">
        <v>5596</v>
      </c>
      <c r="B2376" s="30" t="s">
        <v>35</v>
      </c>
      <c r="C2376" s="42" t="s">
        <v>5593</v>
      </c>
      <c r="D2376" s="42" t="s">
        <v>5574</v>
      </c>
      <c r="E2376" s="42" t="s">
        <v>5594</v>
      </c>
      <c r="F2376" s="42" t="s">
        <v>5595</v>
      </c>
      <c r="G2376" s="30" t="s">
        <v>103</v>
      </c>
      <c r="H2376" s="30">
        <v>10</v>
      </c>
      <c r="I2376" s="67">
        <v>590000000</v>
      </c>
      <c r="J2376" s="32" t="s">
        <v>41</v>
      </c>
      <c r="K2376" s="30" t="s">
        <v>204</v>
      </c>
      <c r="L2376" s="32" t="s">
        <v>43</v>
      </c>
      <c r="M2376" s="30" t="s">
        <v>84</v>
      </c>
      <c r="N2376" s="30" t="s">
        <v>45</v>
      </c>
      <c r="O2376" s="54" t="s">
        <v>166</v>
      </c>
      <c r="P2376" s="32">
        <v>166</v>
      </c>
      <c r="Q2376" s="30" t="s">
        <v>134</v>
      </c>
      <c r="R2376" s="43">
        <v>80</v>
      </c>
      <c r="S2376" s="43">
        <v>250</v>
      </c>
      <c r="T2376" s="44">
        <f>R2376*S2376</f>
        <v>20000</v>
      </c>
      <c r="U2376" s="44">
        <f>T2376*1.12</f>
        <v>22400.000000000004</v>
      </c>
      <c r="V2376" s="64"/>
      <c r="W2376" s="32">
        <v>2016</v>
      </c>
      <c r="X2376" s="30"/>
    </row>
    <row r="2377" spans="1:63" ht="50.1" customHeight="1">
      <c r="A2377" s="29" t="s">
        <v>5597</v>
      </c>
      <c r="B2377" s="30" t="s">
        <v>35</v>
      </c>
      <c r="C2377" s="31" t="s">
        <v>5573</v>
      </c>
      <c r="D2377" s="31" t="s">
        <v>5574</v>
      </c>
      <c r="E2377" s="31" t="s">
        <v>5575</v>
      </c>
      <c r="F2377" s="31" t="s">
        <v>5598</v>
      </c>
      <c r="G2377" s="32" t="s">
        <v>103</v>
      </c>
      <c r="H2377" s="33">
        <v>10</v>
      </c>
      <c r="I2377" s="67">
        <v>590000000</v>
      </c>
      <c r="J2377" s="32" t="s">
        <v>41</v>
      </c>
      <c r="K2377" s="32" t="s">
        <v>200</v>
      </c>
      <c r="L2377" s="32" t="s">
        <v>43</v>
      </c>
      <c r="M2377" s="32" t="s">
        <v>84</v>
      </c>
      <c r="N2377" s="32" t="s">
        <v>201</v>
      </c>
      <c r="O2377" s="32" t="s">
        <v>202</v>
      </c>
      <c r="P2377" s="32" t="s">
        <v>684</v>
      </c>
      <c r="Q2377" s="32" t="s">
        <v>685</v>
      </c>
      <c r="R2377" s="34">
        <v>22</v>
      </c>
      <c r="S2377" s="34">
        <v>11700</v>
      </c>
      <c r="T2377" s="35">
        <v>0</v>
      </c>
      <c r="U2377" s="36">
        <f t="shared" si="206"/>
        <v>0</v>
      </c>
      <c r="V2377" s="37" t="s">
        <v>48</v>
      </c>
      <c r="W2377" s="32">
        <v>2016</v>
      </c>
      <c r="X2377" s="38">
        <v>11</v>
      </c>
    </row>
    <row r="2378" spans="1:63" s="40" customFormat="1" ht="50.1" customHeight="1">
      <c r="A2378" s="70" t="s">
        <v>5599</v>
      </c>
      <c r="B2378" s="30" t="s">
        <v>35</v>
      </c>
      <c r="C2378" s="42" t="s">
        <v>5573</v>
      </c>
      <c r="D2378" s="42" t="s">
        <v>5574</v>
      </c>
      <c r="E2378" s="42" t="s">
        <v>5575</v>
      </c>
      <c r="F2378" s="42" t="s">
        <v>5598</v>
      </c>
      <c r="G2378" s="30" t="s">
        <v>103</v>
      </c>
      <c r="H2378" s="30">
        <v>10</v>
      </c>
      <c r="I2378" s="67">
        <v>590000000</v>
      </c>
      <c r="J2378" s="32" t="s">
        <v>41</v>
      </c>
      <c r="K2378" s="30" t="s">
        <v>204</v>
      </c>
      <c r="L2378" s="32" t="s">
        <v>43</v>
      </c>
      <c r="M2378" s="30" t="s">
        <v>84</v>
      </c>
      <c r="N2378" s="30" t="s">
        <v>45</v>
      </c>
      <c r="O2378" s="54" t="s">
        <v>166</v>
      </c>
      <c r="P2378" s="32">
        <v>778</v>
      </c>
      <c r="Q2378" s="30" t="s">
        <v>685</v>
      </c>
      <c r="R2378" s="58">
        <v>22</v>
      </c>
      <c r="S2378" s="58">
        <v>11700</v>
      </c>
      <c r="T2378" s="58">
        <v>0</v>
      </c>
      <c r="U2378" s="58">
        <f>T2378*1.12</f>
        <v>0</v>
      </c>
      <c r="V2378" s="314"/>
      <c r="W2378" s="32">
        <v>2016</v>
      </c>
      <c r="X2378" s="30" t="s">
        <v>14284</v>
      </c>
      <c r="Y2378" s="363"/>
      <c r="Z2378" s="364"/>
      <c r="AA2378" s="364"/>
      <c r="AB2378" s="364"/>
      <c r="AC2378" s="364"/>
      <c r="AD2378" s="364"/>
      <c r="AE2378" s="364"/>
      <c r="AF2378" s="364"/>
      <c r="AG2378" s="364"/>
      <c r="AH2378" s="364"/>
      <c r="AI2378" s="364"/>
      <c r="AJ2378" s="364"/>
      <c r="AK2378" s="364"/>
      <c r="AL2378" s="364"/>
      <c r="AM2378" s="39"/>
      <c r="AN2378" s="39"/>
      <c r="AO2378" s="39"/>
      <c r="AP2378" s="39"/>
      <c r="AQ2378" s="39"/>
      <c r="AR2378" s="39"/>
      <c r="AS2378" s="39"/>
      <c r="AT2378" s="39"/>
      <c r="AU2378" s="39"/>
      <c r="AV2378" s="39"/>
      <c r="AW2378" s="39"/>
      <c r="AX2378" s="39"/>
      <c r="AY2378" s="39"/>
      <c r="AZ2378" s="39"/>
      <c r="BA2378" s="39"/>
      <c r="BB2378" s="39"/>
      <c r="BC2378" s="39"/>
      <c r="BD2378" s="39"/>
      <c r="BE2378" s="39"/>
      <c r="BF2378" s="39"/>
      <c r="BG2378" s="39"/>
      <c r="BH2378" s="39"/>
      <c r="BI2378" s="39"/>
      <c r="BJ2378" s="39"/>
      <c r="BK2378" s="39"/>
    </row>
    <row r="2379" spans="1:63" s="40" customFormat="1" ht="50.1" customHeight="1">
      <c r="A2379" s="70" t="s">
        <v>14285</v>
      </c>
      <c r="B2379" s="30" t="s">
        <v>35</v>
      </c>
      <c r="C2379" s="42" t="s">
        <v>14286</v>
      </c>
      <c r="D2379" s="42" t="s">
        <v>14287</v>
      </c>
      <c r="E2379" s="42" t="s">
        <v>14288</v>
      </c>
      <c r="F2379" s="42" t="s">
        <v>14287</v>
      </c>
      <c r="G2379" s="30" t="s">
        <v>40</v>
      </c>
      <c r="H2379" s="30">
        <v>0</v>
      </c>
      <c r="I2379" s="67">
        <v>590000000</v>
      </c>
      <c r="J2379" s="32" t="s">
        <v>41</v>
      </c>
      <c r="K2379" s="30" t="s">
        <v>14136</v>
      </c>
      <c r="L2379" s="32" t="s">
        <v>43</v>
      </c>
      <c r="M2379" s="30" t="s">
        <v>84</v>
      </c>
      <c r="N2379" s="30" t="s">
        <v>45</v>
      </c>
      <c r="O2379" s="54" t="s">
        <v>62</v>
      </c>
      <c r="P2379" s="32">
        <v>778</v>
      </c>
      <c r="Q2379" s="30" t="s">
        <v>685</v>
      </c>
      <c r="R2379" s="58">
        <v>6</v>
      </c>
      <c r="S2379" s="58">
        <v>1450</v>
      </c>
      <c r="T2379" s="58">
        <f>R2379*S2379</f>
        <v>8700</v>
      </c>
      <c r="U2379" s="58">
        <f>T2379*1.12</f>
        <v>9744.0000000000018</v>
      </c>
      <c r="V2379" s="314"/>
      <c r="W2379" s="32">
        <v>2016</v>
      </c>
      <c r="X2379" s="30"/>
      <c r="Y2379" s="363"/>
      <c r="Z2379" s="364"/>
      <c r="AA2379" s="364"/>
      <c r="AB2379" s="364"/>
      <c r="AC2379" s="364"/>
      <c r="AD2379" s="364"/>
      <c r="AE2379" s="364"/>
      <c r="AF2379" s="364"/>
      <c r="AG2379" s="364"/>
      <c r="AH2379" s="364"/>
      <c r="AI2379" s="364"/>
      <c r="AJ2379" s="364"/>
      <c r="AK2379" s="364"/>
      <c r="AL2379" s="364"/>
      <c r="AM2379" s="39"/>
      <c r="AN2379" s="39"/>
      <c r="AO2379" s="39"/>
      <c r="AP2379" s="39"/>
      <c r="AQ2379" s="39"/>
      <c r="AR2379" s="39"/>
      <c r="AS2379" s="39"/>
      <c r="AT2379" s="39"/>
      <c r="AU2379" s="39"/>
      <c r="AV2379" s="39"/>
      <c r="AW2379" s="39"/>
      <c r="AX2379" s="39"/>
      <c r="AY2379" s="39"/>
      <c r="AZ2379" s="39"/>
      <c r="BA2379" s="39"/>
      <c r="BB2379" s="39"/>
      <c r="BC2379" s="39"/>
      <c r="BD2379" s="39"/>
      <c r="BE2379" s="39"/>
      <c r="BF2379" s="39"/>
      <c r="BG2379" s="39"/>
      <c r="BH2379" s="39"/>
      <c r="BI2379" s="39"/>
      <c r="BJ2379" s="39"/>
      <c r="BK2379" s="39"/>
    </row>
    <row r="2380" spans="1:63" ht="50.1" customHeight="1">
      <c r="A2380" s="29" t="s">
        <v>5600</v>
      </c>
      <c r="B2380" s="30" t="s">
        <v>35</v>
      </c>
      <c r="C2380" s="31" t="s">
        <v>5601</v>
      </c>
      <c r="D2380" s="31" t="s">
        <v>5602</v>
      </c>
      <c r="E2380" s="31" t="s">
        <v>5603</v>
      </c>
      <c r="F2380" s="31" t="s">
        <v>5604</v>
      </c>
      <c r="G2380" s="32" t="s">
        <v>40</v>
      </c>
      <c r="H2380" s="33">
        <v>0</v>
      </c>
      <c r="I2380" s="67">
        <v>590000000</v>
      </c>
      <c r="J2380" s="32" t="s">
        <v>41</v>
      </c>
      <c r="K2380" s="32" t="s">
        <v>54</v>
      </c>
      <c r="L2380" s="32" t="s">
        <v>41</v>
      </c>
      <c r="M2380" s="32" t="s">
        <v>44</v>
      </c>
      <c r="N2380" s="32" t="s">
        <v>55</v>
      </c>
      <c r="O2380" s="32" t="s">
        <v>56</v>
      </c>
      <c r="P2380" s="32" t="s">
        <v>133</v>
      </c>
      <c r="Q2380" s="32" t="s">
        <v>134</v>
      </c>
      <c r="R2380" s="34">
        <v>10</v>
      </c>
      <c r="S2380" s="34">
        <v>800</v>
      </c>
      <c r="T2380" s="35">
        <v>0</v>
      </c>
      <c r="U2380" s="36">
        <f t="shared" si="206"/>
        <v>0</v>
      </c>
      <c r="V2380" s="37" t="s">
        <v>48</v>
      </c>
      <c r="W2380" s="32">
        <v>2016</v>
      </c>
      <c r="X2380" s="38">
        <v>11</v>
      </c>
    </row>
    <row r="2381" spans="1:63" s="151" customFormat="1" ht="50.1" customHeight="1">
      <c r="A2381" s="41" t="s">
        <v>5605</v>
      </c>
      <c r="B2381" s="30" t="s">
        <v>35</v>
      </c>
      <c r="C2381" s="42" t="s">
        <v>5601</v>
      </c>
      <c r="D2381" s="73" t="s">
        <v>5606</v>
      </c>
      <c r="E2381" s="42" t="s">
        <v>5603</v>
      </c>
      <c r="F2381" s="73" t="s">
        <v>5604</v>
      </c>
      <c r="G2381" s="30" t="s">
        <v>40</v>
      </c>
      <c r="H2381" s="30">
        <v>0</v>
      </c>
      <c r="I2381" s="67">
        <v>590000000</v>
      </c>
      <c r="J2381" s="32" t="s">
        <v>41</v>
      </c>
      <c r="K2381" s="32" t="s">
        <v>524</v>
      </c>
      <c r="L2381" s="32" t="s">
        <v>41</v>
      </c>
      <c r="M2381" s="98" t="s">
        <v>44</v>
      </c>
      <c r="N2381" s="30" t="s">
        <v>55</v>
      </c>
      <c r="O2381" s="67" t="s">
        <v>483</v>
      </c>
      <c r="P2381" s="125" t="s">
        <v>133</v>
      </c>
      <c r="Q2381" s="98" t="s">
        <v>137</v>
      </c>
      <c r="R2381" s="49" t="s">
        <v>5607</v>
      </c>
      <c r="S2381" s="118" t="s">
        <v>5608</v>
      </c>
      <c r="T2381" s="44">
        <f>R2381*S2381</f>
        <v>8000</v>
      </c>
      <c r="U2381" s="44">
        <f>T2381*1.12</f>
        <v>8960</v>
      </c>
      <c r="V2381" s="98"/>
      <c r="W2381" s="32">
        <v>2016</v>
      </c>
      <c r="X2381" s="30"/>
    </row>
    <row r="2382" spans="1:63" ht="50.1" customHeight="1">
      <c r="A2382" s="29" t="s">
        <v>5609</v>
      </c>
      <c r="B2382" s="30" t="s">
        <v>35</v>
      </c>
      <c r="C2382" s="31" t="s">
        <v>5610</v>
      </c>
      <c r="D2382" s="31" t="s">
        <v>5611</v>
      </c>
      <c r="E2382" s="31" t="s">
        <v>5612</v>
      </c>
      <c r="F2382" s="31" t="s">
        <v>5613</v>
      </c>
      <c r="G2382" s="32" t="s">
        <v>40</v>
      </c>
      <c r="H2382" s="33">
        <v>0</v>
      </c>
      <c r="I2382" s="67">
        <v>590000000</v>
      </c>
      <c r="J2382" s="32" t="s">
        <v>41</v>
      </c>
      <c r="K2382" s="32" t="s">
        <v>275</v>
      </c>
      <c r="L2382" s="32" t="s">
        <v>41</v>
      </c>
      <c r="M2382" s="32" t="s">
        <v>84</v>
      </c>
      <c r="N2382" s="32" t="s">
        <v>3478</v>
      </c>
      <c r="O2382" s="32" t="s">
        <v>46</v>
      </c>
      <c r="P2382" s="32" t="s">
        <v>133</v>
      </c>
      <c r="Q2382" s="32" t="s">
        <v>134</v>
      </c>
      <c r="R2382" s="34">
        <v>25</v>
      </c>
      <c r="S2382" s="34">
        <v>1840</v>
      </c>
      <c r="T2382" s="35">
        <v>0</v>
      </c>
      <c r="U2382" s="36">
        <v>0</v>
      </c>
      <c r="V2382" s="37" t="s">
        <v>48</v>
      </c>
      <c r="W2382" s="32">
        <v>2016</v>
      </c>
      <c r="X2382" s="30" t="s">
        <v>12864</v>
      </c>
    </row>
    <row r="2383" spans="1:63" ht="50.1" customHeight="1">
      <c r="A2383" s="29" t="s">
        <v>5614</v>
      </c>
      <c r="B2383" s="30" t="s">
        <v>35</v>
      </c>
      <c r="C2383" s="31" t="s">
        <v>5610</v>
      </c>
      <c r="D2383" s="31" t="s">
        <v>5611</v>
      </c>
      <c r="E2383" s="31" t="s">
        <v>5612</v>
      </c>
      <c r="F2383" s="31" t="s">
        <v>5615</v>
      </c>
      <c r="G2383" s="32" t="s">
        <v>40</v>
      </c>
      <c r="H2383" s="33">
        <v>0</v>
      </c>
      <c r="I2383" s="67">
        <v>590000000</v>
      </c>
      <c r="J2383" s="32" t="s">
        <v>41</v>
      </c>
      <c r="K2383" s="32" t="s">
        <v>313</v>
      </c>
      <c r="L2383" s="32" t="s">
        <v>41</v>
      </c>
      <c r="M2383" s="32" t="s">
        <v>84</v>
      </c>
      <c r="N2383" s="32" t="s">
        <v>5616</v>
      </c>
      <c r="O2383" s="32" t="s">
        <v>398</v>
      </c>
      <c r="P2383" s="32" t="s">
        <v>133</v>
      </c>
      <c r="Q2383" s="32" t="s">
        <v>134</v>
      </c>
      <c r="R2383" s="34">
        <v>25</v>
      </c>
      <c r="S2383" s="34">
        <v>7400</v>
      </c>
      <c r="T2383" s="35">
        <f t="shared" ref="T2383:T2392" si="207">R2383*S2383</f>
        <v>185000</v>
      </c>
      <c r="U2383" s="36">
        <f t="shared" ref="U2383:U2392" si="208">T2383*1.12</f>
        <v>207200.00000000003</v>
      </c>
      <c r="V2383" s="37" t="s">
        <v>48</v>
      </c>
      <c r="W2383" s="32">
        <v>2016</v>
      </c>
      <c r="X2383" s="38" t="s">
        <v>48</v>
      </c>
    </row>
    <row r="2384" spans="1:63" ht="50.1" customHeight="1">
      <c r="A2384" s="29" t="s">
        <v>5617</v>
      </c>
      <c r="B2384" s="30" t="s">
        <v>35</v>
      </c>
      <c r="C2384" s="31" t="s">
        <v>5618</v>
      </c>
      <c r="D2384" s="31" t="s">
        <v>5619</v>
      </c>
      <c r="E2384" s="31" t="s">
        <v>5620</v>
      </c>
      <c r="F2384" s="31" t="s">
        <v>5621</v>
      </c>
      <c r="G2384" s="32" t="s">
        <v>40</v>
      </c>
      <c r="H2384" s="33">
        <v>0</v>
      </c>
      <c r="I2384" s="67">
        <v>590000000</v>
      </c>
      <c r="J2384" s="32" t="s">
        <v>41</v>
      </c>
      <c r="K2384" s="32" t="s">
        <v>381</v>
      </c>
      <c r="L2384" s="32" t="s">
        <v>302</v>
      </c>
      <c r="M2384" s="32" t="s">
        <v>69</v>
      </c>
      <c r="N2384" s="32" t="s">
        <v>303</v>
      </c>
      <c r="O2384" s="32" t="s">
        <v>71</v>
      </c>
      <c r="P2384" s="32">
        <v>796</v>
      </c>
      <c r="Q2384" s="32" t="s">
        <v>47</v>
      </c>
      <c r="R2384" s="34">
        <v>14</v>
      </c>
      <c r="S2384" s="34">
        <v>11500</v>
      </c>
      <c r="T2384" s="35">
        <v>0</v>
      </c>
      <c r="U2384" s="36">
        <f t="shared" si="208"/>
        <v>0</v>
      </c>
      <c r="V2384" s="37" t="s">
        <v>48</v>
      </c>
      <c r="W2384" s="32">
        <v>2016</v>
      </c>
      <c r="X2384" s="38">
        <v>11</v>
      </c>
    </row>
    <row r="2385" spans="1:24" s="151" customFormat="1" ht="50.1" customHeight="1">
      <c r="A2385" s="41" t="s">
        <v>5622</v>
      </c>
      <c r="B2385" s="30" t="s">
        <v>35</v>
      </c>
      <c r="C2385" s="42" t="s">
        <v>5618</v>
      </c>
      <c r="D2385" s="42" t="s">
        <v>5619</v>
      </c>
      <c r="E2385" s="42" t="s">
        <v>5620</v>
      </c>
      <c r="F2385" s="42" t="s">
        <v>5621</v>
      </c>
      <c r="G2385" s="32" t="s">
        <v>40</v>
      </c>
      <c r="H2385" s="30">
        <v>0</v>
      </c>
      <c r="I2385" s="67">
        <v>590000000</v>
      </c>
      <c r="J2385" s="32" t="s">
        <v>41</v>
      </c>
      <c r="K2385" s="32" t="s">
        <v>383</v>
      </c>
      <c r="L2385" s="32" t="s">
        <v>302</v>
      </c>
      <c r="M2385" s="32" t="s">
        <v>69</v>
      </c>
      <c r="N2385" s="32" t="s">
        <v>303</v>
      </c>
      <c r="O2385" s="32" t="s">
        <v>115</v>
      </c>
      <c r="P2385" s="32">
        <v>796</v>
      </c>
      <c r="Q2385" s="32" t="s">
        <v>47</v>
      </c>
      <c r="R2385" s="62">
        <v>14</v>
      </c>
      <c r="S2385" s="53">
        <v>11500</v>
      </c>
      <c r="T2385" s="44">
        <f>R2385*S2385</f>
        <v>161000</v>
      </c>
      <c r="U2385" s="44">
        <f>T2385*1.12</f>
        <v>180320.00000000003</v>
      </c>
      <c r="V2385" s="65"/>
      <c r="W2385" s="32">
        <v>2016</v>
      </c>
      <c r="X2385" s="87"/>
    </row>
    <row r="2386" spans="1:24" ht="50.1" customHeight="1">
      <c r="A2386" s="29" t="s">
        <v>5623</v>
      </c>
      <c r="B2386" s="30" t="s">
        <v>35</v>
      </c>
      <c r="C2386" s="31" t="s">
        <v>5618</v>
      </c>
      <c r="D2386" s="31" t="s">
        <v>5619</v>
      </c>
      <c r="E2386" s="31" t="s">
        <v>5620</v>
      </c>
      <c r="F2386" s="31" t="s">
        <v>5624</v>
      </c>
      <c r="G2386" s="32" t="s">
        <v>40</v>
      </c>
      <c r="H2386" s="33">
        <v>0</v>
      </c>
      <c r="I2386" s="67">
        <v>590000000</v>
      </c>
      <c r="J2386" s="32" t="s">
        <v>41</v>
      </c>
      <c r="K2386" s="32" t="s">
        <v>381</v>
      </c>
      <c r="L2386" s="32" t="s">
        <v>302</v>
      </c>
      <c r="M2386" s="32" t="s">
        <v>69</v>
      </c>
      <c r="N2386" s="32" t="s">
        <v>303</v>
      </c>
      <c r="O2386" s="32" t="s">
        <v>71</v>
      </c>
      <c r="P2386" s="32">
        <v>796</v>
      </c>
      <c r="Q2386" s="32" t="s">
        <v>47</v>
      </c>
      <c r="R2386" s="34">
        <v>7</v>
      </c>
      <c r="S2386" s="34">
        <v>8000</v>
      </c>
      <c r="T2386" s="35">
        <v>0</v>
      </c>
      <c r="U2386" s="36">
        <f>T2386*1.12</f>
        <v>0</v>
      </c>
      <c r="V2386" s="37" t="s">
        <v>48</v>
      </c>
      <c r="W2386" s="32">
        <v>2016</v>
      </c>
      <c r="X2386" s="38">
        <v>11</v>
      </c>
    </row>
    <row r="2387" spans="1:24" s="151" customFormat="1" ht="50.1" customHeight="1">
      <c r="A2387" s="41" t="s">
        <v>5625</v>
      </c>
      <c r="B2387" s="30" t="s">
        <v>35</v>
      </c>
      <c r="C2387" s="42" t="s">
        <v>5618</v>
      </c>
      <c r="D2387" s="42" t="s">
        <v>5619</v>
      </c>
      <c r="E2387" s="42" t="s">
        <v>5620</v>
      </c>
      <c r="F2387" s="42" t="s">
        <v>5624</v>
      </c>
      <c r="G2387" s="32" t="s">
        <v>40</v>
      </c>
      <c r="H2387" s="30">
        <v>0</v>
      </c>
      <c r="I2387" s="67">
        <v>590000000</v>
      </c>
      <c r="J2387" s="32" t="s">
        <v>41</v>
      </c>
      <c r="K2387" s="32" t="s">
        <v>383</v>
      </c>
      <c r="L2387" s="32" t="s">
        <v>302</v>
      </c>
      <c r="M2387" s="32" t="s">
        <v>69</v>
      </c>
      <c r="N2387" s="32" t="s">
        <v>303</v>
      </c>
      <c r="O2387" s="32" t="s">
        <v>115</v>
      </c>
      <c r="P2387" s="32">
        <v>796</v>
      </c>
      <c r="Q2387" s="32" t="s">
        <v>47</v>
      </c>
      <c r="R2387" s="62">
        <v>7</v>
      </c>
      <c r="S2387" s="53">
        <v>8000</v>
      </c>
      <c r="T2387" s="44">
        <f>R2387*S2387</f>
        <v>56000</v>
      </c>
      <c r="U2387" s="44">
        <f>T2387*1.12</f>
        <v>62720.000000000007</v>
      </c>
      <c r="V2387" s="87"/>
      <c r="W2387" s="32">
        <v>2016</v>
      </c>
      <c r="X2387" s="87"/>
    </row>
    <row r="2388" spans="1:24" ht="50.1" customHeight="1">
      <c r="A2388" s="29" t="s">
        <v>5626</v>
      </c>
      <c r="B2388" s="30" t="s">
        <v>35</v>
      </c>
      <c r="C2388" s="31" t="s">
        <v>5627</v>
      </c>
      <c r="D2388" s="31" t="s">
        <v>5628</v>
      </c>
      <c r="E2388" s="31" t="s">
        <v>1138</v>
      </c>
      <c r="F2388" s="31" t="s">
        <v>5629</v>
      </c>
      <c r="G2388" s="32" t="s">
        <v>103</v>
      </c>
      <c r="H2388" s="33">
        <v>10</v>
      </c>
      <c r="I2388" s="67">
        <v>590000000</v>
      </c>
      <c r="J2388" s="32" t="s">
        <v>41</v>
      </c>
      <c r="K2388" s="32" t="s">
        <v>200</v>
      </c>
      <c r="L2388" s="32" t="s">
        <v>43</v>
      </c>
      <c r="M2388" s="32" t="s">
        <v>84</v>
      </c>
      <c r="N2388" s="32" t="s">
        <v>201</v>
      </c>
      <c r="O2388" s="32" t="s">
        <v>202</v>
      </c>
      <c r="P2388" s="32">
        <v>796</v>
      </c>
      <c r="Q2388" s="32" t="s">
        <v>47</v>
      </c>
      <c r="R2388" s="34">
        <v>30</v>
      </c>
      <c r="S2388" s="34">
        <v>87.1</v>
      </c>
      <c r="T2388" s="35">
        <v>0</v>
      </c>
      <c r="U2388" s="36">
        <f>T2388*1.12</f>
        <v>0</v>
      </c>
      <c r="V2388" s="37" t="s">
        <v>48</v>
      </c>
      <c r="W2388" s="32">
        <v>2016</v>
      </c>
      <c r="X2388" s="38">
        <v>11</v>
      </c>
    </row>
    <row r="2389" spans="1:24" s="151" customFormat="1" ht="50.1" customHeight="1">
      <c r="A2389" s="41" t="s">
        <v>5630</v>
      </c>
      <c r="B2389" s="30" t="s">
        <v>35</v>
      </c>
      <c r="C2389" s="42" t="s">
        <v>5627</v>
      </c>
      <c r="D2389" s="42" t="s">
        <v>5628</v>
      </c>
      <c r="E2389" s="42" t="s">
        <v>1138</v>
      </c>
      <c r="F2389" s="42" t="s">
        <v>5629</v>
      </c>
      <c r="G2389" s="30" t="s">
        <v>103</v>
      </c>
      <c r="H2389" s="30">
        <v>10</v>
      </c>
      <c r="I2389" s="67">
        <v>590000000</v>
      </c>
      <c r="J2389" s="32" t="s">
        <v>41</v>
      </c>
      <c r="K2389" s="30" t="s">
        <v>204</v>
      </c>
      <c r="L2389" s="32" t="s">
        <v>43</v>
      </c>
      <c r="M2389" s="30" t="s">
        <v>84</v>
      </c>
      <c r="N2389" s="30" t="s">
        <v>45</v>
      </c>
      <c r="O2389" s="54" t="s">
        <v>166</v>
      </c>
      <c r="P2389" s="32">
        <v>796</v>
      </c>
      <c r="Q2389" s="30" t="s">
        <v>47</v>
      </c>
      <c r="R2389" s="43">
        <v>30</v>
      </c>
      <c r="S2389" s="43">
        <v>87.1</v>
      </c>
      <c r="T2389" s="44">
        <f t="shared" si="207"/>
        <v>2613</v>
      </c>
      <c r="U2389" s="44">
        <f t="shared" si="208"/>
        <v>2926.5600000000004</v>
      </c>
      <c r="V2389" s="64"/>
      <c r="W2389" s="32">
        <v>2016</v>
      </c>
      <c r="X2389" s="30"/>
    </row>
    <row r="2390" spans="1:24" ht="50.1" customHeight="1">
      <c r="A2390" s="29" t="s">
        <v>5631</v>
      </c>
      <c r="B2390" s="30" t="s">
        <v>35</v>
      </c>
      <c r="C2390" s="31" t="s">
        <v>5632</v>
      </c>
      <c r="D2390" s="31" t="s">
        <v>5633</v>
      </c>
      <c r="E2390" s="31" t="s">
        <v>5634</v>
      </c>
      <c r="F2390" s="31" t="s">
        <v>5635</v>
      </c>
      <c r="G2390" s="32" t="s">
        <v>40</v>
      </c>
      <c r="H2390" s="33">
        <v>0</v>
      </c>
      <c r="I2390" s="67">
        <v>590000000</v>
      </c>
      <c r="J2390" s="32" t="s">
        <v>41</v>
      </c>
      <c r="K2390" s="32" t="s">
        <v>2101</v>
      </c>
      <c r="L2390" s="32" t="s">
        <v>43</v>
      </c>
      <c r="M2390" s="32" t="s">
        <v>84</v>
      </c>
      <c r="N2390" s="32" t="s">
        <v>345</v>
      </c>
      <c r="O2390" s="32" t="s">
        <v>56</v>
      </c>
      <c r="P2390" s="32" t="s">
        <v>133</v>
      </c>
      <c r="Q2390" s="32" t="s">
        <v>134</v>
      </c>
      <c r="R2390" s="34">
        <v>550</v>
      </c>
      <c r="S2390" s="34">
        <v>157</v>
      </c>
      <c r="T2390" s="35">
        <f t="shared" si="207"/>
        <v>86350</v>
      </c>
      <c r="U2390" s="36">
        <f t="shared" si="208"/>
        <v>96712.000000000015</v>
      </c>
      <c r="V2390" s="37" t="s">
        <v>48</v>
      </c>
      <c r="W2390" s="32">
        <v>2016</v>
      </c>
      <c r="X2390" s="38" t="s">
        <v>48</v>
      </c>
    </row>
    <row r="2391" spans="1:24" ht="50.1" customHeight="1">
      <c r="A2391" s="29" t="s">
        <v>5636</v>
      </c>
      <c r="B2391" s="30" t="s">
        <v>35</v>
      </c>
      <c r="C2391" s="31" t="s">
        <v>5637</v>
      </c>
      <c r="D2391" s="31" t="s">
        <v>5633</v>
      </c>
      <c r="E2391" s="31" t="s">
        <v>5638</v>
      </c>
      <c r="F2391" s="31" t="s">
        <v>5639</v>
      </c>
      <c r="G2391" s="32" t="s">
        <v>40</v>
      </c>
      <c r="H2391" s="33">
        <v>0</v>
      </c>
      <c r="I2391" s="67">
        <v>590000000</v>
      </c>
      <c r="J2391" s="32" t="s">
        <v>41</v>
      </c>
      <c r="K2391" s="32" t="s">
        <v>2101</v>
      </c>
      <c r="L2391" s="32" t="s">
        <v>43</v>
      </c>
      <c r="M2391" s="32" t="s">
        <v>84</v>
      </c>
      <c r="N2391" s="32" t="s">
        <v>345</v>
      </c>
      <c r="O2391" s="32" t="s">
        <v>56</v>
      </c>
      <c r="P2391" s="32" t="s">
        <v>133</v>
      </c>
      <c r="Q2391" s="32" t="s">
        <v>134</v>
      </c>
      <c r="R2391" s="34">
        <v>20</v>
      </c>
      <c r="S2391" s="34">
        <v>157</v>
      </c>
      <c r="T2391" s="35">
        <f t="shared" si="207"/>
        <v>3140</v>
      </c>
      <c r="U2391" s="36">
        <f t="shared" si="208"/>
        <v>3516.8</v>
      </c>
      <c r="V2391" s="37" t="s">
        <v>48</v>
      </c>
      <c r="W2391" s="32">
        <v>2016</v>
      </c>
      <c r="X2391" s="38" t="s">
        <v>48</v>
      </c>
    </row>
    <row r="2392" spans="1:24" ht="50.1" customHeight="1">
      <c r="A2392" s="29" t="s">
        <v>5640</v>
      </c>
      <c r="B2392" s="30" t="s">
        <v>35</v>
      </c>
      <c r="C2392" s="31" t="s">
        <v>5641</v>
      </c>
      <c r="D2392" s="31" t="s">
        <v>5642</v>
      </c>
      <c r="E2392" s="31" t="s">
        <v>5643</v>
      </c>
      <c r="F2392" s="31" t="s">
        <v>5644</v>
      </c>
      <c r="G2392" s="32" t="s">
        <v>40</v>
      </c>
      <c r="H2392" s="33">
        <v>0</v>
      </c>
      <c r="I2392" s="67">
        <v>590000000</v>
      </c>
      <c r="J2392" s="32" t="s">
        <v>41</v>
      </c>
      <c r="K2392" s="32" t="s">
        <v>3650</v>
      </c>
      <c r="L2392" s="32" t="s">
        <v>43</v>
      </c>
      <c r="M2392" s="32" t="s">
        <v>84</v>
      </c>
      <c r="N2392" s="32" t="s">
        <v>345</v>
      </c>
      <c r="O2392" s="32" t="s">
        <v>56</v>
      </c>
      <c r="P2392" s="32" t="s">
        <v>189</v>
      </c>
      <c r="Q2392" s="32" t="s">
        <v>190</v>
      </c>
      <c r="R2392" s="34">
        <v>5000</v>
      </c>
      <c r="S2392" s="34">
        <v>245</v>
      </c>
      <c r="T2392" s="35">
        <f t="shared" si="207"/>
        <v>1225000</v>
      </c>
      <c r="U2392" s="36">
        <f t="shared" si="208"/>
        <v>1372000.0000000002</v>
      </c>
      <c r="V2392" s="37" t="s">
        <v>48</v>
      </c>
      <c r="W2392" s="32">
        <v>2016</v>
      </c>
      <c r="X2392" s="38" t="s">
        <v>48</v>
      </c>
    </row>
    <row r="2393" spans="1:24" ht="50.1" customHeight="1">
      <c r="A2393" s="29" t="s">
        <v>5645</v>
      </c>
      <c r="B2393" s="30" t="s">
        <v>35</v>
      </c>
      <c r="C2393" s="31" t="s">
        <v>5646</v>
      </c>
      <c r="D2393" s="31" t="s">
        <v>5647</v>
      </c>
      <c r="E2393" s="31" t="s">
        <v>1094</v>
      </c>
      <c r="F2393" s="31" t="s">
        <v>5648</v>
      </c>
      <c r="G2393" s="32" t="s">
        <v>40</v>
      </c>
      <c r="H2393" s="33">
        <v>0</v>
      </c>
      <c r="I2393" s="67">
        <v>590000000</v>
      </c>
      <c r="J2393" s="32" t="s">
        <v>41</v>
      </c>
      <c r="K2393" s="32" t="s">
        <v>275</v>
      </c>
      <c r="L2393" s="32" t="s">
        <v>41</v>
      </c>
      <c r="M2393" s="32" t="s">
        <v>84</v>
      </c>
      <c r="N2393" s="32" t="s">
        <v>544</v>
      </c>
      <c r="O2393" s="32" t="s">
        <v>111</v>
      </c>
      <c r="P2393" s="32">
        <v>796</v>
      </c>
      <c r="Q2393" s="32" t="s">
        <v>47</v>
      </c>
      <c r="R2393" s="34">
        <v>25</v>
      </c>
      <c r="S2393" s="34">
        <v>460</v>
      </c>
      <c r="T2393" s="35">
        <v>0</v>
      </c>
      <c r="U2393" s="36">
        <v>0</v>
      </c>
      <c r="V2393" s="37" t="s">
        <v>48</v>
      </c>
      <c r="W2393" s="32">
        <v>2016</v>
      </c>
      <c r="X2393" s="38" t="s">
        <v>2456</v>
      </c>
    </row>
    <row r="2394" spans="1:24" ht="50.1" customHeight="1">
      <c r="A2394" s="29" t="s">
        <v>5649</v>
      </c>
      <c r="B2394" s="30" t="s">
        <v>35</v>
      </c>
      <c r="C2394" s="31" t="s">
        <v>5646</v>
      </c>
      <c r="D2394" s="31" t="s">
        <v>5647</v>
      </c>
      <c r="E2394" s="31" t="s">
        <v>1094</v>
      </c>
      <c r="F2394" s="31" t="s">
        <v>5648</v>
      </c>
      <c r="G2394" s="32" t="s">
        <v>40</v>
      </c>
      <c r="H2394" s="33">
        <v>0</v>
      </c>
      <c r="I2394" s="67">
        <v>590000000</v>
      </c>
      <c r="J2394" s="32" t="s">
        <v>41</v>
      </c>
      <c r="K2394" s="32" t="s">
        <v>275</v>
      </c>
      <c r="L2394" s="32" t="s">
        <v>41</v>
      </c>
      <c r="M2394" s="32" t="s">
        <v>84</v>
      </c>
      <c r="N2394" s="32" t="s">
        <v>544</v>
      </c>
      <c r="O2394" s="32" t="s">
        <v>111</v>
      </c>
      <c r="P2394" s="32">
        <v>796</v>
      </c>
      <c r="Q2394" s="32" t="s">
        <v>47</v>
      </c>
      <c r="R2394" s="34">
        <v>50</v>
      </c>
      <c r="S2394" s="34">
        <v>722</v>
      </c>
      <c r="T2394" s="35">
        <f>R2394*S2394</f>
        <v>36100</v>
      </c>
      <c r="U2394" s="36">
        <f t="shared" ref="U2394:U2404" si="209">T2394*1.12</f>
        <v>40432.000000000007</v>
      </c>
      <c r="V2394" s="37" t="s">
        <v>48</v>
      </c>
      <c r="W2394" s="32">
        <v>2016</v>
      </c>
      <c r="X2394" s="38" t="s">
        <v>48</v>
      </c>
    </row>
    <row r="2395" spans="1:24" ht="50.1" customHeight="1">
      <c r="A2395" s="41" t="s">
        <v>5650</v>
      </c>
      <c r="B2395" s="30" t="s">
        <v>35</v>
      </c>
      <c r="C2395" s="42" t="s">
        <v>5646</v>
      </c>
      <c r="D2395" s="42" t="s">
        <v>5647</v>
      </c>
      <c r="E2395" s="42" t="s">
        <v>1094</v>
      </c>
      <c r="F2395" s="42" t="s">
        <v>5651</v>
      </c>
      <c r="G2395" s="30" t="s">
        <v>40</v>
      </c>
      <c r="H2395" s="30">
        <v>0</v>
      </c>
      <c r="I2395" s="67">
        <v>590000000</v>
      </c>
      <c r="J2395" s="32" t="s">
        <v>41</v>
      </c>
      <c r="K2395" s="30" t="s">
        <v>275</v>
      </c>
      <c r="L2395" s="30" t="s">
        <v>41</v>
      </c>
      <c r="M2395" s="30" t="s">
        <v>84</v>
      </c>
      <c r="N2395" s="30" t="s">
        <v>1099</v>
      </c>
      <c r="O2395" s="30" t="s">
        <v>111</v>
      </c>
      <c r="P2395" s="32">
        <v>796</v>
      </c>
      <c r="Q2395" s="30" t="s">
        <v>47</v>
      </c>
      <c r="R2395" s="43">
        <v>20</v>
      </c>
      <c r="S2395" s="43">
        <v>4024.9999999999995</v>
      </c>
      <c r="T2395" s="44">
        <v>0</v>
      </c>
      <c r="U2395" s="44">
        <f>T2395*1.12</f>
        <v>0</v>
      </c>
      <c r="V2395" s="116"/>
      <c r="W2395" s="32">
        <v>2016</v>
      </c>
      <c r="X2395" s="30" t="s">
        <v>5652</v>
      </c>
    </row>
    <row r="2396" spans="1:24" ht="50.1" customHeight="1">
      <c r="A2396" s="41" t="s">
        <v>5653</v>
      </c>
      <c r="B2396" s="30" t="s">
        <v>35</v>
      </c>
      <c r="C2396" s="42" t="s">
        <v>5646</v>
      </c>
      <c r="D2396" s="42" t="s">
        <v>5647</v>
      </c>
      <c r="E2396" s="42" t="s">
        <v>1094</v>
      </c>
      <c r="F2396" s="42" t="s">
        <v>5654</v>
      </c>
      <c r="G2396" s="30" t="s">
        <v>40</v>
      </c>
      <c r="H2396" s="30">
        <v>0</v>
      </c>
      <c r="I2396" s="67">
        <v>590000000</v>
      </c>
      <c r="J2396" s="32" t="s">
        <v>41</v>
      </c>
      <c r="K2396" s="30" t="s">
        <v>1105</v>
      </c>
      <c r="L2396" s="30" t="s">
        <v>41</v>
      </c>
      <c r="M2396" s="30" t="s">
        <v>84</v>
      </c>
      <c r="N2396" s="30" t="s">
        <v>1099</v>
      </c>
      <c r="O2396" s="30" t="s">
        <v>62</v>
      </c>
      <c r="P2396" s="32">
        <v>796</v>
      </c>
      <c r="Q2396" s="30" t="s">
        <v>47</v>
      </c>
      <c r="R2396" s="43">
        <v>12</v>
      </c>
      <c r="S2396" s="43">
        <v>6000</v>
      </c>
      <c r="T2396" s="44">
        <f>R2396*S2396</f>
        <v>72000</v>
      </c>
      <c r="U2396" s="44">
        <f>T2396*1.12</f>
        <v>80640.000000000015</v>
      </c>
      <c r="V2396" s="116"/>
      <c r="W2396" s="32">
        <v>2016</v>
      </c>
      <c r="X2396" s="30"/>
    </row>
    <row r="2397" spans="1:24" ht="50.1" customHeight="1">
      <c r="A2397" s="29" t="s">
        <v>5655</v>
      </c>
      <c r="B2397" s="30" t="s">
        <v>35</v>
      </c>
      <c r="C2397" s="31" t="s">
        <v>5646</v>
      </c>
      <c r="D2397" s="31" t="s">
        <v>5647</v>
      </c>
      <c r="E2397" s="31" t="s">
        <v>1094</v>
      </c>
      <c r="F2397" s="31" t="s">
        <v>5656</v>
      </c>
      <c r="G2397" s="32" t="s">
        <v>40</v>
      </c>
      <c r="H2397" s="33">
        <v>0</v>
      </c>
      <c r="I2397" s="67">
        <v>590000000</v>
      </c>
      <c r="J2397" s="32" t="s">
        <v>41</v>
      </c>
      <c r="K2397" s="32" t="s">
        <v>275</v>
      </c>
      <c r="L2397" s="32" t="s">
        <v>41</v>
      </c>
      <c r="M2397" s="32" t="s">
        <v>84</v>
      </c>
      <c r="N2397" s="32" t="s">
        <v>1099</v>
      </c>
      <c r="O2397" s="32" t="s">
        <v>111</v>
      </c>
      <c r="P2397" s="32">
        <v>796</v>
      </c>
      <c r="Q2397" s="32" t="s">
        <v>47</v>
      </c>
      <c r="R2397" s="34">
        <v>20</v>
      </c>
      <c r="S2397" s="34">
        <v>4025</v>
      </c>
      <c r="T2397" s="35">
        <v>0</v>
      </c>
      <c r="U2397" s="36">
        <f t="shared" si="209"/>
        <v>0</v>
      </c>
      <c r="V2397" s="37" t="s">
        <v>48</v>
      </c>
      <c r="W2397" s="32">
        <v>2016</v>
      </c>
      <c r="X2397" s="38">
        <v>11</v>
      </c>
    </row>
    <row r="2398" spans="1:24" s="151" customFormat="1" ht="50.1" customHeight="1">
      <c r="A2398" s="41" t="s">
        <v>5657</v>
      </c>
      <c r="B2398" s="30" t="s">
        <v>35</v>
      </c>
      <c r="C2398" s="42" t="s">
        <v>5646</v>
      </c>
      <c r="D2398" s="42" t="s">
        <v>5647</v>
      </c>
      <c r="E2398" s="42" t="s">
        <v>1094</v>
      </c>
      <c r="F2398" s="42" t="s">
        <v>5656</v>
      </c>
      <c r="G2398" s="30" t="s">
        <v>40</v>
      </c>
      <c r="H2398" s="30">
        <v>0</v>
      </c>
      <c r="I2398" s="67">
        <v>590000000</v>
      </c>
      <c r="J2398" s="32" t="s">
        <v>41</v>
      </c>
      <c r="K2398" s="30" t="s">
        <v>204</v>
      </c>
      <c r="L2398" s="30" t="s">
        <v>41</v>
      </c>
      <c r="M2398" s="30" t="s">
        <v>84</v>
      </c>
      <c r="N2398" s="30" t="s">
        <v>1099</v>
      </c>
      <c r="O2398" s="32" t="s">
        <v>115</v>
      </c>
      <c r="P2398" s="32">
        <v>796</v>
      </c>
      <c r="Q2398" s="30" t="s">
        <v>47</v>
      </c>
      <c r="R2398" s="43">
        <v>20</v>
      </c>
      <c r="S2398" s="43">
        <v>4024.9999999999995</v>
      </c>
      <c r="T2398" s="44">
        <f>R2398*S2398</f>
        <v>80499.999999999985</v>
      </c>
      <c r="U2398" s="44">
        <f>T2398*1.12</f>
        <v>90159.999999999985</v>
      </c>
      <c r="V2398" s="64"/>
      <c r="W2398" s="32">
        <v>2016</v>
      </c>
      <c r="X2398" s="30"/>
    </row>
    <row r="2399" spans="1:24" ht="50.1" customHeight="1">
      <c r="A2399" s="29" t="s">
        <v>5658</v>
      </c>
      <c r="B2399" s="30" t="s">
        <v>35</v>
      </c>
      <c r="C2399" s="31" t="s">
        <v>5646</v>
      </c>
      <c r="D2399" s="31" t="s">
        <v>5647</v>
      </c>
      <c r="E2399" s="31" t="s">
        <v>1094</v>
      </c>
      <c r="F2399" s="31" t="s">
        <v>5659</v>
      </c>
      <c r="G2399" s="32" t="s">
        <v>40</v>
      </c>
      <c r="H2399" s="33">
        <v>0</v>
      </c>
      <c r="I2399" s="67">
        <v>590000000</v>
      </c>
      <c r="J2399" s="32" t="s">
        <v>41</v>
      </c>
      <c r="K2399" s="32" t="s">
        <v>275</v>
      </c>
      <c r="L2399" s="32" t="s">
        <v>41</v>
      </c>
      <c r="M2399" s="32" t="s">
        <v>84</v>
      </c>
      <c r="N2399" s="32" t="s">
        <v>1099</v>
      </c>
      <c r="O2399" s="32" t="s">
        <v>111</v>
      </c>
      <c r="P2399" s="32">
        <v>796</v>
      </c>
      <c r="Q2399" s="32" t="s">
        <v>47</v>
      </c>
      <c r="R2399" s="34">
        <v>20</v>
      </c>
      <c r="S2399" s="34">
        <v>4025</v>
      </c>
      <c r="T2399" s="35">
        <v>0</v>
      </c>
      <c r="U2399" s="36">
        <f>T2399*1.12</f>
        <v>0</v>
      </c>
      <c r="V2399" s="37" t="s">
        <v>48</v>
      </c>
      <c r="W2399" s="32">
        <v>2016</v>
      </c>
      <c r="X2399" s="38">
        <v>11</v>
      </c>
    </row>
    <row r="2400" spans="1:24" s="151" customFormat="1" ht="50.1" customHeight="1">
      <c r="A2400" s="41" t="s">
        <v>5660</v>
      </c>
      <c r="B2400" s="30" t="s">
        <v>35</v>
      </c>
      <c r="C2400" s="42" t="s">
        <v>5646</v>
      </c>
      <c r="D2400" s="42" t="s">
        <v>5647</v>
      </c>
      <c r="E2400" s="42" t="s">
        <v>1094</v>
      </c>
      <c r="F2400" s="42" t="s">
        <v>5659</v>
      </c>
      <c r="G2400" s="30" t="s">
        <v>40</v>
      </c>
      <c r="H2400" s="30">
        <v>0</v>
      </c>
      <c r="I2400" s="67">
        <v>590000000</v>
      </c>
      <c r="J2400" s="32" t="s">
        <v>41</v>
      </c>
      <c r="K2400" s="30" t="s">
        <v>204</v>
      </c>
      <c r="L2400" s="30" t="s">
        <v>41</v>
      </c>
      <c r="M2400" s="30" t="s">
        <v>84</v>
      </c>
      <c r="N2400" s="30" t="s">
        <v>1099</v>
      </c>
      <c r="O2400" s="32" t="s">
        <v>115</v>
      </c>
      <c r="P2400" s="32">
        <v>796</v>
      </c>
      <c r="Q2400" s="30" t="s">
        <v>47</v>
      </c>
      <c r="R2400" s="43">
        <v>20</v>
      </c>
      <c r="S2400" s="43">
        <v>4024.9999999999995</v>
      </c>
      <c r="T2400" s="44">
        <f>R2400*S2400</f>
        <v>80499.999999999985</v>
      </c>
      <c r="U2400" s="44">
        <f t="shared" si="209"/>
        <v>90159.999999999985</v>
      </c>
      <c r="V2400" s="64"/>
      <c r="W2400" s="32">
        <v>2016</v>
      </c>
      <c r="X2400" s="30"/>
    </row>
    <row r="2401" spans="1:24" ht="50.1" customHeight="1">
      <c r="A2401" s="41" t="s">
        <v>5661</v>
      </c>
      <c r="B2401" s="30" t="s">
        <v>35</v>
      </c>
      <c r="C2401" s="42" t="s">
        <v>5646</v>
      </c>
      <c r="D2401" s="42" t="s">
        <v>5647</v>
      </c>
      <c r="E2401" s="42" t="s">
        <v>1094</v>
      </c>
      <c r="F2401" s="42" t="s">
        <v>5662</v>
      </c>
      <c r="G2401" s="30" t="s">
        <v>40</v>
      </c>
      <c r="H2401" s="30">
        <v>0</v>
      </c>
      <c r="I2401" s="67">
        <v>590000000</v>
      </c>
      <c r="J2401" s="32" t="s">
        <v>41</v>
      </c>
      <c r="K2401" s="30" t="s">
        <v>275</v>
      </c>
      <c r="L2401" s="30" t="s">
        <v>41</v>
      </c>
      <c r="M2401" s="30" t="s">
        <v>84</v>
      </c>
      <c r="N2401" s="30" t="s">
        <v>1099</v>
      </c>
      <c r="O2401" s="30" t="s">
        <v>111</v>
      </c>
      <c r="P2401" s="32">
        <v>796</v>
      </c>
      <c r="Q2401" s="30" t="s">
        <v>47</v>
      </c>
      <c r="R2401" s="43">
        <v>15</v>
      </c>
      <c r="S2401" s="43">
        <v>4024.9999999999995</v>
      </c>
      <c r="T2401" s="44">
        <v>0</v>
      </c>
      <c r="U2401" s="44">
        <f>T2401*1.12</f>
        <v>0</v>
      </c>
      <c r="V2401" s="116"/>
      <c r="W2401" s="32">
        <v>2016</v>
      </c>
      <c r="X2401" s="30" t="s">
        <v>59</v>
      </c>
    </row>
    <row r="2402" spans="1:24" ht="50.1" customHeight="1">
      <c r="A2402" s="41" t="s">
        <v>5663</v>
      </c>
      <c r="B2402" s="30" t="s">
        <v>35</v>
      </c>
      <c r="C2402" s="42" t="s">
        <v>5646</v>
      </c>
      <c r="D2402" s="42" t="s">
        <v>5647</v>
      </c>
      <c r="E2402" s="42" t="s">
        <v>1094</v>
      </c>
      <c r="F2402" s="42" t="s">
        <v>5662</v>
      </c>
      <c r="G2402" s="30" t="s">
        <v>40</v>
      </c>
      <c r="H2402" s="30">
        <v>0</v>
      </c>
      <c r="I2402" s="67">
        <v>590000000</v>
      </c>
      <c r="J2402" s="32" t="s">
        <v>41</v>
      </c>
      <c r="K2402" s="30" t="s">
        <v>1105</v>
      </c>
      <c r="L2402" s="30" t="s">
        <v>41</v>
      </c>
      <c r="M2402" s="30" t="s">
        <v>84</v>
      </c>
      <c r="N2402" s="30" t="s">
        <v>1099</v>
      </c>
      <c r="O2402" s="30" t="s">
        <v>62</v>
      </c>
      <c r="P2402" s="32">
        <v>796</v>
      </c>
      <c r="Q2402" s="30" t="s">
        <v>47</v>
      </c>
      <c r="R2402" s="43">
        <v>12</v>
      </c>
      <c r="S2402" s="43">
        <v>5720</v>
      </c>
      <c r="T2402" s="44">
        <f>R2402*S2402</f>
        <v>68640</v>
      </c>
      <c r="U2402" s="44">
        <f>T2402*1.12</f>
        <v>76876.800000000003</v>
      </c>
      <c r="V2402" s="116"/>
      <c r="W2402" s="32">
        <v>2016</v>
      </c>
      <c r="X2402" s="30"/>
    </row>
    <row r="2403" spans="1:24" ht="50.1" customHeight="1">
      <c r="A2403" s="29" t="s">
        <v>5664</v>
      </c>
      <c r="B2403" s="30" t="s">
        <v>35</v>
      </c>
      <c r="C2403" s="31" t="s">
        <v>5665</v>
      </c>
      <c r="D2403" s="31" t="s">
        <v>5647</v>
      </c>
      <c r="E2403" s="31" t="s">
        <v>1873</v>
      </c>
      <c r="F2403" s="31" t="s">
        <v>5666</v>
      </c>
      <c r="G2403" s="32" t="s">
        <v>40</v>
      </c>
      <c r="H2403" s="33">
        <v>0</v>
      </c>
      <c r="I2403" s="67">
        <v>590000000</v>
      </c>
      <c r="J2403" s="32" t="s">
        <v>41</v>
      </c>
      <c r="K2403" s="32" t="s">
        <v>275</v>
      </c>
      <c r="L2403" s="32" t="s">
        <v>43</v>
      </c>
      <c r="M2403" s="32" t="s">
        <v>84</v>
      </c>
      <c r="N2403" s="32" t="s">
        <v>1099</v>
      </c>
      <c r="O2403" s="32" t="s">
        <v>1111</v>
      </c>
      <c r="P2403" s="32">
        <v>796</v>
      </c>
      <c r="Q2403" s="32" t="s">
        <v>47</v>
      </c>
      <c r="R2403" s="34">
        <v>20</v>
      </c>
      <c r="S2403" s="34">
        <v>3910</v>
      </c>
      <c r="T2403" s="35">
        <v>0</v>
      </c>
      <c r="U2403" s="36">
        <f t="shared" si="209"/>
        <v>0</v>
      </c>
      <c r="V2403" s="37" t="s">
        <v>48</v>
      </c>
      <c r="W2403" s="32">
        <v>2016</v>
      </c>
      <c r="X2403" s="38">
        <v>11</v>
      </c>
    </row>
    <row r="2404" spans="1:24" s="151" customFormat="1" ht="50.1" customHeight="1">
      <c r="A2404" s="41" t="s">
        <v>5667</v>
      </c>
      <c r="B2404" s="30" t="s">
        <v>35</v>
      </c>
      <c r="C2404" s="42" t="s">
        <v>5665</v>
      </c>
      <c r="D2404" s="42" t="s">
        <v>5647</v>
      </c>
      <c r="E2404" s="42" t="s">
        <v>1873</v>
      </c>
      <c r="F2404" s="42" t="s">
        <v>5666</v>
      </c>
      <c r="G2404" s="30" t="s">
        <v>40</v>
      </c>
      <c r="H2404" s="30">
        <v>0</v>
      </c>
      <c r="I2404" s="67">
        <v>590000000</v>
      </c>
      <c r="J2404" s="32" t="s">
        <v>41</v>
      </c>
      <c r="K2404" s="30" t="s">
        <v>204</v>
      </c>
      <c r="L2404" s="32" t="s">
        <v>43</v>
      </c>
      <c r="M2404" s="30" t="s">
        <v>84</v>
      </c>
      <c r="N2404" s="30" t="s">
        <v>1099</v>
      </c>
      <c r="O2404" s="32" t="s">
        <v>175</v>
      </c>
      <c r="P2404" s="32">
        <v>796</v>
      </c>
      <c r="Q2404" s="30" t="s">
        <v>47</v>
      </c>
      <c r="R2404" s="43">
        <v>20</v>
      </c>
      <c r="S2404" s="43">
        <v>3909.9999999999995</v>
      </c>
      <c r="T2404" s="44">
        <f>R2404*S2404</f>
        <v>78199.999999999985</v>
      </c>
      <c r="U2404" s="44">
        <f t="shared" si="209"/>
        <v>87583.999999999985</v>
      </c>
      <c r="V2404" s="64"/>
      <c r="W2404" s="32">
        <v>2016</v>
      </c>
      <c r="X2404" s="30"/>
    </row>
    <row r="2405" spans="1:24" ht="50.1" customHeight="1">
      <c r="A2405" s="29" t="s">
        <v>5668</v>
      </c>
      <c r="B2405" s="30" t="s">
        <v>35</v>
      </c>
      <c r="C2405" s="31" t="s">
        <v>5665</v>
      </c>
      <c r="D2405" s="31" t="s">
        <v>5647</v>
      </c>
      <c r="E2405" s="31" t="s">
        <v>1873</v>
      </c>
      <c r="F2405" s="31" t="s">
        <v>5669</v>
      </c>
      <c r="G2405" s="32" t="s">
        <v>40</v>
      </c>
      <c r="H2405" s="33">
        <v>0</v>
      </c>
      <c r="I2405" s="67">
        <v>590000000</v>
      </c>
      <c r="J2405" s="32" t="s">
        <v>41</v>
      </c>
      <c r="K2405" s="32" t="s">
        <v>275</v>
      </c>
      <c r="L2405" s="32" t="s">
        <v>43</v>
      </c>
      <c r="M2405" s="32" t="s">
        <v>84</v>
      </c>
      <c r="N2405" s="32" t="s">
        <v>1099</v>
      </c>
      <c r="O2405" s="32" t="s">
        <v>46</v>
      </c>
      <c r="P2405" s="32">
        <v>796</v>
      </c>
      <c r="Q2405" s="32" t="s">
        <v>47</v>
      </c>
      <c r="R2405" s="34">
        <v>20</v>
      </c>
      <c r="S2405" s="34">
        <v>3910</v>
      </c>
      <c r="T2405" s="35">
        <v>0</v>
      </c>
      <c r="U2405" s="36">
        <v>0</v>
      </c>
      <c r="V2405" s="37" t="s">
        <v>48</v>
      </c>
      <c r="W2405" s="32">
        <v>2016</v>
      </c>
      <c r="X2405" s="38" t="s">
        <v>156</v>
      </c>
    </row>
    <row r="2406" spans="1:24" ht="50.1" customHeight="1">
      <c r="A2406" s="29" t="s">
        <v>5670</v>
      </c>
      <c r="B2406" s="30" t="s">
        <v>35</v>
      </c>
      <c r="C2406" s="31" t="s">
        <v>5665</v>
      </c>
      <c r="D2406" s="31" t="s">
        <v>5647</v>
      </c>
      <c r="E2406" s="31" t="s">
        <v>1873</v>
      </c>
      <c r="F2406" s="31" t="s">
        <v>5669</v>
      </c>
      <c r="G2406" s="32" t="s">
        <v>40</v>
      </c>
      <c r="H2406" s="33">
        <v>0</v>
      </c>
      <c r="I2406" s="67">
        <v>590000000</v>
      </c>
      <c r="J2406" s="32" t="s">
        <v>41</v>
      </c>
      <c r="K2406" s="32" t="s">
        <v>275</v>
      </c>
      <c r="L2406" s="32" t="s">
        <v>43</v>
      </c>
      <c r="M2406" s="32" t="s">
        <v>84</v>
      </c>
      <c r="N2406" s="32" t="s">
        <v>1099</v>
      </c>
      <c r="O2406" s="32" t="s">
        <v>46</v>
      </c>
      <c r="P2406" s="32">
        <v>796</v>
      </c>
      <c r="Q2406" s="32" t="s">
        <v>47</v>
      </c>
      <c r="R2406" s="34">
        <v>20</v>
      </c>
      <c r="S2406" s="34">
        <v>10300</v>
      </c>
      <c r="T2406" s="35">
        <f>R2406*S2406</f>
        <v>206000</v>
      </c>
      <c r="U2406" s="36">
        <f>T2406*1.12</f>
        <v>230720.00000000003</v>
      </c>
      <c r="V2406" s="37" t="s">
        <v>48</v>
      </c>
      <c r="W2406" s="32">
        <v>2016</v>
      </c>
      <c r="X2406" s="38" t="s">
        <v>48</v>
      </c>
    </row>
    <row r="2407" spans="1:24" ht="50.1" customHeight="1">
      <c r="A2407" s="29" t="s">
        <v>5671</v>
      </c>
      <c r="B2407" s="30" t="s">
        <v>35</v>
      </c>
      <c r="C2407" s="31" t="s">
        <v>5665</v>
      </c>
      <c r="D2407" s="31" t="s">
        <v>5647</v>
      </c>
      <c r="E2407" s="31" t="s">
        <v>1873</v>
      </c>
      <c r="F2407" s="31" t="s">
        <v>5672</v>
      </c>
      <c r="G2407" s="32" t="s">
        <v>40</v>
      </c>
      <c r="H2407" s="33">
        <v>0</v>
      </c>
      <c r="I2407" s="67">
        <v>590000000</v>
      </c>
      <c r="J2407" s="32" t="s">
        <v>41</v>
      </c>
      <c r="K2407" s="32" t="s">
        <v>275</v>
      </c>
      <c r="L2407" s="32" t="s">
        <v>43</v>
      </c>
      <c r="M2407" s="32" t="s">
        <v>84</v>
      </c>
      <c r="N2407" s="32" t="s">
        <v>1099</v>
      </c>
      <c r="O2407" s="32" t="s">
        <v>46</v>
      </c>
      <c r="P2407" s="32">
        <v>796</v>
      </c>
      <c r="Q2407" s="32" t="s">
        <v>47</v>
      </c>
      <c r="R2407" s="34">
        <v>20</v>
      </c>
      <c r="S2407" s="34">
        <v>3910</v>
      </c>
      <c r="T2407" s="35">
        <v>0</v>
      </c>
      <c r="U2407" s="36">
        <v>0</v>
      </c>
      <c r="V2407" s="37" t="s">
        <v>48</v>
      </c>
      <c r="W2407" s="32">
        <v>2016</v>
      </c>
      <c r="X2407" s="38" t="s">
        <v>156</v>
      </c>
    </row>
    <row r="2408" spans="1:24" ht="50.1" customHeight="1">
      <c r="A2408" s="29" t="s">
        <v>5673</v>
      </c>
      <c r="B2408" s="30" t="s">
        <v>35</v>
      </c>
      <c r="C2408" s="31" t="s">
        <v>5665</v>
      </c>
      <c r="D2408" s="31" t="s">
        <v>5647</v>
      </c>
      <c r="E2408" s="31" t="s">
        <v>1873</v>
      </c>
      <c r="F2408" s="31" t="s">
        <v>5672</v>
      </c>
      <c r="G2408" s="32" t="s">
        <v>40</v>
      </c>
      <c r="H2408" s="33">
        <v>0</v>
      </c>
      <c r="I2408" s="67">
        <v>590000000</v>
      </c>
      <c r="J2408" s="32" t="s">
        <v>41</v>
      </c>
      <c r="K2408" s="32" t="s">
        <v>275</v>
      </c>
      <c r="L2408" s="32" t="s">
        <v>43</v>
      </c>
      <c r="M2408" s="32" t="s">
        <v>84</v>
      </c>
      <c r="N2408" s="32" t="s">
        <v>1099</v>
      </c>
      <c r="O2408" s="32" t="s">
        <v>46</v>
      </c>
      <c r="P2408" s="32">
        <v>796</v>
      </c>
      <c r="Q2408" s="32" t="s">
        <v>47</v>
      </c>
      <c r="R2408" s="34">
        <v>20</v>
      </c>
      <c r="S2408" s="34">
        <v>10300</v>
      </c>
      <c r="T2408" s="35">
        <f>R2408*S2408</f>
        <v>206000</v>
      </c>
      <c r="U2408" s="36">
        <f>T2408*1.12</f>
        <v>230720.00000000003</v>
      </c>
      <c r="V2408" s="37" t="s">
        <v>48</v>
      </c>
      <c r="W2408" s="32">
        <v>2016</v>
      </c>
      <c r="X2408" s="38" t="s">
        <v>48</v>
      </c>
    </row>
    <row r="2409" spans="1:24" ht="50.1" customHeight="1">
      <c r="A2409" s="29" t="s">
        <v>5674</v>
      </c>
      <c r="B2409" s="30" t="s">
        <v>35</v>
      </c>
      <c r="C2409" s="31" t="s">
        <v>5665</v>
      </c>
      <c r="D2409" s="31" t="s">
        <v>5647</v>
      </c>
      <c r="E2409" s="31" t="s">
        <v>1873</v>
      </c>
      <c r="F2409" s="31" t="s">
        <v>5675</v>
      </c>
      <c r="G2409" s="32" t="s">
        <v>40</v>
      </c>
      <c r="H2409" s="33">
        <v>0</v>
      </c>
      <c r="I2409" s="67">
        <v>590000000</v>
      </c>
      <c r="J2409" s="32" t="s">
        <v>41</v>
      </c>
      <c r="K2409" s="32" t="s">
        <v>275</v>
      </c>
      <c r="L2409" s="32" t="s">
        <v>43</v>
      </c>
      <c r="M2409" s="32" t="s">
        <v>84</v>
      </c>
      <c r="N2409" s="32" t="s">
        <v>1099</v>
      </c>
      <c r="O2409" s="32" t="s">
        <v>1111</v>
      </c>
      <c r="P2409" s="32">
        <v>796</v>
      </c>
      <c r="Q2409" s="32" t="s">
        <v>47</v>
      </c>
      <c r="R2409" s="34">
        <v>15</v>
      </c>
      <c r="S2409" s="34">
        <v>3910</v>
      </c>
      <c r="T2409" s="35">
        <v>0</v>
      </c>
      <c r="U2409" s="36">
        <f>T2409*1.12</f>
        <v>0</v>
      </c>
      <c r="V2409" s="37" t="s">
        <v>48</v>
      </c>
      <c r="W2409" s="32">
        <v>2016</v>
      </c>
      <c r="X2409" s="38">
        <v>11</v>
      </c>
    </row>
    <row r="2410" spans="1:24" s="151" customFormat="1" ht="50.1" customHeight="1">
      <c r="A2410" s="41" t="s">
        <v>5676</v>
      </c>
      <c r="B2410" s="30" t="s">
        <v>35</v>
      </c>
      <c r="C2410" s="42" t="s">
        <v>5665</v>
      </c>
      <c r="D2410" s="42" t="s">
        <v>5647</v>
      </c>
      <c r="E2410" s="42" t="s">
        <v>1873</v>
      </c>
      <c r="F2410" s="42" t="s">
        <v>5675</v>
      </c>
      <c r="G2410" s="30" t="s">
        <v>40</v>
      </c>
      <c r="H2410" s="30">
        <v>0</v>
      </c>
      <c r="I2410" s="67">
        <v>590000000</v>
      </c>
      <c r="J2410" s="32" t="s">
        <v>41</v>
      </c>
      <c r="K2410" s="30" t="s">
        <v>204</v>
      </c>
      <c r="L2410" s="32" t="s">
        <v>43</v>
      </c>
      <c r="M2410" s="30" t="s">
        <v>84</v>
      </c>
      <c r="N2410" s="30" t="s">
        <v>1099</v>
      </c>
      <c r="O2410" s="32" t="s">
        <v>175</v>
      </c>
      <c r="P2410" s="32">
        <v>796</v>
      </c>
      <c r="Q2410" s="30" t="s">
        <v>47</v>
      </c>
      <c r="R2410" s="43">
        <v>15</v>
      </c>
      <c r="S2410" s="43">
        <v>3909.9999999999995</v>
      </c>
      <c r="T2410" s="44">
        <f>R2410*S2410</f>
        <v>58649.999999999993</v>
      </c>
      <c r="U2410" s="44">
        <f>T2410*1.12</f>
        <v>65688</v>
      </c>
      <c r="V2410" s="64"/>
      <c r="W2410" s="32">
        <v>2016</v>
      </c>
      <c r="X2410" s="30"/>
    </row>
    <row r="2411" spans="1:24" ht="50.1" customHeight="1">
      <c r="A2411" s="29" t="s">
        <v>5677</v>
      </c>
      <c r="B2411" s="30" t="s">
        <v>35</v>
      </c>
      <c r="C2411" s="31" t="s">
        <v>5646</v>
      </c>
      <c r="D2411" s="31" t="s">
        <v>5647</v>
      </c>
      <c r="E2411" s="31" t="s">
        <v>1094</v>
      </c>
      <c r="F2411" s="31" t="s">
        <v>5678</v>
      </c>
      <c r="G2411" s="32" t="s">
        <v>40</v>
      </c>
      <c r="H2411" s="33">
        <v>0</v>
      </c>
      <c r="I2411" s="67">
        <v>590000000</v>
      </c>
      <c r="J2411" s="32" t="s">
        <v>41</v>
      </c>
      <c r="K2411" s="32" t="s">
        <v>275</v>
      </c>
      <c r="L2411" s="32" t="s">
        <v>41</v>
      </c>
      <c r="M2411" s="32" t="s">
        <v>84</v>
      </c>
      <c r="N2411" s="32" t="s">
        <v>784</v>
      </c>
      <c r="O2411" s="32" t="s">
        <v>111</v>
      </c>
      <c r="P2411" s="32">
        <v>796</v>
      </c>
      <c r="Q2411" s="32" t="s">
        <v>47</v>
      </c>
      <c r="R2411" s="34">
        <v>20</v>
      </c>
      <c r="S2411" s="34">
        <v>2070</v>
      </c>
      <c r="T2411" s="35">
        <v>0</v>
      </c>
      <c r="U2411" s="36">
        <v>0</v>
      </c>
      <c r="V2411" s="37" t="s">
        <v>48</v>
      </c>
      <c r="W2411" s="32">
        <v>2016</v>
      </c>
      <c r="X2411" s="38" t="s">
        <v>911</v>
      </c>
    </row>
    <row r="2412" spans="1:24" ht="50.1" customHeight="1">
      <c r="A2412" s="29" t="s">
        <v>5679</v>
      </c>
      <c r="B2412" s="30" t="s">
        <v>35</v>
      </c>
      <c r="C2412" s="31" t="s">
        <v>5646</v>
      </c>
      <c r="D2412" s="31" t="s">
        <v>5647</v>
      </c>
      <c r="E2412" s="31" t="s">
        <v>1094</v>
      </c>
      <c r="F2412" s="31" t="s">
        <v>5678</v>
      </c>
      <c r="G2412" s="32" t="s">
        <v>40</v>
      </c>
      <c r="H2412" s="33">
        <v>0</v>
      </c>
      <c r="I2412" s="67">
        <v>590000000</v>
      </c>
      <c r="J2412" s="32" t="s">
        <v>41</v>
      </c>
      <c r="K2412" s="32" t="s">
        <v>275</v>
      </c>
      <c r="L2412" s="32" t="s">
        <v>41</v>
      </c>
      <c r="M2412" s="32" t="s">
        <v>84</v>
      </c>
      <c r="N2412" s="32" t="s">
        <v>544</v>
      </c>
      <c r="O2412" s="32" t="s">
        <v>111</v>
      </c>
      <c r="P2412" s="32">
        <v>796</v>
      </c>
      <c r="Q2412" s="32" t="s">
        <v>47</v>
      </c>
      <c r="R2412" s="34">
        <v>20</v>
      </c>
      <c r="S2412" s="34">
        <v>2600</v>
      </c>
      <c r="T2412" s="35">
        <f>R2412*S2412</f>
        <v>52000</v>
      </c>
      <c r="U2412" s="36">
        <f>T2412*1.12</f>
        <v>58240.000000000007</v>
      </c>
      <c r="V2412" s="37" t="s">
        <v>48</v>
      </c>
      <c r="W2412" s="32">
        <v>2016</v>
      </c>
      <c r="X2412" s="38" t="s">
        <v>48</v>
      </c>
    </row>
    <row r="2413" spans="1:24" ht="50.1" customHeight="1">
      <c r="A2413" s="29" t="s">
        <v>5680</v>
      </c>
      <c r="B2413" s="30" t="s">
        <v>35</v>
      </c>
      <c r="C2413" s="31" t="s">
        <v>5646</v>
      </c>
      <c r="D2413" s="31" t="s">
        <v>5647</v>
      </c>
      <c r="E2413" s="31" t="s">
        <v>1094</v>
      </c>
      <c r="F2413" s="31" t="s">
        <v>5681</v>
      </c>
      <c r="G2413" s="32" t="s">
        <v>40</v>
      </c>
      <c r="H2413" s="33">
        <v>0</v>
      </c>
      <c r="I2413" s="67">
        <v>590000000</v>
      </c>
      <c r="J2413" s="32" t="s">
        <v>41</v>
      </c>
      <c r="K2413" s="32" t="s">
        <v>275</v>
      </c>
      <c r="L2413" s="32" t="s">
        <v>41</v>
      </c>
      <c r="M2413" s="32" t="s">
        <v>84</v>
      </c>
      <c r="N2413" s="32" t="s">
        <v>784</v>
      </c>
      <c r="O2413" s="32" t="s">
        <v>111</v>
      </c>
      <c r="P2413" s="32">
        <v>796</v>
      </c>
      <c r="Q2413" s="32" t="s">
        <v>47</v>
      </c>
      <c r="R2413" s="34">
        <v>10</v>
      </c>
      <c r="S2413" s="34">
        <v>2415</v>
      </c>
      <c r="T2413" s="35">
        <v>0</v>
      </c>
      <c r="U2413" s="36">
        <v>0</v>
      </c>
      <c r="V2413" s="37" t="s">
        <v>48</v>
      </c>
      <c r="W2413" s="32">
        <v>2016</v>
      </c>
      <c r="X2413" s="38" t="s">
        <v>911</v>
      </c>
    </row>
    <row r="2414" spans="1:24" ht="50.1" customHeight="1">
      <c r="A2414" s="29" t="s">
        <v>5682</v>
      </c>
      <c r="B2414" s="30" t="s">
        <v>35</v>
      </c>
      <c r="C2414" s="31" t="s">
        <v>5646</v>
      </c>
      <c r="D2414" s="31" t="s">
        <v>5647</v>
      </c>
      <c r="E2414" s="31" t="s">
        <v>1094</v>
      </c>
      <c r="F2414" s="31" t="s">
        <v>5681</v>
      </c>
      <c r="G2414" s="32" t="s">
        <v>40</v>
      </c>
      <c r="H2414" s="33">
        <v>0</v>
      </c>
      <c r="I2414" s="67">
        <v>590000000</v>
      </c>
      <c r="J2414" s="32" t="s">
        <v>41</v>
      </c>
      <c r="K2414" s="32" t="s">
        <v>275</v>
      </c>
      <c r="L2414" s="32" t="s">
        <v>41</v>
      </c>
      <c r="M2414" s="32" t="s">
        <v>84</v>
      </c>
      <c r="N2414" s="32" t="s">
        <v>544</v>
      </c>
      <c r="O2414" s="32" t="s">
        <v>111</v>
      </c>
      <c r="P2414" s="32">
        <v>796</v>
      </c>
      <c r="Q2414" s="32" t="s">
        <v>47</v>
      </c>
      <c r="R2414" s="34">
        <v>10</v>
      </c>
      <c r="S2414" s="34">
        <v>3020</v>
      </c>
      <c r="T2414" s="35">
        <f>R2414*S2414</f>
        <v>30200</v>
      </c>
      <c r="U2414" s="36">
        <f>T2414*1.12</f>
        <v>33824</v>
      </c>
      <c r="V2414" s="37" t="s">
        <v>48</v>
      </c>
      <c r="W2414" s="32">
        <v>2016</v>
      </c>
      <c r="X2414" s="38" t="s">
        <v>48</v>
      </c>
    </row>
    <row r="2415" spans="1:24" ht="50.1" customHeight="1">
      <c r="A2415" s="29" t="s">
        <v>5683</v>
      </c>
      <c r="B2415" s="30" t="s">
        <v>35</v>
      </c>
      <c r="C2415" s="31" t="s">
        <v>5646</v>
      </c>
      <c r="D2415" s="31" t="s">
        <v>5647</v>
      </c>
      <c r="E2415" s="31" t="s">
        <v>1094</v>
      </c>
      <c r="F2415" s="31" t="s">
        <v>5684</v>
      </c>
      <c r="G2415" s="32" t="s">
        <v>40</v>
      </c>
      <c r="H2415" s="33">
        <v>0</v>
      </c>
      <c r="I2415" s="67">
        <v>590000000</v>
      </c>
      <c r="J2415" s="32" t="s">
        <v>41</v>
      </c>
      <c r="K2415" s="32" t="s">
        <v>275</v>
      </c>
      <c r="L2415" s="32" t="s">
        <v>41</v>
      </c>
      <c r="M2415" s="32" t="s">
        <v>84</v>
      </c>
      <c r="N2415" s="32" t="s">
        <v>784</v>
      </c>
      <c r="O2415" s="32" t="s">
        <v>111</v>
      </c>
      <c r="P2415" s="32">
        <v>796</v>
      </c>
      <c r="Q2415" s="32" t="s">
        <v>47</v>
      </c>
      <c r="R2415" s="34">
        <v>10</v>
      </c>
      <c r="S2415" s="34">
        <v>2070</v>
      </c>
      <c r="T2415" s="35">
        <v>0</v>
      </c>
      <c r="U2415" s="36">
        <f>T2415*1.12</f>
        <v>0</v>
      </c>
      <c r="V2415" s="37" t="s">
        <v>48</v>
      </c>
      <c r="W2415" s="32">
        <v>2016</v>
      </c>
      <c r="X2415" s="38">
        <v>11</v>
      </c>
    </row>
    <row r="2416" spans="1:24" s="151" customFormat="1" ht="50.1" customHeight="1">
      <c r="A2416" s="41" t="s">
        <v>5685</v>
      </c>
      <c r="B2416" s="30" t="s">
        <v>35</v>
      </c>
      <c r="C2416" s="42" t="s">
        <v>5646</v>
      </c>
      <c r="D2416" s="42" t="s">
        <v>5647</v>
      </c>
      <c r="E2416" s="42" t="s">
        <v>1094</v>
      </c>
      <c r="F2416" s="42" t="s">
        <v>5684</v>
      </c>
      <c r="G2416" s="30" t="s">
        <v>40</v>
      </c>
      <c r="H2416" s="30">
        <v>0</v>
      </c>
      <c r="I2416" s="67">
        <v>590000000</v>
      </c>
      <c r="J2416" s="32" t="s">
        <v>41</v>
      </c>
      <c r="K2416" s="30" t="s">
        <v>204</v>
      </c>
      <c r="L2416" s="30" t="s">
        <v>41</v>
      </c>
      <c r="M2416" s="30" t="s">
        <v>84</v>
      </c>
      <c r="N2416" s="30" t="s">
        <v>784</v>
      </c>
      <c r="O2416" s="32" t="s">
        <v>115</v>
      </c>
      <c r="P2416" s="32">
        <v>796</v>
      </c>
      <c r="Q2416" s="30" t="s">
        <v>47</v>
      </c>
      <c r="R2416" s="43">
        <v>10</v>
      </c>
      <c r="S2416" s="43">
        <v>2070</v>
      </c>
      <c r="T2416" s="44">
        <f>R2416*S2416</f>
        <v>20700</v>
      </c>
      <c r="U2416" s="44">
        <f>T2416*1.12</f>
        <v>23184.000000000004</v>
      </c>
      <c r="V2416" s="64"/>
      <c r="W2416" s="32">
        <v>2016</v>
      </c>
      <c r="X2416" s="30"/>
    </row>
    <row r="2417" spans="1:63" ht="50.1" customHeight="1">
      <c r="A2417" s="29" t="s">
        <v>5686</v>
      </c>
      <c r="B2417" s="30" t="s">
        <v>35</v>
      </c>
      <c r="C2417" s="31" t="s">
        <v>5665</v>
      </c>
      <c r="D2417" s="31" t="s">
        <v>5647</v>
      </c>
      <c r="E2417" s="31" t="s">
        <v>1873</v>
      </c>
      <c r="F2417" s="31" t="s">
        <v>5687</v>
      </c>
      <c r="G2417" s="32" t="s">
        <v>40</v>
      </c>
      <c r="H2417" s="33">
        <v>0</v>
      </c>
      <c r="I2417" s="67">
        <v>590000000</v>
      </c>
      <c r="J2417" s="32" t="s">
        <v>41</v>
      </c>
      <c r="K2417" s="32" t="s">
        <v>275</v>
      </c>
      <c r="L2417" s="32" t="s">
        <v>43</v>
      </c>
      <c r="M2417" s="32" t="s">
        <v>84</v>
      </c>
      <c r="N2417" s="32" t="s">
        <v>366</v>
      </c>
      <c r="O2417" s="32" t="s">
        <v>71</v>
      </c>
      <c r="P2417" s="32">
        <v>796</v>
      </c>
      <c r="Q2417" s="32" t="s">
        <v>47</v>
      </c>
      <c r="R2417" s="34">
        <v>8</v>
      </c>
      <c r="S2417" s="34">
        <v>5741</v>
      </c>
      <c r="T2417" s="35">
        <v>0</v>
      </c>
      <c r="U2417" s="36">
        <f>T2417*1.12</f>
        <v>0</v>
      </c>
      <c r="V2417" s="37" t="s">
        <v>48</v>
      </c>
      <c r="W2417" s="32">
        <v>2016</v>
      </c>
      <c r="X2417" s="38">
        <v>11</v>
      </c>
    </row>
    <row r="2418" spans="1:63" s="151" customFormat="1" ht="50.1" customHeight="1">
      <c r="A2418" s="41" t="s">
        <v>5688</v>
      </c>
      <c r="B2418" s="30" t="s">
        <v>35</v>
      </c>
      <c r="C2418" s="42" t="s">
        <v>5665</v>
      </c>
      <c r="D2418" s="42" t="s">
        <v>5647</v>
      </c>
      <c r="E2418" s="42" t="s">
        <v>1873</v>
      </c>
      <c r="F2418" s="42" t="s">
        <v>5687</v>
      </c>
      <c r="G2418" s="30" t="s">
        <v>40</v>
      </c>
      <c r="H2418" s="30">
        <v>0</v>
      </c>
      <c r="I2418" s="67">
        <v>590000000</v>
      </c>
      <c r="J2418" s="32" t="s">
        <v>41</v>
      </c>
      <c r="K2418" s="30" t="s">
        <v>204</v>
      </c>
      <c r="L2418" s="32" t="s">
        <v>43</v>
      </c>
      <c r="M2418" s="30" t="s">
        <v>84</v>
      </c>
      <c r="N2418" s="30" t="s">
        <v>366</v>
      </c>
      <c r="O2418" s="32" t="s">
        <v>115</v>
      </c>
      <c r="P2418" s="32">
        <v>796</v>
      </c>
      <c r="Q2418" s="30" t="s">
        <v>47</v>
      </c>
      <c r="R2418" s="43">
        <v>8</v>
      </c>
      <c r="S2418" s="43">
        <v>5741</v>
      </c>
      <c r="T2418" s="44">
        <f>R2418*S2418</f>
        <v>45928</v>
      </c>
      <c r="U2418" s="44">
        <f>T2418*1.12</f>
        <v>51439.360000000008</v>
      </c>
      <c r="V2418" s="64"/>
      <c r="W2418" s="32">
        <v>2016</v>
      </c>
      <c r="X2418" s="30"/>
    </row>
    <row r="2419" spans="1:63" ht="50.1" customHeight="1">
      <c r="A2419" s="29" t="s">
        <v>5689</v>
      </c>
      <c r="B2419" s="30" t="s">
        <v>35</v>
      </c>
      <c r="C2419" s="31" t="s">
        <v>5646</v>
      </c>
      <c r="D2419" s="31" t="s">
        <v>5647</v>
      </c>
      <c r="E2419" s="31" t="s">
        <v>1094</v>
      </c>
      <c r="F2419" s="31" t="s">
        <v>5690</v>
      </c>
      <c r="G2419" s="32" t="s">
        <v>40</v>
      </c>
      <c r="H2419" s="33">
        <v>0</v>
      </c>
      <c r="I2419" s="67">
        <v>590000000</v>
      </c>
      <c r="J2419" s="32" t="s">
        <v>41</v>
      </c>
      <c r="K2419" s="32" t="s">
        <v>275</v>
      </c>
      <c r="L2419" s="32" t="s">
        <v>41</v>
      </c>
      <c r="M2419" s="32" t="s">
        <v>84</v>
      </c>
      <c r="N2419" s="32" t="s">
        <v>810</v>
      </c>
      <c r="O2419" s="32" t="s">
        <v>111</v>
      </c>
      <c r="P2419" s="32">
        <v>796</v>
      </c>
      <c r="Q2419" s="32" t="s">
        <v>47</v>
      </c>
      <c r="R2419" s="34">
        <v>7</v>
      </c>
      <c r="S2419" s="34">
        <v>4389.55</v>
      </c>
      <c r="T2419" s="35">
        <v>0</v>
      </c>
      <c r="U2419" s="36">
        <v>0</v>
      </c>
      <c r="V2419" s="37" t="s">
        <v>48</v>
      </c>
      <c r="W2419" s="32">
        <v>2016</v>
      </c>
      <c r="X2419" s="38" t="s">
        <v>785</v>
      </c>
    </row>
    <row r="2420" spans="1:63" ht="50.1" customHeight="1">
      <c r="A2420" s="29" t="s">
        <v>5691</v>
      </c>
      <c r="B2420" s="30" t="s">
        <v>35</v>
      </c>
      <c r="C2420" s="31" t="s">
        <v>5646</v>
      </c>
      <c r="D2420" s="31" t="s">
        <v>5647</v>
      </c>
      <c r="E2420" s="31" t="s">
        <v>1094</v>
      </c>
      <c r="F2420" s="31" t="s">
        <v>5690</v>
      </c>
      <c r="G2420" s="32" t="s">
        <v>40</v>
      </c>
      <c r="H2420" s="33">
        <v>0</v>
      </c>
      <c r="I2420" s="67">
        <v>590000000</v>
      </c>
      <c r="J2420" s="32" t="s">
        <v>41</v>
      </c>
      <c r="K2420" s="32" t="s">
        <v>275</v>
      </c>
      <c r="L2420" s="32" t="s">
        <v>41</v>
      </c>
      <c r="M2420" s="32" t="s">
        <v>84</v>
      </c>
      <c r="N2420" s="32" t="s">
        <v>797</v>
      </c>
      <c r="O2420" s="32" t="s">
        <v>111</v>
      </c>
      <c r="P2420" s="32">
        <v>796</v>
      </c>
      <c r="Q2420" s="32" t="s">
        <v>47</v>
      </c>
      <c r="R2420" s="34">
        <v>40</v>
      </c>
      <c r="S2420" s="34">
        <v>4940</v>
      </c>
      <c r="T2420" s="35">
        <f>R2420*S2420</f>
        <v>197600</v>
      </c>
      <c r="U2420" s="36">
        <f t="shared" ref="U2420:U2453" si="210">T2420*1.12</f>
        <v>221312.00000000003</v>
      </c>
      <c r="V2420" s="37" t="s">
        <v>48</v>
      </c>
      <c r="W2420" s="32">
        <v>2016</v>
      </c>
      <c r="X2420" s="38" t="s">
        <v>48</v>
      </c>
    </row>
    <row r="2421" spans="1:63" ht="50.1" customHeight="1">
      <c r="A2421" s="29" t="s">
        <v>5692</v>
      </c>
      <c r="B2421" s="30" t="s">
        <v>35</v>
      </c>
      <c r="C2421" s="31" t="s">
        <v>5693</v>
      </c>
      <c r="D2421" s="31" t="s">
        <v>5647</v>
      </c>
      <c r="E2421" s="31" t="s">
        <v>909</v>
      </c>
      <c r="F2421" s="31" t="s">
        <v>5694</v>
      </c>
      <c r="G2421" s="32" t="s">
        <v>40</v>
      </c>
      <c r="H2421" s="33">
        <v>0</v>
      </c>
      <c r="I2421" s="67">
        <v>590000000</v>
      </c>
      <c r="J2421" s="32" t="s">
        <v>41</v>
      </c>
      <c r="K2421" s="32" t="s">
        <v>275</v>
      </c>
      <c r="L2421" s="32" t="s">
        <v>41</v>
      </c>
      <c r="M2421" s="32" t="s">
        <v>84</v>
      </c>
      <c r="N2421" s="32" t="s">
        <v>3478</v>
      </c>
      <c r="O2421" s="32" t="s">
        <v>46</v>
      </c>
      <c r="P2421" s="32">
        <v>796</v>
      </c>
      <c r="Q2421" s="32" t="s">
        <v>47</v>
      </c>
      <c r="R2421" s="34">
        <v>4</v>
      </c>
      <c r="S2421" s="34">
        <v>99130</v>
      </c>
      <c r="T2421" s="35">
        <v>0</v>
      </c>
      <c r="U2421" s="36">
        <f t="shared" si="210"/>
        <v>0</v>
      </c>
      <c r="V2421" s="37" t="s">
        <v>48</v>
      </c>
      <c r="W2421" s="32">
        <v>2016</v>
      </c>
      <c r="X2421" s="38">
        <v>11</v>
      </c>
    </row>
    <row r="2422" spans="1:63" s="151" customFormat="1" ht="50.1" customHeight="1">
      <c r="A2422" s="41" t="s">
        <v>5695</v>
      </c>
      <c r="B2422" s="30" t="s">
        <v>35</v>
      </c>
      <c r="C2422" s="42" t="s">
        <v>5693</v>
      </c>
      <c r="D2422" s="42" t="s">
        <v>5647</v>
      </c>
      <c r="E2422" s="42" t="s">
        <v>909</v>
      </c>
      <c r="F2422" s="42" t="s">
        <v>5694</v>
      </c>
      <c r="G2422" s="30" t="s">
        <v>40</v>
      </c>
      <c r="H2422" s="30">
        <v>0</v>
      </c>
      <c r="I2422" s="67">
        <v>590000000</v>
      </c>
      <c r="J2422" s="32" t="s">
        <v>41</v>
      </c>
      <c r="K2422" s="30" t="s">
        <v>204</v>
      </c>
      <c r="L2422" s="30" t="s">
        <v>41</v>
      </c>
      <c r="M2422" s="30" t="s">
        <v>84</v>
      </c>
      <c r="N2422" s="30" t="s">
        <v>3478</v>
      </c>
      <c r="O2422" s="32" t="s">
        <v>175</v>
      </c>
      <c r="P2422" s="32">
        <v>796</v>
      </c>
      <c r="Q2422" s="30" t="s">
        <v>47</v>
      </c>
      <c r="R2422" s="43">
        <v>4</v>
      </c>
      <c r="S2422" s="43">
        <v>99129.999999999985</v>
      </c>
      <c r="T2422" s="44">
        <f>R2422*S2422</f>
        <v>396519.99999999994</v>
      </c>
      <c r="U2422" s="44">
        <f t="shared" si="210"/>
        <v>444102.39999999997</v>
      </c>
      <c r="V2422" s="64"/>
      <c r="W2422" s="32">
        <v>2016</v>
      </c>
      <c r="X2422" s="30"/>
    </row>
    <row r="2423" spans="1:63" ht="50.1" customHeight="1">
      <c r="A2423" s="29" t="s">
        <v>5696</v>
      </c>
      <c r="B2423" s="30" t="s">
        <v>35</v>
      </c>
      <c r="C2423" s="31" t="s">
        <v>5697</v>
      </c>
      <c r="D2423" s="31" t="s">
        <v>5698</v>
      </c>
      <c r="E2423" s="31" t="s">
        <v>5699</v>
      </c>
      <c r="F2423" s="31" t="s">
        <v>5700</v>
      </c>
      <c r="G2423" s="32" t="s">
        <v>40</v>
      </c>
      <c r="H2423" s="33">
        <v>0</v>
      </c>
      <c r="I2423" s="67">
        <v>590000000</v>
      </c>
      <c r="J2423" s="32" t="s">
        <v>41</v>
      </c>
      <c r="K2423" s="32" t="s">
        <v>68</v>
      </c>
      <c r="L2423" s="32" t="s">
        <v>302</v>
      </c>
      <c r="M2423" s="32" t="s">
        <v>69</v>
      </c>
      <c r="N2423" s="32" t="s">
        <v>303</v>
      </c>
      <c r="O2423" s="32" t="s">
        <v>71</v>
      </c>
      <c r="P2423" s="32">
        <v>796</v>
      </c>
      <c r="Q2423" s="32" t="s">
        <v>47</v>
      </c>
      <c r="R2423" s="34">
        <v>20</v>
      </c>
      <c r="S2423" s="34">
        <v>2388</v>
      </c>
      <c r="T2423" s="35">
        <v>0</v>
      </c>
      <c r="U2423" s="36">
        <f t="shared" si="210"/>
        <v>0</v>
      </c>
      <c r="V2423" s="37" t="s">
        <v>48</v>
      </c>
      <c r="W2423" s="32">
        <v>2016</v>
      </c>
      <c r="X2423" s="38">
        <v>11</v>
      </c>
    </row>
    <row r="2424" spans="1:63" s="151" customFormat="1" ht="50.1" customHeight="1">
      <c r="A2424" s="41" t="s">
        <v>5701</v>
      </c>
      <c r="B2424" s="30" t="s">
        <v>35</v>
      </c>
      <c r="C2424" s="42" t="s">
        <v>5697</v>
      </c>
      <c r="D2424" s="42" t="s">
        <v>5698</v>
      </c>
      <c r="E2424" s="42" t="s">
        <v>5699</v>
      </c>
      <c r="F2424" s="42" t="s">
        <v>5700</v>
      </c>
      <c r="G2424" s="32" t="s">
        <v>40</v>
      </c>
      <c r="H2424" s="30">
        <v>0</v>
      </c>
      <c r="I2424" s="67">
        <v>590000000</v>
      </c>
      <c r="J2424" s="32" t="s">
        <v>41</v>
      </c>
      <c r="K2424" s="32" t="s">
        <v>182</v>
      </c>
      <c r="L2424" s="32" t="s">
        <v>302</v>
      </c>
      <c r="M2424" s="32" t="s">
        <v>69</v>
      </c>
      <c r="N2424" s="32" t="s">
        <v>303</v>
      </c>
      <c r="O2424" s="32" t="s">
        <v>115</v>
      </c>
      <c r="P2424" s="32">
        <v>796</v>
      </c>
      <c r="Q2424" s="32" t="s">
        <v>47</v>
      </c>
      <c r="R2424" s="62">
        <v>20</v>
      </c>
      <c r="S2424" s="53">
        <v>2388</v>
      </c>
      <c r="T2424" s="44">
        <f>R2424*S2424</f>
        <v>47760</v>
      </c>
      <c r="U2424" s="44">
        <f t="shared" si="210"/>
        <v>53491.200000000004</v>
      </c>
      <c r="V2424" s="65"/>
      <c r="W2424" s="32">
        <v>2016</v>
      </c>
      <c r="X2424" s="87"/>
    </row>
    <row r="2425" spans="1:63" ht="50.1" customHeight="1">
      <c r="A2425" s="29" t="s">
        <v>5702</v>
      </c>
      <c r="B2425" s="30" t="s">
        <v>35</v>
      </c>
      <c r="C2425" s="31" t="s">
        <v>5697</v>
      </c>
      <c r="D2425" s="31" t="s">
        <v>5698</v>
      </c>
      <c r="E2425" s="31" t="s">
        <v>5699</v>
      </c>
      <c r="F2425" s="31" t="s">
        <v>5703</v>
      </c>
      <c r="G2425" s="32" t="s">
        <v>40</v>
      </c>
      <c r="H2425" s="33">
        <v>0</v>
      </c>
      <c r="I2425" s="67">
        <v>590000000</v>
      </c>
      <c r="J2425" s="32" t="s">
        <v>41</v>
      </c>
      <c r="K2425" s="32" t="s">
        <v>68</v>
      </c>
      <c r="L2425" s="32" t="s">
        <v>302</v>
      </c>
      <c r="M2425" s="32" t="s">
        <v>69</v>
      </c>
      <c r="N2425" s="32" t="s">
        <v>303</v>
      </c>
      <c r="O2425" s="32" t="s">
        <v>71</v>
      </c>
      <c r="P2425" s="32">
        <v>796</v>
      </c>
      <c r="Q2425" s="32" t="s">
        <v>47</v>
      </c>
      <c r="R2425" s="34">
        <v>3</v>
      </c>
      <c r="S2425" s="34">
        <v>700</v>
      </c>
      <c r="T2425" s="35">
        <v>0</v>
      </c>
      <c r="U2425" s="36">
        <f t="shared" si="210"/>
        <v>0</v>
      </c>
      <c r="V2425" s="37" t="s">
        <v>48</v>
      </c>
      <c r="W2425" s="32">
        <v>2016</v>
      </c>
      <c r="X2425" s="38">
        <v>11</v>
      </c>
    </row>
    <row r="2426" spans="1:63" s="151" customFormat="1" ht="50.1" customHeight="1">
      <c r="A2426" s="41" t="s">
        <v>5704</v>
      </c>
      <c r="B2426" s="30" t="s">
        <v>35</v>
      </c>
      <c r="C2426" s="42" t="s">
        <v>5697</v>
      </c>
      <c r="D2426" s="31" t="s">
        <v>5698</v>
      </c>
      <c r="E2426" s="42" t="s">
        <v>5699</v>
      </c>
      <c r="F2426" s="42" t="s">
        <v>5703</v>
      </c>
      <c r="G2426" s="32" t="s">
        <v>40</v>
      </c>
      <c r="H2426" s="30">
        <v>0</v>
      </c>
      <c r="I2426" s="67">
        <v>590000000</v>
      </c>
      <c r="J2426" s="32" t="s">
        <v>41</v>
      </c>
      <c r="K2426" s="32" t="s">
        <v>182</v>
      </c>
      <c r="L2426" s="32" t="s">
        <v>302</v>
      </c>
      <c r="M2426" s="32" t="s">
        <v>69</v>
      </c>
      <c r="N2426" s="32" t="s">
        <v>303</v>
      </c>
      <c r="O2426" s="32" t="s">
        <v>115</v>
      </c>
      <c r="P2426" s="32">
        <v>796</v>
      </c>
      <c r="Q2426" s="32" t="s">
        <v>47</v>
      </c>
      <c r="R2426" s="62">
        <v>3</v>
      </c>
      <c r="S2426" s="53">
        <v>700</v>
      </c>
      <c r="T2426" s="44">
        <f>R2426*S2426</f>
        <v>2100</v>
      </c>
      <c r="U2426" s="44">
        <f t="shared" si="210"/>
        <v>2352</v>
      </c>
      <c r="V2426" s="65"/>
      <c r="W2426" s="32">
        <v>2016</v>
      </c>
      <c r="X2426" s="87"/>
    </row>
    <row r="2427" spans="1:63" ht="50.1" customHeight="1">
      <c r="A2427" s="29" t="s">
        <v>5705</v>
      </c>
      <c r="B2427" s="30" t="s">
        <v>35</v>
      </c>
      <c r="C2427" s="31" t="s">
        <v>5706</v>
      </c>
      <c r="D2427" s="31" t="s">
        <v>5707</v>
      </c>
      <c r="E2427" s="31" t="s">
        <v>5708</v>
      </c>
      <c r="F2427" s="31" t="s">
        <v>5709</v>
      </c>
      <c r="G2427" s="32" t="s">
        <v>40</v>
      </c>
      <c r="H2427" s="33">
        <v>0</v>
      </c>
      <c r="I2427" s="67">
        <v>590000000</v>
      </c>
      <c r="J2427" s="32" t="s">
        <v>41</v>
      </c>
      <c r="K2427" s="32" t="s">
        <v>68</v>
      </c>
      <c r="L2427" s="32" t="s">
        <v>302</v>
      </c>
      <c r="M2427" s="32" t="s">
        <v>69</v>
      </c>
      <c r="N2427" s="32" t="s">
        <v>303</v>
      </c>
      <c r="O2427" s="32" t="s">
        <v>71</v>
      </c>
      <c r="P2427" s="32">
        <v>796</v>
      </c>
      <c r="Q2427" s="32" t="s">
        <v>47</v>
      </c>
      <c r="R2427" s="34">
        <v>4</v>
      </c>
      <c r="S2427" s="34">
        <v>4280</v>
      </c>
      <c r="T2427" s="35">
        <v>0</v>
      </c>
      <c r="U2427" s="36">
        <f t="shared" si="210"/>
        <v>0</v>
      </c>
      <c r="V2427" s="37" t="s">
        <v>48</v>
      </c>
      <c r="W2427" s="32">
        <v>2016</v>
      </c>
      <c r="X2427" s="38">
        <v>11</v>
      </c>
    </row>
    <row r="2428" spans="1:63" s="40" customFormat="1" ht="50.1" customHeight="1">
      <c r="A2428" s="70" t="s">
        <v>5710</v>
      </c>
      <c r="B2428" s="30" t="s">
        <v>35</v>
      </c>
      <c r="C2428" s="42" t="s">
        <v>5706</v>
      </c>
      <c r="D2428" s="42" t="s">
        <v>5707</v>
      </c>
      <c r="E2428" s="42" t="s">
        <v>5708</v>
      </c>
      <c r="F2428" s="42" t="s">
        <v>5709</v>
      </c>
      <c r="G2428" s="32" t="s">
        <v>40</v>
      </c>
      <c r="H2428" s="30">
        <v>0</v>
      </c>
      <c r="I2428" s="67">
        <v>590000000</v>
      </c>
      <c r="J2428" s="32" t="s">
        <v>41</v>
      </c>
      <c r="K2428" s="32" t="s">
        <v>182</v>
      </c>
      <c r="L2428" s="32" t="s">
        <v>302</v>
      </c>
      <c r="M2428" s="32" t="s">
        <v>69</v>
      </c>
      <c r="N2428" s="32" t="s">
        <v>303</v>
      </c>
      <c r="O2428" s="32" t="s">
        <v>115</v>
      </c>
      <c r="P2428" s="32">
        <v>796</v>
      </c>
      <c r="Q2428" s="32" t="s">
        <v>47</v>
      </c>
      <c r="R2428" s="58">
        <v>4</v>
      </c>
      <c r="S2428" s="58">
        <v>4280</v>
      </c>
      <c r="T2428" s="58">
        <v>0</v>
      </c>
      <c r="U2428" s="58">
        <f>T2428*1.12</f>
        <v>0</v>
      </c>
      <c r="V2428" s="65"/>
      <c r="W2428" s="32">
        <v>2016</v>
      </c>
      <c r="X2428" s="87">
        <v>11.19</v>
      </c>
      <c r="Y2428" s="364"/>
      <c r="Z2428" s="364"/>
      <c r="AA2428" s="364"/>
      <c r="AB2428" s="364"/>
      <c r="AC2428" s="364"/>
      <c r="AD2428" s="364"/>
      <c r="AE2428" s="364"/>
      <c r="AF2428" s="364"/>
      <c r="AG2428" s="364"/>
      <c r="AH2428" s="39"/>
      <c r="AI2428" s="39"/>
      <c r="AJ2428" s="39"/>
      <c r="AK2428" s="39"/>
      <c r="AL2428" s="39"/>
      <c r="AM2428" s="39"/>
      <c r="AN2428" s="39"/>
      <c r="AO2428" s="39"/>
      <c r="AP2428" s="39"/>
      <c r="AQ2428" s="39"/>
      <c r="AR2428" s="39"/>
      <c r="AS2428" s="39"/>
      <c r="AT2428" s="39"/>
      <c r="AU2428" s="39"/>
      <c r="AV2428" s="39"/>
      <c r="AW2428" s="39"/>
      <c r="AX2428" s="39"/>
      <c r="AY2428" s="39"/>
      <c r="AZ2428" s="39"/>
      <c r="BA2428" s="39"/>
      <c r="BB2428" s="39"/>
      <c r="BC2428" s="39"/>
      <c r="BD2428" s="39"/>
      <c r="BE2428" s="39"/>
      <c r="BF2428" s="39"/>
    </row>
    <row r="2429" spans="1:63" s="40" customFormat="1" ht="50.1" customHeight="1">
      <c r="A2429" s="70" t="s">
        <v>13187</v>
      </c>
      <c r="B2429" s="54" t="s">
        <v>35</v>
      </c>
      <c r="C2429" s="42" t="s">
        <v>5706</v>
      </c>
      <c r="D2429" s="42" t="s">
        <v>5707</v>
      </c>
      <c r="E2429" s="42" t="s">
        <v>5708</v>
      </c>
      <c r="F2429" s="42" t="s">
        <v>5709</v>
      </c>
      <c r="G2429" s="253" t="s">
        <v>40</v>
      </c>
      <c r="H2429" s="239">
        <v>0</v>
      </c>
      <c r="I2429" s="313">
        <v>590000000</v>
      </c>
      <c r="J2429" s="68" t="s">
        <v>394</v>
      </c>
      <c r="K2429" s="30" t="s">
        <v>13145</v>
      </c>
      <c r="L2429" s="30" t="s">
        <v>396</v>
      </c>
      <c r="M2429" s="30" t="s">
        <v>69</v>
      </c>
      <c r="N2429" s="32" t="s">
        <v>303</v>
      </c>
      <c r="O2429" s="30" t="s">
        <v>731</v>
      </c>
      <c r="P2429" s="70">
        <v>796</v>
      </c>
      <c r="Q2429" s="30" t="s">
        <v>47</v>
      </c>
      <c r="R2429" s="102">
        <v>4</v>
      </c>
      <c r="S2429" s="102">
        <v>4800</v>
      </c>
      <c r="T2429" s="102">
        <f>R2429*S2429</f>
        <v>19200</v>
      </c>
      <c r="U2429" s="58">
        <f>T2429*1.12</f>
        <v>21504.000000000004</v>
      </c>
      <c r="V2429" s="30"/>
      <c r="W2429" s="68">
        <v>2016</v>
      </c>
      <c r="X2429" s="30"/>
      <c r="Y2429" s="364"/>
      <c r="Z2429" s="364"/>
      <c r="AA2429" s="364"/>
      <c r="AB2429" s="364"/>
      <c r="AC2429" s="364"/>
      <c r="AD2429" s="364"/>
      <c r="AE2429" s="364"/>
      <c r="AF2429" s="364"/>
      <c r="AG2429" s="364"/>
      <c r="AH2429" s="39"/>
      <c r="AI2429" s="39"/>
      <c r="AJ2429" s="39"/>
      <c r="AK2429" s="39"/>
      <c r="AL2429" s="39"/>
      <c r="AM2429" s="39"/>
      <c r="AN2429" s="39"/>
      <c r="AO2429" s="39"/>
      <c r="AP2429" s="39"/>
      <c r="AQ2429" s="39"/>
      <c r="AR2429" s="39"/>
      <c r="AS2429" s="39"/>
      <c r="AT2429" s="39"/>
      <c r="AU2429" s="39"/>
      <c r="AV2429" s="39"/>
      <c r="AW2429" s="39"/>
      <c r="AX2429" s="39"/>
      <c r="AY2429" s="39"/>
      <c r="AZ2429" s="39"/>
      <c r="BA2429" s="39"/>
      <c r="BB2429" s="39"/>
      <c r="BC2429" s="39"/>
      <c r="BD2429" s="39"/>
      <c r="BE2429" s="39"/>
      <c r="BF2429" s="39"/>
    </row>
    <row r="2430" spans="1:63" ht="50.1" customHeight="1">
      <c r="A2430" s="29" t="s">
        <v>5711</v>
      </c>
      <c r="B2430" s="30" t="s">
        <v>35</v>
      </c>
      <c r="C2430" s="31" t="s">
        <v>5712</v>
      </c>
      <c r="D2430" s="31" t="s">
        <v>5713</v>
      </c>
      <c r="E2430" s="31" t="s">
        <v>5714</v>
      </c>
      <c r="F2430" s="31" t="s">
        <v>5715</v>
      </c>
      <c r="G2430" s="32" t="s">
        <v>40</v>
      </c>
      <c r="H2430" s="33">
        <v>0</v>
      </c>
      <c r="I2430" s="67">
        <v>590000000</v>
      </c>
      <c r="J2430" s="32" t="s">
        <v>41</v>
      </c>
      <c r="K2430" s="32" t="s">
        <v>775</v>
      </c>
      <c r="L2430" s="32" t="s">
        <v>43</v>
      </c>
      <c r="M2430" s="32" t="s">
        <v>69</v>
      </c>
      <c r="N2430" s="32" t="s">
        <v>284</v>
      </c>
      <c r="O2430" s="32" t="s">
        <v>111</v>
      </c>
      <c r="P2430" s="32" t="s">
        <v>5716</v>
      </c>
      <c r="Q2430" s="32" t="s">
        <v>5717</v>
      </c>
      <c r="R2430" s="34">
        <v>10</v>
      </c>
      <c r="S2430" s="34">
        <v>1780</v>
      </c>
      <c r="T2430" s="35">
        <v>0</v>
      </c>
      <c r="U2430" s="36">
        <f t="shared" si="210"/>
        <v>0</v>
      </c>
      <c r="V2430" s="37" t="s">
        <v>48</v>
      </c>
      <c r="W2430" s="32">
        <v>2016</v>
      </c>
      <c r="X2430" s="38">
        <v>11</v>
      </c>
    </row>
    <row r="2431" spans="1:63" s="40" customFormat="1" ht="50.1" customHeight="1">
      <c r="A2431" s="70" t="s">
        <v>5718</v>
      </c>
      <c r="B2431" s="30" t="s">
        <v>35</v>
      </c>
      <c r="C2431" s="42" t="s">
        <v>5712</v>
      </c>
      <c r="D2431" s="42" t="s">
        <v>5713</v>
      </c>
      <c r="E2431" s="42" t="s">
        <v>5714</v>
      </c>
      <c r="F2431" s="73" t="s">
        <v>5715</v>
      </c>
      <c r="G2431" s="30" t="s">
        <v>40</v>
      </c>
      <c r="H2431" s="30">
        <v>0</v>
      </c>
      <c r="I2431" s="67">
        <v>590000000</v>
      </c>
      <c r="J2431" s="32" t="s">
        <v>41</v>
      </c>
      <c r="K2431" s="32" t="s">
        <v>182</v>
      </c>
      <c r="L2431" s="32" t="s">
        <v>43</v>
      </c>
      <c r="M2431" s="68" t="s">
        <v>69</v>
      </c>
      <c r="N2431" s="68" t="s">
        <v>1017</v>
      </c>
      <c r="O2431" s="32" t="s">
        <v>115</v>
      </c>
      <c r="P2431" s="32">
        <v>872</v>
      </c>
      <c r="Q2431" s="98" t="s">
        <v>5717</v>
      </c>
      <c r="R2431" s="58">
        <v>10</v>
      </c>
      <c r="S2431" s="58">
        <v>1780</v>
      </c>
      <c r="T2431" s="58">
        <v>0</v>
      </c>
      <c r="U2431" s="58">
        <f t="shared" ref="U2431" si="211">T2431*1.12</f>
        <v>0</v>
      </c>
      <c r="V2431" s="98"/>
      <c r="W2431" s="32">
        <v>2016</v>
      </c>
      <c r="X2431" s="30" t="s">
        <v>14268</v>
      </c>
      <c r="Y2431" s="363"/>
      <c r="Z2431" s="364"/>
      <c r="AA2431" s="364"/>
      <c r="AB2431" s="364"/>
      <c r="AC2431" s="364"/>
      <c r="AD2431" s="364"/>
      <c r="AE2431" s="364"/>
      <c r="AF2431" s="364"/>
      <c r="AG2431" s="364"/>
      <c r="AH2431" s="364"/>
      <c r="AI2431" s="364"/>
      <c r="AJ2431" s="364"/>
      <c r="AK2431" s="364"/>
      <c r="AL2431" s="364"/>
      <c r="AM2431" s="39"/>
      <c r="AN2431" s="39"/>
      <c r="AO2431" s="39"/>
      <c r="AP2431" s="39"/>
      <c r="AQ2431" s="39"/>
      <c r="AR2431" s="39"/>
      <c r="AS2431" s="39"/>
      <c r="AT2431" s="39"/>
      <c r="AU2431" s="39"/>
      <c r="AV2431" s="39"/>
      <c r="AW2431" s="39"/>
      <c r="AX2431" s="39"/>
      <c r="AY2431" s="39"/>
      <c r="AZ2431" s="39"/>
      <c r="BA2431" s="39"/>
      <c r="BB2431" s="39"/>
      <c r="BC2431" s="39"/>
      <c r="BD2431" s="39"/>
      <c r="BE2431" s="39"/>
      <c r="BF2431" s="39"/>
      <c r="BG2431" s="39"/>
      <c r="BH2431" s="39"/>
      <c r="BI2431" s="39"/>
      <c r="BJ2431" s="39"/>
      <c r="BK2431" s="39"/>
    </row>
    <row r="2432" spans="1:63" s="40" customFormat="1" ht="50.1" customHeight="1">
      <c r="A2432" s="70" t="s">
        <v>14270</v>
      </c>
      <c r="B2432" s="30" t="s">
        <v>35</v>
      </c>
      <c r="C2432" s="42" t="s">
        <v>5712</v>
      </c>
      <c r="D2432" s="42" t="s">
        <v>5713</v>
      </c>
      <c r="E2432" s="42" t="s">
        <v>5714</v>
      </c>
      <c r="F2432" s="73" t="s">
        <v>5715</v>
      </c>
      <c r="G2432" s="30" t="s">
        <v>40</v>
      </c>
      <c r="H2432" s="30">
        <v>0</v>
      </c>
      <c r="I2432" s="67">
        <v>590000000</v>
      </c>
      <c r="J2432" s="32" t="s">
        <v>41</v>
      </c>
      <c r="K2432" s="32" t="s">
        <v>14136</v>
      </c>
      <c r="L2432" s="32" t="s">
        <v>43</v>
      </c>
      <c r="M2432" s="68" t="s">
        <v>44</v>
      </c>
      <c r="N2432" s="68" t="s">
        <v>3845</v>
      </c>
      <c r="O2432" s="32" t="s">
        <v>62</v>
      </c>
      <c r="P2432" s="32">
        <v>872</v>
      </c>
      <c r="Q2432" s="98" t="s">
        <v>5717</v>
      </c>
      <c r="R2432" s="58">
        <v>10</v>
      </c>
      <c r="S2432" s="58">
        <v>1875</v>
      </c>
      <c r="T2432" s="58">
        <f>R2432*S2432</f>
        <v>18750</v>
      </c>
      <c r="U2432" s="58">
        <f>T2432*1.12</f>
        <v>21000.000000000004</v>
      </c>
      <c r="V2432" s="98"/>
      <c r="W2432" s="32">
        <v>2016</v>
      </c>
      <c r="X2432" s="30"/>
      <c r="Y2432" s="363"/>
      <c r="Z2432" s="364"/>
      <c r="AA2432" s="364"/>
      <c r="AB2432" s="364"/>
      <c r="AC2432" s="364"/>
      <c r="AD2432" s="364"/>
      <c r="AE2432" s="364"/>
      <c r="AF2432" s="364"/>
      <c r="AG2432" s="364"/>
      <c r="AH2432" s="364"/>
      <c r="AI2432" s="364"/>
      <c r="AJ2432" s="364"/>
      <c r="AK2432" s="364"/>
      <c r="AL2432" s="364"/>
      <c r="AM2432" s="39"/>
      <c r="AN2432" s="39"/>
      <c r="AO2432" s="39"/>
      <c r="AP2432" s="39"/>
      <c r="AQ2432" s="39"/>
      <c r="AR2432" s="39"/>
      <c r="AS2432" s="39"/>
      <c r="AT2432" s="39"/>
      <c r="AU2432" s="39"/>
      <c r="AV2432" s="39"/>
      <c r="AW2432" s="39"/>
      <c r="AX2432" s="39"/>
      <c r="AY2432" s="39"/>
      <c r="AZ2432" s="39"/>
      <c r="BA2432" s="39"/>
      <c r="BB2432" s="39"/>
      <c r="BC2432" s="39"/>
      <c r="BD2432" s="39"/>
      <c r="BE2432" s="39"/>
      <c r="BF2432" s="39"/>
      <c r="BG2432" s="39"/>
      <c r="BH2432" s="39"/>
      <c r="BI2432" s="39"/>
      <c r="BJ2432" s="39"/>
      <c r="BK2432" s="39"/>
    </row>
    <row r="2433" spans="1:24" ht="50.1" customHeight="1">
      <c r="A2433" s="29" t="s">
        <v>5719</v>
      </c>
      <c r="B2433" s="30" t="s">
        <v>35</v>
      </c>
      <c r="C2433" s="31" t="s">
        <v>5720</v>
      </c>
      <c r="D2433" s="31" t="s">
        <v>5721</v>
      </c>
      <c r="E2433" s="31" t="s">
        <v>5722</v>
      </c>
      <c r="F2433" s="31" t="s">
        <v>5723</v>
      </c>
      <c r="G2433" s="32" t="s">
        <v>40</v>
      </c>
      <c r="H2433" s="33">
        <v>0</v>
      </c>
      <c r="I2433" s="67">
        <v>590000000</v>
      </c>
      <c r="J2433" s="32" t="s">
        <v>41</v>
      </c>
      <c r="K2433" s="32" t="s">
        <v>143</v>
      </c>
      <c r="L2433" s="32" t="s">
        <v>144</v>
      </c>
      <c r="M2433" s="32" t="s">
        <v>84</v>
      </c>
      <c r="N2433" s="32" t="s">
        <v>145</v>
      </c>
      <c r="O2433" s="32" t="s">
        <v>146</v>
      </c>
      <c r="P2433" s="32">
        <v>796</v>
      </c>
      <c r="Q2433" s="32" t="s">
        <v>47</v>
      </c>
      <c r="R2433" s="34">
        <v>1</v>
      </c>
      <c r="S2433" s="34">
        <v>1750000</v>
      </c>
      <c r="T2433" s="35">
        <v>0</v>
      </c>
      <c r="U2433" s="36">
        <f t="shared" si="210"/>
        <v>0</v>
      </c>
      <c r="V2433" s="37" t="s">
        <v>48</v>
      </c>
      <c r="W2433" s="32">
        <v>2016</v>
      </c>
      <c r="X2433" s="38">
        <v>11</v>
      </c>
    </row>
    <row r="2434" spans="1:24" s="151" customFormat="1" ht="50.1" customHeight="1">
      <c r="A2434" s="41" t="s">
        <v>5724</v>
      </c>
      <c r="B2434" s="30" t="s">
        <v>35</v>
      </c>
      <c r="C2434" s="42" t="s">
        <v>5720</v>
      </c>
      <c r="D2434" s="42" t="s">
        <v>5721</v>
      </c>
      <c r="E2434" s="42" t="s">
        <v>5722</v>
      </c>
      <c r="F2434" s="42" t="s">
        <v>5723</v>
      </c>
      <c r="G2434" s="30" t="s">
        <v>40</v>
      </c>
      <c r="H2434" s="30">
        <v>0</v>
      </c>
      <c r="I2434" s="67">
        <v>590000000</v>
      </c>
      <c r="J2434" s="32" t="s">
        <v>41</v>
      </c>
      <c r="K2434" s="30" t="s">
        <v>148</v>
      </c>
      <c r="L2434" s="30" t="s">
        <v>144</v>
      </c>
      <c r="M2434" s="30" t="s">
        <v>84</v>
      </c>
      <c r="N2434" s="30" t="s">
        <v>145</v>
      </c>
      <c r="O2434" s="32" t="s">
        <v>115</v>
      </c>
      <c r="P2434" s="32">
        <v>796</v>
      </c>
      <c r="Q2434" s="30" t="s">
        <v>47</v>
      </c>
      <c r="R2434" s="43">
        <v>1</v>
      </c>
      <c r="S2434" s="43">
        <v>1750000</v>
      </c>
      <c r="T2434" s="44">
        <f>R2434*S2434</f>
        <v>1750000</v>
      </c>
      <c r="U2434" s="44">
        <f t="shared" si="210"/>
        <v>1960000.0000000002</v>
      </c>
      <c r="V2434" s="64"/>
      <c r="W2434" s="32">
        <v>2016</v>
      </c>
      <c r="X2434" s="30"/>
    </row>
    <row r="2435" spans="1:24" s="40" customFormat="1" ht="50.1" customHeight="1">
      <c r="A2435" s="29" t="s">
        <v>5725</v>
      </c>
      <c r="B2435" s="30" t="s">
        <v>35</v>
      </c>
      <c r="C2435" s="31" t="s">
        <v>5726</v>
      </c>
      <c r="D2435" s="31" t="s">
        <v>5727</v>
      </c>
      <c r="E2435" s="31" t="s">
        <v>5728</v>
      </c>
      <c r="F2435" s="31" t="s">
        <v>5729</v>
      </c>
      <c r="G2435" s="32" t="s">
        <v>40</v>
      </c>
      <c r="H2435" s="33">
        <v>0</v>
      </c>
      <c r="I2435" s="67">
        <v>590000000</v>
      </c>
      <c r="J2435" s="32" t="s">
        <v>41</v>
      </c>
      <c r="K2435" s="32" t="s">
        <v>42</v>
      </c>
      <c r="L2435" s="32" t="s">
        <v>43</v>
      </c>
      <c r="M2435" s="32" t="s">
        <v>44</v>
      </c>
      <c r="N2435" s="32" t="s">
        <v>45</v>
      </c>
      <c r="O2435" s="32" t="s">
        <v>111</v>
      </c>
      <c r="P2435" s="32">
        <v>796</v>
      </c>
      <c r="Q2435" s="32" t="s">
        <v>47</v>
      </c>
      <c r="R2435" s="170">
        <v>200</v>
      </c>
      <c r="S2435" s="170">
        <v>60</v>
      </c>
      <c r="T2435" s="35">
        <v>0</v>
      </c>
      <c r="U2435" s="36">
        <f t="shared" si="210"/>
        <v>0</v>
      </c>
      <c r="V2435" s="37" t="s">
        <v>48</v>
      </c>
      <c r="W2435" s="87">
        <v>2016</v>
      </c>
      <c r="X2435" s="38">
        <v>11</v>
      </c>
    </row>
    <row r="2436" spans="1:24" s="40" customFormat="1" ht="50.1" customHeight="1">
      <c r="A2436" s="70" t="s">
        <v>5730</v>
      </c>
      <c r="B2436" s="30" t="s">
        <v>35</v>
      </c>
      <c r="C2436" s="42" t="s">
        <v>5726</v>
      </c>
      <c r="D2436" s="42" t="s">
        <v>5727</v>
      </c>
      <c r="E2436" s="42" t="s">
        <v>5728</v>
      </c>
      <c r="F2436" s="42" t="s">
        <v>5729</v>
      </c>
      <c r="G2436" s="30" t="s">
        <v>40</v>
      </c>
      <c r="H2436" s="30">
        <v>0</v>
      </c>
      <c r="I2436" s="67">
        <v>590000000</v>
      </c>
      <c r="J2436" s="32" t="s">
        <v>41</v>
      </c>
      <c r="K2436" s="30" t="s">
        <v>174</v>
      </c>
      <c r="L2436" s="32" t="s">
        <v>43</v>
      </c>
      <c r="M2436" s="30" t="s">
        <v>44</v>
      </c>
      <c r="N2436" s="30" t="s">
        <v>45</v>
      </c>
      <c r="O2436" s="32" t="s">
        <v>115</v>
      </c>
      <c r="P2436" s="32">
        <v>796</v>
      </c>
      <c r="Q2436" s="30" t="s">
        <v>47</v>
      </c>
      <c r="R2436" s="43">
        <v>200</v>
      </c>
      <c r="S2436" s="43">
        <v>60</v>
      </c>
      <c r="T2436" s="44">
        <v>0</v>
      </c>
      <c r="U2436" s="44">
        <f t="shared" si="210"/>
        <v>0</v>
      </c>
      <c r="V2436" s="64"/>
      <c r="W2436" s="32">
        <v>2016</v>
      </c>
      <c r="X2436" s="30" t="s">
        <v>2653</v>
      </c>
    </row>
    <row r="2437" spans="1:24" s="40" customFormat="1" ht="50.1" customHeight="1">
      <c r="A2437" s="70" t="s">
        <v>5731</v>
      </c>
      <c r="B2437" s="30" t="s">
        <v>35</v>
      </c>
      <c r="C2437" s="42" t="s">
        <v>5726</v>
      </c>
      <c r="D2437" s="42" t="s">
        <v>5727</v>
      </c>
      <c r="E2437" s="42" t="s">
        <v>5728</v>
      </c>
      <c r="F2437" s="42" t="s">
        <v>5729</v>
      </c>
      <c r="G2437" s="30" t="s">
        <v>103</v>
      </c>
      <c r="H2437" s="30">
        <v>0</v>
      </c>
      <c r="I2437" s="67">
        <v>590000000</v>
      </c>
      <c r="J2437" s="32" t="s">
        <v>41</v>
      </c>
      <c r="K2437" s="30" t="s">
        <v>2656</v>
      </c>
      <c r="L2437" s="32" t="s">
        <v>43</v>
      </c>
      <c r="M2437" s="30" t="s">
        <v>84</v>
      </c>
      <c r="N2437" s="30" t="s">
        <v>45</v>
      </c>
      <c r="O2437" s="32" t="s">
        <v>483</v>
      </c>
      <c r="P2437" s="32">
        <v>796</v>
      </c>
      <c r="Q2437" s="30" t="s">
        <v>47</v>
      </c>
      <c r="R2437" s="43">
        <v>200</v>
      </c>
      <c r="S2437" s="43">
        <v>60</v>
      </c>
      <c r="T2437" s="44">
        <f>R2437*S2437</f>
        <v>12000</v>
      </c>
      <c r="U2437" s="44">
        <f t="shared" si="210"/>
        <v>13440.000000000002</v>
      </c>
      <c r="V2437" s="64"/>
      <c r="W2437" s="32">
        <v>2016</v>
      </c>
      <c r="X2437" s="30"/>
    </row>
    <row r="2438" spans="1:24" s="40" customFormat="1" ht="50.1" customHeight="1">
      <c r="A2438" s="29" t="s">
        <v>5732</v>
      </c>
      <c r="B2438" s="30" t="s">
        <v>35</v>
      </c>
      <c r="C2438" s="31" t="s">
        <v>5733</v>
      </c>
      <c r="D2438" s="31" t="s">
        <v>5727</v>
      </c>
      <c r="E2438" s="31" t="s">
        <v>5734</v>
      </c>
      <c r="F2438" s="31" t="s">
        <v>5735</v>
      </c>
      <c r="G2438" s="32" t="s">
        <v>40</v>
      </c>
      <c r="H2438" s="33">
        <v>0</v>
      </c>
      <c r="I2438" s="67">
        <v>590000000</v>
      </c>
      <c r="J2438" s="32" t="s">
        <v>41</v>
      </c>
      <c r="K2438" s="32" t="s">
        <v>42</v>
      </c>
      <c r="L2438" s="32" t="s">
        <v>43</v>
      </c>
      <c r="M2438" s="32" t="s">
        <v>44</v>
      </c>
      <c r="N2438" s="32" t="s">
        <v>45</v>
      </c>
      <c r="O2438" s="32" t="s">
        <v>111</v>
      </c>
      <c r="P2438" s="32">
        <v>796</v>
      </c>
      <c r="Q2438" s="32" t="s">
        <v>47</v>
      </c>
      <c r="R2438" s="170">
        <v>200</v>
      </c>
      <c r="S2438" s="170">
        <v>60</v>
      </c>
      <c r="T2438" s="35">
        <v>0</v>
      </c>
      <c r="U2438" s="36">
        <f t="shared" si="210"/>
        <v>0</v>
      </c>
      <c r="V2438" s="37" t="s">
        <v>48</v>
      </c>
      <c r="W2438" s="87">
        <v>2016</v>
      </c>
      <c r="X2438" s="38">
        <v>11</v>
      </c>
    </row>
    <row r="2439" spans="1:24" s="40" customFormat="1" ht="50.1" customHeight="1">
      <c r="A2439" s="70" t="s">
        <v>5736</v>
      </c>
      <c r="B2439" s="30" t="s">
        <v>35</v>
      </c>
      <c r="C2439" s="42" t="s">
        <v>5733</v>
      </c>
      <c r="D2439" s="42" t="s">
        <v>5727</v>
      </c>
      <c r="E2439" s="42" t="s">
        <v>5734</v>
      </c>
      <c r="F2439" s="42" t="s">
        <v>5735</v>
      </c>
      <c r="G2439" s="30" t="s">
        <v>40</v>
      </c>
      <c r="H2439" s="30">
        <v>0</v>
      </c>
      <c r="I2439" s="67">
        <v>590000000</v>
      </c>
      <c r="J2439" s="32" t="s">
        <v>41</v>
      </c>
      <c r="K2439" s="30" t="s">
        <v>174</v>
      </c>
      <c r="L2439" s="32" t="s">
        <v>43</v>
      </c>
      <c r="M2439" s="30" t="s">
        <v>44</v>
      </c>
      <c r="N2439" s="30" t="s">
        <v>45</v>
      </c>
      <c r="O2439" s="32" t="s">
        <v>115</v>
      </c>
      <c r="P2439" s="32">
        <v>796</v>
      </c>
      <c r="Q2439" s="30" t="s">
        <v>47</v>
      </c>
      <c r="R2439" s="43">
        <v>200</v>
      </c>
      <c r="S2439" s="43">
        <v>60</v>
      </c>
      <c r="T2439" s="44">
        <v>0</v>
      </c>
      <c r="U2439" s="44">
        <f t="shared" si="210"/>
        <v>0</v>
      </c>
      <c r="V2439" s="64"/>
      <c r="W2439" s="32">
        <v>2016</v>
      </c>
      <c r="X2439" s="30" t="s">
        <v>2653</v>
      </c>
    </row>
    <row r="2440" spans="1:24" s="40" customFormat="1" ht="50.1" customHeight="1">
      <c r="A2440" s="70" t="s">
        <v>5737</v>
      </c>
      <c r="B2440" s="30" t="s">
        <v>35</v>
      </c>
      <c r="C2440" s="42" t="s">
        <v>5733</v>
      </c>
      <c r="D2440" s="42" t="s">
        <v>5727</v>
      </c>
      <c r="E2440" s="42" t="s">
        <v>5734</v>
      </c>
      <c r="F2440" s="42" t="s">
        <v>5735</v>
      </c>
      <c r="G2440" s="30" t="s">
        <v>103</v>
      </c>
      <c r="H2440" s="30">
        <v>0</v>
      </c>
      <c r="I2440" s="67">
        <v>590000000</v>
      </c>
      <c r="J2440" s="32" t="s">
        <v>41</v>
      </c>
      <c r="K2440" s="30" t="s">
        <v>2656</v>
      </c>
      <c r="L2440" s="32" t="s">
        <v>43</v>
      </c>
      <c r="M2440" s="30" t="s">
        <v>84</v>
      </c>
      <c r="N2440" s="30" t="s">
        <v>45</v>
      </c>
      <c r="O2440" s="32" t="s">
        <v>483</v>
      </c>
      <c r="P2440" s="32">
        <v>796</v>
      </c>
      <c r="Q2440" s="30" t="s">
        <v>47</v>
      </c>
      <c r="R2440" s="43">
        <v>200</v>
      </c>
      <c r="S2440" s="43">
        <v>60</v>
      </c>
      <c r="T2440" s="44">
        <f>R2440*S2440</f>
        <v>12000</v>
      </c>
      <c r="U2440" s="44">
        <f t="shared" si="210"/>
        <v>13440.000000000002</v>
      </c>
      <c r="V2440" s="64"/>
      <c r="W2440" s="32">
        <v>2016</v>
      </c>
      <c r="X2440" s="30"/>
    </row>
    <row r="2441" spans="1:24" ht="50.1" customHeight="1">
      <c r="A2441" s="29" t="s">
        <v>5738</v>
      </c>
      <c r="B2441" s="30" t="s">
        <v>35</v>
      </c>
      <c r="C2441" s="31" t="s">
        <v>5739</v>
      </c>
      <c r="D2441" s="31" t="s">
        <v>5727</v>
      </c>
      <c r="E2441" s="31" t="s">
        <v>5740</v>
      </c>
      <c r="F2441" s="31" t="s">
        <v>5741</v>
      </c>
      <c r="G2441" s="32" t="s">
        <v>40</v>
      </c>
      <c r="H2441" s="33">
        <v>0</v>
      </c>
      <c r="I2441" s="67">
        <v>590000000</v>
      </c>
      <c r="J2441" s="32" t="s">
        <v>41</v>
      </c>
      <c r="K2441" s="32" t="s">
        <v>42</v>
      </c>
      <c r="L2441" s="32" t="s">
        <v>43</v>
      </c>
      <c r="M2441" s="32" t="s">
        <v>44</v>
      </c>
      <c r="N2441" s="32" t="s">
        <v>45</v>
      </c>
      <c r="O2441" s="32" t="s">
        <v>111</v>
      </c>
      <c r="P2441" s="32">
        <v>796</v>
      </c>
      <c r="Q2441" s="32" t="s">
        <v>47</v>
      </c>
      <c r="R2441" s="34">
        <v>200</v>
      </c>
      <c r="S2441" s="34">
        <v>60</v>
      </c>
      <c r="T2441" s="35">
        <v>0</v>
      </c>
      <c r="U2441" s="36">
        <f t="shared" si="210"/>
        <v>0</v>
      </c>
      <c r="V2441" s="37" t="s">
        <v>48</v>
      </c>
      <c r="W2441" s="32">
        <v>2016</v>
      </c>
      <c r="X2441" s="38">
        <v>11</v>
      </c>
    </row>
    <row r="2442" spans="1:24" s="151" customFormat="1" ht="50.1" customHeight="1">
      <c r="A2442" s="41" t="s">
        <v>5742</v>
      </c>
      <c r="B2442" s="30" t="s">
        <v>35</v>
      </c>
      <c r="C2442" s="42" t="s">
        <v>5739</v>
      </c>
      <c r="D2442" s="42" t="s">
        <v>5727</v>
      </c>
      <c r="E2442" s="42" t="s">
        <v>5740</v>
      </c>
      <c r="F2442" s="42" t="s">
        <v>5743</v>
      </c>
      <c r="G2442" s="30" t="s">
        <v>40</v>
      </c>
      <c r="H2442" s="30">
        <v>0</v>
      </c>
      <c r="I2442" s="67">
        <v>590000000</v>
      </c>
      <c r="J2442" s="32" t="s">
        <v>41</v>
      </c>
      <c r="K2442" s="30" t="s">
        <v>174</v>
      </c>
      <c r="L2442" s="32" t="s">
        <v>43</v>
      </c>
      <c r="M2442" s="30" t="s">
        <v>44</v>
      </c>
      <c r="N2442" s="30" t="s">
        <v>45</v>
      </c>
      <c r="O2442" s="32" t="s">
        <v>115</v>
      </c>
      <c r="P2442" s="32">
        <v>796</v>
      </c>
      <c r="Q2442" s="30" t="s">
        <v>47</v>
      </c>
      <c r="R2442" s="43">
        <v>200</v>
      </c>
      <c r="S2442" s="43">
        <v>60</v>
      </c>
      <c r="T2442" s="44">
        <f>R2442*S2442</f>
        <v>12000</v>
      </c>
      <c r="U2442" s="44">
        <f t="shared" si="210"/>
        <v>13440.000000000002</v>
      </c>
      <c r="V2442" s="64"/>
      <c r="W2442" s="32">
        <v>2016</v>
      </c>
      <c r="X2442" s="30"/>
    </row>
    <row r="2443" spans="1:24" ht="50.1" customHeight="1">
      <c r="A2443" s="29" t="s">
        <v>5744</v>
      </c>
      <c r="B2443" s="30" t="s">
        <v>35</v>
      </c>
      <c r="C2443" s="31" t="s">
        <v>5745</v>
      </c>
      <c r="D2443" s="31" t="s">
        <v>5746</v>
      </c>
      <c r="E2443" s="31" t="s">
        <v>5747</v>
      </c>
      <c r="F2443" s="31" t="s">
        <v>5748</v>
      </c>
      <c r="G2443" s="32" t="s">
        <v>40</v>
      </c>
      <c r="H2443" s="33">
        <v>0</v>
      </c>
      <c r="I2443" s="67">
        <v>590000000</v>
      </c>
      <c r="J2443" s="32" t="s">
        <v>41</v>
      </c>
      <c r="K2443" s="32" t="s">
        <v>68</v>
      </c>
      <c r="L2443" s="32" t="s">
        <v>302</v>
      </c>
      <c r="M2443" s="32" t="s">
        <v>69</v>
      </c>
      <c r="N2443" s="32" t="s">
        <v>425</v>
      </c>
      <c r="O2443" s="32" t="s">
        <v>71</v>
      </c>
      <c r="P2443" s="32">
        <v>796</v>
      </c>
      <c r="Q2443" s="32" t="s">
        <v>47</v>
      </c>
      <c r="R2443" s="34">
        <v>6</v>
      </c>
      <c r="S2443" s="34">
        <v>2400</v>
      </c>
      <c r="T2443" s="35">
        <v>0</v>
      </c>
      <c r="U2443" s="36">
        <f t="shared" si="210"/>
        <v>0</v>
      </c>
      <c r="V2443" s="37" t="s">
        <v>48</v>
      </c>
      <c r="W2443" s="32">
        <v>2016</v>
      </c>
      <c r="X2443" s="38">
        <v>11</v>
      </c>
    </row>
    <row r="2444" spans="1:24" s="151" customFormat="1" ht="50.1" customHeight="1">
      <c r="A2444" s="41" t="s">
        <v>5749</v>
      </c>
      <c r="B2444" s="30" t="s">
        <v>35</v>
      </c>
      <c r="C2444" s="42" t="s">
        <v>5745</v>
      </c>
      <c r="D2444" s="42" t="s">
        <v>5746</v>
      </c>
      <c r="E2444" s="42" t="s">
        <v>5747</v>
      </c>
      <c r="F2444" s="42" t="s">
        <v>5748</v>
      </c>
      <c r="G2444" s="32" t="s">
        <v>40</v>
      </c>
      <c r="H2444" s="30">
        <v>0</v>
      </c>
      <c r="I2444" s="67">
        <v>590000000</v>
      </c>
      <c r="J2444" s="32" t="s">
        <v>41</v>
      </c>
      <c r="K2444" s="32" t="s">
        <v>182</v>
      </c>
      <c r="L2444" s="32" t="s">
        <v>302</v>
      </c>
      <c r="M2444" s="32" t="s">
        <v>69</v>
      </c>
      <c r="N2444" s="32" t="s">
        <v>425</v>
      </c>
      <c r="O2444" s="32" t="s">
        <v>115</v>
      </c>
      <c r="P2444" s="32">
        <v>796</v>
      </c>
      <c r="Q2444" s="32" t="s">
        <v>47</v>
      </c>
      <c r="R2444" s="62">
        <v>6</v>
      </c>
      <c r="S2444" s="53">
        <v>2400</v>
      </c>
      <c r="T2444" s="44">
        <f>R2444*S2444</f>
        <v>14400</v>
      </c>
      <c r="U2444" s="44">
        <f t="shared" si="210"/>
        <v>16128.000000000002</v>
      </c>
      <c r="V2444" s="65"/>
      <c r="W2444" s="32">
        <v>2016</v>
      </c>
      <c r="X2444" s="87"/>
    </row>
    <row r="2445" spans="1:24" ht="50.1" customHeight="1">
      <c r="A2445" s="29" t="s">
        <v>5750</v>
      </c>
      <c r="B2445" s="30" t="s">
        <v>35</v>
      </c>
      <c r="C2445" s="31" t="s">
        <v>5745</v>
      </c>
      <c r="D2445" s="31" t="s">
        <v>5746</v>
      </c>
      <c r="E2445" s="31" t="s">
        <v>5747</v>
      </c>
      <c r="F2445" s="31" t="s">
        <v>5751</v>
      </c>
      <c r="G2445" s="32" t="s">
        <v>40</v>
      </c>
      <c r="H2445" s="33">
        <v>0</v>
      </c>
      <c r="I2445" s="67">
        <v>590000000</v>
      </c>
      <c r="J2445" s="32" t="s">
        <v>41</v>
      </c>
      <c r="K2445" s="32" t="s">
        <v>68</v>
      </c>
      <c r="L2445" s="32" t="s">
        <v>302</v>
      </c>
      <c r="M2445" s="32" t="s">
        <v>69</v>
      </c>
      <c r="N2445" s="32" t="s">
        <v>425</v>
      </c>
      <c r="O2445" s="32" t="s">
        <v>71</v>
      </c>
      <c r="P2445" s="32">
        <v>796</v>
      </c>
      <c r="Q2445" s="32" t="s">
        <v>47</v>
      </c>
      <c r="R2445" s="34">
        <v>6</v>
      </c>
      <c r="S2445" s="34">
        <v>2900</v>
      </c>
      <c r="T2445" s="35">
        <v>0</v>
      </c>
      <c r="U2445" s="36">
        <f t="shared" si="210"/>
        <v>0</v>
      </c>
      <c r="V2445" s="37" t="s">
        <v>48</v>
      </c>
      <c r="W2445" s="32">
        <v>2016</v>
      </c>
      <c r="X2445" s="38">
        <v>11</v>
      </c>
    </row>
    <row r="2446" spans="1:24" s="151" customFormat="1" ht="50.1" customHeight="1">
      <c r="A2446" s="41" t="s">
        <v>5752</v>
      </c>
      <c r="B2446" s="30" t="s">
        <v>35</v>
      </c>
      <c r="C2446" s="42" t="s">
        <v>5745</v>
      </c>
      <c r="D2446" s="42" t="s">
        <v>5746</v>
      </c>
      <c r="E2446" s="42" t="s">
        <v>5747</v>
      </c>
      <c r="F2446" s="42" t="s">
        <v>5751</v>
      </c>
      <c r="G2446" s="32" t="s">
        <v>40</v>
      </c>
      <c r="H2446" s="30">
        <v>0</v>
      </c>
      <c r="I2446" s="67">
        <v>590000000</v>
      </c>
      <c r="J2446" s="32" t="s">
        <v>41</v>
      </c>
      <c r="K2446" s="32" t="s">
        <v>182</v>
      </c>
      <c r="L2446" s="32" t="s">
        <v>302</v>
      </c>
      <c r="M2446" s="32" t="s">
        <v>69</v>
      </c>
      <c r="N2446" s="32" t="s">
        <v>425</v>
      </c>
      <c r="O2446" s="32" t="s">
        <v>115</v>
      </c>
      <c r="P2446" s="32">
        <v>796</v>
      </c>
      <c r="Q2446" s="32" t="s">
        <v>47</v>
      </c>
      <c r="R2446" s="62">
        <v>6</v>
      </c>
      <c r="S2446" s="53">
        <v>2900</v>
      </c>
      <c r="T2446" s="44">
        <f>R2446*S2446</f>
        <v>17400</v>
      </c>
      <c r="U2446" s="44">
        <f t="shared" si="210"/>
        <v>19488.000000000004</v>
      </c>
      <c r="V2446" s="65"/>
      <c r="W2446" s="32">
        <v>2016</v>
      </c>
      <c r="X2446" s="87"/>
    </row>
    <row r="2447" spans="1:24" ht="50.1" customHeight="1">
      <c r="A2447" s="29" t="s">
        <v>5753</v>
      </c>
      <c r="B2447" s="30" t="s">
        <v>35</v>
      </c>
      <c r="C2447" s="31" t="s">
        <v>5745</v>
      </c>
      <c r="D2447" s="31" t="s">
        <v>5746</v>
      </c>
      <c r="E2447" s="31" t="s">
        <v>5747</v>
      </c>
      <c r="F2447" s="31" t="s">
        <v>5754</v>
      </c>
      <c r="G2447" s="32" t="s">
        <v>40</v>
      </c>
      <c r="H2447" s="33">
        <v>0</v>
      </c>
      <c r="I2447" s="67">
        <v>590000000</v>
      </c>
      <c r="J2447" s="32" t="s">
        <v>41</v>
      </c>
      <c r="K2447" s="32" t="s">
        <v>68</v>
      </c>
      <c r="L2447" s="32" t="s">
        <v>302</v>
      </c>
      <c r="M2447" s="32" t="s">
        <v>69</v>
      </c>
      <c r="N2447" s="32" t="s">
        <v>425</v>
      </c>
      <c r="O2447" s="32" t="s">
        <v>71</v>
      </c>
      <c r="P2447" s="32">
        <v>796</v>
      </c>
      <c r="Q2447" s="32" t="s">
        <v>47</v>
      </c>
      <c r="R2447" s="34">
        <v>6</v>
      </c>
      <c r="S2447" s="34">
        <v>2200</v>
      </c>
      <c r="T2447" s="35">
        <v>0</v>
      </c>
      <c r="U2447" s="36">
        <f t="shared" si="210"/>
        <v>0</v>
      </c>
      <c r="V2447" s="37" t="s">
        <v>48</v>
      </c>
      <c r="W2447" s="32">
        <v>2016</v>
      </c>
      <c r="X2447" s="38">
        <v>11</v>
      </c>
    </row>
    <row r="2448" spans="1:24" s="151" customFormat="1" ht="50.1" customHeight="1">
      <c r="A2448" s="41" t="s">
        <v>5755</v>
      </c>
      <c r="B2448" s="30" t="s">
        <v>35</v>
      </c>
      <c r="C2448" s="42" t="s">
        <v>5745</v>
      </c>
      <c r="D2448" s="42" t="s">
        <v>5746</v>
      </c>
      <c r="E2448" s="42" t="s">
        <v>5747</v>
      </c>
      <c r="F2448" s="42" t="s">
        <v>5754</v>
      </c>
      <c r="G2448" s="32" t="s">
        <v>40</v>
      </c>
      <c r="H2448" s="30">
        <v>0</v>
      </c>
      <c r="I2448" s="67">
        <v>590000000</v>
      </c>
      <c r="J2448" s="32" t="s">
        <v>41</v>
      </c>
      <c r="K2448" s="32" t="s">
        <v>182</v>
      </c>
      <c r="L2448" s="32" t="s">
        <v>302</v>
      </c>
      <c r="M2448" s="32" t="s">
        <v>69</v>
      </c>
      <c r="N2448" s="32" t="s">
        <v>425</v>
      </c>
      <c r="O2448" s="32" t="s">
        <v>115</v>
      </c>
      <c r="P2448" s="32">
        <v>796</v>
      </c>
      <c r="Q2448" s="32" t="s">
        <v>47</v>
      </c>
      <c r="R2448" s="62">
        <v>6</v>
      </c>
      <c r="S2448" s="53">
        <v>2200</v>
      </c>
      <c r="T2448" s="44">
        <f>R2448*S2448</f>
        <v>13200</v>
      </c>
      <c r="U2448" s="44">
        <f t="shared" si="210"/>
        <v>14784.000000000002</v>
      </c>
      <c r="V2448" s="65"/>
      <c r="W2448" s="32">
        <v>2016</v>
      </c>
      <c r="X2448" s="87"/>
    </row>
    <row r="2449" spans="1:24" ht="50.1" customHeight="1">
      <c r="A2449" s="29" t="s">
        <v>5756</v>
      </c>
      <c r="B2449" s="30" t="s">
        <v>35</v>
      </c>
      <c r="C2449" s="31" t="s">
        <v>5745</v>
      </c>
      <c r="D2449" s="31" t="s">
        <v>5746</v>
      </c>
      <c r="E2449" s="31" t="s">
        <v>5747</v>
      </c>
      <c r="F2449" s="31" t="s">
        <v>5757</v>
      </c>
      <c r="G2449" s="32" t="s">
        <v>40</v>
      </c>
      <c r="H2449" s="33">
        <v>0</v>
      </c>
      <c r="I2449" s="67">
        <v>590000000</v>
      </c>
      <c r="J2449" s="32" t="s">
        <v>41</v>
      </c>
      <c r="K2449" s="32" t="s">
        <v>68</v>
      </c>
      <c r="L2449" s="32" t="s">
        <v>302</v>
      </c>
      <c r="M2449" s="32" t="s">
        <v>69</v>
      </c>
      <c r="N2449" s="32" t="s">
        <v>425</v>
      </c>
      <c r="O2449" s="32" t="s">
        <v>71</v>
      </c>
      <c r="P2449" s="32">
        <v>796</v>
      </c>
      <c r="Q2449" s="32" t="s">
        <v>47</v>
      </c>
      <c r="R2449" s="34">
        <v>12</v>
      </c>
      <c r="S2449" s="34">
        <v>3700</v>
      </c>
      <c r="T2449" s="35">
        <v>0</v>
      </c>
      <c r="U2449" s="36">
        <f t="shared" si="210"/>
        <v>0</v>
      </c>
      <c r="V2449" s="37" t="s">
        <v>48</v>
      </c>
      <c r="W2449" s="32">
        <v>2016</v>
      </c>
      <c r="X2449" s="38">
        <v>11</v>
      </c>
    </row>
    <row r="2450" spans="1:24" s="151" customFormat="1" ht="50.1" customHeight="1">
      <c r="A2450" s="41" t="s">
        <v>5758</v>
      </c>
      <c r="B2450" s="30" t="s">
        <v>35</v>
      </c>
      <c r="C2450" s="42" t="s">
        <v>5745</v>
      </c>
      <c r="D2450" s="42" t="s">
        <v>5746</v>
      </c>
      <c r="E2450" s="42" t="s">
        <v>5747</v>
      </c>
      <c r="F2450" s="42" t="s">
        <v>5757</v>
      </c>
      <c r="G2450" s="32" t="s">
        <v>40</v>
      </c>
      <c r="H2450" s="30">
        <v>0</v>
      </c>
      <c r="I2450" s="67">
        <v>590000000</v>
      </c>
      <c r="J2450" s="32" t="s">
        <v>41</v>
      </c>
      <c r="K2450" s="32" t="s">
        <v>182</v>
      </c>
      <c r="L2450" s="32" t="s">
        <v>302</v>
      </c>
      <c r="M2450" s="32" t="s">
        <v>69</v>
      </c>
      <c r="N2450" s="32" t="s">
        <v>425</v>
      </c>
      <c r="O2450" s="32" t="s">
        <v>115</v>
      </c>
      <c r="P2450" s="32">
        <v>796</v>
      </c>
      <c r="Q2450" s="32" t="s">
        <v>47</v>
      </c>
      <c r="R2450" s="62">
        <v>12</v>
      </c>
      <c r="S2450" s="53">
        <v>3700</v>
      </c>
      <c r="T2450" s="44">
        <f>R2450*S2450</f>
        <v>44400</v>
      </c>
      <c r="U2450" s="44">
        <f t="shared" si="210"/>
        <v>49728.000000000007</v>
      </c>
      <c r="V2450" s="65"/>
      <c r="W2450" s="32">
        <v>2016</v>
      </c>
      <c r="X2450" s="87"/>
    </row>
    <row r="2451" spans="1:24" ht="50.1" customHeight="1">
      <c r="A2451" s="29" t="s">
        <v>5759</v>
      </c>
      <c r="B2451" s="30" t="s">
        <v>35</v>
      </c>
      <c r="C2451" s="31" t="s">
        <v>5745</v>
      </c>
      <c r="D2451" s="31" t="s">
        <v>5746</v>
      </c>
      <c r="E2451" s="31" t="s">
        <v>5747</v>
      </c>
      <c r="F2451" s="31" t="s">
        <v>5760</v>
      </c>
      <c r="G2451" s="32" t="s">
        <v>40</v>
      </c>
      <c r="H2451" s="33">
        <v>0</v>
      </c>
      <c r="I2451" s="67">
        <v>590000000</v>
      </c>
      <c r="J2451" s="32" t="s">
        <v>41</v>
      </c>
      <c r="K2451" s="32" t="s">
        <v>68</v>
      </c>
      <c r="L2451" s="32" t="s">
        <v>302</v>
      </c>
      <c r="M2451" s="32" t="s">
        <v>69</v>
      </c>
      <c r="N2451" s="32" t="s">
        <v>425</v>
      </c>
      <c r="O2451" s="32" t="s">
        <v>71</v>
      </c>
      <c r="P2451" s="32">
        <v>796</v>
      </c>
      <c r="Q2451" s="32" t="s">
        <v>47</v>
      </c>
      <c r="R2451" s="34">
        <v>6</v>
      </c>
      <c r="S2451" s="34">
        <v>4500</v>
      </c>
      <c r="T2451" s="35">
        <v>0</v>
      </c>
      <c r="U2451" s="36">
        <f t="shared" si="210"/>
        <v>0</v>
      </c>
      <c r="V2451" s="37" t="s">
        <v>48</v>
      </c>
      <c r="W2451" s="32">
        <v>2016</v>
      </c>
      <c r="X2451" s="38">
        <v>11</v>
      </c>
    </row>
    <row r="2452" spans="1:24" s="151" customFormat="1" ht="50.1" customHeight="1">
      <c r="A2452" s="41" t="s">
        <v>5761</v>
      </c>
      <c r="B2452" s="30" t="s">
        <v>35</v>
      </c>
      <c r="C2452" s="42" t="s">
        <v>5745</v>
      </c>
      <c r="D2452" s="42" t="s">
        <v>5746</v>
      </c>
      <c r="E2452" s="42" t="s">
        <v>5747</v>
      </c>
      <c r="F2452" s="42" t="s">
        <v>5760</v>
      </c>
      <c r="G2452" s="32" t="s">
        <v>40</v>
      </c>
      <c r="H2452" s="30">
        <v>0</v>
      </c>
      <c r="I2452" s="67">
        <v>590000000</v>
      </c>
      <c r="J2452" s="32" t="s">
        <v>41</v>
      </c>
      <c r="K2452" s="32" t="s">
        <v>182</v>
      </c>
      <c r="L2452" s="32" t="s">
        <v>302</v>
      </c>
      <c r="M2452" s="32" t="s">
        <v>69</v>
      </c>
      <c r="N2452" s="32" t="s">
        <v>425</v>
      </c>
      <c r="O2452" s="32" t="s">
        <v>115</v>
      </c>
      <c r="P2452" s="32">
        <v>796</v>
      </c>
      <c r="Q2452" s="32" t="s">
        <v>47</v>
      </c>
      <c r="R2452" s="62">
        <v>6</v>
      </c>
      <c r="S2452" s="53">
        <v>4500</v>
      </c>
      <c r="T2452" s="44">
        <f>R2452*S2452</f>
        <v>27000</v>
      </c>
      <c r="U2452" s="44">
        <f t="shared" si="210"/>
        <v>30240.000000000004</v>
      </c>
      <c r="V2452" s="65"/>
      <c r="W2452" s="32">
        <v>2016</v>
      </c>
      <c r="X2452" s="87"/>
    </row>
    <row r="2453" spans="1:24" ht="50.1" customHeight="1">
      <c r="A2453" s="29" t="s">
        <v>5762</v>
      </c>
      <c r="B2453" s="30" t="s">
        <v>35</v>
      </c>
      <c r="C2453" s="31" t="s">
        <v>5745</v>
      </c>
      <c r="D2453" s="31" t="s">
        <v>5746</v>
      </c>
      <c r="E2453" s="31" t="s">
        <v>5747</v>
      </c>
      <c r="F2453" s="31" t="s">
        <v>5763</v>
      </c>
      <c r="G2453" s="32" t="s">
        <v>40</v>
      </c>
      <c r="H2453" s="33">
        <v>0</v>
      </c>
      <c r="I2453" s="67">
        <v>590000000</v>
      </c>
      <c r="J2453" s="32" t="s">
        <v>41</v>
      </c>
      <c r="K2453" s="32" t="s">
        <v>68</v>
      </c>
      <c r="L2453" s="32" t="s">
        <v>302</v>
      </c>
      <c r="M2453" s="32" t="s">
        <v>69</v>
      </c>
      <c r="N2453" s="32" t="s">
        <v>425</v>
      </c>
      <c r="O2453" s="32" t="s">
        <v>71</v>
      </c>
      <c r="P2453" s="32">
        <v>796</v>
      </c>
      <c r="Q2453" s="32" t="s">
        <v>47</v>
      </c>
      <c r="R2453" s="34">
        <v>2</v>
      </c>
      <c r="S2453" s="34">
        <v>3220</v>
      </c>
      <c r="T2453" s="35">
        <v>0</v>
      </c>
      <c r="U2453" s="36">
        <f t="shared" si="210"/>
        <v>0</v>
      </c>
      <c r="V2453" s="37" t="s">
        <v>48</v>
      </c>
      <c r="W2453" s="32">
        <v>2016</v>
      </c>
      <c r="X2453" s="38">
        <v>11</v>
      </c>
    </row>
    <row r="2454" spans="1:24" s="40" customFormat="1" ht="50.1" customHeight="1">
      <c r="A2454" s="70" t="s">
        <v>5764</v>
      </c>
      <c r="B2454" s="30" t="s">
        <v>35</v>
      </c>
      <c r="C2454" s="42" t="s">
        <v>5745</v>
      </c>
      <c r="D2454" s="42" t="s">
        <v>5746</v>
      </c>
      <c r="E2454" s="42" t="s">
        <v>5747</v>
      </c>
      <c r="F2454" s="42" t="s">
        <v>5763</v>
      </c>
      <c r="G2454" s="32" t="s">
        <v>40</v>
      </c>
      <c r="H2454" s="30">
        <v>0</v>
      </c>
      <c r="I2454" s="32">
        <v>590000000</v>
      </c>
      <c r="J2454" s="32" t="s">
        <v>41</v>
      </c>
      <c r="K2454" s="32" t="s">
        <v>182</v>
      </c>
      <c r="L2454" s="32" t="s">
        <v>302</v>
      </c>
      <c r="M2454" s="32" t="s">
        <v>69</v>
      </c>
      <c r="N2454" s="32" t="s">
        <v>425</v>
      </c>
      <c r="O2454" s="32" t="s">
        <v>115</v>
      </c>
      <c r="P2454" s="32">
        <v>796</v>
      </c>
      <c r="Q2454" s="32" t="s">
        <v>47</v>
      </c>
      <c r="R2454" s="58">
        <v>2</v>
      </c>
      <c r="S2454" s="58">
        <v>3220</v>
      </c>
      <c r="T2454" s="58">
        <v>0</v>
      </c>
      <c r="U2454" s="58">
        <f>T2454*1.12</f>
        <v>0</v>
      </c>
      <c r="V2454" s="65"/>
      <c r="W2454" s="32">
        <v>2016</v>
      </c>
      <c r="X2454" s="32" t="s">
        <v>12739</v>
      </c>
    </row>
    <row r="2455" spans="1:24" s="40" customFormat="1" ht="50.1" customHeight="1">
      <c r="A2455" s="70" t="s">
        <v>12740</v>
      </c>
      <c r="B2455" s="30" t="s">
        <v>35</v>
      </c>
      <c r="C2455" s="42" t="s">
        <v>5745</v>
      </c>
      <c r="D2455" s="42" t="s">
        <v>5746</v>
      </c>
      <c r="E2455" s="42" t="s">
        <v>5747</v>
      </c>
      <c r="F2455" s="42" t="s">
        <v>5763</v>
      </c>
      <c r="G2455" s="32" t="s">
        <v>40</v>
      </c>
      <c r="H2455" s="30">
        <v>0</v>
      </c>
      <c r="I2455" s="32">
        <v>590000000</v>
      </c>
      <c r="J2455" s="32" t="s">
        <v>41</v>
      </c>
      <c r="K2455" s="32" t="s">
        <v>12156</v>
      </c>
      <c r="L2455" s="32" t="s">
        <v>12741</v>
      </c>
      <c r="M2455" s="32" t="s">
        <v>44</v>
      </c>
      <c r="N2455" s="32" t="s">
        <v>11366</v>
      </c>
      <c r="O2455" s="32" t="s">
        <v>62</v>
      </c>
      <c r="P2455" s="32">
        <v>796</v>
      </c>
      <c r="Q2455" s="32" t="s">
        <v>47</v>
      </c>
      <c r="R2455" s="58">
        <v>2</v>
      </c>
      <c r="S2455" s="58">
        <v>5150</v>
      </c>
      <c r="T2455" s="58">
        <f>R2455*S2455</f>
        <v>10300</v>
      </c>
      <c r="U2455" s="58">
        <f>T2455*1.12</f>
        <v>11536.000000000002</v>
      </c>
      <c r="V2455" s="65"/>
      <c r="W2455" s="32">
        <v>2016</v>
      </c>
      <c r="X2455" s="87"/>
    </row>
    <row r="2456" spans="1:24" ht="50.1" customHeight="1">
      <c r="A2456" s="29" t="s">
        <v>5765</v>
      </c>
      <c r="B2456" s="30" t="s">
        <v>35</v>
      </c>
      <c r="C2456" s="31" t="s">
        <v>5766</v>
      </c>
      <c r="D2456" s="31" t="s">
        <v>5767</v>
      </c>
      <c r="E2456" s="31" t="s">
        <v>5768</v>
      </c>
      <c r="F2456" s="31" t="s">
        <v>5769</v>
      </c>
      <c r="G2456" s="32" t="s">
        <v>40</v>
      </c>
      <c r="H2456" s="33">
        <v>0</v>
      </c>
      <c r="I2456" s="67">
        <v>590000000</v>
      </c>
      <c r="J2456" s="32" t="s">
        <v>41</v>
      </c>
      <c r="K2456" s="32" t="s">
        <v>275</v>
      </c>
      <c r="L2456" s="32" t="s">
        <v>41</v>
      </c>
      <c r="M2456" s="32" t="s">
        <v>84</v>
      </c>
      <c r="N2456" s="32" t="s">
        <v>1411</v>
      </c>
      <c r="O2456" s="32" t="s">
        <v>46</v>
      </c>
      <c r="P2456" s="32">
        <v>796</v>
      </c>
      <c r="Q2456" s="32" t="s">
        <v>47</v>
      </c>
      <c r="R2456" s="34">
        <v>40</v>
      </c>
      <c r="S2456" s="34">
        <v>2127.5</v>
      </c>
      <c r="T2456" s="35">
        <v>0</v>
      </c>
      <c r="U2456" s="36">
        <v>0</v>
      </c>
      <c r="V2456" s="37" t="s">
        <v>48</v>
      </c>
      <c r="W2456" s="32">
        <v>2016</v>
      </c>
      <c r="X2456" s="38" t="s">
        <v>2367</v>
      </c>
    </row>
    <row r="2457" spans="1:24" ht="50.1" customHeight="1">
      <c r="A2457" s="29" t="s">
        <v>5770</v>
      </c>
      <c r="B2457" s="30" t="s">
        <v>35</v>
      </c>
      <c r="C2457" s="31" t="s">
        <v>5766</v>
      </c>
      <c r="D2457" s="31" t="s">
        <v>5767</v>
      </c>
      <c r="E2457" s="31" t="s">
        <v>5768</v>
      </c>
      <c r="F2457" s="31" t="s">
        <v>5769</v>
      </c>
      <c r="G2457" s="32" t="s">
        <v>40</v>
      </c>
      <c r="H2457" s="33">
        <v>0</v>
      </c>
      <c r="I2457" s="67">
        <v>590000000</v>
      </c>
      <c r="J2457" s="32" t="s">
        <v>41</v>
      </c>
      <c r="K2457" s="32" t="s">
        <v>275</v>
      </c>
      <c r="L2457" s="32" t="s">
        <v>41</v>
      </c>
      <c r="M2457" s="32" t="s">
        <v>84</v>
      </c>
      <c r="N2457" s="32" t="s">
        <v>5771</v>
      </c>
      <c r="O2457" s="32" t="s">
        <v>111</v>
      </c>
      <c r="P2457" s="32">
        <v>796</v>
      </c>
      <c r="Q2457" s="32" t="s">
        <v>47</v>
      </c>
      <c r="R2457" s="34">
        <v>40</v>
      </c>
      <c r="S2457" s="34">
        <v>3260</v>
      </c>
      <c r="T2457" s="35">
        <f>R2457*S2457</f>
        <v>130400</v>
      </c>
      <c r="U2457" s="36">
        <f t="shared" ref="U2457:U2463" si="212">T2457*1.12</f>
        <v>146048</v>
      </c>
      <c r="V2457" s="37" t="s">
        <v>48</v>
      </c>
      <c r="W2457" s="32">
        <v>2016</v>
      </c>
      <c r="X2457" s="38" t="s">
        <v>48</v>
      </c>
    </row>
    <row r="2458" spans="1:24" ht="50.1" customHeight="1">
      <c r="A2458" s="29" t="s">
        <v>5772</v>
      </c>
      <c r="B2458" s="30" t="s">
        <v>35</v>
      </c>
      <c r="C2458" s="31" t="s">
        <v>5766</v>
      </c>
      <c r="D2458" s="31" t="s">
        <v>5767</v>
      </c>
      <c r="E2458" s="31" t="s">
        <v>5768</v>
      </c>
      <c r="F2458" s="31" t="s">
        <v>5773</v>
      </c>
      <c r="G2458" s="32" t="s">
        <v>40</v>
      </c>
      <c r="H2458" s="33">
        <v>0</v>
      </c>
      <c r="I2458" s="67">
        <v>590000000</v>
      </c>
      <c r="J2458" s="32" t="s">
        <v>41</v>
      </c>
      <c r="K2458" s="32" t="s">
        <v>275</v>
      </c>
      <c r="L2458" s="32" t="s">
        <v>41</v>
      </c>
      <c r="M2458" s="32" t="s">
        <v>84</v>
      </c>
      <c r="N2458" s="32" t="s">
        <v>1411</v>
      </c>
      <c r="O2458" s="32" t="s">
        <v>46</v>
      </c>
      <c r="P2458" s="32">
        <v>796</v>
      </c>
      <c r="Q2458" s="32" t="s">
        <v>47</v>
      </c>
      <c r="R2458" s="34">
        <v>40</v>
      </c>
      <c r="S2458" s="34">
        <v>1552.5</v>
      </c>
      <c r="T2458" s="35">
        <v>0</v>
      </c>
      <c r="U2458" s="36">
        <f t="shared" si="212"/>
        <v>0</v>
      </c>
      <c r="V2458" s="37" t="s">
        <v>48</v>
      </c>
      <c r="W2458" s="32">
        <v>2016</v>
      </c>
      <c r="X2458" s="38">
        <v>11</v>
      </c>
    </row>
    <row r="2459" spans="1:24" s="151" customFormat="1" ht="50.1" customHeight="1">
      <c r="A2459" s="41" t="s">
        <v>5774</v>
      </c>
      <c r="B2459" s="30" t="s">
        <v>35</v>
      </c>
      <c r="C2459" s="42" t="s">
        <v>5766</v>
      </c>
      <c r="D2459" s="42" t="s">
        <v>5767</v>
      </c>
      <c r="E2459" s="42" t="s">
        <v>5768</v>
      </c>
      <c r="F2459" s="42" t="s">
        <v>5773</v>
      </c>
      <c r="G2459" s="30" t="s">
        <v>40</v>
      </c>
      <c r="H2459" s="30">
        <v>0</v>
      </c>
      <c r="I2459" s="67">
        <v>590000000</v>
      </c>
      <c r="J2459" s="32" t="s">
        <v>41</v>
      </c>
      <c r="K2459" s="30" t="s">
        <v>204</v>
      </c>
      <c r="L2459" s="30" t="s">
        <v>41</v>
      </c>
      <c r="M2459" s="30" t="s">
        <v>84</v>
      </c>
      <c r="N2459" s="30" t="s">
        <v>1411</v>
      </c>
      <c r="O2459" s="32" t="s">
        <v>175</v>
      </c>
      <c r="P2459" s="32">
        <v>796</v>
      </c>
      <c r="Q2459" s="30" t="s">
        <v>47</v>
      </c>
      <c r="R2459" s="43">
        <v>40</v>
      </c>
      <c r="S2459" s="43">
        <v>1552.4999999999998</v>
      </c>
      <c r="T2459" s="44">
        <f>R2459*S2459</f>
        <v>62099.999999999993</v>
      </c>
      <c r="U2459" s="44">
        <f>T2459*1.12</f>
        <v>69552</v>
      </c>
      <c r="V2459" s="64"/>
      <c r="W2459" s="32">
        <v>2016</v>
      </c>
      <c r="X2459" s="30"/>
    </row>
    <row r="2460" spans="1:24" ht="50.1" customHeight="1">
      <c r="A2460" s="29" t="s">
        <v>5775</v>
      </c>
      <c r="B2460" s="30" t="s">
        <v>35</v>
      </c>
      <c r="C2460" s="31" t="s">
        <v>5776</v>
      </c>
      <c r="D2460" s="31" t="s">
        <v>5777</v>
      </c>
      <c r="E2460" s="31" t="s">
        <v>5778</v>
      </c>
      <c r="F2460" s="31" t="s">
        <v>5779</v>
      </c>
      <c r="G2460" s="32" t="s">
        <v>40</v>
      </c>
      <c r="H2460" s="33">
        <v>0</v>
      </c>
      <c r="I2460" s="67">
        <v>590000000</v>
      </c>
      <c r="J2460" s="32" t="s">
        <v>41</v>
      </c>
      <c r="K2460" s="32" t="s">
        <v>68</v>
      </c>
      <c r="L2460" s="32" t="s">
        <v>302</v>
      </c>
      <c r="M2460" s="32" t="s">
        <v>69</v>
      </c>
      <c r="N2460" s="32" t="s">
        <v>303</v>
      </c>
      <c r="O2460" s="32" t="s">
        <v>71</v>
      </c>
      <c r="P2460" s="32">
        <v>796</v>
      </c>
      <c r="Q2460" s="32" t="s">
        <v>47</v>
      </c>
      <c r="R2460" s="34">
        <v>3</v>
      </c>
      <c r="S2460" s="34">
        <v>14500</v>
      </c>
      <c r="T2460" s="35">
        <v>0</v>
      </c>
      <c r="U2460" s="36">
        <f>T2460*1.12</f>
        <v>0</v>
      </c>
      <c r="V2460" s="37" t="s">
        <v>48</v>
      </c>
      <c r="W2460" s="32">
        <v>2016</v>
      </c>
      <c r="X2460" s="38">
        <v>11</v>
      </c>
    </row>
    <row r="2461" spans="1:24" s="151" customFormat="1" ht="50.1" customHeight="1">
      <c r="A2461" s="41" t="s">
        <v>5780</v>
      </c>
      <c r="B2461" s="30" t="s">
        <v>35</v>
      </c>
      <c r="C2461" s="42" t="s">
        <v>5776</v>
      </c>
      <c r="D2461" s="42" t="s">
        <v>5777</v>
      </c>
      <c r="E2461" s="42" t="s">
        <v>5778</v>
      </c>
      <c r="F2461" s="42" t="s">
        <v>5779</v>
      </c>
      <c r="G2461" s="32" t="s">
        <v>40</v>
      </c>
      <c r="H2461" s="30">
        <v>0</v>
      </c>
      <c r="I2461" s="67">
        <v>590000000</v>
      </c>
      <c r="J2461" s="32" t="s">
        <v>41</v>
      </c>
      <c r="K2461" s="32" t="s">
        <v>182</v>
      </c>
      <c r="L2461" s="32" t="s">
        <v>302</v>
      </c>
      <c r="M2461" s="32" t="s">
        <v>69</v>
      </c>
      <c r="N2461" s="32" t="s">
        <v>303</v>
      </c>
      <c r="O2461" s="32" t="s">
        <v>115</v>
      </c>
      <c r="P2461" s="32">
        <v>796</v>
      </c>
      <c r="Q2461" s="32" t="s">
        <v>47</v>
      </c>
      <c r="R2461" s="62">
        <v>3</v>
      </c>
      <c r="S2461" s="53">
        <v>14500</v>
      </c>
      <c r="T2461" s="44">
        <f>R2461*S2461</f>
        <v>43500</v>
      </c>
      <c r="U2461" s="44">
        <f>T2461*1.12</f>
        <v>48720.000000000007</v>
      </c>
      <c r="V2461" s="65"/>
      <c r="W2461" s="32">
        <v>2016</v>
      </c>
      <c r="X2461" s="87"/>
    </row>
    <row r="2462" spans="1:24" ht="50.1" customHeight="1">
      <c r="A2462" s="29" t="s">
        <v>5781</v>
      </c>
      <c r="B2462" s="30" t="s">
        <v>35</v>
      </c>
      <c r="C2462" s="31" t="s">
        <v>5776</v>
      </c>
      <c r="D2462" s="31" t="s">
        <v>5777</v>
      </c>
      <c r="E2462" s="31" t="s">
        <v>5778</v>
      </c>
      <c r="F2462" s="31" t="s">
        <v>5782</v>
      </c>
      <c r="G2462" s="32" t="s">
        <v>40</v>
      </c>
      <c r="H2462" s="33">
        <v>0</v>
      </c>
      <c r="I2462" s="67">
        <v>590000000</v>
      </c>
      <c r="J2462" s="32" t="s">
        <v>41</v>
      </c>
      <c r="K2462" s="32" t="s">
        <v>68</v>
      </c>
      <c r="L2462" s="32" t="s">
        <v>302</v>
      </c>
      <c r="M2462" s="32" t="s">
        <v>69</v>
      </c>
      <c r="N2462" s="32" t="s">
        <v>303</v>
      </c>
      <c r="O2462" s="32" t="s">
        <v>71</v>
      </c>
      <c r="P2462" s="32">
        <v>796</v>
      </c>
      <c r="Q2462" s="32" t="s">
        <v>47</v>
      </c>
      <c r="R2462" s="34">
        <v>2</v>
      </c>
      <c r="S2462" s="34">
        <v>14500</v>
      </c>
      <c r="T2462" s="35">
        <v>0</v>
      </c>
      <c r="U2462" s="36">
        <f>T2462*1.12</f>
        <v>0</v>
      </c>
      <c r="V2462" s="37" t="s">
        <v>48</v>
      </c>
      <c r="W2462" s="32">
        <v>2016</v>
      </c>
      <c r="X2462" s="38">
        <v>11</v>
      </c>
    </row>
    <row r="2463" spans="1:24" s="151" customFormat="1" ht="50.1" customHeight="1">
      <c r="A2463" s="41" t="s">
        <v>5783</v>
      </c>
      <c r="B2463" s="30" t="s">
        <v>35</v>
      </c>
      <c r="C2463" s="42" t="s">
        <v>5776</v>
      </c>
      <c r="D2463" s="42" t="s">
        <v>5777</v>
      </c>
      <c r="E2463" s="42" t="s">
        <v>5778</v>
      </c>
      <c r="F2463" s="42" t="s">
        <v>5782</v>
      </c>
      <c r="G2463" s="32" t="s">
        <v>40</v>
      </c>
      <c r="H2463" s="30">
        <v>0</v>
      </c>
      <c r="I2463" s="67">
        <v>590000000</v>
      </c>
      <c r="J2463" s="32" t="s">
        <v>41</v>
      </c>
      <c r="K2463" s="32" t="s">
        <v>182</v>
      </c>
      <c r="L2463" s="32" t="s">
        <v>302</v>
      </c>
      <c r="M2463" s="32" t="s">
        <v>69</v>
      </c>
      <c r="N2463" s="32" t="s">
        <v>303</v>
      </c>
      <c r="O2463" s="32" t="s">
        <v>115</v>
      </c>
      <c r="P2463" s="32">
        <v>796</v>
      </c>
      <c r="Q2463" s="32" t="s">
        <v>47</v>
      </c>
      <c r="R2463" s="62">
        <v>2</v>
      </c>
      <c r="S2463" s="53">
        <v>14500</v>
      </c>
      <c r="T2463" s="44">
        <f>R2463*S2463</f>
        <v>29000</v>
      </c>
      <c r="U2463" s="44">
        <f t="shared" si="212"/>
        <v>32480.000000000004</v>
      </c>
      <c r="V2463" s="65"/>
      <c r="W2463" s="32">
        <v>2016</v>
      </c>
      <c r="X2463" s="87"/>
    </row>
    <row r="2464" spans="1:24" ht="50.1" customHeight="1">
      <c r="A2464" s="29" t="s">
        <v>5784</v>
      </c>
      <c r="B2464" s="30" t="s">
        <v>35</v>
      </c>
      <c r="C2464" s="31" t="s">
        <v>5785</v>
      </c>
      <c r="D2464" s="31" t="s">
        <v>5786</v>
      </c>
      <c r="E2464" s="31" t="s">
        <v>1012</v>
      </c>
      <c r="F2464" s="31" t="s">
        <v>5498</v>
      </c>
      <c r="G2464" s="32" t="s">
        <v>40</v>
      </c>
      <c r="H2464" s="33">
        <v>0</v>
      </c>
      <c r="I2464" s="67">
        <v>590000000</v>
      </c>
      <c r="J2464" s="32" t="s">
        <v>41</v>
      </c>
      <c r="K2464" s="32" t="s">
        <v>1608</v>
      </c>
      <c r="L2464" s="32" t="s">
        <v>43</v>
      </c>
      <c r="M2464" s="32" t="s">
        <v>69</v>
      </c>
      <c r="N2464" s="32" t="s">
        <v>284</v>
      </c>
      <c r="O2464" s="32" t="s">
        <v>71</v>
      </c>
      <c r="P2464" s="32">
        <v>796</v>
      </c>
      <c r="Q2464" s="32" t="s">
        <v>47</v>
      </c>
      <c r="R2464" s="34">
        <v>40</v>
      </c>
      <c r="S2464" s="34">
        <v>268</v>
      </c>
      <c r="T2464" s="35">
        <v>0</v>
      </c>
      <c r="U2464" s="36">
        <v>0</v>
      </c>
      <c r="V2464" s="37" t="s">
        <v>48</v>
      </c>
      <c r="W2464" s="32">
        <v>2016</v>
      </c>
      <c r="X2464" s="30">
        <v>19</v>
      </c>
    </row>
    <row r="2465" spans="1:24" ht="50.1" customHeight="1">
      <c r="A2465" s="29" t="s">
        <v>5787</v>
      </c>
      <c r="B2465" s="30" t="s">
        <v>35</v>
      </c>
      <c r="C2465" s="31" t="s">
        <v>5785</v>
      </c>
      <c r="D2465" s="31" t="s">
        <v>5786</v>
      </c>
      <c r="E2465" s="31" t="s">
        <v>1012</v>
      </c>
      <c r="F2465" s="31" t="s">
        <v>5498</v>
      </c>
      <c r="G2465" s="32" t="s">
        <v>40</v>
      </c>
      <c r="H2465" s="33">
        <v>0</v>
      </c>
      <c r="I2465" s="67">
        <v>590000000</v>
      </c>
      <c r="J2465" s="32" t="s">
        <v>41</v>
      </c>
      <c r="K2465" s="32" t="s">
        <v>5517</v>
      </c>
      <c r="L2465" s="32" t="s">
        <v>43</v>
      </c>
      <c r="M2465" s="32" t="s">
        <v>69</v>
      </c>
      <c r="N2465" s="32" t="s">
        <v>284</v>
      </c>
      <c r="O2465" s="32" t="s">
        <v>77</v>
      </c>
      <c r="P2465" s="32">
        <v>796</v>
      </c>
      <c r="Q2465" s="32" t="s">
        <v>47</v>
      </c>
      <c r="R2465" s="34">
        <v>40</v>
      </c>
      <c r="S2465" s="34">
        <v>308.036</v>
      </c>
      <c r="T2465" s="35">
        <f>R2465*S2465</f>
        <v>12321.44</v>
      </c>
      <c r="U2465" s="36">
        <f t="shared" ref="U2465:U2477" si="213">T2465*1.12</f>
        <v>13800.012800000002</v>
      </c>
      <c r="V2465" s="37" t="s">
        <v>48</v>
      </c>
      <c r="W2465" s="32">
        <v>2016</v>
      </c>
      <c r="X2465" s="38" t="s">
        <v>48</v>
      </c>
    </row>
    <row r="2466" spans="1:24" ht="50.1" customHeight="1">
      <c r="A2466" s="29" t="s">
        <v>5788</v>
      </c>
      <c r="B2466" s="30" t="s">
        <v>35</v>
      </c>
      <c r="C2466" s="31" t="s">
        <v>5785</v>
      </c>
      <c r="D2466" s="31" t="s">
        <v>5786</v>
      </c>
      <c r="E2466" s="31" t="s">
        <v>1012</v>
      </c>
      <c r="F2466" s="31" t="s">
        <v>5500</v>
      </c>
      <c r="G2466" s="32" t="s">
        <v>40</v>
      </c>
      <c r="H2466" s="33">
        <v>0</v>
      </c>
      <c r="I2466" s="67">
        <v>590000000</v>
      </c>
      <c r="J2466" s="32" t="s">
        <v>41</v>
      </c>
      <c r="K2466" s="32" t="s">
        <v>1608</v>
      </c>
      <c r="L2466" s="32" t="s">
        <v>43</v>
      </c>
      <c r="M2466" s="32" t="s">
        <v>69</v>
      </c>
      <c r="N2466" s="32" t="s">
        <v>284</v>
      </c>
      <c r="O2466" s="32" t="s">
        <v>71</v>
      </c>
      <c r="P2466" s="32">
        <v>796</v>
      </c>
      <c r="Q2466" s="32" t="s">
        <v>47</v>
      </c>
      <c r="R2466" s="34">
        <v>35</v>
      </c>
      <c r="S2466" s="34">
        <v>555</v>
      </c>
      <c r="T2466" s="35">
        <v>0</v>
      </c>
      <c r="U2466" s="36">
        <f t="shared" si="213"/>
        <v>0</v>
      </c>
      <c r="V2466" s="37" t="s">
        <v>48</v>
      </c>
      <c r="W2466" s="32">
        <v>2016</v>
      </c>
      <c r="X2466" s="38">
        <v>11</v>
      </c>
    </row>
    <row r="2467" spans="1:24" s="151" customFormat="1" ht="50.1" customHeight="1">
      <c r="A2467" s="41" t="s">
        <v>5789</v>
      </c>
      <c r="B2467" s="30" t="s">
        <v>35</v>
      </c>
      <c r="C2467" s="42" t="s">
        <v>5785</v>
      </c>
      <c r="D2467" s="42" t="s">
        <v>5786</v>
      </c>
      <c r="E2467" s="42" t="s">
        <v>1012</v>
      </c>
      <c r="F2467" s="42" t="s">
        <v>5500</v>
      </c>
      <c r="G2467" s="30" t="s">
        <v>40</v>
      </c>
      <c r="H2467" s="30">
        <v>0</v>
      </c>
      <c r="I2467" s="67">
        <v>590000000</v>
      </c>
      <c r="J2467" s="32" t="s">
        <v>41</v>
      </c>
      <c r="K2467" s="68" t="s">
        <v>5790</v>
      </c>
      <c r="L2467" s="32" t="s">
        <v>43</v>
      </c>
      <c r="M2467" s="68" t="s">
        <v>69</v>
      </c>
      <c r="N2467" s="68" t="s">
        <v>1017</v>
      </c>
      <c r="O2467" s="32" t="s">
        <v>115</v>
      </c>
      <c r="P2467" s="32">
        <v>796</v>
      </c>
      <c r="Q2467" s="30" t="s">
        <v>47</v>
      </c>
      <c r="R2467" s="58">
        <v>35</v>
      </c>
      <c r="S2467" s="58">
        <v>555</v>
      </c>
      <c r="T2467" s="44">
        <f>R2467*S2467</f>
        <v>19425</v>
      </c>
      <c r="U2467" s="44">
        <f t="shared" si="213"/>
        <v>21756.000000000004</v>
      </c>
      <c r="V2467" s="30"/>
      <c r="W2467" s="32">
        <v>2016</v>
      </c>
      <c r="X2467" s="30"/>
    </row>
    <row r="2468" spans="1:24" ht="50.1" customHeight="1">
      <c r="A2468" s="29" t="s">
        <v>5791</v>
      </c>
      <c r="B2468" s="30" t="s">
        <v>35</v>
      </c>
      <c r="C2468" s="31" t="s">
        <v>5792</v>
      </c>
      <c r="D2468" s="31" t="s">
        <v>5793</v>
      </c>
      <c r="E2468" s="31" t="s">
        <v>5794</v>
      </c>
      <c r="F2468" s="31" t="s">
        <v>5795</v>
      </c>
      <c r="G2468" s="32" t="s">
        <v>40</v>
      </c>
      <c r="H2468" s="33">
        <v>0</v>
      </c>
      <c r="I2468" s="67">
        <v>590000000</v>
      </c>
      <c r="J2468" s="32" t="s">
        <v>41</v>
      </c>
      <c r="K2468" s="32" t="s">
        <v>54</v>
      </c>
      <c r="L2468" s="32" t="s">
        <v>43</v>
      </c>
      <c r="M2468" s="32" t="s">
        <v>69</v>
      </c>
      <c r="N2468" s="32" t="s">
        <v>284</v>
      </c>
      <c r="O2468" s="32" t="s">
        <v>71</v>
      </c>
      <c r="P2468" s="32">
        <v>796</v>
      </c>
      <c r="Q2468" s="32" t="s">
        <v>47</v>
      </c>
      <c r="R2468" s="34">
        <v>70</v>
      </c>
      <c r="S2468" s="34">
        <v>163</v>
      </c>
      <c r="T2468" s="35">
        <f>R2468*S2468</f>
        <v>11410</v>
      </c>
      <c r="U2468" s="36">
        <f t="shared" si="213"/>
        <v>12779.2</v>
      </c>
      <c r="V2468" s="37" t="s">
        <v>48</v>
      </c>
      <c r="W2468" s="32">
        <v>2016</v>
      </c>
      <c r="X2468" s="38" t="s">
        <v>48</v>
      </c>
    </row>
    <row r="2469" spans="1:24" ht="50.1" customHeight="1">
      <c r="A2469" s="29" t="s">
        <v>5796</v>
      </c>
      <c r="B2469" s="30" t="s">
        <v>35</v>
      </c>
      <c r="C2469" s="31" t="s">
        <v>5792</v>
      </c>
      <c r="D2469" s="31" t="s">
        <v>5793</v>
      </c>
      <c r="E2469" s="31" t="s">
        <v>5794</v>
      </c>
      <c r="F2469" s="31" t="s">
        <v>5797</v>
      </c>
      <c r="G2469" s="32" t="s">
        <v>40</v>
      </c>
      <c r="H2469" s="33">
        <v>0</v>
      </c>
      <c r="I2469" s="67">
        <v>590000000</v>
      </c>
      <c r="J2469" s="32" t="s">
        <v>41</v>
      </c>
      <c r="K2469" s="32" t="s">
        <v>283</v>
      </c>
      <c r="L2469" s="32" t="s">
        <v>43</v>
      </c>
      <c r="M2469" s="32" t="s">
        <v>69</v>
      </c>
      <c r="N2469" s="32" t="s">
        <v>284</v>
      </c>
      <c r="O2469" s="32" t="s">
        <v>71</v>
      </c>
      <c r="P2469" s="32">
        <v>796</v>
      </c>
      <c r="Q2469" s="32" t="s">
        <v>47</v>
      </c>
      <c r="R2469" s="34">
        <v>10</v>
      </c>
      <c r="S2469" s="34">
        <v>90</v>
      </c>
      <c r="T2469" s="35">
        <v>0</v>
      </c>
      <c r="U2469" s="36">
        <f t="shared" si="213"/>
        <v>0</v>
      </c>
      <c r="V2469" s="37" t="s">
        <v>48</v>
      </c>
      <c r="W2469" s="32">
        <v>2016</v>
      </c>
      <c r="X2469" s="38">
        <v>11</v>
      </c>
    </row>
    <row r="2470" spans="1:24" s="151" customFormat="1" ht="50.1" customHeight="1">
      <c r="A2470" s="41" t="s">
        <v>5798</v>
      </c>
      <c r="B2470" s="30" t="s">
        <v>35</v>
      </c>
      <c r="C2470" s="42" t="s">
        <v>5792</v>
      </c>
      <c r="D2470" s="42" t="s">
        <v>5793</v>
      </c>
      <c r="E2470" s="42" t="s">
        <v>5794</v>
      </c>
      <c r="F2470" s="42" t="s">
        <v>5797</v>
      </c>
      <c r="G2470" s="30" t="s">
        <v>40</v>
      </c>
      <c r="H2470" s="30">
        <v>0</v>
      </c>
      <c r="I2470" s="67">
        <v>590000000</v>
      </c>
      <c r="J2470" s="32" t="s">
        <v>41</v>
      </c>
      <c r="K2470" s="32" t="s">
        <v>395</v>
      </c>
      <c r="L2470" s="32" t="s">
        <v>43</v>
      </c>
      <c r="M2470" s="68" t="s">
        <v>69</v>
      </c>
      <c r="N2470" s="68" t="s">
        <v>1017</v>
      </c>
      <c r="O2470" s="32" t="s">
        <v>115</v>
      </c>
      <c r="P2470" s="32">
        <v>796</v>
      </c>
      <c r="Q2470" s="30" t="s">
        <v>47</v>
      </c>
      <c r="R2470" s="58">
        <v>10</v>
      </c>
      <c r="S2470" s="58">
        <v>90</v>
      </c>
      <c r="T2470" s="44">
        <f>R2470*S2470</f>
        <v>900</v>
      </c>
      <c r="U2470" s="44">
        <f t="shared" si="213"/>
        <v>1008.0000000000001</v>
      </c>
      <c r="V2470" s="115"/>
      <c r="W2470" s="32">
        <v>2016</v>
      </c>
      <c r="X2470" s="30"/>
    </row>
    <row r="2471" spans="1:24" ht="50.1" customHeight="1">
      <c r="A2471" s="29" t="s">
        <v>5799</v>
      </c>
      <c r="B2471" s="30" t="s">
        <v>35</v>
      </c>
      <c r="C2471" s="31" t="s">
        <v>5800</v>
      </c>
      <c r="D2471" s="31" t="s">
        <v>5801</v>
      </c>
      <c r="E2471" s="31" t="s">
        <v>5802</v>
      </c>
      <c r="F2471" s="31" t="s">
        <v>5803</v>
      </c>
      <c r="G2471" s="32" t="s">
        <v>103</v>
      </c>
      <c r="H2471" s="33">
        <v>81.599999999999994</v>
      </c>
      <c r="I2471" s="67">
        <v>590000000</v>
      </c>
      <c r="J2471" s="32" t="s">
        <v>41</v>
      </c>
      <c r="K2471" s="32" t="s">
        <v>275</v>
      </c>
      <c r="L2471" s="32" t="s">
        <v>43</v>
      </c>
      <c r="M2471" s="32" t="s">
        <v>84</v>
      </c>
      <c r="N2471" s="32" t="s">
        <v>5804</v>
      </c>
      <c r="O2471" s="32" t="s">
        <v>111</v>
      </c>
      <c r="P2471" s="32">
        <v>796</v>
      </c>
      <c r="Q2471" s="32" t="s">
        <v>47</v>
      </c>
      <c r="R2471" s="34">
        <v>12</v>
      </c>
      <c r="S2471" s="34">
        <v>2000</v>
      </c>
      <c r="T2471" s="35">
        <v>0</v>
      </c>
      <c r="U2471" s="36">
        <f t="shared" si="213"/>
        <v>0</v>
      </c>
      <c r="V2471" s="37" t="s">
        <v>48</v>
      </c>
      <c r="W2471" s="32">
        <v>2016</v>
      </c>
      <c r="X2471" s="38">
        <v>11</v>
      </c>
    </row>
    <row r="2472" spans="1:24" s="40" customFormat="1" ht="50.1" customHeight="1">
      <c r="A2472" s="70" t="s">
        <v>5805</v>
      </c>
      <c r="B2472" s="30" t="s">
        <v>35</v>
      </c>
      <c r="C2472" s="42" t="s">
        <v>5800</v>
      </c>
      <c r="D2472" s="42" t="s">
        <v>5801</v>
      </c>
      <c r="E2472" s="42" t="s">
        <v>5802</v>
      </c>
      <c r="F2472" s="42" t="s">
        <v>5803</v>
      </c>
      <c r="G2472" s="30" t="s">
        <v>103</v>
      </c>
      <c r="H2472" s="115">
        <v>81.599999999999994</v>
      </c>
      <c r="I2472" s="67">
        <v>590000000</v>
      </c>
      <c r="J2472" s="32" t="s">
        <v>41</v>
      </c>
      <c r="K2472" s="30" t="s">
        <v>204</v>
      </c>
      <c r="L2472" s="32" t="s">
        <v>43</v>
      </c>
      <c r="M2472" s="30" t="s">
        <v>84</v>
      </c>
      <c r="N2472" s="30" t="s">
        <v>2012</v>
      </c>
      <c r="O2472" s="32" t="s">
        <v>115</v>
      </c>
      <c r="P2472" s="32">
        <v>796</v>
      </c>
      <c r="Q2472" s="30" t="s">
        <v>47</v>
      </c>
      <c r="R2472" s="58">
        <v>12</v>
      </c>
      <c r="S2472" s="58">
        <v>2000</v>
      </c>
      <c r="T2472" s="44">
        <v>0</v>
      </c>
      <c r="U2472" s="44">
        <f>T2472*1.12</f>
        <v>0</v>
      </c>
      <c r="V2472" s="51"/>
      <c r="W2472" s="32">
        <v>2016</v>
      </c>
      <c r="X2472" s="30" t="s">
        <v>5806</v>
      </c>
    </row>
    <row r="2473" spans="1:24" s="40" customFormat="1" ht="50.1" customHeight="1">
      <c r="A2473" s="70" t="s">
        <v>5807</v>
      </c>
      <c r="B2473" s="30" t="s">
        <v>35</v>
      </c>
      <c r="C2473" s="42" t="s">
        <v>5800</v>
      </c>
      <c r="D2473" s="42" t="s">
        <v>5801</v>
      </c>
      <c r="E2473" s="42" t="s">
        <v>5802</v>
      </c>
      <c r="F2473" s="42" t="s">
        <v>5808</v>
      </c>
      <c r="G2473" s="30" t="s">
        <v>103</v>
      </c>
      <c r="H2473" s="214">
        <v>81.599999999999994</v>
      </c>
      <c r="I2473" s="67">
        <v>590000000</v>
      </c>
      <c r="J2473" s="32" t="s">
        <v>41</v>
      </c>
      <c r="K2473" s="30" t="s">
        <v>5809</v>
      </c>
      <c r="L2473" s="32" t="s">
        <v>41</v>
      </c>
      <c r="M2473" s="30" t="s">
        <v>84</v>
      </c>
      <c r="N2473" s="30" t="s">
        <v>2012</v>
      </c>
      <c r="O2473" s="30" t="s">
        <v>483</v>
      </c>
      <c r="P2473" s="32">
        <v>796</v>
      </c>
      <c r="Q2473" s="30" t="s">
        <v>47</v>
      </c>
      <c r="R2473" s="291">
        <v>8</v>
      </c>
      <c r="S2473" s="291">
        <v>3350</v>
      </c>
      <c r="T2473" s="44">
        <f>R2473*S2473</f>
        <v>26800</v>
      </c>
      <c r="U2473" s="44">
        <f>T2473*1.12</f>
        <v>30016.000000000004</v>
      </c>
      <c r="V2473" s="61"/>
      <c r="W2473" s="32">
        <v>2016</v>
      </c>
      <c r="X2473" s="30"/>
    </row>
    <row r="2474" spans="1:24" ht="50.1" customHeight="1">
      <c r="A2474" s="29" t="s">
        <v>5810</v>
      </c>
      <c r="B2474" s="30" t="s">
        <v>35</v>
      </c>
      <c r="C2474" s="31" t="s">
        <v>5800</v>
      </c>
      <c r="D2474" s="31" t="s">
        <v>5801</v>
      </c>
      <c r="E2474" s="31" t="s">
        <v>5802</v>
      </c>
      <c r="F2474" s="31" t="s">
        <v>5811</v>
      </c>
      <c r="G2474" s="32" t="s">
        <v>103</v>
      </c>
      <c r="H2474" s="33">
        <v>81.599999999999994</v>
      </c>
      <c r="I2474" s="67">
        <v>590000000</v>
      </c>
      <c r="J2474" s="32" t="s">
        <v>41</v>
      </c>
      <c r="K2474" s="32" t="s">
        <v>275</v>
      </c>
      <c r="L2474" s="32" t="s">
        <v>43</v>
      </c>
      <c r="M2474" s="32" t="s">
        <v>84</v>
      </c>
      <c r="N2474" s="32" t="s">
        <v>5804</v>
      </c>
      <c r="O2474" s="32" t="s">
        <v>111</v>
      </c>
      <c r="P2474" s="32">
        <v>796</v>
      </c>
      <c r="Q2474" s="32" t="s">
        <v>47</v>
      </c>
      <c r="R2474" s="34">
        <v>12</v>
      </c>
      <c r="S2474" s="34">
        <v>2500</v>
      </c>
      <c r="T2474" s="35">
        <v>0</v>
      </c>
      <c r="U2474" s="36">
        <f t="shared" si="213"/>
        <v>0</v>
      </c>
      <c r="V2474" s="37"/>
      <c r="W2474" s="32">
        <v>2016</v>
      </c>
      <c r="X2474" s="38">
        <v>11</v>
      </c>
    </row>
    <row r="2475" spans="1:24" s="40" customFormat="1" ht="50.1" customHeight="1">
      <c r="A2475" s="70" t="s">
        <v>5812</v>
      </c>
      <c r="B2475" s="30" t="s">
        <v>35</v>
      </c>
      <c r="C2475" s="42" t="s">
        <v>5800</v>
      </c>
      <c r="D2475" s="42" t="s">
        <v>5801</v>
      </c>
      <c r="E2475" s="42" t="s">
        <v>5802</v>
      </c>
      <c r="F2475" s="42" t="s">
        <v>5811</v>
      </c>
      <c r="G2475" s="30" t="s">
        <v>103</v>
      </c>
      <c r="H2475" s="115">
        <v>81.599999999999994</v>
      </c>
      <c r="I2475" s="67">
        <v>590000000</v>
      </c>
      <c r="J2475" s="32" t="s">
        <v>41</v>
      </c>
      <c r="K2475" s="30" t="s">
        <v>204</v>
      </c>
      <c r="L2475" s="32" t="s">
        <v>43</v>
      </c>
      <c r="M2475" s="30" t="s">
        <v>84</v>
      </c>
      <c r="N2475" s="30" t="s">
        <v>2012</v>
      </c>
      <c r="O2475" s="32" t="s">
        <v>115</v>
      </c>
      <c r="P2475" s="32">
        <v>796</v>
      </c>
      <c r="Q2475" s="30" t="s">
        <v>47</v>
      </c>
      <c r="R2475" s="58">
        <v>12</v>
      </c>
      <c r="S2475" s="58">
        <v>2500</v>
      </c>
      <c r="T2475" s="44">
        <v>0</v>
      </c>
      <c r="U2475" s="44">
        <f>T2475*1.12</f>
        <v>0</v>
      </c>
      <c r="V2475" s="51"/>
      <c r="W2475" s="32">
        <v>2016</v>
      </c>
      <c r="X2475" s="30" t="s">
        <v>5813</v>
      </c>
    </row>
    <row r="2476" spans="1:24" s="40" customFormat="1" ht="50.1" customHeight="1">
      <c r="A2476" s="70" t="s">
        <v>5814</v>
      </c>
      <c r="B2476" s="30" t="s">
        <v>35</v>
      </c>
      <c r="C2476" s="42" t="s">
        <v>5800</v>
      </c>
      <c r="D2476" s="42" t="s">
        <v>5801</v>
      </c>
      <c r="E2476" s="42" t="s">
        <v>5802</v>
      </c>
      <c r="F2476" s="42" t="s">
        <v>5815</v>
      </c>
      <c r="G2476" s="30" t="s">
        <v>103</v>
      </c>
      <c r="H2476" s="214">
        <v>81.599999999999994</v>
      </c>
      <c r="I2476" s="67">
        <v>590000000</v>
      </c>
      <c r="J2476" s="32" t="s">
        <v>41</v>
      </c>
      <c r="K2476" s="30" t="s">
        <v>5809</v>
      </c>
      <c r="L2476" s="32" t="s">
        <v>41</v>
      </c>
      <c r="M2476" s="30" t="s">
        <v>84</v>
      </c>
      <c r="N2476" s="30" t="s">
        <v>2012</v>
      </c>
      <c r="O2476" s="30" t="s">
        <v>483</v>
      </c>
      <c r="P2476" s="32">
        <v>796</v>
      </c>
      <c r="Q2476" s="30" t="s">
        <v>47</v>
      </c>
      <c r="R2476" s="291">
        <v>12</v>
      </c>
      <c r="S2476" s="291">
        <v>4420</v>
      </c>
      <c r="T2476" s="44">
        <f>R2476*S2476</f>
        <v>53040</v>
      </c>
      <c r="U2476" s="44">
        <f>T2476*1.12</f>
        <v>59404.800000000003</v>
      </c>
      <c r="V2476" s="61"/>
      <c r="W2476" s="32">
        <v>2016</v>
      </c>
      <c r="X2476" s="30"/>
    </row>
    <row r="2477" spans="1:24" ht="50.1" customHeight="1">
      <c r="A2477" s="29" t="s">
        <v>5816</v>
      </c>
      <c r="B2477" s="30" t="s">
        <v>35</v>
      </c>
      <c r="C2477" s="31" t="s">
        <v>5800</v>
      </c>
      <c r="D2477" s="31" t="s">
        <v>5801</v>
      </c>
      <c r="E2477" s="31" t="s">
        <v>5802</v>
      </c>
      <c r="F2477" s="31" t="s">
        <v>5815</v>
      </c>
      <c r="G2477" s="32" t="s">
        <v>103</v>
      </c>
      <c r="H2477" s="33">
        <v>81.599999999999994</v>
      </c>
      <c r="I2477" s="67">
        <v>590000000</v>
      </c>
      <c r="J2477" s="32" t="s">
        <v>41</v>
      </c>
      <c r="K2477" s="32" t="s">
        <v>275</v>
      </c>
      <c r="L2477" s="32" t="s">
        <v>43</v>
      </c>
      <c r="M2477" s="32" t="s">
        <v>84</v>
      </c>
      <c r="N2477" s="32" t="s">
        <v>5804</v>
      </c>
      <c r="O2477" s="32" t="s">
        <v>111</v>
      </c>
      <c r="P2477" s="32">
        <v>796</v>
      </c>
      <c r="Q2477" s="32" t="s">
        <v>47</v>
      </c>
      <c r="R2477" s="34">
        <v>12</v>
      </c>
      <c r="S2477" s="34">
        <v>3000</v>
      </c>
      <c r="T2477" s="35">
        <v>0</v>
      </c>
      <c r="U2477" s="36">
        <f t="shared" si="213"/>
        <v>0</v>
      </c>
      <c r="V2477" s="37"/>
      <c r="W2477" s="32">
        <v>2016</v>
      </c>
      <c r="X2477" s="38">
        <v>11</v>
      </c>
    </row>
    <row r="2478" spans="1:24" s="40" customFormat="1" ht="50.1" customHeight="1">
      <c r="A2478" s="70" t="s">
        <v>5817</v>
      </c>
      <c r="B2478" s="30" t="s">
        <v>35</v>
      </c>
      <c r="C2478" s="42" t="s">
        <v>5800</v>
      </c>
      <c r="D2478" s="42" t="s">
        <v>5801</v>
      </c>
      <c r="E2478" s="42" t="s">
        <v>5802</v>
      </c>
      <c r="F2478" s="42" t="s">
        <v>5815</v>
      </c>
      <c r="G2478" s="30" t="s">
        <v>103</v>
      </c>
      <c r="H2478" s="115">
        <v>81.599999999999994</v>
      </c>
      <c r="I2478" s="67">
        <v>590000000</v>
      </c>
      <c r="J2478" s="32" t="s">
        <v>41</v>
      </c>
      <c r="K2478" s="30" t="s">
        <v>204</v>
      </c>
      <c r="L2478" s="32" t="s">
        <v>43</v>
      </c>
      <c r="M2478" s="30" t="s">
        <v>84</v>
      </c>
      <c r="N2478" s="30" t="s">
        <v>2012</v>
      </c>
      <c r="O2478" s="32" t="s">
        <v>115</v>
      </c>
      <c r="P2478" s="32">
        <v>796</v>
      </c>
      <c r="Q2478" s="30" t="s">
        <v>47</v>
      </c>
      <c r="R2478" s="58">
        <v>12</v>
      </c>
      <c r="S2478" s="58">
        <v>3000</v>
      </c>
      <c r="T2478" s="44">
        <v>0</v>
      </c>
      <c r="U2478" s="44">
        <f>T2478*1.12</f>
        <v>0</v>
      </c>
      <c r="V2478" s="51"/>
      <c r="W2478" s="32">
        <v>2016</v>
      </c>
      <c r="X2478" s="30" t="s">
        <v>5818</v>
      </c>
    </row>
    <row r="2479" spans="1:24" s="40" customFormat="1" ht="50.1" customHeight="1">
      <c r="A2479" s="70" t="s">
        <v>5819</v>
      </c>
      <c r="B2479" s="30" t="s">
        <v>35</v>
      </c>
      <c r="C2479" s="42" t="s">
        <v>5800</v>
      </c>
      <c r="D2479" s="42" t="s">
        <v>5801</v>
      </c>
      <c r="E2479" s="42" t="s">
        <v>5802</v>
      </c>
      <c r="F2479" s="42" t="s">
        <v>5820</v>
      </c>
      <c r="G2479" s="30" t="s">
        <v>103</v>
      </c>
      <c r="H2479" s="214">
        <v>81.599999999999994</v>
      </c>
      <c r="I2479" s="67">
        <v>590000000</v>
      </c>
      <c r="J2479" s="32" t="s">
        <v>41</v>
      </c>
      <c r="K2479" s="30" t="s">
        <v>5809</v>
      </c>
      <c r="L2479" s="32" t="s">
        <v>41</v>
      </c>
      <c r="M2479" s="30" t="s">
        <v>84</v>
      </c>
      <c r="N2479" s="30" t="s">
        <v>2012</v>
      </c>
      <c r="O2479" s="30" t="s">
        <v>483</v>
      </c>
      <c r="P2479" s="32">
        <v>796</v>
      </c>
      <c r="Q2479" s="30" t="s">
        <v>47</v>
      </c>
      <c r="R2479" s="291">
        <v>4</v>
      </c>
      <c r="S2479" s="291">
        <v>5495</v>
      </c>
      <c r="T2479" s="44">
        <f>R2479*S2479</f>
        <v>21980</v>
      </c>
      <c r="U2479" s="44">
        <f>T2479*1.12</f>
        <v>24617.600000000002</v>
      </c>
      <c r="V2479" s="61"/>
      <c r="W2479" s="32">
        <v>2016</v>
      </c>
      <c r="X2479" s="30"/>
    </row>
    <row r="2480" spans="1:24" ht="50.1" customHeight="1">
      <c r="A2480" s="29" t="s">
        <v>5821</v>
      </c>
      <c r="B2480" s="30" t="s">
        <v>35</v>
      </c>
      <c r="C2480" s="31" t="s">
        <v>5822</v>
      </c>
      <c r="D2480" s="31" t="s">
        <v>5801</v>
      </c>
      <c r="E2480" s="31" t="s">
        <v>5823</v>
      </c>
      <c r="F2480" s="31" t="s">
        <v>5824</v>
      </c>
      <c r="G2480" s="32" t="s">
        <v>103</v>
      </c>
      <c r="H2480" s="33">
        <v>81.599999999999994</v>
      </c>
      <c r="I2480" s="67">
        <v>590000000</v>
      </c>
      <c r="J2480" s="32" t="s">
        <v>41</v>
      </c>
      <c r="K2480" s="32" t="s">
        <v>275</v>
      </c>
      <c r="L2480" s="32" t="s">
        <v>43</v>
      </c>
      <c r="M2480" s="32" t="s">
        <v>84</v>
      </c>
      <c r="N2480" s="32" t="s">
        <v>5804</v>
      </c>
      <c r="O2480" s="32" t="s">
        <v>111</v>
      </c>
      <c r="P2480" s="32">
        <v>796</v>
      </c>
      <c r="Q2480" s="32" t="s">
        <v>47</v>
      </c>
      <c r="R2480" s="34">
        <v>8</v>
      </c>
      <c r="S2480" s="34">
        <v>5500</v>
      </c>
      <c r="T2480" s="35">
        <v>0</v>
      </c>
      <c r="U2480" s="36">
        <v>0</v>
      </c>
      <c r="V2480" s="37" t="s">
        <v>126</v>
      </c>
      <c r="W2480" s="32">
        <v>2016</v>
      </c>
      <c r="X2480" s="38" t="s">
        <v>798</v>
      </c>
    </row>
    <row r="2481" spans="1:58" ht="50.1" customHeight="1">
      <c r="A2481" s="29" t="s">
        <v>5825</v>
      </c>
      <c r="B2481" s="30" t="s">
        <v>35</v>
      </c>
      <c r="C2481" s="31" t="s">
        <v>5822</v>
      </c>
      <c r="D2481" s="31" t="s">
        <v>5801</v>
      </c>
      <c r="E2481" s="31" t="s">
        <v>5823</v>
      </c>
      <c r="F2481" s="31" t="s">
        <v>5826</v>
      </c>
      <c r="G2481" s="32" t="s">
        <v>103</v>
      </c>
      <c r="H2481" s="33">
        <v>81.599999999999994</v>
      </c>
      <c r="I2481" s="67">
        <v>590000000</v>
      </c>
      <c r="J2481" s="32" t="s">
        <v>41</v>
      </c>
      <c r="K2481" s="32" t="s">
        <v>275</v>
      </c>
      <c r="L2481" s="32" t="s">
        <v>43</v>
      </c>
      <c r="M2481" s="32" t="s">
        <v>84</v>
      </c>
      <c r="N2481" s="32" t="s">
        <v>5804</v>
      </c>
      <c r="O2481" s="32" t="s">
        <v>111</v>
      </c>
      <c r="P2481" s="32">
        <v>796</v>
      </c>
      <c r="Q2481" s="32" t="s">
        <v>47</v>
      </c>
      <c r="R2481" s="34">
        <v>16</v>
      </c>
      <c r="S2481" s="34">
        <v>10950</v>
      </c>
      <c r="T2481" s="35">
        <f>R2481*S2481</f>
        <v>175200</v>
      </c>
      <c r="U2481" s="36">
        <f>T2481*1.12</f>
        <v>196224.00000000003</v>
      </c>
      <c r="V2481" s="37" t="s">
        <v>126</v>
      </c>
      <c r="W2481" s="32">
        <v>2016</v>
      </c>
      <c r="X2481" s="38" t="s">
        <v>48</v>
      </c>
    </row>
    <row r="2482" spans="1:58" ht="50.1" customHeight="1">
      <c r="A2482" s="29" t="s">
        <v>5827</v>
      </c>
      <c r="B2482" s="30" t="s">
        <v>35</v>
      </c>
      <c r="C2482" s="31" t="s">
        <v>5828</v>
      </c>
      <c r="D2482" s="31" t="s">
        <v>5801</v>
      </c>
      <c r="E2482" s="31" t="s">
        <v>5829</v>
      </c>
      <c r="F2482" s="31" t="s">
        <v>5826</v>
      </c>
      <c r="G2482" s="32" t="s">
        <v>103</v>
      </c>
      <c r="H2482" s="33">
        <v>81.599999999999994</v>
      </c>
      <c r="I2482" s="67">
        <v>590000000</v>
      </c>
      <c r="J2482" s="32" t="s">
        <v>41</v>
      </c>
      <c r="K2482" s="32" t="s">
        <v>275</v>
      </c>
      <c r="L2482" s="32" t="s">
        <v>43</v>
      </c>
      <c r="M2482" s="32" t="s">
        <v>84</v>
      </c>
      <c r="N2482" s="32" t="s">
        <v>5804</v>
      </c>
      <c r="O2482" s="32" t="s">
        <v>111</v>
      </c>
      <c r="P2482" s="32">
        <v>796</v>
      </c>
      <c r="Q2482" s="32" t="s">
        <v>47</v>
      </c>
      <c r="R2482" s="34">
        <v>16</v>
      </c>
      <c r="S2482" s="34">
        <v>7500</v>
      </c>
      <c r="T2482" s="35">
        <v>0</v>
      </c>
      <c r="U2482" s="36">
        <f>T2482*1.12</f>
        <v>0</v>
      </c>
      <c r="V2482" s="37"/>
      <c r="W2482" s="32">
        <v>2016</v>
      </c>
      <c r="X2482" s="38">
        <v>11</v>
      </c>
    </row>
    <row r="2483" spans="1:58" s="151" customFormat="1" ht="50.1" customHeight="1">
      <c r="A2483" s="41" t="s">
        <v>5830</v>
      </c>
      <c r="B2483" s="30" t="s">
        <v>35</v>
      </c>
      <c r="C2483" s="42" t="s">
        <v>5828</v>
      </c>
      <c r="D2483" s="42" t="s">
        <v>5801</v>
      </c>
      <c r="E2483" s="42" t="s">
        <v>5829</v>
      </c>
      <c r="F2483" s="42" t="s">
        <v>5826</v>
      </c>
      <c r="G2483" s="30" t="s">
        <v>103</v>
      </c>
      <c r="H2483" s="30">
        <v>81.599999999999994</v>
      </c>
      <c r="I2483" s="67">
        <v>590000000</v>
      </c>
      <c r="J2483" s="32" t="s">
        <v>41</v>
      </c>
      <c r="K2483" s="30" t="s">
        <v>204</v>
      </c>
      <c r="L2483" s="32" t="s">
        <v>43</v>
      </c>
      <c r="M2483" s="30" t="s">
        <v>84</v>
      </c>
      <c r="N2483" s="30" t="s">
        <v>2012</v>
      </c>
      <c r="O2483" s="32" t="s">
        <v>115</v>
      </c>
      <c r="P2483" s="32">
        <v>796</v>
      </c>
      <c r="Q2483" s="30" t="s">
        <v>47</v>
      </c>
      <c r="R2483" s="43">
        <v>16</v>
      </c>
      <c r="S2483" s="43">
        <v>7500</v>
      </c>
      <c r="T2483" s="44">
        <f>R2483*S2483</f>
        <v>120000</v>
      </c>
      <c r="U2483" s="44">
        <f>T2483*1.12</f>
        <v>134400</v>
      </c>
      <c r="V2483" s="51" t="s">
        <v>419</v>
      </c>
      <c r="W2483" s="32">
        <v>2016</v>
      </c>
      <c r="X2483" s="30"/>
    </row>
    <row r="2484" spans="1:58" ht="50.1" customHeight="1">
      <c r="A2484" s="29" t="s">
        <v>5831</v>
      </c>
      <c r="B2484" s="30" t="s">
        <v>35</v>
      </c>
      <c r="C2484" s="31" t="s">
        <v>5832</v>
      </c>
      <c r="D2484" s="31" t="s">
        <v>5801</v>
      </c>
      <c r="E2484" s="31" t="s">
        <v>5833</v>
      </c>
      <c r="F2484" s="31" t="s">
        <v>5834</v>
      </c>
      <c r="G2484" s="32" t="s">
        <v>103</v>
      </c>
      <c r="H2484" s="33">
        <v>81.599999999999994</v>
      </c>
      <c r="I2484" s="67">
        <v>590000000</v>
      </c>
      <c r="J2484" s="32" t="s">
        <v>41</v>
      </c>
      <c r="K2484" s="32" t="s">
        <v>275</v>
      </c>
      <c r="L2484" s="32" t="s">
        <v>43</v>
      </c>
      <c r="M2484" s="32" t="s">
        <v>84</v>
      </c>
      <c r="N2484" s="32" t="s">
        <v>5804</v>
      </c>
      <c r="O2484" s="32" t="s">
        <v>111</v>
      </c>
      <c r="P2484" s="32">
        <v>796</v>
      </c>
      <c r="Q2484" s="32" t="s">
        <v>47</v>
      </c>
      <c r="R2484" s="34">
        <v>8</v>
      </c>
      <c r="S2484" s="34">
        <v>5500</v>
      </c>
      <c r="T2484" s="35">
        <v>0</v>
      </c>
      <c r="U2484" s="36">
        <v>0</v>
      </c>
      <c r="V2484" s="37" t="s">
        <v>126</v>
      </c>
      <c r="W2484" s="32">
        <v>2016</v>
      </c>
      <c r="X2484" s="38" t="s">
        <v>5835</v>
      </c>
    </row>
    <row r="2485" spans="1:58" ht="50.1" customHeight="1">
      <c r="A2485" s="29" t="s">
        <v>5836</v>
      </c>
      <c r="B2485" s="30" t="s">
        <v>35</v>
      </c>
      <c r="C2485" s="31" t="s">
        <v>5832</v>
      </c>
      <c r="D2485" s="31" t="s">
        <v>5801</v>
      </c>
      <c r="E2485" s="31" t="s">
        <v>5833</v>
      </c>
      <c r="F2485" s="31" t="s">
        <v>5824</v>
      </c>
      <c r="G2485" s="32" t="s">
        <v>103</v>
      </c>
      <c r="H2485" s="33">
        <v>81.599999999999994</v>
      </c>
      <c r="I2485" s="67">
        <v>590000000</v>
      </c>
      <c r="J2485" s="32" t="s">
        <v>41</v>
      </c>
      <c r="K2485" s="32" t="s">
        <v>275</v>
      </c>
      <c r="L2485" s="32" t="s">
        <v>43</v>
      </c>
      <c r="M2485" s="32" t="s">
        <v>84</v>
      </c>
      <c r="N2485" s="32" t="s">
        <v>5804</v>
      </c>
      <c r="O2485" s="32" t="s">
        <v>111</v>
      </c>
      <c r="P2485" s="32">
        <v>796</v>
      </c>
      <c r="Q2485" s="32" t="s">
        <v>47</v>
      </c>
      <c r="R2485" s="34">
        <v>8</v>
      </c>
      <c r="S2485" s="34">
        <v>7078</v>
      </c>
      <c r="T2485" s="35">
        <f>R2485*S2485</f>
        <v>56624</v>
      </c>
      <c r="U2485" s="36">
        <f>T2485*1.12</f>
        <v>63418.880000000005</v>
      </c>
      <c r="V2485" s="37" t="s">
        <v>126</v>
      </c>
      <c r="W2485" s="32">
        <v>2016</v>
      </c>
      <c r="X2485" s="38" t="s">
        <v>48</v>
      </c>
    </row>
    <row r="2486" spans="1:58" ht="50.1" customHeight="1">
      <c r="A2486" s="29" t="s">
        <v>5837</v>
      </c>
      <c r="B2486" s="30" t="s">
        <v>35</v>
      </c>
      <c r="C2486" s="31" t="s">
        <v>5828</v>
      </c>
      <c r="D2486" s="31" t="s">
        <v>5801</v>
      </c>
      <c r="E2486" s="31" t="s">
        <v>5829</v>
      </c>
      <c r="F2486" s="31" t="s">
        <v>5838</v>
      </c>
      <c r="G2486" s="32" t="s">
        <v>103</v>
      </c>
      <c r="H2486" s="33">
        <v>81.599999999999994</v>
      </c>
      <c r="I2486" s="67">
        <v>590000000</v>
      </c>
      <c r="J2486" s="32" t="s">
        <v>41</v>
      </c>
      <c r="K2486" s="32" t="s">
        <v>275</v>
      </c>
      <c r="L2486" s="32" t="s">
        <v>43</v>
      </c>
      <c r="M2486" s="32" t="s">
        <v>84</v>
      </c>
      <c r="N2486" s="32" t="s">
        <v>5804</v>
      </c>
      <c r="O2486" s="32" t="s">
        <v>111</v>
      </c>
      <c r="P2486" s="32">
        <v>796</v>
      </c>
      <c r="Q2486" s="32" t="s">
        <v>47</v>
      </c>
      <c r="R2486" s="34">
        <v>8</v>
      </c>
      <c r="S2486" s="34">
        <v>12000</v>
      </c>
      <c r="T2486" s="35">
        <v>0</v>
      </c>
      <c r="U2486" s="36">
        <f>T2486*1.12</f>
        <v>0</v>
      </c>
      <c r="V2486" s="37"/>
      <c r="W2486" s="32">
        <v>2016</v>
      </c>
      <c r="X2486" s="38">
        <v>11</v>
      </c>
    </row>
    <row r="2487" spans="1:58" s="40" customFormat="1" ht="50.1" customHeight="1">
      <c r="A2487" s="70" t="s">
        <v>5839</v>
      </c>
      <c r="B2487" s="30" t="s">
        <v>35</v>
      </c>
      <c r="C2487" s="42" t="s">
        <v>5828</v>
      </c>
      <c r="D2487" s="42" t="s">
        <v>5801</v>
      </c>
      <c r="E2487" s="42" t="s">
        <v>5829</v>
      </c>
      <c r="F2487" s="42" t="s">
        <v>5838</v>
      </c>
      <c r="G2487" s="30" t="s">
        <v>103</v>
      </c>
      <c r="H2487" s="30">
        <v>81.599999999999994</v>
      </c>
      <c r="I2487" s="67">
        <v>590000000</v>
      </c>
      <c r="J2487" s="32" t="s">
        <v>41</v>
      </c>
      <c r="K2487" s="30" t="s">
        <v>204</v>
      </c>
      <c r="L2487" s="32" t="s">
        <v>43</v>
      </c>
      <c r="M2487" s="30" t="s">
        <v>84</v>
      </c>
      <c r="N2487" s="30" t="s">
        <v>2012</v>
      </c>
      <c r="O2487" s="32" t="s">
        <v>115</v>
      </c>
      <c r="P2487" s="32">
        <v>796</v>
      </c>
      <c r="Q2487" s="30" t="s">
        <v>47</v>
      </c>
      <c r="R2487" s="58">
        <v>8</v>
      </c>
      <c r="S2487" s="58">
        <v>12000</v>
      </c>
      <c r="T2487" s="44">
        <v>0</v>
      </c>
      <c r="U2487" s="44">
        <f>T2487*1.12</f>
        <v>0</v>
      </c>
      <c r="V2487" s="51"/>
      <c r="W2487" s="32">
        <v>2016</v>
      </c>
      <c r="X2487" s="30" t="s">
        <v>5806</v>
      </c>
    </row>
    <row r="2488" spans="1:58" s="40" customFormat="1" ht="50.1" customHeight="1">
      <c r="A2488" s="70" t="s">
        <v>5840</v>
      </c>
      <c r="B2488" s="30" t="s">
        <v>35</v>
      </c>
      <c r="C2488" s="42" t="s">
        <v>5828</v>
      </c>
      <c r="D2488" s="42" t="s">
        <v>5801</v>
      </c>
      <c r="E2488" s="42" t="s">
        <v>5829</v>
      </c>
      <c r="F2488" s="42" t="s">
        <v>5841</v>
      </c>
      <c r="G2488" s="30" t="s">
        <v>103</v>
      </c>
      <c r="H2488" s="214">
        <v>81.599999999999994</v>
      </c>
      <c r="I2488" s="67">
        <v>590000000</v>
      </c>
      <c r="J2488" s="32" t="s">
        <v>41</v>
      </c>
      <c r="K2488" s="30" t="s">
        <v>5809</v>
      </c>
      <c r="L2488" s="32" t="s">
        <v>41</v>
      </c>
      <c r="M2488" s="30" t="s">
        <v>84</v>
      </c>
      <c r="N2488" s="30" t="s">
        <v>2012</v>
      </c>
      <c r="O2488" s="30" t="s">
        <v>483</v>
      </c>
      <c r="P2488" s="32">
        <v>796</v>
      </c>
      <c r="Q2488" s="30" t="s">
        <v>47</v>
      </c>
      <c r="R2488" s="291">
        <v>4</v>
      </c>
      <c r="S2488" s="291">
        <v>16880</v>
      </c>
      <c r="T2488" s="44">
        <f>R2488*S2488</f>
        <v>67520</v>
      </c>
      <c r="U2488" s="44">
        <f>T2488*1.12</f>
        <v>75622.400000000009</v>
      </c>
      <c r="V2488" s="61"/>
      <c r="W2488" s="32">
        <v>2016</v>
      </c>
      <c r="X2488" s="30"/>
    </row>
    <row r="2489" spans="1:58" ht="50.1" customHeight="1">
      <c r="A2489" s="29" t="s">
        <v>5842</v>
      </c>
      <c r="B2489" s="30" t="s">
        <v>35</v>
      </c>
      <c r="C2489" s="31" t="s">
        <v>5843</v>
      </c>
      <c r="D2489" s="31" t="s">
        <v>5801</v>
      </c>
      <c r="E2489" s="31" t="s">
        <v>5844</v>
      </c>
      <c r="F2489" s="31" t="s">
        <v>5845</v>
      </c>
      <c r="G2489" s="32" t="s">
        <v>103</v>
      </c>
      <c r="H2489" s="33">
        <v>81.599999999999994</v>
      </c>
      <c r="I2489" s="67">
        <v>590000000</v>
      </c>
      <c r="J2489" s="32" t="s">
        <v>41</v>
      </c>
      <c r="K2489" s="32" t="s">
        <v>275</v>
      </c>
      <c r="L2489" s="32" t="s">
        <v>43</v>
      </c>
      <c r="M2489" s="32" t="s">
        <v>84</v>
      </c>
      <c r="N2489" s="32" t="s">
        <v>5804</v>
      </c>
      <c r="O2489" s="32" t="s">
        <v>111</v>
      </c>
      <c r="P2489" s="32">
        <v>796</v>
      </c>
      <c r="Q2489" s="32" t="s">
        <v>47</v>
      </c>
      <c r="R2489" s="34">
        <v>8</v>
      </c>
      <c r="S2489" s="34">
        <v>17000</v>
      </c>
      <c r="T2489" s="35">
        <v>0</v>
      </c>
      <c r="U2489" s="36">
        <f t="shared" ref="U2489:U2517" si="214">T2489*1.12</f>
        <v>0</v>
      </c>
      <c r="V2489" s="37"/>
      <c r="W2489" s="32">
        <v>2016</v>
      </c>
      <c r="X2489" s="38">
        <v>11</v>
      </c>
    </row>
    <row r="2490" spans="1:58" s="40" customFormat="1" ht="50.1" customHeight="1">
      <c r="A2490" s="70" t="s">
        <v>5846</v>
      </c>
      <c r="B2490" s="30" t="s">
        <v>35</v>
      </c>
      <c r="C2490" s="42" t="s">
        <v>5843</v>
      </c>
      <c r="D2490" s="42" t="s">
        <v>5801</v>
      </c>
      <c r="E2490" s="42" t="s">
        <v>5844</v>
      </c>
      <c r="F2490" s="42" t="s">
        <v>5845</v>
      </c>
      <c r="G2490" s="30" t="s">
        <v>103</v>
      </c>
      <c r="H2490" s="30">
        <v>81.599999999999994</v>
      </c>
      <c r="I2490" s="67">
        <v>590000000</v>
      </c>
      <c r="J2490" s="32" t="s">
        <v>41</v>
      </c>
      <c r="K2490" s="30" t="s">
        <v>204</v>
      </c>
      <c r="L2490" s="32" t="s">
        <v>43</v>
      </c>
      <c r="M2490" s="30" t="s">
        <v>84</v>
      </c>
      <c r="N2490" s="30" t="s">
        <v>2012</v>
      </c>
      <c r="O2490" s="32" t="s">
        <v>115</v>
      </c>
      <c r="P2490" s="32">
        <v>796</v>
      </c>
      <c r="Q2490" s="30" t="s">
        <v>47</v>
      </c>
      <c r="R2490" s="58">
        <v>8</v>
      </c>
      <c r="S2490" s="58">
        <v>17000</v>
      </c>
      <c r="T2490" s="44">
        <v>0</v>
      </c>
      <c r="U2490" s="44">
        <f>T2490*1.12</f>
        <v>0</v>
      </c>
      <c r="V2490" s="51"/>
      <c r="W2490" s="32">
        <v>2016</v>
      </c>
      <c r="X2490" s="30">
        <v>15.19</v>
      </c>
    </row>
    <row r="2491" spans="1:58" s="40" customFormat="1" ht="50.1" customHeight="1">
      <c r="A2491" s="70" t="s">
        <v>5847</v>
      </c>
      <c r="B2491" s="30" t="s">
        <v>35</v>
      </c>
      <c r="C2491" s="42" t="s">
        <v>5843</v>
      </c>
      <c r="D2491" s="42" t="s">
        <v>5801</v>
      </c>
      <c r="E2491" s="42" t="s">
        <v>5844</v>
      </c>
      <c r="F2491" s="42" t="s">
        <v>5845</v>
      </c>
      <c r="G2491" s="30" t="s">
        <v>103</v>
      </c>
      <c r="H2491" s="214">
        <v>81.599999999999994</v>
      </c>
      <c r="I2491" s="67">
        <v>590000000</v>
      </c>
      <c r="J2491" s="32" t="s">
        <v>41</v>
      </c>
      <c r="K2491" s="30" t="s">
        <v>5809</v>
      </c>
      <c r="L2491" s="32" t="s">
        <v>41</v>
      </c>
      <c r="M2491" s="30" t="s">
        <v>84</v>
      </c>
      <c r="N2491" s="30" t="s">
        <v>2012</v>
      </c>
      <c r="O2491" s="30" t="s">
        <v>483</v>
      </c>
      <c r="P2491" s="32">
        <v>796</v>
      </c>
      <c r="Q2491" s="30" t="s">
        <v>47</v>
      </c>
      <c r="R2491" s="58">
        <v>8</v>
      </c>
      <c r="S2491" s="58">
        <v>39380</v>
      </c>
      <c r="T2491" s="44">
        <f>R2491*S2491</f>
        <v>315040</v>
      </c>
      <c r="U2491" s="44">
        <f>T2491*1.12</f>
        <v>352844.80000000005</v>
      </c>
      <c r="V2491" s="61"/>
      <c r="W2491" s="32">
        <v>2016</v>
      </c>
      <c r="X2491" s="30"/>
    </row>
    <row r="2492" spans="1:58" ht="50.1" customHeight="1">
      <c r="A2492" s="29" t="s">
        <v>5848</v>
      </c>
      <c r="B2492" s="30" t="s">
        <v>35</v>
      </c>
      <c r="C2492" s="31" t="s">
        <v>5849</v>
      </c>
      <c r="D2492" s="31" t="s">
        <v>5850</v>
      </c>
      <c r="E2492" s="31" t="s">
        <v>5851</v>
      </c>
      <c r="F2492" s="31" t="s">
        <v>5852</v>
      </c>
      <c r="G2492" s="32" t="s">
        <v>40</v>
      </c>
      <c r="H2492" s="33">
        <v>0</v>
      </c>
      <c r="I2492" s="67">
        <v>590000000</v>
      </c>
      <c r="J2492" s="32" t="s">
        <v>41</v>
      </c>
      <c r="K2492" s="32" t="s">
        <v>68</v>
      </c>
      <c r="L2492" s="32" t="s">
        <v>302</v>
      </c>
      <c r="M2492" s="32" t="s">
        <v>69</v>
      </c>
      <c r="N2492" s="32" t="s">
        <v>303</v>
      </c>
      <c r="O2492" s="32" t="s">
        <v>71</v>
      </c>
      <c r="P2492" s="32">
        <v>796</v>
      </c>
      <c r="Q2492" s="32" t="s">
        <v>47</v>
      </c>
      <c r="R2492" s="34">
        <v>7</v>
      </c>
      <c r="S2492" s="34">
        <v>8200</v>
      </c>
      <c r="T2492" s="35">
        <v>0</v>
      </c>
      <c r="U2492" s="36">
        <f t="shared" si="214"/>
        <v>0</v>
      </c>
      <c r="V2492" s="37"/>
      <c r="W2492" s="32">
        <v>2016</v>
      </c>
      <c r="X2492" s="38">
        <v>11</v>
      </c>
    </row>
    <row r="2493" spans="1:58" s="40" customFormat="1" ht="50.1" customHeight="1">
      <c r="A2493" s="70" t="s">
        <v>5853</v>
      </c>
      <c r="B2493" s="30" t="s">
        <v>35</v>
      </c>
      <c r="C2493" s="42" t="s">
        <v>5849</v>
      </c>
      <c r="D2493" s="42" t="s">
        <v>5850</v>
      </c>
      <c r="E2493" s="42" t="s">
        <v>5851</v>
      </c>
      <c r="F2493" s="42" t="s">
        <v>5852</v>
      </c>
      <c r="G2493" s="32" t="s">
        <v>40</v>
      </c>
      <c r="H2493" s="30">
        <v>0</v>
      </c>
      <c r="I2493" s="67">
        <v>590000000</v>
      </c>
      <c r="J2493" s="32" t="s">
        <v>41</v>
      </c>
      <c r="K2493" s="32" t="s">
        <v>182</v>
      </c>
      <c r="L2493" s="32" t="s">
        <v>302</v>
      </c>
      <c r="M2493" s="32" t="s">
        <v>69</v>
      </c>
      <c r="N2493" s="32" t="s">
        <v>303</v>
      </c>
      <c r="O2493" s="32" t="s">
        <v>115</v>
      </c>
      <c r="P2493" s="32">
        <v>796</v>
      </c>
      <c r="Q2493" s="32" t="s">
        <v>47</v>
      </c>
      <c r="R2493" s="58">
        <v>7</v>
      </c>
      <c r="S2493" s="58">
        <v>8200</v>
      </c>
      <c r="T2493" s="58">
        <v>0</v>
      </c>
      <c r="U2493" s="58">
        <f>T2493*1.12</f>
        <v>0</v>
      </c>
      <c r="V2493" s="65"/>
      <c r="W2493" s="32">
        <v>2016</v>
      </c>
      <c r="X2493" s="87">
        <v>11</v>
      </c>
      <c r="Y2493" s="364"/>
      <c r="Z2493" s="364"/>
      <c r="AA2493" s="364"/>
      <c r="AB2493" s="364"/>
      <c r="AC2493" s="364"/>
      <c r="AD2493" s="364"/>
      <c r="AE2493" s="364"/>
      <c r="AF2493" s="364"/>
      <c r="AG2493" s="364"/>
      <c r="AH2493" s="39"/>
      <c r="AI2493" s="39"/>
      <c r="AJ2493" s="39"/>
      <c r="AK2493" s="39"/>
      <c r="AL2493" s="39"/>
      <c r="AM2493" s="39"/>
      <c r="AN2493" s="39"/>
      <c r="AO2493" s="39"/>
      <c r="AP2493" s="39"/>
      <c r="AQ2493" s="39"/>
      <c r="AR2493" s="39"/>
      <c r="AS2493" s="39"/>
      <c r="AT2493" s="39"/>
      <c r="AU2493" s="39"/>
      <c r="AV2493" s="39"/>
      <c r="AW2493" s="39"/>
      <c r="AX2493" s="39"/>
      <c r="AY2493" s="39"/>
      <c r="AZ2493" s="39"/>
      <c r="BA2493" s="39"/>
      <c r="BB2493" s="39"/>
      <c r="BC2493" s="39"/>
      <c r="BD2493" s="39"/>
      <c r="BE2493" s="39"/>
      <c r="BF2493" s="39"/>
    </row>
    <row r="2494" spans="1:58" s="40" customFormat="1" ht="50.1" customHeight="1">
      <c r="A2494" s="70" t="s">
        <v>13192</v>
      </c>
      <c r="B2494" s="30" t="s">
        <v>35</v>
      </c>
      <c r="C2494" s="42" t="s">
        <v>5849</v>
      </c>
      <c r="D2494" s="42" t="s">
        <v>5850</v>
      </c>
      <c r="E2494" s="42" t="s">
        <v>5851</v>
      </c>
      <c r="F2494" s="42" t="s">
        <v>5852</v>
      </c>
      <c r="G2494" s="32" t="s">
        <v>40</v>
      </c>
      <c r="H2494" s="30">
        <v>0</v>
      </c>
      <c r="I2494" s="67">
        <v>590000000</v>
      </c>
      <c r="J2494" s="32" t="s">
        <v>41</v>
      </c>
      <c r="K2494" s="32" t="s">
        <v>12806</v>
      </c>
      <c r="L2494" s="32" t="s">
        <v>302</v>
      </c>
      <c r="M2494" s="32" t="s">
        <v>69</v>
      </c>
      <c r="N2494" s="32" t="s">
        <v>303</v>
      </c>
      <c r="O2494" s="32" t="s">
        <v>115</v>
      </c>
      <c r="P2494" s="32">
        <v>796</v>
      </c>
      <c r="Q2494" s="32" t="s">
        <v>47</v>
      </c>
      <c r="R2494" s="58">
        <v>7</v>
      </c>
      <c r="S2494" s="58">
        <v>8200</v>
      </c>
      <c r="T2494" s="58">
        <f>R2494*S2494</f>
        <v>57400</v>
      </c>
      <c r="U2494" s="58">
        <f>T2494*1.12</f>
        <v>64288.000000000007</v>
      </c>
      <c r="V2494" s="65"/>
      <c r="W2494" s="32">
        <v>2016</v>
      </c>
      <c r="X2494" s="87"/>
      <c r="Y2494" s="364"/>
      <c r="Z2494" s="364"/>
      <c r="AA2494" s="364"/>
      <c r="AB2494" s="364"/>
      <c r="AC2494" s="364"/>
      <c r="AD2494" s="364"/>
      <c r="AE2494" s="364"/>
      <c r="AF2494" s="364"/>
      <c r="AG2494" s="364"/>
      <c r="AH2494" s="39"/>
      <c r="AI2494" s="39"/>
      <c r="AJ2494" s="39"/>
      <c r="AK2494" s="39"/>
      <c r="AL2494" s="39"/>
      <c r="AM2494" s="39"/>
      <c r="AN2494" s="39"/>
      <c r="AO2494" s="39"/>
      <c r="AP2494" s="39"/>
      <c r="AQ2494" s="39"/>
      <c r="AR2494" s="39"/>
      <c r="AS2494" s="39"/>
      <c r="AT2494" s="39"/>
      <c r="AU2494" s="39"/>
      <c r="AV2494" s="39"/>
      <c r="AW2494" s="39"/>
      <c r="AX2494" s="39"/>
      <c r="AY2494" s="39"/>
      <c r="AZ2494" s="39"/>
      <c r="BA2494" s="39"/>
      <c r="BB2494" s="39"/>
      <c r="BC2494" s="39"/>
      <c r="BD2494" s="39"/>
      <c r="BE2494" s="39"/>
      <c r="BF2494" s="39"/>
    </row>
    <row r="2495" spans="1:58" ht="50.1" customHeight="1">
      <c r="A2495" s="29" t="s">
        <v>5854</v>
      </c>
      <c r="B2495" s="30" t="s">
        <v>35</v>
      </c>
      <c r="C2495" s="31" t="s">
        <v>5849</v>
      </c>
      <c r="D2495" s="31" t="s">
        <v>5850</v>
      </c>
      <c r="E2495" s="31" t="s">
        <v>5851</v>
      </c>
      <c r="F2495" s="31" t="s">
        <v>5855</v>
      </c>
      <c r="G2495" s="32" t="s">
        <v>40</v>
      </c>
      <c r="H2495" s="33">
        <v>0</v>
      </c>
      <c r="I2495" s="67">
        <v>590000000</v>
      </c>
      <c r="J2495" s="32" t="s">
        <v>41</v>
      </c>
      <c r="K2495" s="32" t="s">
        <v>68</v>
      </c>
      <c r="L2495" s="32" t="s">
        <v>302</v>
      </c>
      <c r="M2495" s="32" t="s">
        <v>69</v>
      </c>
      <c r="N2495" s="32" t="s">
        <v>303</v>
      </c>
      <c r="O2495" s="32" t="s">
        <v>71</v>
      </c>
      <c r="P2495" s="32">
        <v>796</v>
      </c>
      <c r="Q2495" s="32" t="s">
        <v>47</v>
      </c>
      <c r="R2495" s="34">
        <v>7</v>
      </c>
      <c r="S2495" s="34">
        <v>8200</v>
      </c>
      <c r="T2495" s="35">
        <v>0</v>
      </c>
      <c r="U2495" s="36">
        <f t="shared" si="214"/>
        <v>0</v>
      </c>
      <c r="V2495" s="37"/>
      <c r="W2495" s="32">
        <v>2016</v>
      </c>
      <c r="X2495" s="38">
        <v>11</v>
      </c>
    </row>
    <row r="2496" spans="1:58" s="151" customFormat="1" ht="50.1" customHeight="1">
      <c r="A2496" s="41" t="s">
        <v>5856</v>
      </c>
      <c r="B2496" s="30" t="s">
        <v>35</v>
      </c>
      <c r="C2496" s="42" t="s">
        <v>5849</v>
      </c>
      <c r="D2496" s="42" t="s">
        <v>5850</v>
      </c>
      <c r="E2496" s="42" t="s">
        <v>5851</v>
      </c>
      <c r="F2496" s="42" t="s">
        <v>5855</v>
      </c>
      <c r="G2496" s="32" t="s">
        <v>40</v>
      </c>
      <c r="H2496" s="30">
        <v>0</v>
      </c>
      <c r="I2496" s="67">
        <v>590000000</v>
      </c>
      <c r="J2496" s="32" t="s">
        <v>41</v>
      </c>
      <c r="K2496" s="32" t="s">
        <v>182</v>
      </c>
      <c r="L2496" s="32" t="s">
        <v>302</v>
      </c>
      <c r="M2496" s="32" t="s">
        <v>69</v>
      </c>
      <c r="N2496" s="32" t="s">
        <v>303</v>
      </c>
      <c r="O2496" s="32" t="s">
        <v>115</v>
      </c>
      <c r="P2496" s="32">
        <v>796</v>
      </c>
      <c r="Q2496" s="32" t="s">
        <v>47</v>
      </c>
      <c r="R2496" s="62">
        <v>7</v>
      </c>
      <c r="S2496" s="53">
        <v>8200</v>
      </c>
      <c r="T2496" s="44">
        <f>R2496*S2496</f>
        <v>57400</v>
      </c>
      <c r="U2496" s="44">
        <f>T2496*1.12</f>
        <v>64288.000000000007</v>
      </c>
      <c r="V2496" s="65"/>
      <c r="W2496" s="32">
        <v>2016</v>
      </c>
      <c r="X2496" s="87"/>
    </row>
    <row r="2497" spans="1:63" ht="50.1" customHeight="1">
      <c r="A2497" s="29" t="s">
        <v>5857</v>
      </c>
      <c r="B2497" s="30" t="s">
        <v>35</v>
      </c>
      <c r="C2497" s="31" t="s">
        <v>5858</v>
      </c>
      <c r="D2497" s="31" t="s">
        <v>5859</v>
      </c>
      <c r="E2497" s="31" t="s">
        <v>5860</v>
      </c>
      <c r="F2497" s="31" t="s">
        <v>5861</v>
      </c>
      <c r="G2497" s="32" t="s">
        <v>40</v>
      </c>
      <c r="H2497" s="33">
        <v>0</v>
      </c>
      <c r="I2497" s="67">
        <v>590000000</v>
      </c>
      <c r="J2497" s="32" t="s">
        <v>41</v>
      </c>
      <c r="K2497" s="32" t="s">
        <v>5862</v>
      </c>
      <c r="L2497" s="32" t="s">
        <v>43</v>
      </c>
      <c r="M2497" s="32" t="s">
        <v>84</v>
      </c>
      <c r="N2497" s="32" t="s">
        <v>797</v>
      </c>
      <c r="O2497" s="32" t="s">
        <v>820</v>
      </c>
      <c r="P2497" s="32">
        <v>796</v>
      </c>
      <c r="Q2497" s="32" t="s">
        <v>47</v>
      </c>
      <c r="R2497" s="34">
        <v>2</v>
      </c>
      <c r="S2497" s="34">
        <v>900000</v>
      </c>
      <c r="T2497" s="35">
        <v>0</v>
      </c>
      <c r="U2497" s="36">
        <f t="shared" si="214"/>
        <v>0</v>
      </c>
      <c r="V2497" s="37"/>
      <c r="W2497" s="32">
        <v>2016</v>
      </c>
      <c r="X2497" s="38">
        <v>11</v>
      </c>
    </row>
    <row r="2498" spans="1:63" s="151" customFormat="1" ht="50.1" customHeight="1">
      <c r="A2498" s="41" t="s">
        <v>5863</v>
      </c>
      <c r="B2498" s="30" t="s">
        <v>35</v>
      </c>
      <c r="C2498" s="42" t="s">
        <v>5858</v>
      </c>
      <c r="D2498" s="42" t="s">
        <v>5859</v>
      </c>
      <c r="E2498" s="42" t="s">
        <v>5860</v>
      </c>
      <c r="F2498" s="42" t="s">
        <v>5861</v>
      </c>
      <c r="G2498" s="30" t="s">
        <v>40</v>
      </c>
      <c r="H2498" s="30">
        <v>0</v>
      </c>
      <c r="I2498" s="67">
        <v>590000000</v>
      </c>
      <c r="J2498" s="32" t="s">
        <v>41</v>
      </c>
      <c r="K2498" s="30" t="s">
        <v>148</v>
      </c>
      <c r="L2498" s="32" t="s">
        <v>43</v>
      </c>
      <c r="M2498" s="30" t="s">
        <v>84</v>
      </c>
      <c r="N2498" s="30" t="s">
        <v>5864</v>
      </c>
      <c r="O2498" s="32" t="s">
        <v>175</v>
      </c>
      <c r="P2498" s="32">
        <v>796</v>
      </c>
      <c r="Q2498" s="30" t="s">
        <v>47</v>
      </c>
      <c r="R2498" s="43">
        <v>2</v>
      </c>
      <c r="S2498" s="43">
        <v>900000</v>
      </c>
      <c r="T2498" s="44">
        <f>R2498*S2498</f>
        <v>1800000</v>
      </c>
      <c r="U2498" s="44">
        <f>T2498*1.12</f>
        <v>2016000.0000000002</v>
      </c>
      <c r="V2498" s="64"/>
      <c r="W2498" s="32">
        <v>2016</v>
      </c>
      <c r="X2498" s="30"/>
    </row>
    <row r="2499" spans="1:63" ht="50.1" customHeight="1">
      <c r="A2499" s="29" t="s">
        <v>5865</v>
      </c>
      <c r="B2499" s="30" t="s">
        <v>35</v>
      </c>
      <c r="C2499" s="31" t="s">
        <v>5858</v>
      </c>
      <c r="D2499" s="31" t="s">
        <v>5859</v>
      </c>
      <c r="E2499" s="31" t="s">
        <v>5860</v>
      </c>
      <c r="F2499" s="31" t="s">
        <v>5866</v>
      </c>
      <c r="G2499" s="32" t="s">
        <v>40</v>
      </c>
      <c r="H2499" s="33">
        <v>0</v>
      </c>
      <c r="I2499" s="67">
        <v>590000000</v>
      </c>
      <c r="J2499" s="32" t="s">
        <v>41</v>
      </c>
      <c r="K2499" s="32" t="s">
        <v>5862</v>
      </c>
      <c r="L2499" s="32" t="s">
        <v>43</v>
      </c>
      <c r="M2499" s="32" t="s">
        <v>84</v>
      </c>
      <c r="N2499" s="32" t="s">
        <v>797</v>
      </c>
      <c r="O2499" s="32" t="s">
        <v>820</v>
      </c>
      <c r="P2499" s="32">
        <v>796</v>
      </c>
      <c r="Q2499" s="32" t="s">
        <v>47</v>
      </c>
      <c r="R2499" s="34">
        <v>1</v>
      </c>
      <c r="S2499" s="34">
        <v>800000</v>
      </c>
      <c r="T2499" s="35">
        <v>0</v>
      </c>
      <c r="U2499" s="36">
        <f t="shared" si="214"/>
        <v>0</v>
      </c>
      <c r="V2499" s="37"/>
      <c r="W2499" s="32">
        <v>2016</v>
      </c>
      <c r="X2499" s="38">
        <v>11</v>
      </c>
    </row>
    <row r="2500" spans="1:63" s="40" customFormat="1" ht="50.1" customHeight="1">
      <c r="A2500" s="70" t="s">
        <v>5867</v>
      </c>
      <c r="B2500" s="30" t="s">
        <v>35</v>
      </c>
      <c r="C2500" s="42" t="s">
        <v>5858</v>
      </c>
      <c r="D2500" s="42" t="s">
        <v>5859</v>
      </c>
      <c r="E2500" s="42" t="s">
        <v>5860</v>
      </c>
      <c r="F2500" s="42" t="s">
        <v>5866</v>
      </c>
      <c r="G2500" s="30" t="s">
        <v>40</v>
      </c>
      <c r="H2500" s="30">
        <v>0</v>
      </c>
      <c r="I2500" s="47">
        <v>590000000</v>
      </c>
      <c r="J2500" s="32" t="s">
        <v>41</v>
      </c>
      <c r="K2500" s="30" t="s">
        <v>148</v>
      </c>
      <c r="L2500" s="32" t="s">
        <v>43</v>
      </c>
      <c r="M2500" s="30" t="s">
        <v>84</v>
      </c>
      <c r="N2500" s="30" t="s">
        <v>5864</v>
      </c>
      <c r="O2500" s="32" t="s">
        <v>175</v>
      </c>
      <c r="P2500" s="32">
        <v>796</v>
      </c>
      <c r="Q2500" s="30" t="s">
        <v>47</v>
      </c>
      <c r="R2500" s="58">
        <v>1</v>
      </c>
      <c r="S2500" s="58">
        <v>800000</v>
      </c>
      <c r="T2500" s="58">
        <v>0</v>
      </c>
      <c r="U2500" s="58">
        <f>T2500*1.12</f>
        <v>0</v>
      </c>
      <c r="V2500" s="314"/>
      <c r="W2500" s="32">
        <v>2016</v>
      </c>
      <c r="X2500" s="30" t="s">
        <v>14332</v>
      </c>
      <c r="Y2500" s="363"/>
      <c r="Z2500" s="364"/>
      <c r="AA2500" s="364"/>
      <c r="AB2500" s="364"/>
      <c r="AC2500" s="364"/>
      <c r="AD2500" s="364"/>
      <c r="AE2500" s="364"/>
      <c r="AF2500" s="364"/>
      <c r="AG2500" s="364"/>
      <c r="AH2500" s="364"/>
      <c r="AI2500" s="364"/>
      <c r="AJ2500" s="364"/>
      <c r="AK2500" s="364"/>
      <c r="AL2500" s="364"/>
      <c r="AM2500" s="39"/>
      <c r="AN2500" s="39"/>
      <c r="AO2500" s="39"/>
      <c r="AP2500" s="39"/>
      <c r="AQ2500" s="39"/>
      <c r="AR2500" s="39"/>
      <c r="AS2500" s="39"/>
      <c r="AT2500" s="39"/>
      <c r="AU2500" s="39"/>
      <c r="AV2500" s="39"/>
      <c r="AW2500" s="39"/>
      <c r="AX2500" s="39"/>
      <c r="AY2500" s="39"/>
      <c r="AZ2500" s="39"/>
      <c r="BA2500" s="39"/>
      <c r="BB2500" s="39"/>
      <c r="BC2500" s="39"/>
      <c r="BD2500" s="39"/>
      <c r="BE2500" s="39"/>
      <c r="BF2500" s="39"/>
      <c r="BG2500" s="39"/>
      <c r="BH2500" s="39"/>
      <c r="BI2500" s="39"/>
      <c r="BJ2500" s="39"/>
      <c r="BK2500" s="39"/>
    </row>
    <row r="2501" spans="1:63" s="40" customFormat="1" ht="50.1" customHeight="1">
      <c r="A2501" s="70" t="s">
        <v>14333</v>
      </c>
      <c r="B2501" s="54" t="s">
        <v>35</v>
      </c>
      <c r="C2501" s="215" t="s">
        <v>14334</v>
      </c>
      <c r="D2501" s="215" t="s">
        <v>7018</v>
      </c>
      <c r="E2501" s="215" t="s">
        <v>14335</v>
      </c>
      <c r="F2501" s="319" t="s">
        <v>14336</v>
      </c>
      <c r="G2501" s="68" t="s">
        <v>40</v>
      </c>
      <c r="H2501" s="32">
        <v>0</v>
      </c>
      <c r="I2501" s="134">
        <v>590000000</v>
      </c>
      <c r="J2501" s="68" t="s">
        <v>41</v>
      </c>
      <c r="K2501" s="48" t="s">
        <v>14136</v>
      </c>
      <c r="L2501" s="68" t="s">
        <v>83</v>
      </c>
      <c r="M2501" s="68" t="s">
        <v>84</v>
      </c>
      <c r="N2501" s="68" t="s">
        <v>11543</v>
      </c>
      <c r="O2501" s="216" t="s">
        <v>398</v>
      </c>
      <c r="P2501" s="68">
        <v>796</v>
      </c>
      <c r="Q2501" s="54" t="s">
        <v>47</v>
      </c>
      <c r="R2501" s="218">
        <v>1</v>
      </c>
      <c r="S2501" s="218">
        <v>390000</v>
      </c>
      <c r="T2501" s="323">
        <f>R2501*S2501</f>
        <v>390000</v>
      </c>
      <c r="U2501" s="323">
        <f>T2501*1.12</f>
        <v>436800.00000000006</v>
      </c>
      <c r="V2501" s="196"/>
      <c r="W2501" s="385">
        <v>2016</v>
      </c>
      <c r="X2501" s="217"/>
      <c r="Y2501" s="363"/>
      <c r="Z2501" s="364"/>
      <c r="AA2501" s="364"/>
      <c r="AB2501" s="364"/>
      <c r="AC2501" s="364"/>
      <c r="AD2501" s="364"/>
      <c r="AE2501" s="364"/>
      <c r="AF2501" s="364"/>
      <c r="AG2501" s="364"/>
      <c r="AH2501" s="364"/>
      <c r="AI2501" s="364"/>
      <c r="AJ2501" s="364"/>
      <c r="AK2501" s="364"/>
      <c r="AL2501" s="364"/>
      <c r="AM2501" s="39"/>
      <c r="AN2501" s="39"/>
      <c r="AO2501" s="39"/>
      <c r="AP2501" s="39"/>
      <c r="AQ2501" s="39"/>
      <c r="AR2501" s="39"/>
      <c r="AS2501" s="39"/>
      <c r="AT2501" s="39"/>
      <c r="AU2501" s="39"/>
      <c r="AV2501" s="39"/>
      <c r="AW2501" s="39"/>
      <c r="AX2501" s="39"/>
      <c r="AY2501" s="39"/>
      <c r="AZ2501" s="39"/>
      <c r="BA2501" s="39"/>
      <c r="BB2501" s="39"/>
      <c r="BC2501" s="39"/>
      <c r="BD2501" s="39"/>
      <c r="BE2501" s="39"/>
      <c r="BF2501" s="39"/>
      <c r="BG2501" s="39"/>
      <c r="BH2501" s="39"/>
      <c r="BI2501" s="39"/>
      <c r="BJ2501" s="39"/>
      <c r="BK2501" s="39"/>
    </row>
    <row r="2502" spans="1:63" ht="50.1" customHeight="1">
      <c r="A2502" s="29" t="s">
        <v>5868</v>
      </c>
      <c r="B2502" s="30" t="s">
        <v>35</v>
      </c>
      <c r="C2502" s="31" t="s">
        <v>5869</v>
      </c>
      <c r="D2502" s="31" t="s">
        <v>5870</v>
      </c>
      <c r="E2502" s="31" t="s">
        <v>5871</v>
      </c>
      <c r="F2502" s="31" t="s">
        <v>5872</v>
      </c>
      <c r="G2502" s="32" t="s">
        <v>40</v>
      </c>
      <c r="H2502" s="33">
        <v>0</v>
      </c>
      <c r="I2502" s="67">
        <v>590000000</v>
      </c>
      <c r="J2502" s="32" t="s">
        <v>41</v>
      </c>
      <c r="K2502" s="32" t="s">
        <v>132</v>
      </c>
      <c r="L2502" s="32" t="s">
        <v>41</v>
      </c>
      <c r="M2502" s="32" t="s">
        <v>84</v>
      </c>
      <c r="N2502" s="32" t="s">
        <v>55</v>
      </c>
      <c r="O2502" s="32" t="s">
        <v>105</v>
      </c>
      <c r="P2502" s="32" t="s">
        <v>133</v>
      </c>
      <c r="Q2502" s="32" t="s">
        <v>134</v>
      </c>
      <c r="R2502" s="34">
        <v>25</v>
      </c>
      <c r="S2502" s="34">
        <v>534</v>
      </c>
      <c r="T2502" s="35">
        <v>0</v>
      </c>
      <c r="U2502" s="36">
        <f t="shared" si="214"/>
        <v>0</v>
      </c>
      <c r="V2502" s="37"/>
      <c r="W2502" s="32">
        <v>2016</v>
      </c>
      <c r="X2502" s="38">
        <v>11</v>
      </c>
    </row>
    <row r="2503" spans="1:63" s="151" customFormat="1" ht="50.1" customHeight="1">
      <c r="A2503" s="41" t="s">
        <v>5873</v>
      </c>
      <c r="B2503" s="30" t="s">
        <v>35</v>
      </c>
      <c r="C2503" s="42" t="s">
        <v>5869</v>
      </c>
      <c r="D2503" s="113" t="s">
        <v>5874</v>
      </c>
      <c r="E2503" s="42" t="s">
        <v>5871</v>
      </c>
      <c r="F2503" s="42" t="s">
        <v>5872</v>
      </c>
      <c r="G2503" s="30" t="s">
        <v>40</v>
      </c>
      <c r="H2503" s="30">
        <v>0</v>
      </c>
      <c r="I2503" s="67">
        <v>590000000</v>
      </c>
      <c r="J2503" s="32" t="s">
        <v>41</v>
      </c>
      <c r="K2503" s="48" t="s">
        <v>212</v>
      </c>
      <c r="L2503" s="32" t="s">
        <v>41</v>
      </c>
      <c r="M2503" s="30" t="s">
        <v>84</v>
      </c>
      <c r="N2503" s="30" t="s">
        <v>55</v>
      </c>
      <c r="O2503" s="67" t="s">
        <v>483</v>
      </c>
      <c r="P2503" s="30">
        <v>166</v>
      </c>
      <c r="Q2503" s="30" t="s">
        <v>137</v>
      </c>
      <c r="R2503" s="49">
        <v>25</v>
      </c>
      <c r="S2503" s="60">
        <v>534</v>
      </c>
      <c r="T2503" s="44">
        <f>R2503*S2503</f>
        <v>13350</v>
      </c>
      <c r="U2503" s="44">
        <f>T2503*1.12</f>
        <v>14952.000000000002</v>
      </c>
      <c r="V2503" s="61"/>
      <c r="W2503" s="32">
        <v>2016</v>
      </c>
      <c r="X2503" s="30"/>
    </row>
    <row r="2504" spans="1:63" ht="50.1" customHeight="1">
      <c r="A2504" s="29" t="s">
        <v>5875</v>
      </c>
      <c r="B2504" s="30" t="s">
        <v>35</v>
      </c>
      <c r="C2504" s="31" t="s">
        <v>5876</v>
      </c>
      <c r="D2504" s="31" t="s">
        <v>5877</v>
      </c>
      <c r="E2504" s="31" t="s">
        <v>5878</v>
      </c>
      <c r="F2504" s="31" t="s">
        <v>5879</v>
      </c>
      <c r="G2504" s="32" t="s">
        <v>40</v>
      </c>
      <c r="H2504" s="33">
        <v>0</v>
      </c>
      <c r="I2504" s="67">
        <v>590000000</v>
      </c>
      <c r="J2504" s="32" t="s">
        <v>41</v>
      </c>
      <c r="K2504" s="32" t="s">
        <v>68</v>
      </c>
      <c r="L2504" s="32" t="s">
        <v>302</v>
      </c>
      <c r="M2504" s="32" t="s">
        <v>69</v>
      </c>
      <c r="N2504" s="32" t="s">
        <v>303</v>
      </c>
      <c r="O2504" s="32" t="s">
        <v>71</v>
      </c>
      <c r="P2504" s="32">
        <v>796</v>
      </c>
      <c r="Q2504" s="32" t="s">
        <v>47</v>
      </c>
      <c r="R2504" s="34">
        <v>7</v>
      </c>
      <c r="S2504" s="34">
        <v>5500</v>
      </c>
      <c r="T2504" s="35">
        <v>0</v>
      </c>
      <c r="U2504" s="36">
        <f t="shared" si="214"/>
        <v>0</v>
      </c>
      <c r="V2504" s="37"/>
      <c r="W2504" s="32">
        <v>2016</v>
      </c>
      <c r="X2504" s="38">
        <v>11</v>
      </c>
    </row>
    <row r="2505" spans="1:63" s="151" customFormat="1" ht="50.1" customHeight="1">
      <c r="A2505" s="41" t="s">
        <v>5880</v>
      </c>
      <c r="B2505" s="30" t="s">
        <v>35</v>
      </c>
      <c r="C2505" s="42" t="s">
        <v>5876</v>
      </c>
      <c r="D2505" s="42" t="s">
        <v>5877</v>
      </c>
      <c r="E2505" s="42" t="s">
        <v>5878</v>
      </c>
      <c r="F2505" s="42" t="s">
        <v>5879</v>
      </c>
      <c r="G2505" s="32" t="s">
        <v>40</v>
      </c>
      <c r="H2505" s="30">
        <v>0</v>
      </c>
      <c r="I2505" s="67">
        <v>590000000</v>
      </c>
      <c r="J2505" s="32" t="s">
        <v>41</v>
      </c>
      <c r="K2505" s="32" t="s">
        <v>182</v>
      </c>
      <c r="L2505" s="32" t="s">
        <v>302</v>
      </c>
      <c r="M2505" s="32" t="s">
        <v>69</v>
      </c>
      <c r="N2505" s="32" t="s">
        <v>303</v>
      </c>
      <c r="O2505" s="32" t="s">
        <v>115</v>
      </c>
      <c r="P2505" s="32">
        <v>796</v>
      </c>
      <c r="Q2505" s="32" t="s">
        <v>47</v>
      </c>
      <c r="R2505" s="62">
        <v>7</v>
      </c>
      <c r="S2505" s="53">
        <v>5500</v>
      </c>
      <c r="T2505" s="44">
        <f>R2505*S2505</f>
        <v>38500</v>
      </c>
      <c r="U2505" s="44">
        <f t="shared" si="214"/>
        <v>43120.000000000007</v>
      </c>
      <c r="V2505" s="65"/>
      <c r="W2505" s="32">
        <v>2016</v>
      </c>
      <c r="X2505" s="87"/>
    </row>
    <row r="2506" spans="1:63" ht="50.1" customHeight="1">
      <c r="A2506" s="29" t="s">
        <v>5881</v>
      </c>
      <c r="B2506" s="30" t="s">
        <v>35</v>
      </c>
      <c r="C2506" s="31" t="s">
        <v>5882</v>
      </c>
      <c r="D2506" s="31" t="s">
        <v>5883</v>
      </c>
      <c r="E2506" s="31" t="s">
        <v>682</v>
      </c>
      <c r="F2506" s="31" t="s">
        <v>5884</v>
      </c>
      <c r="G2506" s="32" t="s">
        <v>40</v>
      </c>
      <c r="H2506" s="33">
        <v>0</v>
      </c>
      <c r="I2506" s="67">
        <v>590000000</v>
      </c>
      <c r="J2506" s="32" t="s">
        <v>41</v>
      </c>
      <c r="K2506" s="32" t="s">
        <v>1460</v>
      </c>
      <c r="L2506" s="32" t="s">
        <v>43</v>
      </c>
      <c r="M2506" s="32" t="s">
        <v>69</v>
      </c>
      <c r="N2506" s="32" t="s">
        <v>70</v>
      </c>
      <c r="O2506" s="32" t="s">
        <v>71</v>
      </c>
      <c r="P2506" s="32">
        <v>796</v>
      </c>
      <c r="Q2506" s="32" t="s">
        <v>47</v>
      </c>
      <c r="R2506" s="34">
        <v>2</v>
      </c>
      <c r="S2506" s="34">
        <v>3900</v>
      </c>
      <c r="T2506" s="35">
        <f>R2506*S2506</f>
        <v>7800</v>
      </c>
      <c r="U2506" s="36">
        <f t="shared" si="214"/>
        <v>8736</v>
      </c>
      <c r="V2506" s="37" t="s">
        <v>48</v>
      </c>
      <c r="W2506" s="32">
        <v>2016</v>
      </c>
      <c r="X2506" s="38" t="s">
        <v>48</v>
      </c>
    </row>
    <row r="2507" spans="1:63" ht="50.1" customHeight="1">
      <c r="A2507" s="29" t="s">
        <v>5885</v>
      </c>
      <c r="B2507" s="30" t="s">
        <v>35</v>
      </c>
      <c r="C2507" s="31" t="s">
        <v>5882</v>
      </c>
      <c r="D2507" s="31" t="s">
        <v>5883</v>
      </c>
      <c r="E2507" s="31" t="s">
        <v>682</v>
      </c>
      <c r="F2507" s="31" t="s">
        <v>5883</v>
      </c>
      <c r="G2507" s="32" t="s">
        <v>40</v>
      </c>
      <c r="H2507" s="33">
        <v>0</v>
      </c>
      <c r="I2507" s="67">
        <v>590000000</v>
      </c>
      <c r="J2507" s="32" t="s">
        <v>41</v>
      </c>
      <c r="K2507" s="32" t="s">
        <v>1460</v>
      </c>
      <c r="L2507" s="32" t="s">
        <v>43</v>
      </c>
      <c r="M2507" s="32" t="s">
        <v>69</v>
      </c>
      <c r="N2507" s="32" t="s">
        <v>70</v>
      </c>
      <c r="O2507" s="32" t="s">
        <v>71</v>
      </c>
      <c r="P2507" s="32">
        <v>796</v>
      </c>
      <c r="Q2507" s="32" t="s">
        <v>47</v>
      </c>
      <c r="R2507" s="34">
        <v>2</v>
      </c>
      <c r="S2507" s="34">
        <v>1400</v>
      </c>
      <c r="T2507" s="35">
        <f>R2507*S2507</f>
        <v>2800</v>
      </c>
      <c r="U2507" s="36">
        <f t="shared" si="214"/>
        <v>3136.0000000000005</v>
      </c>
      <c r="V2507" s="37" t="s">
        <v>48</v>
      </c>
      <c r="W2507" s="32">
        <v>2016</v>
      </c>
      <c r="X2507" s="38" t="s">
        <v>48</v>
      </c>
    </row>
    <row r="2508" spans="1:63" ht="50.1" customHeight="1">
      <c r="A2508" s="29" t="s">
        <v>5886</v>
      </c>
      <c r="B2508" s="30" t="s">
        <v>35</v>
      </c>
      <c r="C2508" s="31" t="s">
        <v>5887</v>
      </c>
      <c r="D2508" s="31" t="s">
        <v>5888</v>
      </c>
      <c r="E2508" s="31" t="s">
        <v>5889</v>
      </c>
      <c r="F2508" s="31" t="s">
        <v>5890</v>
      </c>
      <c r="G2508" s="32" t="s">
        <v>40</v>
      </c>
      <c r="H2508" s="33">
        <v>0</v>
      </c>
      <c r="I2508" s="67">
        <v>590000000</v>
      </c>
      <c r="J2508" s="32" t="s">
        <v>41</v>
      </c>
      <c r="K2508" s="32" t="s">
        <v>54</v>
      </c>
      <c r="L2508" s="32" t="s">
        <v>43</v>
      </c>
      <c r="M2508" s="32" t="s">
        <v>69</v>
      </c>
      <c r="N2508" s="32" t="s">
        <v>70</v>
      </c>
      <c r="O2508" s="32" t="s">
        <v>71</v>
      </c>
      <c r="P2508" s="32">
        <v>796</v>
      </c>
      <c r="Q2508" s="32" t="s">
        <v>47</v>
      </c>
      <c r="R2508" s="34">
        <v>20</v>
      </c>
      <c r="S2508" s="34">
        <v>1300</v>
      </c>
      <c r="T2508" s="35">
        <v>0</v>
      </c>
      <c r="U2508" s="36">
        <f t="shared" si="214"/>
        <v>0</v>
      </c>
      <c r="V2508" s="37" t="s">
        <v>48</v>
      </c>
      <c r="W2508" s="32">
        <v>2016</v>
      </c>
      <c r="X2508" s="38">
        <v>11</v>
      </c>
    </row>
    <row r="2509" spans="1:63" s="151" customFormat="1" ht="50.1" customHeight="1">
      <c r="A2509" s="41" t="s">
        <v>5891</v>
      </c>
      <c r="B2509" s="30" t="s">
        <v>35</v>
      </c>
      <c r="C2509" s="42" t="s">
        <v>5887</v>
      </c>
      <c r="D2509" s="42" t="s">
        <v>5888</v>
      </c>
      <c r="E2509" s="42" t="s">
        <v>5889</v>
      </c>
      <c r="F2509" s="31" t="s">
        <v>5890</v>
      </c>
      <c r="G2509" s="32" t="s">
        <v>40</v>
      </c>
      <c r="H2509" s="30">
        <v>0</v>
      </c>
      <c r="I2509" s="67">
        <v>590000000</v>
      </c>
      <c r="J2509" s="32" t="s">
        <v>41</v>
      </c>
      <c r="K2509" s="32" t="s">
        <v>524</v>
      </c>
      <c r="L2509" s="32" t="s">
        <v>43</v>
      </c>
      <c r="M2509" s="68" t="s">
        <v>69</v>
      </c>
      <c r="N2509" s="32" t="s">
        <v>70</v>
      </c>
      <c r="O2509" s="32" t="s">
        <v>115</v>
      </c>
      <c r="P2509" s="32">
        <v>796</v>
      </c>
      <c r="Q2509" s="32" t="s">
        <v>47</v>
      </c>
      <c r="R2509" s="58">
        <v>20</v>
      </c>
      <c r="S2509" s="58">
        <v>1300</v>
      </c>
      <c r="T2509" s="44">
        <f>R2509*S2509</f>
        <v>26000</v>
      </c>
      <c r="U2509" s="44">
        <f t="shared" si="214"/>
        <v>29120.000000000004</v>
      </c>
      <c r="V2509" s="32"/>
      <c r="W2509" s="32">
        <v>2016</v>
      </c>
      <c r="X2509" s="30"/>
    </row>
    <row r="2510" spans="1:63" ht="50.1" customHeight="1">
      <c r="A2510" s="29" t="s">
        <v>5892</v>
      </c>
      <c r="B2510" s="30" t="s">
        <v>35</v>
      </c>
      <c r="C2510" s="31" t="s">
        <v>5887</v>
      </c>
      <c r="D2510" s="31" t="s">
        <v>5888</v>
      </c>
      <c r="E2510" s="31" t="s">
        <v>5889</v>
      </c>
      <c r="F2510" s="31" t="s">
        <v>5890</v>
      </c>
      <c r="G2510" s="32" t="s">
        <v>40</v>
      </c>
      <c r="H2510" s="33">
        <v>0</v>
      </c>
      <c r="I2510" s="67">
        <v>590000000</v>
      </c>
      <c r="J2510" s="32" t="s">
        <v>41</v>
      </c>
      <c r="K2510" s="32" t="s">
        <v>5893</v>
      </c>
      <c r="L2510" s="32" t="s">
        <v>43</v>
      </c>
      <c r="M2510" s="32" t="s">
        <v>69</v>
      </c>
      <c r="N2510" s="32" t="s">
        <v>70</v>
      </c>
      <c r="O2510" s="32" t="s">
        <v>71</v>
      </c>
      <c r="P2510" s="32">
        <v>796</v>
      </c>
      <c r="Q2510" s="32" t="s">
        <v>47</v>
      </c>
      <c r="R2510" s="34">
        <v>4</v>
      </c>
      <c r="S2510" s="34">
        <v>1460</v>
      </c>
      <c r="T2510" s="35">
        <v>0</v>
      </c>
      <c r="U2510" s="36">
        <f t="shared" si="214"/>
        <v>0</v>
      </c>
      <c r="V2510" s="37" t="s">
        <v>48</v>
      </c>
      <c r="W2510" s="32">
        <v>2016</v>
      </c>
      <c r="X2510" s="38">
        <v>11</v>
      </c>
    </row>
    <row r="2511" spans="1:63" s="151" customFormat="1" ht="50.1" customHeight="1">
      <c r="A2511" s="41" t="s">
        <v>5894</v>
      </c>
      <c r="B2511" s="30" t="s">
        <v>35</v>
      </c>
      <c r="C2511" s="42" t="s">
        <v>5887</v>
      </c>
      <c r="D2511" s="42" t="s">
        <v>5888</v>
      </c>
      <c r="E2511" s="42" t="s">
        <v>5889</v>
      </c>
      <c r="F2511" s="31" t="s">
        <v>5890</v>
      </c>
      <c r="G2511" s="32" t="s">
        <v>40</v>
      </c>
      <c r="H2511" s="30">
        <v>0</v>
      </c>
      <c r="I2511" s="67">
        <v>590000000</v>
      </c>
      <c r="J2511" s="32" t="s">
        <v>41</v>
      </c>
      <c r="K2511" s="32" t="s">
        <v>182</v>
      </c>
      <c r="L2511" s="32" t="s">
        <v>43</v>
      </c>
      <c r="M2511" s="68" t="s">
        <v>69</v>
      </c>
      <c r="N2511" s="32" t="s">
        <v>70</v>
      </c>
      <c r="O2511" s="32" t="s">
        <v>115</v>
      </c>
      <c r="P2511" s="32">
        <v>796</v>
      </c>
      <c r="Q2511" s="32" t="s">
        <v>47</v>
      </c>
      <c r="R2511" s="58">
        <v>4</v>
      </c>
      <c r="S2511" s="58">
        <v>1460</v>
      </c>
      <c r="T2511" s="44">
        <f>R2511*S2511</f>
        <v>5840</v>
      </c>
      <c r="U2511" s="44">
        <f t="shared" si="214"/>
        <v>6540.8</v>
      </c>
      <c r="V2511" s="32"/>
      <c r="W2511" s="32">
        <v>2016</v>
      </c>
      <c r="X2511" s="30"/>
    </row>
    <row r="2512" spans="1:63" ht="50.1" customHeight="1">
      <c r="A2512" s="29" t="s">
        <v>5895</v>
      </c>
      <c r="B2512" s="30" t="s">
        <v>35</v>
      </c>
      <c r="C2512" s="31" t="s">
        <v>5887</v>
      </c>
      <c r="D2512" s="31" t="s">
        <v>5888</v>
      </c>
      <c r="E2512" s="31" t="s">
        <v>5889</v>
      </c>
      <c r="F2512" s="31" t="s">
        <v>5890</v>
      </c>
      <c r="G2512" s="32" t="s">
        <v>40</v>
      </c>
      <c r="H2512" s="33">
        <v>0</v>
      </c>
      <c r="I2512" s="67">
        <v>590000000</v>
      </c>
      <c r="J2512" s="32" t="s">
        <v>41</v>
      </c>
      <c r="K2512" s="32" t="s">
        <v>5896</v>
      </c>
      <c r="L2512" s="32" t="s">
        <v>43</v>
      </c>
      <c r="M2512" s="32" t="s">
        <v>69</v>
      </c>
      <c r="N2512" s="32" t="s">
        <v>70</v>
      </c>
      <c r="O2512" s="32" t="s">
        <v>71</v>
      </c>
      <c r="P2512" s="32">
        <v>796</v>
      </c>
      <c r="Q2512" s="32" t="s">
        <v>47</v>
      </c>
      <c r="R2512" s="34">
        <v>15</v>
      </c>
      <c r="S2512" s="34">
        <v>1200</v>
      </c>
      <c r="T2512" s="35">
        <f>R2512*S2512</f>
        <v>18000</v>
      </c>
      <c r="U2512" s="36">
        <f t="shared" si="214"/>
        <v>20160.000000000004</v>
      </c>
      <c r="V2512" s="37" t="s">
        <v>48</v>
      </c>
      <c r="W2512" s="32">
        <v>2016</v>
      </c>
      <c r="X2512" s="38" t="s">
        <v>48</v>
      </c>
    </row>
    <row r="2513" spans="1:58" ht="50.1" customHeight="1">
      <c r="A2513" s="29" t="s">
        <v>5897</v>
      </c>
      <c r="B2513" s="30" t="s">
        <v>35</v>
      </c>
      <c r="C2513" s="31" t="s">
        <v>5887</v>
      </c>
      <c r="D2513" s="31" t="s">
        <v>5888</v>
      </c>
      <c r="E2513" s="31" t="s">
        <v>5889</v>
      </c>
      <c r="F2513" s="31" t="s">
        <v>5890</v>
      </c>
      <c r="G2513" s="32" t="s">
        <v>40</v>
      </c>
      <c r="H2513" s="33">
        <v>0</v>
      </c>
      <c r="I2513" s="67">
        <v>590000000</v>
      </c>
      <c r="J2513" s="32" t="s">
        <v>41</v>
      </c>
      <c r="K2513" s="32" t="s">
        <v>54</v>
      </c>
      <c r="L2513" s="32" t="s">
        <v>43</v>
      </c>
      <c r="M2513" s="32" t="s">
        <v>69</v>
      </c>
      <c r="N2513" s="32" t="s">
        <v>70</v>
      </c>
      <c r="O2513" s="32" t="s">
        <v>71</v>
      </c>
      <c r="P2513" s="32">
        <v>796</v>
      </c>
      <c r="Q2513" s="32" t="s">
        <v>47</v>
      </c>
      <c r="R2513" s="34">
        <v>10</v>
      </c>
      <c r="S2513" s="34">
        <v>1350</v>
      </c>
      <c r="T2513" s="35">
        <v>0</v>
      </c>
      <c r="U2513" s="36">
        <f t="shared" si="214"/>
        <v>0</v>
      </c>
      <c r="V2513" s="37" t="s">
        <v>48</v>
      </c>
      <c r="W2513" s="32">
        <v>2016</v>
      </c>
      <c r="X2513" s="38">
        <v>11</v>
      </c>
    </row>
    <row r="2514" spans="1:58" s="151" customFormat="1" ht="50.1" customHeight="1">
      <c r="A2514" s="41" t="s">
        <v>5898</v>
      </c>
      <c r="B2514" s="30" t="s">
        <v>35</v>
      </c>
      <c r="C2514" s="42" t="s">
        <v>5887</v>
      </c>
      <c r="D2514" s="42" t="s">
        <v>5888</v>
      </c>
      <c r="E2514" s="42" t="s">
        <v>5889</v>
      </c>
      <c r="F2514" s="31" t="s">
        <v>5890</v>
      </c>
      <c r="G2514" s="32" t="s">
        <v>40</v>
      </c>
      <c r="H2514" s="30">
        <v>0</v>
      </c>
      <c r="I2514" s="67">
        <v>590000000</v>
      </c>
      <c r="J2514" s="32" t="s">
        <v>41</v>
      </c>
      <c r="K2514" s="32" t="s">
        <v>524</v>
      </c>
      <c r="L2514" s="32" t="s">
        <v>43</v>
      </c>
      <c r="M2514" s="68" t="s">
        <v>69</v>
      </c>
      <c r="N2514" s="32" t="s">
        <v>70</v>
      </c>
      <c r="O2514" s="32" t="s">
        <v>115</v>
      </c>
      <c r="P2514" s="32">
        <v>796</v>
      </c>
      <c r="Q2514" s="32" t="s">
        <v>47</v>
      </c>
      <c r="R2514" s="58">
        <v>10</v>
      </c>
      <c r="S2514" s="58">
        <v>1350</v>
      </c>
      <c r="T2514" s="44">
        <f>R2514*S2514</f>
        <v>13500</v>
      </c>
      <c r="U2514" s="44">
        <f t="shared" si="214"/>
        <v>15120.000000000002</v>
      </c>
      <c r="V2514" s="32"/>
      <c r="W2514" s="32">
        <v>2016</v>
      </c>
      <c r="X2514" s="30"/>
    </row>
    <row r="2515" spans="1:58" ht="50.1" customHeight="1">
      <c r="A2515" s="29" t="s">
        <v>5899</v>
      </c>
      <c r="B2515" s="30" t="s">
        <v>35</v>
      </c>
      <c r="C2515" s="31" t="s">
        <v>5900</v>
      </c>
      <c r="D2515" s="31" t="s">
        <v>5901</v>
      </c>
      <c r="E2515" s="31" t="s">
        <v>5902</v>
      </c>
      <c r="F2515" s="31" t="s">
        <v>48</v>
      </c>
      <c r="G2515" s="32" t="s">
        <v>40</v>
      </c>
      <c r="H2515" s="33">
        <v>0</v>
      </c>
      <c r="I2515" s="67">
        <v>590000000</v>
      </c>
      <c r="J2515" s="32" t="s">
        <v>41</v>
      </c>
      <c r="K2515" s="32" t="s">
        <v>957</v>
      </c>
      <c r="L2515" s="32" t="s">
        <v>43</v>
      </c>
      <c r="M2515" s="32" t="s">
        <v>69</v>
      </c>
      <c r="N2515" s="32" t="s">
        <v>70</v>
      </c>
      <c r="O2515" s="32" t="s">
        <v>71</v>
      </c>
      <c r="P2515" s="32">
        <v>796</v>
      </c>
      <c r="Q2515" s="32" t="s">
        <v>47</v>
      </c>
      <c r="R2515" s="34">
        <v>1</v>
      </c>
      <c r="S2515" s="34">
        <v>35840</v>
      </c>
      <c r="T2515" s="35">
        <f>R2515*S2515</f>
        <v>35840</v>
      </c>
      <c r="U2515" s="36">
        <f t="shared" si="214"/>
        <v>40140.800000000003</v>
      </c>
      <c r="V2515" s="37" t="s">
        <v>48</v>
      </c>
      <c r="W2515" s="32">
        <v>2016</v>
      </c>
      <c r="X2515" s="38" t="s">
        <v>48</v>
      </c>
    </row>
    <row r="2516" spans="1:58" ht="50.1" customHeight="1">
      <c r="A2516" s="29" t="s">
        <v>5903</v>
      </c>
      <c r="B2516" s="30" t="s">
        <v>35</v>
      </c>
      <c r="C2516" s="31" t="s">
        <v>5904</v>
      </c>
      <c r="D2516" s="31" t="s">
        <v>5905</v>
      </c>
      <c r="E2516" s="31" t="s">
        <v>5906</v>
      </c>
      <c r="F2516" s="31" t="s">
        <v>5907</v>
      </c>
      <c r="G2516" s="32" t="s">
        <v>40</v>
      </c>
      <c r="H2516" s="33">
        <v>0</v>
      </c>
      <c r="I2516" s="67">
        <v>590000000</v>
      </c>
      <c r="J2516" s="32" t="s">
        <v>41</v>
      </c>
      <c r="K2516" s="32" t="s">
        <v>132</v>
      </c>
      <c r="L2516" s="32" t="s">
        <v>41</v>
      </c>
      <c r="M2516" s="32" t="s">
        <v>84</v>
      </c>
      <c r="N2516" s="32" t="s">
        <v>5908</v>
      </c>
      <c r="O2516" s="32" t="s">
        <v>105</v>
      </c>
      <c r="P2516" s="32" t="s">
        <v>133</v>
      </c>
      <c r="Q2516" s="32" t="s">
        <v>134</v>
      </c>
      <c r="R2516" s="34">
        <v>200</v>
      </c>
      <c r="S2516" s="34">
        <v>493</v>
      </c>
      <c r="T2516" s="35">
        <v>0</v>
      </c>
      <c r="U2516" s="36">
        <f t="shared" si="214"/>
        <v>0</v>
      </c>
      <c r="V2516" s="37" t="s">
        <v>48</v>
      </c>
      <c r="W2516" s="32">
        <v>2016</v>
      </c>
      <c r="X2516" s="38">
        <v>11</v>
      </c>
    </row>
    <row r="2517" spans="1:58" s="151" customFormat="1" ht="50.1" customHeight="1">
      <c r="A2517" s="41" t="s">
        <v>5909</v>
      </c>
      <c r="B2517" s="30" t="s">
        <v>35</v>
      </c>
      <c r="C2517" s="42" t="s">
        <v>5904</v>
      </c>
      <c r="D2517" s="59" t="s">
        <v>5910</v>
      </c>
      <c r="E2517" s="59" t="s">
        <v>5906</v>
      </c>
      <c r="F2517" s="42" t="s">
        <v>5911</v>
      </c>
      <c r="G2517" s="68" t="s">
        <v>40</v>
      </c>
      <c r="H2517" s="30">
        <v>0</v>
      </c>
      <c r="I2517" s="67">
        <v>590000000</v>
      </c>
      <c r="J2517" s="32" t="s">
        <v>41</v>
      </c>
      <c r="K2517" s="48" t="s">
        <v>212</v>
      </c>
      <c r="L2517" s="32" t="s">
        <v>41</v>
      </c>
      <c r="M2517" s="30" t="s">
        <v>84</v>
      </c>
      <c r="N2517" s="30" t="s">
        <v>5908</v>
      </c>
      <c r="O2517" s="67" t="s">
        <v>483</v>
      </c>
      <c r="P2517" s="68">
        <v>166</v>
      </c>
      <c r="Q2517" s="68" t="s">
        <v>137</v>
      </c>
      <c r="R2517" s="49">
        <v>200</v>
      </c>
      <c r="S2517" s="62">
        <v>493</v>
      </c>
      <c r="T2517" s="44">
        <f>R2517*S2517</f>
        <v>98600</v>
      </c>
      <c r="U2517" s="44">
        <f t="shared" si="214"/>
        <v>110432.00000000001</v>
      </c>
      <c r="V2517" s="30"/>
      <c r="W2517" s="32">
        <v>2016</v>
      </c>
      <c r="X2517" s="30"/>
    </row>
    <row r="2518" spans="1:58" ht="50.1" customHeight="1">
      <c r="A2518" s="29" t="s">
        <v>5912</v>
      </c>
      <c r="B2518" s="30" t="s">
        <v>35</v>
      </c>
      <c r="C2518" s="31" t="s">
        <v>5913</v>
      </c>
      <c r="D2518" s="31" t="s">
        <v>5914</v>
      </c>
      <c r="E2518" s="31" t="s">
        <v>5915</v>
      </c>
      <c r="F2518" s="31" t="s">
        <v>5916</v>
      </c>
      <c r="G2518" s="32" t="s">
        <v>40</v>
      </c>
      <c r="H2518" s="33">
        <v>0</v>
      </c>
      <c r="I2518" s="67">
        <v>590000000</v>
      </c>
      <c r="J2518" s="32" t="s">
        <v>41</v>
      </c>
      <c r="K2518" s="32" t="s">
        <v>495</v>
      </c>
      <c r="L2518" s="32" t="s">
        <v>43</v>
      </c>
      <c r="M2518" s="32" t="s">
        <v>69</v>
      </c>
      <c r="N2518" s="32" t="s">
        <v>284</v>
      </c>
      <c r="O2518" s="32" t="s">
        <v>71</v>
      </c>
      <c r="P2518" s="32">
        <v>796</v>
      </c>
      <c r="Q2518" s="32" t="s">
        <v>47</v>
      </c>
      <c r="R2518" s="34">
        <v>6</v>
      </c>
      <c r="S2518" s="34">
        <v>297</v>
      </c>
      <c r="T2518" s="35">
        <v>0</v>
      </c>
      <c r="U2518" s="36">
        <v>0</v>
      </c>
      <c r="V2518" s="37" t="s">
        <v>48</v>
      </c>
      <c r="W2518" s="32">
        <v>2016</v>
      </c>
      <c r="X2518" s="30">
        <v>11</v>
      </c>
    </row>
    <row r="2519" spans="1:58" ht="50.1" customHeight="1">
      <c r="A2519" s="29" t="s">
        <v>5917</v>
      </c>
      <c r="B2519" s="30" t="s">
        <v>35</v>
      </c>
      <c r="C2519" s="31" t="s">
        <v>5913</v>
      </c>
      <c r="D2519" s="31" t="s">
        <v>5914</v>
      </c>
      <c r="E2519" s="31" t="s">
        <v>5915</v>
      </c>
      <c r="F2519" s="31" t="s">
        <v>5916</v>
      </c>
      <c r="G2519" s="32" t="s">
        <v>40</v>
      </c>
      <c r="H2519" s="33">
        <v>0</v>
      </c>
      <c r="I2519" s="67">
        <v>590000000</v>
      </c>
      <c r="J2519" s="32" t="s">
        <v>41</v>
      </c>
      <c r="K2519" s="32" t="s">
        <v>290</v>
      </c>
      <c r="L2519" s="32" t="s">
        <v>43</v>
      </c>
      <c r="M2519" s="32" t="s">
        <v>69</v>
      </c>
      <c r="N2519" s="32" t="s">
        <v>284</v>
      </c>
      <c r="O2519" s="32" t="s">
        <v>77</v>
      </c>
      <c r="P2519" s="32">
        <v>796</v>
      </c>
      <c r="Q2519" s="32" t="s">
        <v>47</v>
      </c>
      <c r="R2519" s="34">
        <v>6</v>
      </c>
      <c r="S2519" s="34">
        <v>297</v>
      </c>
      <c r="T2519" s="35">
        <f>R2519*S2519</f>
        <v>1782</v>
      </c>
      <c r="U2519" s="36">
        <f>T2519*1.12</f>
        <v>1995.8400000000001</v>
      </c>
      <c r="V2519" s="37" t="s">
        <v>48</v>
      </c>
      <c r="W2519" s="32">
        <v>2016</v>
      </c>
      <c r="X2519" s="38" t="s">
        <v>48</v>
      </c>
    </row>
    <row r="2520" spans="1:58" ht="50.1" customHeight="1">
      <c r="A2520" s="29" t="s">
        <v>5918</v>
      </c>
      <c r="B2520" s="30" t="s">
        <v>35</v>
      </c>
      <c r="C2520" s="31" t="s">
        <v>5919</v>
      </c>
      <c r="D2520" s="31" t="s">
        <v>5914</v>
      </c>
      <c r="E2520" s="31" t="s">
        <v>5920</v>
      </c>
      <c r="F2520" s="31" t="s">
        <v>5921</v>
      </c>
      <c r="G2520" s="32" t="s">
        <v>40</v>
      </c>
      <c r="H2520" s="33">
        <v>0</v>
      </c>
      <c r="I2520" s="67">
        <v>590000000</v>
      </c>
      <c r="J2520" s="32" t="s">
        <v>41</v>
      </c>
      <c r="K2520" s="32" t="s">
        <v>495</v>
      </c>
      <c r="L2520" s="32" t="s">
        <v>43</v>
      </c>
      <c r="M2520" s="32" t="s">
        <v>69</v>
      </c>
      <c r="N2520" s="32" t="s">
        <v>284</v>
      </c>
      <c r="O2520" s="32" t="s">
        <v>71</v>
      </c>
      <c r="P2520" s="32">
        <v>796</v>
      </c>
      <c r="Q2520" s="32" t="s">
        <v>47</v>
      </c>
      <c r="R2520" s="34">
        <v>6</v>
      </c>
      <c r="S2520" s="34">
        <v>59</v>
      </c>
      <c r="T2520" s="35">
        <v>0</v>
      </c>
      <c r="U2520" s="36">
        <v>0</v>
      </c>
      <c r="V2520" s="37" t="s">
        <v>48</v>
      </c>
      <c r="W2520" s="32">
        <v>2016</v>
      </c>
      <c r="X2520" s="30">
        <v>11</v>
      </c>
    </row>
    <row r="2521" spans="1:58" ht="50.1" customHeight="1">
      <c r="A2521" s="29" t="s">
        <v>5922</v>
      </c>
      <c r="B2521" s="30" t="s">
        <v>35</v>
      </c>
      <c r="C2521" s="31" t="s">
        <v>5919</v>
      </c>
      <c r="D2521" s="31" t="s">
        <v>5914</v>
      </c>
      <c r="E2521" s="31" t="s">
        <v>5920</v>
      </c>
      <c r="F2521" s="31" t="s">
        <v>5921</v>
      </c>
      <c r="G2521" s="32" t="s">
        <v>40</v>
      </c>
      <c r="H2521" s="33">
        <v>0</v>
      </c>
      <c r="I2521" s="67">
        <v>590000000</v>
      </c>
      <c r="J2521" s="32" t="s">
        <v>41</v>
      </c>
      <c r="K2521" s="32" t="s">
        <v>290</v>
      </c>
      <c r="L2521" s="32" t="s">
        <v>43</v>
      </c>
      <c r="M2521" s="32" t="s">
        <v>69</v>
      </c>
      <c r="N2521" s="32" t="s">
        <v>284</v>
      </c>
      <c r="O2521" s="32" t="s">
        <v>77</v>
      </c>
      <c r="P2521" s="32">
        <v>796</v>
      </c>
      <c r="Q2521" s="32" t="s">
        <v>47</v>
      </c>
      <c r="R2521" s="34">
        <v>6</v>
      </c>
      <c r="S2521" s="34">
        <v>59</v>
      </c>
      <c r="T2521" s="35">
        <f t="shared" ref="T2521:T2537" si="215">R2521*S2521</f>
        <v>354</v>
      </c>
      <c r="U2521" s="36">
        <f t="shared" ref="U2521:U2538" si="216">T2521*1.12</f>
        <v>396.48</v>
      </c>
      <c r="V2521" s="37" t="s">
        <v>48</v>
      </c>
      <c r="W2521" s="32">
        <v>2016</v>
      </c>
      <c r="X2521" s="38" t="s">
        <v>48</v>
      </c>
    </row>
    <row r="2522" spans="1:58" ht="50.1" customHeight="1">
      <c r="A2522" s="29" t="s">
        <v>5923</v>
      </c>
      <c r="B2522" s="30" t="s">
        <v>35</v>
      </c>
      <c r="C2522" s="31" t="s">
        <v>5924</v>
      </c>
      <c r="D2522" s="31" t="s">
        <v>5925</v>
      </c>
      <c r="E2522" s="31" t="s">
        <v>5926</v>
      </c>
      <c r="F2522" s="31" t="s">
        <v>48</v>
      </c>
      <c r="G2522" s="32" t="s">
        <v>40</v>
      </c>
      <c r="H2522" s="33">
        <v>0</v>
      </c>
      <c r="I2522" s="67">
        <v>590000000</v>
      </c>
      <c r="J2522" s="32" t="s">
        <v>41</v>
      </c>
      <c r="K2522" s="32" t="s">
        <v>543</v>
      </c>
      <c r="L2522" s="32" t="s">
        <v>41</v>
      </c>
      <c r="M2522" s="32" t="s">
        <v>44</v>
      </c>
      <c r="N2522" s="32" t="s">
        <v>55</v>
      </c>
      <c r="O2522" s="32" t="s">
        <v>56</v>
      </c>
      <c r="P2522" s="32" t="s">
        <v>133</v>
      </c>
      <c r="Q2522" s="32" t="s">
        <v>134</v>
      </c>
      <c r="R2522" s="34">
        <v>400</v>
      </c>
      <c r="S2522" s="34">
        <v>475</v>
      </c>
      <c r="T2522" s="35">
        <f t="shared" si="215"/>
        <v>190000</v>
      </c>
      <c r="U2522" s="36">
        <f t="shared" si="216"/>
        <v>212800.00000000003</v>
      </c>
      <c r="V2522" s="37" t="s">
        <v>48</v>
      </c>
      <c r="W2522" s="32">
        <v>2016</v>
      </c>
      <c r="X2522" s="38" t="s">
        <v>48</v>
      </c>
    </row>
    <row r="2523" spans="1:58" ht="50.1" customHeight="1">
      <c r="A2523" s="29" t="s">
        <v>5927</v>
      </c>
      <c r="B2523" s="30" t="s">
        <v>35</v>
      </c>
      <c r="C2523" s="31" t="s">
        <v>5928</v>
      </c>
      <c r="D2523" s="31" t="s">
        <v>5925</v>
      </c>
      <c r="E2523" s="31" t="s">
        <v>5929</v>
      </c>
      <c r="F2523" s="31" t="s">
        <v>5930</v>
      </c>
      <c r="G2523" s="32" t="s">
        <v>40</v>
      </c>
      <c r="H2523" s="33">
        <v>0</v>
      </c>
      <c r="I2523" s="67">
        <v>590000000</v>
      </c>
      <c r="J2523" s="32" t="s">
        <v>41</v>
      </c>
      <c r="K2523" s="32" t="s">
        <v>5931</v>
      </c>
      <c r="L2523" s="32" t="s">
        <v>41</v>
      </c>
      <c r="M2523" s="32" t="s">
        <v>44</v>
      </c>
      <c r="N2523" s="32" t="s">
        <v>55</v>
      </c>
      <c r="O2523" s="32" t="s">
        <v>56</v>
      </c>
      <c r="P2523" s="32" t="s">
        <v>133</v>
      </c>
      <c r="Q2523" s="32" t="s">
        <v>134</v>
      </c>
      <c r="R2523" s="34">
        <v>350</v>
      </c>
      <c r="S2523" s="34">
        <v>973</v>
      </c>
      <c r="T2523" s="35">
        <f t="shared" si="215"/>
        <v>340550</v>
      </c>
      <c r="U2523" s="36">
        <f t="shared" si="216"/>
        <v>381416.00000000006</v>
      </c>
      <c r="V2523" s="37" t="s">
        <v>48</v>
      </c>
      <c r="W2523" s="32">
        <v>2016</v>
      </c>
      <c r="X2523" s="38" t="s">
        <v>48</v>
      </c>
    </row>
    <row r="2524" spans="1:58" ht="50.1" customHeight="1">
      <c r="A2524" s="29" t="s">
        <v>5932</v>
      </c>
      <c r="B2524" s="30" t="s">
        <v>35</v>
      </c>
      <c r="C2524" s="31" t="s">
        <v>5933</v>
      </c>
      <c r="D2524" s="31" t="s">
        <v>5925</v>
      </c>
      <c r="E2524" s="31" t="s">
        <v>5934</v>
      </c>
      <c r="F2524" s="31" t="s">
        <v>48</v>
      </c>
      <c r="G2524" s="32" t="s">
        <v>40</v>
      </c>
      <c r="H2524" s="33">
        <v>0</v>
      </c>
      <c r="I2524" s="67">
        <v>590000000</v>
      </c>
      <c r="J2524" s="32" t="s">
        <v>41</v>
      </c>
      <c r="K2524" s="32" t="s">
        <v>543</v>
      </c>
      <c r="L2524" s="32" t="s">
        <v>41</v>
      </c>
      <c r="M2524" s="32" t="s">
        <v>44</v>
      </c>
      <c r="N2524" s="32" t="s">
        <v>55</v>
      </c>
      <c r="O2524" s="32" t="s">
        <v>56</v>
      </c>
      <c r="P2524" s="32" t="s">
        <v>133</v>
      </c>
      <c r="Q2524" s="32" t="s">
        <v>134</v>
      </c>
      <c r="R2524" s="34">
        <v>400</v>
      </c>
      <c r="S2524" s="34">
        <v>718</v>
      </c>
      <c r="T2524" s="35">
        <v>0</v>
      </c>
      <c r="U2524" s="36">
        <f t="shared" si="216"/>
        <v>0</v>
      </c>
      <c r="V2524" s="37" t="s">
        <v>48</v>
      </c>
      <c r="W2524" s="32">
        <v>2016</v>
      </c>
      <c r="X2524" s="38">
        <v>11</v>
      </c>
    </row>
    <row r="2525" spans="1:58" s="40" customFormat="1" ht="50.1" customHeight="1">
      <c r="A2525" s="70" t="s">
        <v>5935</v>
      </c>
      <c r="B2525" s="30" t="s">
        <v>35</v>
      </c>
      <c r="C2525" s="42" t="s">
        <v>5933</v>
      </c>
      <c r="D2525" s="73" t="s">
        <v>5936</v>
      </c>
      <c r="E2525" s="42" t="s">
        <v>5934</v>
      </c>
      <c r="F2525" s="73"/>
      <c r="G2525" s="30" t="s">
        <v>40</v>
      </c>
      <c r="H2525" s="30">
        <v>0</v>
      </c>
      <c r="I2525" s="67">
        <v>590000000</v>
      </c>
      <c r="J2525" s="32" t="s">
        <v>41</v>
      </c>
      <c r="K2525" s="32" t="s">
        <v>546</v>
      </c>
      <c r="L2525" s="32" t="s">
        <v>41</v>
      </c>
      <c r="M2525" s="98" t="s">
        <v>44</v>
      </c>
      <c r="N2525" s="30" t="s">
        <v>55</v>
      </c>
      <c r="O2525" s="67" t="s">
        <v>483</v>
      </c>
      <c r="P2525" s="32">
        <v>166</v>
      </c>
      <c r="Q2525" s="98" t="s">
        <v>137</v>
      </c>
      <c r="R2525" s="43">
        <v>400</v>
      </c>
      <c r="S2525" s="43">
        <v>718</v>
      </c>
      <c r="T2525" s="58">
        <v>0</v>
      </c>
      <c r="U2525" s="58">
        <f>T2525*1.12</f>
        <v>0</v>
      </c>
      <c r="V2525" s="98"/>
      <c r="W2525" s="32">
        <v>2016</v>
      </c>
      <c r="X2525" s="30">
        <v>11.19</v>
      </c>
      <c r="Y2525" s="364"/>
      <c r="Z2525" s="364"/>
      <c r="AA2525" s="364"/>
      <c r="AB2525" s="364"/>
      <c r="AC2525" s="364"/>
      <c r="AD2525" s="364"/>
      <c r="AE2525" s="364"/>
      <c r="AF2525" s="364"/>
      <c r="AG2525" s="364"/>
      <c r="AH2525" s="39"/>
      <c r="AI2525" s="39"/>
      <c r="AJ2525" s="39"/>
      <c r="AK2525" s="39"/>
      <c r="AL2525" s="39"/>
      <c r="AM2525" s="39"/>
      <c r="AN2525" s="39"/>
      <c r="AO2525" s="39"/>
      <c r="AP2525" s="39"/>
      <c r="AQ2525" s="39"/>
      <c r="AR2525" s="39"/>
      <c r="AS2525" s="39"/>
      <c r="AT2525" s="39"/>
      <c r="AU2525" s="39"/>
      <c r="AV2525" s="39"/>
      <c r="AW2525" s="39"/>
      <c r="AX2525" s="39"/>
      <c r="AY2525" s="39"/>
      <c r="AZ2525" s="39"/>
      <c r="BA2525" s="39"/>
      <c r="BB2525" s="39"/>
      <c r="BC2525" s="39"/>
      <c r="BD2525" s="39"/>
      <c r="BE2525" s="39"/>
      <c r="BF2525" s="39"/>
    </row>
    <row r="2526" spans="1:58" s="40" customFormat="1" ht="50.1" customHeight="1">
      <c r="A2526" s="70" t="s">
        <v>12958</v>
      </c>
      <c r="B2526" s="30" t="s">
        <v>35</v>
      </c>
      <c r="C2526" s="42" t="s">
        <v>5933</v>
      </c>
      <c r="D2526" s="73" t="s">
        <v>5925</v>
      </c>
      <c r="E2526" s="42" t="s">
        <v>5934</v>
      </c>
      <c r="F2526" s="73"/>
      <c r="G2526" s="30" t="s">
        <v>40</v>
      </c>
      <c r="H2526" s="30">
        <v>0</v>
      </c>
      <c r="I2526" s="67">
        <v>590000000</v>
      </c>
      <c r="J2526" s="32" t="s">
        <v>41</v>
      </c>
      <c r="K2526" s="32" t="s">
        <v>12806</v>
      </c>
      <c r="L2526" s="32" t="s">
        <v>41</v>
      </c>
      <c r="M2526" s="98" t="s">
        <v>44</v>
      </c>
      <c r="N2526" s="30" t="s">
        <v>55</v>
      </c>
      <c r="O2526" s="67" t="s">
        <v>483</v>
      </c>
      <c r="P2526" s="32">
        <v>166</v>
      </c>
      <c r="Q2526" s="98" t="s">
        <v>134</v>
      </c>
      <c r="R2526" s="43">
        <v>400</v>
      </c>
      <c r="S2526" s="43">
        <v>803.57142857099996</v>
      </c>
      <c r="T2526" s="58">
        <f>R2526*S2526</f>
        <v>321428.5714284</v>
      </c>
      <c r="U2526" s="58">
        <f>T2526*1.12</f>
        <v>359999.99999980803</v>
      </c>
      <c r="V2526" s="98"/>
      <c r="W2526" s="32">
        <v>2016</v>
      </c>
      <c r="X2526" s="30"/>
      <c r="Y2526" s="364"/>
      <c r="Z2526" s="364"/>
      <c r="AA2526" s="364"/>
      <c r="AB2526" s="364"/>
      <c r="AC2526" s="364"/>
      <c r="AD2526" s="364"/>
      <c r="AE2526" s="364"/>
      <c r="AF2526" s="364"/>
      <c r="AG2526" s="364"/>
      <c r="AH2526" s="39"/>
      <c r="AI2526" s="39"/>
      <c r="AJ2526" s="39"/>
      <c r="AK2526" s="39"/>
      <c r="AL2526" s="39"/>
      <c r="AM2526" s="39"/>
      <c r="AN2526" s="39"/>
      <c r="AO2526" s="39"/>
      <c r="AP2526" s="39"/>
      <c r="AQ2526" s="39"/>
      <c r="AR2526" s="39"/>
      <c r="AS2526" s="39"/>
      <c r="AT2526" s="39"/>
      <c r="AU2526" s="39"/>
      <c r="AV2526" s="39"/>
      <c r="AW2526" s="39"/>
      <c r="AX2526" s="39"/>
      <c r="AY2526" s="39"/>
      <c r="AZ2526" s="39"/>
      <c r="BA2526" s="39"/>
      <c r="BB2526" s="39"/>
      <c r="BC2526" s="39"/>
      <c r="BD2526" s="39"/>
      <c r="BE2526" s="39"/>
      <c r="BF2526" s="39"/>
    </row>
    <row r="2527" spans="1:58" ht="50.1" customHeight="1">
      <c r="A2527" s="29" t="s">
        <v>5937</v>
      </c>
      <c r="B2527" s="30" t="s">
        <v>35</v>
      </c>
      <c r="C2527" s="31" t="s">
        <v>5938</v>
      </c>
      <c r="D2527" s="31" t="s">
        <v>5939</v>
      </c>
      <c r="E2527" s="31" t="s">
        <v>5940</v>
      </c>
      <c r="F2527" s="31" t="s">
        <v>5941</v>
      </c>
      <c r="G2527" s="32" t="s">
        <v>40</v>
      </c>
      <c r="H2527" s="33">
        <v>0</v>
      </c>
      <c r="I2527" s="67">
        <v>590000000</v>
      </c>
      <c r="J2527" s="32" t="s">
        <v>41</v>
      </c>
      <c r="K2527" s="32" t="s">
        <v>42</v>
      </c>
      <c r="L2527" s="32" t="s">
        <v>43</v>
      </c>
      <c r="M2527" s="32" t="s">
        <v>44</v>
      </c>
      <c r="N2527" s="32" t="s">
        <v>45</v>
      </c>
      <c r="O2527" s="32" t="s">
        <v>46</v>
      </c>
      <c r="P2527" s="32">
        <v>796</v>
      </c>
      <c r="Q2527" s="32" t="s">
        <v>47</v>
      </c>
      <c r="R2527" s="34">
        <v>30</v>
      </c>
      <c r="S2527" s="34">
        <v>8000</v>
      </c>
      <c r="T2527" s="35">
        <v>0</v>
      </c>
      <c r="U2527" s="36">
        <f>T2527*1.12</f>
        <v>0</v>
      </c>
      <c r="V2527" s="37" t="s">
        <v>48</v>
      </c>
      <c r="W2527" s="32">
        <v>2016</v>
      </c>
      <c r="X2527" s="38">
        <v>11</v>
      </c>
    </row>
    <row r="2528" spans="1:58" s="151" customFormat="1" ht="50.1" customHeight="1">
      <c r="A2528" s="41" t="s">
        <v>5942</v>
      </c>
      <c r="B2528" s="30" t="s">
        <v>35</v>
      </c>
      <c r="C2528" s="42" t="s">
        <v>5938</v>
      </c>
      <c r="D2528" s="42" t="s">
        <v>5939</v>
      </c>
      <c r="E2528" s="42" t="s">
        <v>5940</v>
      </c>
      <c r="F2528" s="42" t="s">
        <v>5941</v>
      </c>
      <c r="G2528" s="30" t="s">
        <v>40</v>
      </c>
      <c r="H2528" s="30">
        <v>0</v>
      </c>
      <c r="I2528" s="67">
        <v>590000000</v>
      </c>
      <c r="J2528" s="32" t="s">
        <v>41</v>
      </c>
      <c r="K2528" s="30" t="s">
        <v>174</v>
      </c>
      <c r="L2528" s="32" t="s">
        <v>43</v>
      </c>
      <c r="M2528" s="30" t="s">
        <v>44</v>
      </c>
      <c r="N2528" s="30" t="s">
        <v>45</v>
      </c>
      <c r="O2528" s="32" t="s">
        <v>175</v>
      </c>
      <c r="P2528" s="32">
        <v>796</v>
      </c>
      <c r="Q2528" s="30" t="s">
        <v>47</v>
      </c>
      <c r="R2528" s="43">
        <v>30</v>
      </c>
      <c r="S2528" s="43">
        <v>8000</v>
      </c>
      <c r="T2528" s="44">
        <f>R2528*S2528</f>
        <v>240000</v>
      </c>
      <c r="U2528" s="44">
        <f>T2528*1.12</f>
        <v>268800</v>
      </c>
      <c r="V2528" s="64"/>
      <c r="W2528" s="32">
        <v>2016</v>
      </c>
      <c r="X2528" s="30"/>
    </row>
    <row r="2529" spans="1:24" ht="50.1" customHeight="1">
      <c r="A2529" s="29" t="s">
        <v>5943</v>
      </c>
      <c r="B2529" s="30" t="s">
        <v>35</v>
      </c>
      <c r="C2529" s="31" t="s">
        <v>5938</v>
      </c>
      <c r="D2529" s="31" t="s">
        <v>5939</v>
      </c>
      <c r="E2529" s="31" t="s">
        <v>5940</v>
      </c>
      <c r="F2529" s="31" t="s">
        <v>5944</v>
      </c>
      <c r="G2529" s="32" t="s">
        <v>40</v>
      </c>
      <c r="H2529" s="33">
        <v>0</v>
      </c>
      <c r="I2529" s="67">
        <v>590000000</v>
      </c>
      <c r="J2529" s="32" t="s">
        <v>41</v>
      </c>
      <c r="K2529" s="32" t="s">
        <v>42</v>
      </c>
      <c r="L2529" s="32" t="s">
        <v>43</v>
      </c>
      <c r="M2529" s="32" t="s">
        <v>44</v>
      </c>
      <c r="N2529" s="32" t="s">
        <v>45</v>
      </c>
      <c r="O2529" s="32" t="s">
        <v>46</v>
      </c>
      <c r="P2529" s="32">
        <v>796</v>
      </c>
      <c r="Q2529" s="32" t="s">
        <v>47</v>
      </c>
      <c r="R2529" s="34">
        <v>30</v>
      </c>
      <c r="S2529" s="34">
        <v>3000</v>
      </c>
      <c r="T2529" s="35">
        <v>0</v>
      </c>
      <c r="U2529" s="36">
        <f>T2529*1.12</f>
        <v>0</v>
      </c>
      <c r="V2529" s="37" t="s">
        <v>48</v>
      </c>
      <c r="W2529" s="32">
        <v>2016</v>
      </c>
      <c r="X2529" s="38">
        <v>11</v>
      </c>
    </row>
    <row r="2530" spans="1:24" s="151" customFormat="1" ht="50.1" customHeight="1">
      <c r="A2530" s="41" t="s">
        <v>5945</v>
      </c>
      <c r="B2530" s="30" t="s">
        <v>35</v>
      </c>
      <c r="C2530" s="42" t="s">
        <v>5938</v>
      </c>
      <c r="D2530" s="42" t="s">
        <v>5939</v>
      </c>
      <c r="E2530" s="42" t="s">
        <v>5940</v>
      </c>
      <c r="F2530" s="42" t="s">
        <v>5944</v>
      </c>
      <c r="G2530" s="30" t="s">
        <v>40</v>
      </c>
      <c r="H2530" s="30">
        <v>0</v>
      </c>
      <c r="I2530" s="67">
        <v>590000000</v>
      </c>
      <c r="J2530" s="32" t="s">
        <v>41</v>
      </c>
      <c r="K2530" s="30" t="s">
        <v>174</v>
      </c>
      <c r="L2530" s="32" t="s">
        <v>43</v>
      </c>
      <c r="M2530" s="30" t="s">
        <v>44</v>
      </c>
      <c r="N2530" s="30" t="s">
        <v>45</v>
      </c>
      <c r="O2530" s="32" t="s">
        <v>175</v>
      </c>
      <c r="P2530" s="32">
        <v>796</v>
      </c>
      <c r="Q2530" s="30" t="s">
        <v>47</v>
      </c>
      <c r="R2530" s="43">
        <v>30</v>
      </c>
      <c r="S2530" s="43">
        <v>3000</v>
      </c>
      <c r="T2530" s="44">
        <f t="shared" si="215"/>
        <v>90000</v>
      </c>
      <c r="U2530" s="44">
        <f t="shared" si="216"/>
        <v>100800.00000000001</v>
      </c>
      <c r="V2530" s="64"/>
      <c r="W2530" s="32">
        <v>2016</v>
      </c>
      <c r="X2530" s="30"/>
    </row>
    <row r="2531" spans="1:24" ht="50.1" customHeight="1">
      <c r="A2531" s="29" t="s">
        <v>5946</v>
      </c>
      <c r="B2531" s="30" t="s">
        <v>35</v>
      </c>
      <c r="C2531" s="31" t="s">
        <v>5947</v>
      </c>
      <c r="D2531" s="31" t="s">
        <v>5948</v>
      </c>
      <c r="E2531" s="31" t="s">
        <v>5949</v>
      </c>
      <c r="F2531" s="31" t="s">
        <v>5950</v>
      </c>
      <c r="G2531" s="32" t="s">
        <v>40</v>
      </c>
      <c r="H2531" s="33">
        <v>0</v>
      </c>
      <c r="I2531" s="67">
        <v>590000000</v>
      </c>
      <c r="J2531" s="32" t="s">
        <v>41</v>
      </c>
      <c r="K2531" s="32" t="s">
        <v>437</v>
      </c>
      <c r="L2531" s="32" t="s">
        <v>43</v>
      </c>
      <c r="M2531" s="32" t="s">
        <v>84</v>
      </c>
      <c r="N2531" s="32" t="s">
        <v>345</v>
      </c>
      <c r="O2531" s="32" t="s">
        <v>56</v>
      </c>
      <c r="P2531" s="32" t="s">
        <v>994</v>
      </c>
      <c r="Q2531" s="32" t="s">
        <v>1222</v>
      </c>
      <c r="R2531" s="34">
        <v>4600</v>
      </c>
      <c r="S2531" s="34">
        <v>140</v>
      </c>
      <c r="T2531" s="35">
        <f t="shared" si="215"/>
        <v>644000</v>
      </c>
      <c r="U2531" s="36">
        <f t="shared" si="216"/>
        <v>721280.00000000012</v>
      </c>
      <c r="V2531" s="37" t="s">
        <v>48</v>
      </c>
      <c r="W2531" s="32">
        <v>2016</v>
      </c>
      <c r="X2531" s="38" t="s">
        <v>48</v>
      </c>
    </row>
    <row r="2532" spans="1:24" ht="50.1" customHeight="1">
      <c r="A2532" s="29" t="s">
        <v>5951</v>
      </c>
      <c r="B2532" s="30" t="s">
        <v>35</v>
      </c>
      <c r="C2532" s="31" t="s">
        <v>5952</v>
      </c>
      <c r="D2532" s="31" t="s">
        <v>5948</v>
      </c>
      <c r="E2532" s="31" t="s">
        <v>5953</v>
      </c>
      <c r="F2532" s="31" t="s">
        <v>5954</v>
      </c>
      <c r="G2532" s="32" t="s">
        <v>40</v>
      </c>
      <c r="H2532" s="33">
        <v>0</v>
      </c>
      <c r="I2532" s="67">
        <v>590000000</v>
      </c>
      <c r="J2532" s="32" t="s">
        <v>41</v>
      </c>
      <c r="K2532" s="32" t="s">
        <v>437</v>
      </c>
      <c r="L2532" s="32" t="s">
        <v>43</v>
      </c>
      <c r="M2532" s="32" t="s">
        <v>84</v>
      </c>
      <c r="N2532" s="32" t="s">
        <v>345</v>
      </c>
      <c r="O2532" s="32" t="s">
        <v>56</v>
      </c>
      <c r="P2532" s="32" t="s">
        <v>994</v>
      </c>
      <c r="Q2532" s="32" t="s">
        <v>1222</v>
      </c>
      <c r="R2532" s="34">
        <v>500</v>
      </c>
      <c r="S2532" s="34">
        <v>512</v>
      </c>
      <c r="T2532" s="35">
        <v>0</v>
      </c>
      <c r="U2532" s="36">
        <f t="shared" si="216"/>
        <v>0</v>
      </c>
      <c r="V2532" s="37" t="s">
        <v>48</v>
      </c>
      <c r="W2532" s="32">
        <v>2016</v>
      </c>
      <c r="X2532" s="38">
        <v>11</v>
      </c>
    </row>
    <row r="2533" spans="1:24" ht="50.1" customHeight="1">
      <c r="A2533" s="70" t="s">
        <v>5955</v>
      </c>
      <c r="B2533" s="30" t="s">
        <v>35</v>
      </c>
      <c r="C2533" s="42" t="s">
        <v>5952</v>
      </c>
      <c r="D2533" s="42" t="s">
        <v>5948</v>
      </c>
      <c r="E2533" s="42" t="s">
        <v>5953</v>
      </c>
      <c r="F2533" s="42" t="s">
        <v>5954</v>
      </c>
      <c r="G2533" s="30" t="s">
        <v>40</v>
      </c>
      <c r="H2533" s="30">
        <v>0</v>
      </c>
      <c r="I2533" s="67">
        <v>590000000</v>
      </c>
      <c r="J2533" s="32" t="s">
        <v>41</v>
      </c>
      <c r="K2533" s="30" t="s">
        <v>519</v>
      </c>
      <c r="L2533" s="32" t="s">
        <v>43</v>
      </c>
      <c r="M2533" s="30" t="s">
        <v>84</v>
      </c>
      <c r="N2533" s="30" t="s">
        <v>520</v>
      </c>
      <c r="O2533" s="67" t="s">
        <v>483</v>
      </c>
      <c r="P2533" s="32" t="s">
        <v>994</v>
      </c>
      <c r="Q2533" s="30" t="s">
        <v>1222</v>
      </c>
      <c r="R2533" s="58">
        <v>500</v>
      </c>
      <c r="S2533" s="58">
        <v>512</v>
      </c>
      <c r="T2533" s="58">
        <v>0</v>
      </c>
      <c r="U2533" s="58">
        <f>T2533*1.12</f>
        <v>0</v>
      </c>
      <c r="V2533" s="314"/>
      <c r="W2533" s="32">
        <v>2016</v>
      </c>
      <c r="X2533" s="30">
        <v>11</v>
      </c>
    </row>
    <row r="2534" spans="1:24" ht="50.1" customHeight="1">
      <c r="A2534" s="30" t="s">
        <v>13445</v>
      </c>
      <c r="B2534" s="30" t="s">
        <v>35</v>
      </c>
      <c r="C2534" s="42" t="s">
        <v>5952</v>
      </c>
      <c r="D2534" s="31" t="s">
        <v>5948</v>
      </c>
      <c r="E2534" s="31" t="s">
        <v>5953</v>
      </c>
      <c r="F2534" s="31" t="s">
        <v>5954</v>
      </c>
      <c r="G2534" s="68" t="s">
        <v>40</v>
      </c>
      <c r="H2534" s="68">
        <v>0</v>
      </c>
      <c r="I2534" s="134">
        <v>590000000</v>
      </c>
      <c r="J2534" s="68" t="s">
        <v>41</v>
      </c>
      <c r="K2534" s="68" t="s">
        <v>13233</v>
      </c>
      <c r="L2534" s="68" t="s">
        <v>41</v>
      </c>
      <c r="M2534" s="68" t="s">
        <v>84</v>
      </c>
      <c r="N2534" s="68" t="s">
        <v>5908</v>
      </c>
      <c r="O2534" s="98" t="s">
        <v>10568</v>
      </c>
      <c r="P2534" s="32" t="s">
        <v>994</v>
      </c>
      <c r="Q2534" s="30" t="s">
        <v>1222</v>
      </c>
      <c r="R2534" s="58">
        <v>500</v>
      </c>
      <c r="S2534" s="58">
        <v>512</v>
      </c>
      <c r="T2534" s="58">
        <f>R2534*S2534</f>
        <v>256000</v>
      </c>
      <c r="U2534" s="58">
        <f>T2534*1.12</f>
        <v>286720</v>
      </c>
      <c r="V2534" s="347"/>
      <c r="W2534" s="30">
        <v>2016</v>
      </c>
      <c r="X2534" s="226"/>
    </row>
    <row r="2535" spans="1:24" ht="50.1" customHeight="1">
      <c r="A2535" s="29" t="s">
        <v>5956</v>
      </c>
      <c r="B2535" s="30" t="s">
        <v>35</v>
      </c>
      <c r="C2535" s="31" t="s">
        <v>5957</v>
      </c>
      <c r="D2535" s="31" t="s">
        <v>5948</v>
      </c>
      <c r="E2535" s="31" t="s">
        <v>5958</v>
      </c>
      <c r="F2535" s="31" t="s">
        <v>5959</v>
      </c>
      <c r="G2535" s="32" t="s">
        <v>40</v>
      </c>
      <c r="H2535" s="33">
        <v>0</v>
      </c>
      <c r="I2535" s="67">
        <v>590000000</v>
      </c>
      <c r="J2535" s="32" t="s">
        <v>41</v>
      </c>
      <c r="K2535" s="32" t="s">
        <v>437</v>
      </c>
      <c r="L2535" s="32" t="s">
        <v>43</v>
      </c>
      <c r="M2535" s="32" t="s">
        <v>84</v>
      </c>
      <c r="N2535" s="32" t="s">
        <v>345</v>
      </c>
      <c r="O2535" s="32" t="s">
        <v>56</v>
      </c>
      <c r="P2535" s="32" t="s">
        <v>994</v>
      </c>
      <c r="Q2535" s="32" t="s">
        <v>1222</v>
      </c>
      <c r="R2535" s="34">
        <v>500</v>
      </c>
      <c r="S2535" s="34">
        <v>215</v>
      </c>
      <c r="T2535" s="35">
        <v>0</v>
      </c>
      <c r="U2535" s="36">
        <f t="shared" si="216"/>
        <v>0</v>
      </c>
      <c r="V2535" s="37" t="s">
        <v>48</v>
      </c>
      <c r="W2535" s="32">
        <v>2016</v>
      </c>
      <c r="X2535" s="38">
        <v>11</v>
      </c>
    </row>
    <row r="2536" spans="1:24" s="151" customFormat="1" ht="50.1" customHeight="1">
      <c r="A2536" s="41" t="s">
        <v>5960</v>
      </c>
      <c r="B2536" s="30" t="s">
        <v>35</v>
      </c>
      <c r="C2536" s="42" t="s">
        <v>5957</v>
      </c>
      <c r="D2536" s="42" t="s">
        <v>5948</v>
      </c>
      <c r="E2536" s="42" t="s">
        <v>5958</v>
      </c>
      <c r="F2536" s="42" t="s">
        <v>5959</v>
      </c>
      <c r="G2536" s="30" t="s">
        <v>40</v>
      </c>
      <c r="H2536" s="30">
        <v>0</v>
      </c>
      <c r="I2536" s="67">
        <v>590000000</v>
      </c>
      <c r="J2536" s="32" t="s">
        <v>41</v>
      </c>
      <c r="K2536" s="30" t="s">
        <v>519</v>
      </c>
      <c r="L2536" s="32" t="s">
        <v>43</v>
      </c>
      <c r="M2536" s="30" t="s">
        <v>84</v>
      </c>
      <c r="N2536" s="30" t="s">
        <v>520</v>
      </c>
      <c r="O2536" s="67" t="s">
        <v>483</v>
      </c>
      <c r="P2536" s="32" t="s">
        <v>994</v>
      </c>
      <c r="Q2536" s="30" t="s">
        <v>1222</v>
      </c>
      <c r="R2536" s="43">
        <v>500</v>
      </c>
      <c r="S2536" s="43">
        <v>215</v>
      </c>
      <c r="T2536" s="44">
        <f t="shared" si="215"/>
        <v>107500</v>
      </c>
      <c r="U2536" s="44">
        <f t="shared" si="216"/>
        <v>120400.00000000001</v>
      </c>
      <c r="V2536" s="64"/>
      <c r="W2536" s="32">
        <v>2016</v>
      </c>
      <c r="X2536" s="30"/>
    </row>
    <row r="2537" spans="1:24" ht="50.1" customHeight="1">
      <c r="A2537" s="29" t="s">
        <v>5961</v>
      </c>
      <c r="B2537" s="30" t="s">
        <v>35</v>
      </c>
      <c r="C2537" s="31" t="s">
        <v>5962</v>
      </c>
      <c r="D2537" s="31" t="s">
        <v>5948</v>
      </c>
      <c r="E2537" s="31" t="s">
        <v>5963</v>
      </c>
      <c r="F2537" s="31" t="s">
        <v>5964</v>
      </c>
      <c r="G2537" s="32" t="s">
        <v>40</v>
      </c>
      <c r="H2537" s="33">
        <v>0</v>
      </c>
      <c r="I2537" s="67">
        <v>590000000</v>
      </c>
      <c r="J2537" s="32" t="s">
        <v>41</v>
      </c>
      <c r="K2537" s="32" t="s">
        <v>437</v>
      </c>
      <c r="L2537" s="32" t="s">
        <v>43</v>
      </c>
      <c r="M2537" s="32" t="s">
        <v>84</v>
      </c>
      <c r="N2537" s="32" t="s">
        <v>345</v>
      </c>
      <c r="O2537" s="32" t="s">
        <v>56</v>
      </c>
      <c r="P2537" s="32" t="s">
        <v>994</v>
      </c>
      <c r="Q2537" s="32" t="s">
        <v>1222</v>
      </c>
      <c r="R2537" s="34">
        <v>400</v>
      </c>
      <c r="S2537" s="34">
        <v>214</v>
      </c>
      <c r="T2537" s="35">
        <f t="shared" si="215"/>
        <v>85600</v>
      </c>
      <c r="U2537" s="36">
        <f t="shared" si="216"/>
        <v>95872.000000000015</v>
      </c>
      <c r="V2537" s="37" t="s">
        <v>48</v>
      </c>
      <c r="W2537" s="32">
        <v>2016</v>
      </c>
      <c r="X2537" s="38" t="s">
        <v>48</v>
      </c>
    </row>
    <row r="2538" spans="1:24" ht="50.1" customHeight="1">
      <c r="A2538" s="29" t="s">
        <v>5965</v>
      </c>
      <c r="B2538" s="30" t="s">
        <v>35</v>
      </c>
      <c r="C2538" s="31" t="s">
        <v>5966</v>
      </c>
      <c r="D2538" s="31" t="s">
        <v>5948</v>
      </c>
      <c r="E2538" s="31" t="s">
        <v>5967</v>
      </c>
      <c r="F2538" s="31" t="s">
        <v>5968</v>
      </c>
      <c r="G2538" s="32" t="s">
        <v>40</v>
      </c>
      <c r="H2538" s="33">
        <v>0</v>
      </c>
      <c r="I2538" s="67">
        <v>590000000</v>
      </c>
      <c r="J2538" s="32" t="s">
        <v>41</v>
      </c>
      <c r="K2538" s="32" t="s">
        <v>543</v>
      </c>
      <c r="L2538" s="32" t="s">
        <v>41</v>
      </c>
      <c r="M2538" s="32" t="s">
        <v>44</v>
      </c>
      <c r="N2538" s="32" t="s">
        <v>55</v>
      </c>
      <c r="O2538" s="32" t="s">
        <v>56</v>
      </c>
      <c r="P2538" s="32" t="s">
        <v>2806</v>
      </c>
      <c r="Q2538" s="32" t="s">
        <v>2807</v>
      </c>
      <c r="R2538" s="34">
        <v>100</v>
      </c>
      <c r="S2538" s="34">
        <v>1807</v>
      </c>
      <c r="T2538" s="35">
        <v>0</v>
      </c>
      <c r="U2538" s="36">
        <f t="shared" si="216"/>
        <v>0</v>
      </c>
      <c r="V2538" s="37" t="s">
        <v>48</v>
      </c>
      <c r="W2538" s="32">
        <v>2016</v>
      </c>
      <c r="X2538" s="38">
        <v>11</v>
      </c>
    </row>
    <row r="2539" spans="1:24" s="40" customFormat="1" ht="50.1" customHeight="1">
      <c r="A2539" s="70" t="s">
        <v>5969</v>
      </c>
      <c r="B2539" s="30" t="s">
        <v>35</v>
      </c>
      <c r="C2539" s="42" t="s">
        <v>5966</v>
      </c>
      <c r="D2539" s="73" t="s">
        <v>5970</v>
      </c>
      <c r="E2539" s="42" t="s">
        <v>5967</v>
      </c>
      <c r="F2539" s="73" t="s">
        <v>5968</v>
      </c>
      <c r="G2539" s="30" t="s">
        <v>40</v>
      </c>
      <c r="H2539" s="30">
        <v>0</v>
      </c>
      <c r="I2539" s="67">
        <v>590000000</v>
      </c>
      <c r="J2539" s="32" t="s">
        <v>41</v>
      </c>
      <c r="K2539" s="32" t="s">
        <v>546</v>
      </c>
      <c r="L2539" s="32" t="s">
        <v>41</v>
      </c>
      <c r="M2539" s="98" t="s">
        <v>44</v>
      </c>
      <c r="N2539" s="30" t="s">
        <v>55</v>
      </c>
      <c r="O2539" s="67" t="s">
        <v>483</v>
      </c>
      <c r="P2539" s="98" t="s">
        <v>2806</v>
      </c>
      <c r="Q2539" s="98" t="s">
        <v>5971</v>
      </c>
      <c r="R2539" s="58">
        <v>100</v>
      </c>
      <c r="S2539" s="58">
        <v>1807</v>
      </c>
      <c r="T2539" s="44">
        <v>0</v>
      </c>
      <c r="U2539" s="44">
        <f>T2539*1.12</f>
        <v>0</v>
      </c>
      <c r="V2539" s="98"/>
      <c r="W2539" s="32">
        <v>2016</v>
      </c>
      <c r="X2539" s="30">
        <v>11.19</v>
      </c>
    </row>
    <row r="2540" spans="1:24" s="40" customFormat="1" ht="50.1" customHeight="1">
      <c r="A2540" s="70" t="s">
        <v>5972</v>
      </c>
      <c r="B2540" s="30" t="s">
        <v>35</v>
      </c>
      <c r="C2540" s="42" t="s">
        <v>5966</v>
      </c>
      <c r="D2540" s="73" t="s">
        <v>5948</v>
      </c>
      <c r="E2540" s="42" t="s">
        <v>5967</v>
      </c>
      <c r="F2540" s="73" t="s">
        <v>5968</v>
      </c>
      <c r="G2540" s="30" t="s">
        <v>40</v>
      </c>
      <c r="H2540" s="30">
        <v>0</v>
      </c>
      <c r="I2540" s="67">
        <v>590000000</v>
      </c>
      <c r="J2540" s="32" t="s">
        <v>41</v>
      </c>
      <c r="K2540" s="32" t="s">
        <v>946</v>
      </c>
      <c r="L2540" s="32" t="s">
        <v>41</v>
      </c>
      <c r="M2540" s="98" t="s">
        <v>44</v>
      </c>
      <c r="N2540" s="30" t="s">
        <v>55</v>
      </c>
      <c r="O2540" s="67" t="s">
        <v>483</v>
      </c>
      <c r="P2540" s="98" t="s">
        <v>2806</v>
      </c>
      <c r="Q2540" s="98" t="s">
        <v>5973</v>
      </c>
      <c r="R2540" s="58">
        <v>100</v>
      </c>
      <c r="S2540" s="58">
        <v>1964.2857142800001</v>
      </c>
      <c r="T2540" s="44">
        <f>S2540*R2540</f>
        <v>196428.571428</v>
      </c>
      <c r="U2540" s="44">
        <f>T2540*1.12</f>
        <v>219999.99999936001</v>
      </c>
      <c r="V2540" s="98"/>
      <c r="W2540" s="32">
        <v>2016</v>
      </c>
      <c r="X2540" s="30"/>
    </row>
    <row r="2541" spans="1:24" ht="50.1" customHeight="1">
      <c r="A2541" s="29" t="s">
        <v>5974</v>
      </c>
      <c r="B2541" s="30" t="s">
        <v>35</v>
      </c>
      <c r="C2541" s="31" t="s">
        <v>5975</v>
      </c>
      <c r="D2541" s="31" t="s">
        <v>5976</v>
      </c>
      <c r="E2541" s="31" t="s">
        <v>5977</v>
      </c>
      <c r="F2541" s="31" t="s">
        <v>5978</v>
      </c>
      <c r="G2541" s="32" t="s">
        <v>40</v>
      </c>
      <c r="H2541" s="33">
        <v>0</v>
      </c>
      <c r="I2541" s="67">
        <v>590000000</v>
      </c>
      <c r="J2541" s="32" t="s">
        <v>41</v>
      </c>
      <c r="K2541" s="32" t="s">
        <v>1925</v>
      </c>
      <c r="L2541" s="32" t="s">
        <v>43</v>
      </c>
      <c r="M2541" s="32" t="s">
        <v>69</v>
      </c>
      <c r="N2541" s="32" t="s">
        <v>70</v>
      </c>
      <c r="O2541" s="32" t="s">
        <v>71</v>
      </c>
      <c r="P2541" s="32">
        <v>796</v>
      </c>
      <c r="Q2541" s="32" t="s">
        <v>47</v>
      </c>
      <c r="R2541" s="34">
        <v>2</v>
      </c>
      <c r="S2541" s="34">
        <v>150000</v>
      </c>
      <c r="T2541" s="35">
        <v>0</v>
      </c>
      <c r="U2541" s="36">
        <v>0</v>
      </c>
      <c r="V2541" s="37" t="s">
        <v>48</v>
      </c>
      <c r="W2541" s="32">
        <v>2016</v>
      </c>
      <c r="X2541" s="33" t="s">
        <v>5979</v>
      </c>
    </row>
    <row r="2542" spans="1:24" ht="50.1" customHeight="1">
      <c r="A2542" s="29" t="s">
        <v>5980</v>
      </c>
      <c r="B2542" s="30" t="s">
        <v>35</v>
      </c>
      <c r="C2542" s="31" t="s">
        <v>5975</v>
      </c>
      <c r="D2542" s="31" t="s">
        <v>5976</v>
      </c>
      <c r="E2542" s="31" t="s">
        <v>5977</v>
      </c>
      <c r="F2542" s="31" t="s">
        <v>5978</v>
      </c>
      <c r="G2542" s="32" t="s">
        <v>40</v>
      </c>
      <c r="H2542" s="33">
        <v>0</v>
      </c>
      <c r="I2542" s="67">
        <v>590000000</v>
      </c>
      <c r="J2542" s="32" t="s">
        <v>41</v>
      </c>
      <c r="K2542" s="32" t="s">
        <v>5981</v>
      </c>
      <c r="L2542" s="32" t="s">
        <v>43</v>
      </c>
      <c r="M2542" s="32" t="s">
        <v>69</v>
      </c>
      <c r="N2542" s="32" t="s">
        <v>5982</v>
      </c>
      <c r="O2542" s="32" t="s">
        <v>100</v>
      </c>
      <c r="P2542" s="32">
        <v>796</v>
      </c>
      <c r="Q2542" s="32" t="s">
        <v>47</v>
      </c>
      <c r="R2542" s="34">
        <v>2</v>
      </c>
      <c r="S2542" s="34">
        <v>174107.14300000001</v>
      </c>
      <c r="T2542" s="35">
        <f>R2542*S2542</f>
        <v>348214.28600000002</v>
      </c>
      <c r="U2542" s="36">
        <f>T2542*1.12</f>
        <v>390000.00032000005</v>
      </c>
      <c r="V2542" s="37" t="s">
        <v>48</v>
      </c>
      <c r="W2542" s="32">
        <v>2016</v>
      </c>
      <c r="X2542" s="38" t="s">
        <v>48</v>
      </c>
    </row>
    <row r="2543" spans="1:24" ht="50.1" customHeight="1">
      <c r="A2543" s="29" t="s">
        <v>5983</v>
      </c>
      <c r="B2543" s="30" t="s">
        <v>35</v>
      </c>
      <c r="C2543" s="31" t="s">
        <v>5975</v>
      </c>
      <c r="D2543" s="31" t="s">
        <v>5976</v>
      </c>
      <c r="E2543" s="31" t="s">
        <v>5977</v>
      </c>
      <c r="F2543" s="31" t="s">
        <v>5984</v>
      </c>
      <c r="G2543" s="32" t="s">
        <v>40</v>
      </c>
      <c r="H2543" s="33">
        <v>0</v>
      </c>
      <c r="I2543" s="67">
        <v>590000000</v>
      </c>
      <c r="J2543" s="32" t="s">
        <v>41</v>
      </c>
      <c r="K2543" s="32" t="s">
        <v>5985</v>
      </c>
      <c r="L2543" s="32" t="s">
        <v>43</v>
      </c>
      <c r="M2543" s="32" t="s">
        <v>69</v>
      </c>
      <c r="N2543" s="32" t="s">
        <v>70</v>
      </c>
      <c r="O2543" s="32" t="s">
        <v>71</v>
      </c>
      <c r="P2543" s="32">
        <v>796</v>
      </c>
      <c r="Q2543" s="32" t="s">
        <v>47</v>
      </c>
      <c r="R2543" s="34">
        <v>250</v>
      </c>
      <c r="S2543" s="34">
        <v>482</v>
      </c>
      <c r="T2543" s="35">
        <v>0</v>
      </c>
      <c r="U2543" s="36">
        <f>T2543*1.12</f>
        <v>0</v>
      </c>
      <c r="V2543" s="37" t="s">
        <v>48</v>
      </c>
      <c r="W2543" s="32">
        <v>2016</v>
      </c>
      <c r="X2543" s="38">
        <v>11</v>
      </c>
    </row>
    <row r="2544" spans="1:24" s="151" customFormat="1" ht="50.1" customHeight="1">
      <c r="A2544" s="41" t="s">
        <v>5986</v>
      </c>
      <c r="B2544" s="30" t="s">
        <v>35</v>
      </c>
      <c r="C2544" s="42" t="s">
        <v>5975</v>
      </c>
      <c r="D2544" s="42" t="s">
        <v>5976</v>
      </c>
      <c r="E2544" s="42" t="s">
        <v>5977</v>
      </c>
      <c r="F2544" s="31" t="s">
        <v>5984</v>
      </c>
      <c r="G2544" s="32" t="s">
        <v>40</v>
      </c>
      <c r="H2544" s="30">
        <v>0</v>
      </c>
      <c r="I2544" s="67">
        <v>590000000</v>
      </c>
      <c r="J2544" s="32" t="s">
        <v>41</v>
      </c>
      <c r="K2544" s="32" t="s">
        <v>182</v>
      </c>
      <c r="L2544" s="32" t="s">
        <v>43</v>
      </c>
      <c r="M2544" s="68" t="s">
        <v>69</v>
      </c>
      <c r="N2544" s="32" t="s">
        <v>70</v>
      </c>
      <c r="O2544" s="32" t="s">
        <v>115</v>
      </c>
      <c r="P2544" s="32">
        <v>796</v>
      </c>
      <c r="Q2544" s="32" t="s">
        <v>47</v>
      </c>
      <c r="R2544" s="58">
        <v>250</v>
      </c>
      <c r="S2544" s="58">
        <v>482</v>
      </c>
      <c r="T2544" s="44">
        <f>R2544*S2544</f>
        <v>120500</v>
      </c>
      <c r="U2544" s="44">
        <f>T2544*1.12</f>
        <v>134960</v>
      </c>
      <c r="V2544" s="32"/>
      <c r="W2544" s="32">
        <v>2016</v>
      </c>
      <c r="X2544" s="30"/>
    </row>
    <row r="2545" spans="1:61" ht="50.1" customHeight="1">
      <c r="A2545" s="29" t="s">
        <v>5987</v>
      </c>
      <c r="B2545" s="30" t="s">
        <v>35</v>
      </c>
      <c r="C2545" s="31" t="s">
        <v>5975</v>
      </c>
      <c r="D2545" s="31" t="s">
        <v>5976</v>
      </c>
      <c r="E2545" s="31" t="s">
        <v>5977</v>
      </c>
      <c r="F2545" s="31" t="s">
        <v>5988</v>
      </c>
      <c r="G2545" s="32" t="s">
        <v>40</v>
      </c>
      <c r="H2545" s="33">
        <v>0</v>
      </c>
      <c r="I2545" s="67">
        <v>590000000</v>
      </c>
      <c r="J2545" s="32" t="s">
        <v>41</v>
      </c>
      <c r="K2545" s="32" t="s">
        <v>5985</v>
      </c>
      <c r="L2545" s="32" t="s">
        <v>43</v>
      </c>
      <c r="M2545" s="32" t="s">
        <v>69</v>
      </c>
      <c r="N2545" s="32" t="s">
        <v>70</v>
      </c>
      <c r="O2545" s="32" t="s">
        <v>71</v>
      </c>
      <c r="P2545" s="32">
        <v>796</v>
      </c>
      <c r="Q2545" s="32" t="s">
        <v>47</v>
      </c>
      <c r="R2545" s="34">
        <v>250</v>
      </c>
      <c r="S2545" s="34">
        <v>450</v>
      </c>
      <c r="T2545" s="35">
        <v>0</v>
      </c>
      <c r="U2545" s="36">
        <f t="shared" ref="U2545:U2609" si="217">T2545*1.12</f>
        <v>0</v>
      </c>
      <c r="V2545" s="37" t="s">
        <v>48</v>
      </c>
      <c r="W2545" s="32">
        <v>2016</v>
      </c>
      <c r="X2545" s="38">
        <v>11</v>
      </c>
    </row>
    <row r="2546" spans="1:61" s="151" customFormat="1" ht="50.1" customHeight="1">
      <c r="A2546" s="41" t="s">
        <v>5989</v>
      </c>
      <c r="B2546" s="30" t="s">
        <v>35</v>
      </c>
      <c r="C2546" s="42" t="s">
        <v>5975</v>
      </c>
      <c r="D2546" s="42" t="s">
        <v>5976</v>
      </c>
      <c r="E2546" s="42" t="s">
        <v>5977</v>
      </c>
      <c r="F2546" s="31" t="s">
        <v>5988</v>
      </c>
      <c r="G2546" s="32" t="s">
        <v>40</v>
      </c>
      <c r="H2546" s="30">
        <v>0</v>
      </c>
      <c r="I2546" s="67">
        <v>590000000</v>
      </c>
      <c r="J2546" s="32" t="s">
        <v>41</v>
      </c>
      <c r="K2546" s="32" t="s">
        <v>182</v>
      </c>
      <c r="L2546" s="32" t="s">
        <v>43</v>
      </c>
      <c r="M2546" s="68" t="s">
        <v>69</v>
      </c>
      <c r="N2546" s="32" t="s">
        <v>70</v>
      </c>
      <c r="O2546" s="32" t="s">
        <v>115</v>
      </c>
      <c r="P2546" s="32">
        <v>796</v>
      </c>
      <c r="Q2546" s="32" t="s">
        <v>47</v>
      </c>
      <c r="R2546" s="58">
        <v>250</v>
      </c>
      <c r="S2546" s="58">
        <v>450</v>
      </c>
      <c r="T2546" s="44">
        <f>R2546*S2546</f>
        <v>112500</v>
      </c>
      <c r="U2546" s="44">
        <f>T2546*1.12</f>
        <v>126000.00000000001</v>
      </c>
      <c r="V2546" s="32"/>
      <c r="W2546" s="32">
        <v>2016</v>
      </c>
      <c r="X2546" s="30"/>
    </row>
    <row r="2547" spans="1:61" ht="50.1" customHeight="1">
      <c r="A2547" s="29" t="s">
        <v>5990</v>
      </c>
      <c r="B2547" s="30" t="s">
        <v>35</v>
      </c>
      <c r="C2547" s="31" t="s">
        <v>5975</v>
      </c>
      <c r="D2547" s="31" t="s">
        <v>5976</v>
      </c>
      <c r="E2547" s="31" t="s">
        <v>5977</v>
      </c>
      <c r="F2547" s="31" t="s">
        <v>5991</v>
      </c>
      <c r="G2547" s="32" t="s">
        <v>40</v>
      </c>
      <c r="H2547" s="33">
        <v>0</v>
      </c>
      <c r="I2547" s="67">
        <v>590000000</v>
      </c>
      <c r="J2547" s="32" t="s">
        <v>41</v>
      </c>
      <c r="K2547" s="32" t="s">
        <v>5985</v>
      </c>
      <c r="L2547" s="32" t="s">
        <v>43</v>
      </c>
      <c r="M2547" s="32" t="s">
        <v>69</v>
      </c>
      <c r="N2547" s="32" t="s">
        <v>70</v>
      </c>
      <c r="O2547" s="32" t="s">
        <v>71</v>
      </c>
      <c r="P2547" s="32">
        <v>796</v>
      </c>
      <c r="Q2547" s="32" t="s">
        <v>47</v>
      </c>
      <c r="R2547" s="34">
        <v>18</v>
      </c>
      <c r="S2547" s="34">
        <v>4100</v>
      </c>
      <c r="T2547" s="35">
        <v>0</v>
      </c>
      <c r="U2547" s="36">
        <f t="shared" si="217"/>
        <v>0</v>
      </c>
      <c r="V2547" s="37" t="s">
        <v>48</v>
      </c>
      <c r="W2547" s="32">
        <v>2016</v>
      </c>
      <c r="X2547" s="38">
        <v>11</v>
      </c>
    </row>
    <row r="2548" spans="1:61" s="151" customFormat="1" ht="50.1" customHeight="1">
      <c r="A2548" s="41" t="s">
        <v>5992</v>
      </c>
      <c r="B2548" s="30" t="s">
        <v>35</v>
      </c>
      <c r="C2548" s="42" t="s">
        <v>5975</v>
      </c>
      <c r="D2548" s="42" t="s">
        <v>5976</v>
      </c>
      <c r="E2548" s="42" t="s">
        <v>5977</v>
      </c>
      <c r="F2548" s="31" t="s">
        <v>5991</v>
      </c>
      <c r="G2548" s="32" t="s">
        <v>40</v>
      </c>
      <c r="H2548" s="30">
        <v>0</v>
      </c>
      <c r="I2548" s="67">
        <v>590000000</v>
      </c>
      <c r="J2548" s="32" t="s">
        <v>41</v>
      </c>
      <c r="K2548" s="32" t="s">
        <v>182</v>
      </c>
      <c r="L2548" s="32" t="s">
        <v>43</v>
      </c>
      <c r="M2548" s="68" t="s">
        <v>69</v>
      </c>
      <c r="N2548" s="32" t="s">
        <v>70</v>
      </c>
      <c r="O2548" s="32" t="s">
        <v>115</v>
      </c>
      <c r="P2548" s="32">
        <v>796</v>
      </c>
      <c r="Q2548" s="32" t="s">
        <v>47</v>
      </c>
      <c r="R2548" s="58">
        <v>18</v>
      </c>
      <c r="S2548" s="58">
        <v>4100</v>
      </c>
      <c r="T2548" s="44">
        <f>R2548*S2548</f>
        <v>73800</v>
      </c>
      <c r="U2548" s="44">
        <f>T2548*1.12</f>
        <v>82656.000000000015</v>
      </c>
      <c r="V2548" s="32"/>
      <c r="W2548" s="32">
        <v>2016</v>
      </c>
      <c r="X2548" s="30"/>
    </row>
    <row r="2549" spans="1:61" ht="50.1" customHeight="1">
      <c r="A2549" s="29" t="s">
        <v>5993</v>
      </c>
      <c r="B2549" s="30" t="s">
        <v>35</v>
      </c>
      <c r="C2549" s="31" t="s">
        <v>5975</v>
      </c>
      <c r="D2549" s="31" t="s">
        <v>5976</v>
      </c>
      <c r="E2549" s="31" t="s">
        <v>5977</v>
      </c>
      <c r="F2549" s="31" t="s">
        <v>5994</v>
      </c>
      <c r="G2549" s="32" t="s">
        <v>40</v>
      </c>
      <c r="H2549" s="33">
        <v>0</v>
      </c>
      <c r="I2549" s="67">
        <v>590000000</v>
      </c>
      <c r="J2549" s="32" t="s">
        <v>41</v>
      </c>
      <c r="K2549" s="32" t="s">
        <v>5985</v>
      </c>
      <c r="L2549" s="32" t="s">
        <v>43</v>
      </c>
      <c r="M2549" s="32" t="s">
        <v>69</v>
      </c>
      <c r="N2549" s="32" t="s">
        <v>70</v>
      </c>
      <c r="O2549" s="32" t="s">
        <v>71</v>
      </c>
      <c r="P2549" s="32">
        <v>796</v>
      </c>
      <c r="Q2549" s="32" t="s">
        <v>47</v>
      </c>
      <c r="R2549" s="34">
        <v>77</v>
      </c>
      <c r="S2549" s="34">
        <v>600</v>
      </c>
      <c r="T2549" s="35">
        <v>0</v>
      </c>
      <c r="U2549" s="36">
        <f t="shared" si="217"/>
        <v>0</v>
      </c>
      <c r="V2549" s="37" t="s">
        <v>48</v>
      </c>
      <c r="W2549" s="32">
        <v>2016</v>
      </c>
      <c r="X2549" s="38">
        <v>11</v>
      </c>
    </row>
    <row r="2550" spans="1:61" s="151" customFormat="1" ht="50.1" customHeight="1">
      <c r="A2550" s="41" t="s">
        <v>5995</v>
      </c>
      <c r="B2550" s="30" t="s">
        <v>35</v>
      </c>
      <c r="C2550" s="42" t="s">
        <v>5975</v>
      </c>
      <c r="D2550" s="42" t="s">
        <v>5976</v>
      </c>
      <c r="E2550" s="42" t="s">
        <v>5977</v>
      </c>
      <c r="F2550" s="31" t="s">
        <v>5994</v>
      </c>
      <c r="G2550" s="32" t="s">
        <v>40</v>
      </c>
      <c r="H2550" s="30">
        <v>0</v>
      </c>
      <c r="I2550" s="67">
        <v>590000000</v>
      </c>
      <c r="J2550" s="32" t="s">
        <v>41</v>
      </c>
      <c r="K2550" s="32" t="s">
        <v>182</v>
      </c>
      <c r="L2550" s="32" t="s">
        <v>43</v>
      </c>
      <c r="M2550" s="68" t="s">
        <v>69</v>
      </c>
      <c r="N2550" s="32" t="s">
        <v>70</v>
      </c>
      <c r="O2550" s="32" t="s">
        <v>115</v>
      </c>
      <c r="P2550" s="32">
        <v>796</v>
      </c>
      <c r="Q2550" s="32" t="s">
        <v>47</v>
      </c>
      <c r="R2550" s="58">
        <v>77</v>
      </c>
      <c r="S2550" s="58">
        <v>600</v>
      </c>
      <c r="T2550" s="44">
        <f>R2550*S2550</f>
        <v>46200</v>
      </c>
      <c r="U2550" s="44">
        <f>T2550*1.12</f>
        <v>51744.000000000007</v>
      </c>
      <c r="V2550" s="32"/>
      <c r="W2550" s="32">
        <v>2016</v>
      </c>
      <c r="X2550" s="30"/>
    </row>
    <row r="2551" spans="1:61" ht="50.1" customHeight="1">
      <c r="A2551" s="29" t="s">
        <v>5996</v>
      </c>
      <c r="B2551" s="30" t="s">
        <v>35</v>
      </c>
      <c r="C2551" s="31" t="s">
        <v>5997</v>
      </c>
      <c r="D2551" s="31" t="s">
        <v>5998</v>
      </c>
      <c r="E2551" s="31" t="s">
        <v>5999</v>
      </c>
      <c r="F2551" s="31" t="s">
        <v>6000</v>
      </c>
      <c r="G2551" s="32" t="s">
        <v>40</v>
      </c>
      <c r="H2551" s="33">
        <v>0</v>
      </c>
      <c r="I2551" s="67">
        <v>590000000</v>
      </c>
      <c r="J2551" s="32" t="s">
        <v>41</v>
      </c>
      <c r="K2551" s="32" t="s">
        <v>6001</v>
      </c>
      <c r="L2551" s="32" t="s">
        <v>43</v>
      </c>
      <c r="M2551" s="32" t="s">
        <v>69</v>
      </c>
      <c r="N2551" s="32" t="s">
        <v>70</v>
      </c>
      <c r="O2551" s="32" t="s">
        <v>71</v>
      </c>
      <c r="P2551" s="32">
        <v>796</v>
      </c>
      <c r="Q2551" s="32" t="s">
        <v>47</v>
      </c>
      <c r="R2551" s="34">
        <v>8</v>
      </c>
      <c r="S2551" s="34">
        <v>31000</v>
      </c>
      <c r="T2551" s="35">
        <v>0</v>
      </c>
      <c r="U2551" s="36">
        <f t="shared" si="217"/>
        <v>0</v>
      </c>
      <c r="V2551" s="37" t="s">
        <v>48</v>
      </c>
      <c r="W2551" s="32">
        <v>2016</v>
      </c>
      <c r="X2551" s="38">
        <v>11</v>
      </c>
    </row>
    <row r="2552" spans="1:61" s="151" customFormat="1" ht="50.1" customHeight="1">
      <c r="A2552" s="41" t="s">
        <v>6002</v>
      </c>
      <c r="B2552" s="30" t="s">
        <v>35</v>
      </c>
      <c r="C2552" s="42" t="s">
        <v>5997</v>
      </c>
      <c r="D2552" s="42" t="s">
        <v>5998</v>
      </c>
      <c r="E2552" s="42" t="s">
        <v>5999</v>
      </c>
      <c r="F2552" s="31" t="s">
        <v>6000</v>
      </c>
      <c r="G2552" s="32" t="s">
        <v>40</v>
      </c>
      <c r="H2552" s="30">
        <v>0</v>
      </c>
      <c r="I2552" s="67">
        <v>590000000</v>
      </c>
      <c r="J2552" s="32" t="s">
        <v>41</v>
      </c>
      <c r="K2552" s="32" t="s">
        <v>524</v>
      </c>
      <c r="L2552" s="32" t="s">
        <v>43</v>
      </c>
      <c r="M2552" s="68" t="s">
        <v>69</v>
      </c>
      <c r="N2552" s="32" t="s">
        <v>70</v>
      </c>
      <c r="O2552" s="32" t="s">
        <v>115</v>
      </c>
      <c r="P2552" s="32">
        <v>796</v>
      </c>
      <c r="Q2552" s="32" t="s">
        <v>47</v>
      </c>
      <c r="R2552" s="58">
        <v>8</v>
      </c>
      <c r="S2552" s="58">
        <v>31000</v>
      </c>
      <c r="T2552" s="44">
        <f>R2552*S2552</f>
        <v>248000</v>
      </c>
      <c r="U2552" s="44">
        <f t="shared" si="217"/>
        <v>277760</v>
      </c>
      <c r="V2552" s="32"/>
      <c r="W2552" s="32">
        <v>2016</v>
      </c>
      <c r="X2552" s="30"/>
    </row>
    <row r="2553" spans="1:61" ht="50.1" customHeight="1">
      <c r="A2553" s="29" t="s">
        <v>6003</v>
      </c>
      <c r="B2553" s="30" t="s">
        <v>35</v>
      </c>
      <c r="C2553" s="31" t="s">
        <v>6004</v>
      </c>
      <c r="D2553" s="31" t="s">
        <v>6005</v>
      </c>
      <c r="E2553" s="31" t="s">
        <v>6006</v>
      </c>
      <c r="F2553" s="31" t="s">
        <v>6007</v>
      </c>
      <c r="G2553" s="32" t="s">
        <v>121</v>
      </c>
      <c r="H2553" s="33">
        <v>40</v>
      </c>
      <c r="I2553" s="67">
        <v>590000000</v>
      </c>
      <c r="J2553" s="32" t="s">
        <v>41</v>
      </c>
      <c r="K2553" s="32" t="s">
        <v>495</v>
      </c>
      <c r="L2553" s="32" t="s">
        <v>43</v>
      </c>
      <c r="M2553" s="32" t="s">
        <v>84</v>
      </c>
      <c r="N2553" s="32" t="s">
        <v>225</v>
      </c>
      <c r="O2553" s="32" t="s">
        <v>6008</v>
      </c>
      <c r="P2553" s="32" t="s">
        <v>162</v>
      </c>
      <c r="Q2553" s="32" t="s">
        <v>163</v>
      </c>
      <c r="R2553" s="34">
        <v>128</v>
      </c>
      <c r="S2553" s="34">
        <v>66875</v>
      </c>
      <c r="T2553" s="35">
        <f>R2553*S2553</f>
        <v>8560000</v>
      </c>
      <c r="U2553" s="36">
        <f t="shared" si="217"/>
        <v>9587200</v>
      </c>
      <c r="V2553" s="37" t="s">
        <v>126</v>
      </c>
      <c r="W2553" s="32">
        <v>2016</v>
      </c>
      <c r="X2553" s="38" t="s">
        <v>48</v>
      </c>
    </row>
    <row r="2554" spans="1:61" s="160" customFormat="1" ht="50.1" customHeight="1">
      <c r="A2554" s="29" t="s">
        <v>6009</v>
      </c>
      <c r="B2554" s="30" t="s">
        <v>35</v>
      </c>
      <c r="C2554" s="31" t="s">
        <v>6010</v>
      </c>
      <c r="D2554" s="31" t="s">
        <v>6005</v>
      </c>
      <c r="E2554" s="31" t="s">
        <v>6011</v>
      </c>
      <c r="F2554" s="31" t="s">
        <v>6012</v>
      </c>
      <c r="G2554" s="32" t="s">
        <v>40</v>
      </c>
      <c r="H2554" s="33">
        <v>0</v>
      </c>
      <c r="I2554" s="67">
        <v>590000000</v>
      </c>
      <c r="J2554" s="32" t="s">
        <v>41</v>
      </c>
      <c r="K2554" s="32" t="s">
        <v>437</v>
      </c>
      <c r="L2554" s="32" t="s">
        <v>43</v>
      </c>
      <c r="M2554" s="32" t="s">
        <v>84</v>
      </c>
      <c r="N2554" s="32" t="s">
        <v>345</v>
      </c>
      <c r="O2554" s="32" t="s">
        <v>56</v>
      </c>
      <c r="P2554" s="32">
        <v>112</v>
      </c>
      <c r="Q2554" s="32" t="s">
        <v>190</v>
      </c>
      <c r="R2554" s="158">
        <v>2000</v>
      </c>
      <c r="S2554" s="158">
        <v>200</v>
      </c>
      <c r="T2554" s="44">
        <v>0</v>
      </c>
      <c r="U2554" s="36">
        <f t="shared" si="217"/>
        <v>0</v>
      </c>
      <c r="V2554" s="159" t="s">
        <v>48</v>
      </c>
      <c r="W2554" s="32">
        <v>2016</v>
      </c>
      <c r="X2554" s="38">
        <v>11</v>
      </c>
    </row>
    <row r="2555" spans="1:61" s="40" customFormat="1" ht="50.1" customHeight="1">
      <c r="A2555" s="70" t="s">
        <v>6013</v>
      </c>
      <c r="B2555" s="30" t="s">
        <v>35</v>
      </c>
      <c r="C2555" s="42" t="s">
        <v>6010</v>
      </c>
      <c r="D2555" s="42" t="s">
        <v>6005</v>
      </c>
      <c r="E2555" s="42" t="s">
        <v>6011</v>
      </c>
      <c r="F2555" s="42" t="s">
        <v>6012</v>
      </c>
      <c r="G2555" s="30" t="s">
        <v>40</v>
      </c>
      <c r="H2555" s="30">
        <v>0</v>
      </c>
      <c r="I2555" s="67">
        <v>590000000</v>
      </c>
      <c r="J2555" s="32" t="s">
        <v>41</v>
      </c>
      <c r="K2555" s="30" t="s">
        <v>519</v>
      </c>
      <c r="L2555" s="32" t="s">
        <v>43</v>
      </c>
      <c r="M2555" s="30" t="s">
        <v>84</v>
      </c>
      <c r="N2555" s="30" t="s">
        <v>520</v>
      </c>
      <c r="O2555" s="30" t="s">
        <v>483</v>
      </c>
      <c r="P2555" s="32">
        <v>112</v>
      </c>
      <c r="Q2555" s="30" t="s">
        <v>190</v>
      </c>
      <c r="R2555" s="291">
        <v>2000</v>
      </c>
      <c r="S2555" s="291">
        <v>200</v>
      </c>
      <c r="T2555" s="291">
        <v>0</v>
      </c>
      <c r="U2555" s="402">
        <f t="shared" ref="U2555" si="218">T2555*1.12</f>
        <v>0</v>
      </c>
      <c r="V2555" s="314"/>
      <c r="W2555" s="32">
        <v>2016</v>
      </c>
      <c r="X2555" s="30" t="s">
        <v>14220</v>
      </c>
      <c r="Y2555" s="364"/>
      <c r="Z2555" s="364"/>
      <c r="AA2555" s="364"/>
      <c r="AB2555" s="364"/>
      <c r="AC2555" s="364"/>
      <c r="AD2555" s="364"/>
      <c r="AE2555" s="364"/>
      <c r="AF2555" s="364"/>
      <c r="AG2555" s="364"/>
      <c r="AH2555" s="364"/>
      <c r="AI2555" s="364"/>
      <c r="AJ2555" s="364"/>
      <c r="AK2555" s="39"/>
      <c r="AL2555" s="39"/>
      <c r="AM2555" s="39"/>
      <c r="AN2555" s="39"/>
      <c r="AO2555" s="39"/>
      <c r="AP2555" s="39"/>
      <c r="AQ2555" s="39"/>
      <c r="AR2555" s="39"/>
      <c r="AS2555" s="39"/>
      <c r="AT2555" s="39"/>
      <c r="AU2555" s="39"/>
      <c r="AV2555" s="39"/>
      <c r="AW2555" s="39"/>
      <c r="AX2555" s="39"/>
      <c r="AY2555" s="39"/>
      <c r="AZ2555" s="39"/>
      <c r="BA2555" s="39"/>
      <c r="BB2555" s="39"/>
      <c r="BC2555" s="39"/>
      <c r="BD2555" s="39"/>
      <c r="BE2555" s="39"/>
      <c r="BF2555" s="39"/>
      <c r="BG2555" s="39"/>
      <c r="BH2555" s="39"/>
      <c r="BI2555" s="39"/>
    </row>
    <row r="2556" spans="1:61" s="40" customFormat="1" ht="50.1" customHeight="1">
      <c r="A2556" s="70" t="s">
        <v>14221</v>
      </c>
      <c r="B2556" s="30" t="s">
        <v>35</v>
      </c>
      <c r="C2556" s="42" t="s">
        <v>14222</v>
      </c>
      <c r="D2556" s="42" t="s">
        <v>14223</v>
      </c>
      <c r="E2556" s="42" t="s">
        <v>14224</v>
      </c>
      <c r="F2556" s="42"/>
      <c r="G2556" s="68" t="s">
        <v>40</v>
      </c>
      <c r="H2556" s="68">
        <v>0</v>
      </c>
      <c r="I2556" s="134">
        <v>590000000</v>
      </c>
      <c r="J2556" s="68" t="s">
        <v>41</v>
      </c>
      <c r="K2556" s="68" t="s">
        <v>14136</v>
      </c>
      <c r="L2556" s="68" t="s">
        <v>41</v>
      </c>
      <c r="M2556" s="68" t="s">
        <v>84</v>
      </c>
      <c r="N2556" s="68" t="s">
        <v>85</v>
      </c>
      <c r="O2556" s="98" t="s">
        <v>62</v>
      </c>
      <c r="P2556" s="32">
        <v>112</v>
      </c>
      <c r="Q2556" s="30" t="s">
        <v>190</v>
      </c>
      <c r="R2556" s="291">
        <v>1000</v>
      </c>
      <c r="S2556" s="318">
        <v>291</v>
      </c>
      <c r="T2556" s="318">
        <f>S2556*R2556</f>
        <v>291000</v>
      </c>
      <c r="U2556" s="318">
        <f>T2556*1.12</f>
        <v>325920.00000000006</v>
      </c>
      <c r="V2556" s="30"/>
      <c r="W2556" s="32">
        <v>2016</v>
      </c>
      <c r="X2556" s="226"/>
      <c r="Y2556" s="364"/>
      <c r="Z2556" s="364"/>
      <c r="AA2556" s="364"/>
      <c r="AB2556" s="364"/>
      <c r="AC2556" s="364"/>
      <c r="AD2556" s="364"/>
      <c r="AE2556" s="364"/>
      <c r="AF2556" s="364"/>
      <c r="AG2556" s="364"/>
      <c r="AH2556" s="364"/>
      <c r="AI2556" s="364"/>
      <c r="AJ2556" s="364"/>
      <c r="AK2556" s="39"/>
      <c r="AL2556" s="39"/>
      <c r="AM2556" s="39"/>
      <c r="AN2556" s="39"/>
      <c r="AO2556" s="39"/>
      <c r="AP2556" s="39"/>
      <c r="AQ2556" s="39"/>
      <c r="AR2556" s="39"/>
      <c r="AS2556" s="39"/>
      <c r="AT2556" s="39"/>
      <c r="AU2556" s="39"/>
      <c r="AV2556" s="39"/>
      <c r="AW2556" s="39"/>
      <c r="AX2556" s="39"/>
      <c r="AY2556" s="39"/>
      <c r="AZ2556" s="39"/>
      <c r="BA2556" s="39"/>
      <c r="BB2556" s="39"/>
      <c r="BC2556" s="39"/>
      <c r="BD2556" s="39"/>
      <c r="BE2556" s="39"/>
      <c r="BF2556" s="39"/>
      <c r="BG2556" s="39"/>
      <c r="BH2556" s="39"/>
      <c r="BI2556" s="39"/>
    </row>
    <row r="2557" spans="1:61" ht="50.1" customHeight="1">
      <c r="A2557" s="29" t="s">
        <v>6014</v>
      </c>
      <c r="B2557" s="30" t="s">
        <v>35</v>
      </c>
      <c r="C2557" s="31" t="s">
        <v>6015</v>
      </c>
      <c r="D2557" s="31" t="s">
        <v>6005</v>
      </c>
      <c r="E2557" s="31" t="s">
        <v>6016</v>
      </c>
      <c r="F2557" s="31" t="s">
        <v>6017</v>
      </c>
      <c r="G2557" s="32" t="s">
        <v>40</v>
      </c>
      <c r="H2557" s="33">
        <v>100</v>
      </c>
      <c r="I2557" s="67">
        <v>590000000</v>
      </c>
      <c r="J2557" s="32" t="s">
        <v>41</v>
      </c>
      <c r="K2557" s="32" t="s">
        <v>188</v>
      </c>
      <c r="L2557" s="32" t="s">
        <v>83</v>
      </c>
      <c r="M2557" s="32" t="s">
        <v>84</v>
      </c>
      <c r="N2557" s="32" t="s">
        <v>85</v>
      </c>
      <c r="O2557" s="32" t="s">
        <v>95</v>
      </c>
      <c r="P2557" s="32" t="s">
        <v>189</v>
      </c>
      <c r="Q2557" s="32" t="s">
        <v>190</v>
      </c>
      <c r="R2557" s="34">
        <v>37000</v>
      </c>
      <c r="S2557" s="34">
        <v>99</v>
      </c>
      <c r="T2557" s="35">
        <f>R2557*S2557</f>
        <v>3663000</v>
      </c>
      <c r="U2557" s="36">
        <f t="shared" si="217"/>
        <v>4102560.0000000005</v>
      </c>
      <c r="V2557" s="37" t="s">
        <v>48</v>
      </c>
      <c r="W2557" s="32">
        <v>2016</v>
      </c>
      <c r="X2557" s="38" t="s">
        <v>48</v>
      </c>
    </row>
    <row r="2558" spans="1:61" s="40" customFormat="1" ht="50.1" customHeight="1">
      <c r="A2558" s="29" t="s">
        <v>6018</v>
      </c>
      <c r="B2558" s="30" t="s">
        <v>35</v>
      </c>
      <c r="C2558" s="31" t="s">
        <v>6019</v>
      </c>
      <c r="D2558" s="31" t="s">
        <v>6020</v>
      </c>
      <c r="E2558" s="31" t="s">
        <v>6021</v>
      </c>
      <c r="F2558" s="31" t="s">
        <v>6022</v>
      </c>
      <c r="G2558" s="32" t="s">
        <v>40</v>
      </c>
      <c r="H2558" s="33">
        <v>30</v>
      </c>
      <c r="I2558" s="67">
        <v>590000000</v>
      </c>
      <c r="J2558" s="32" t="s">
        <v>41</v>
      </c>
      <c r="K2558" s="32" t="s">
        <v>68</v>
      </c>
      <c r="L2558" s="32" t="s">
        <v>302</v>
      </c>
      <c r="M2558" s="32" t="s">
        <v>69</v>
      </c>
      <c r="N2558" s="32" t="s">
        <v>303</v>
      </c>
      <c r="O2558" s="32" t="s">
        <v>71</v>
      </c>
      <c r="P2558" s="32">
        <v>796</v>
      </c>
      <c r="Q2558" s="32" t="s">
        <v>47</v>
      </c>
      <c r="R2558" s="170">
        <v>2</v>
      </c>
      <c r="S2558" s="102">
        <v>15600000</v>
      </c>
      <c r="T2558" s="35">
        <v>0</v>
      </c>
      <c r="U2558" s="36">
        <f t="shared" si="217"/>
        <v>0</v>
      </c>
      <c r="V2558" s="37" t="s">
        <v>48</v>
      </c>
      <c r="W2558" s="87">
        <v>2016</v>
      </c>
      <c r="X2558" s="38">
        <v>11</v>
      </c>
    </row>
    <row r="2559" spans="1:61" s="40" customFormat="1" ht="50.1" customHeight="1">
      <c r="A2559" s="70" t="s">
        <v>6023</v>
      </c>
      <c r="B2559" s="30" t="s">
        <v>35</v>
      </c>
      <c r="C2559" s="42" t="s">
        <v>6019</v>
      </c>
      <c r="D2559" s="31" t="s">
        <v>6020</v>
      </c>
      <c r="E2559" s="42" t="s">
        <v>6021</v>
      </c>
      <c r="F2559" s="42" t="s">
        <v>6022</v>
      </c>
      <c r="G2559" s="32" t="s">
        <v>40</v>
      </c>
      <c r="H2559" s="33">
        <v>30</v>
      </c>
      <c r="I2559" s="67">
        <v>590000000</v>
      </c>
      <c r="J2559" s="32" t="s">
        <v>41</v>
      </c>
      <c r="K2559" s="32" t="s">
        <v>182</v>
      </c>
      <c r="L2559" s="32" t="s">
        <v>302</v>
      </c>
      <c r="M2559" s="32" t="s">
        <v>69</v>
      </c>
      <c r="N2559" s="32" t="s">
        <v>303</v>
      </c>
      <c r="O2559" s="32" t="s">
        <v>115</v>
      </c>
      <c r="P2559" s="32">
        <v>796</v>
      </c>
      <c r="Q2559" s="32" t="s">
        <v>47</v>
      </c>
      <c r="R2559" s="43">
        <v>2</v>
      </c>
      <c r="S2559" s="58">
        <v>15600000</v>
      </c>
      <c r="T2559" s="44">
        <v>0</v>
      </c>
      <c r="U2559" s="44">
        <f t="shared" si="217"/>
        <v>0</v>
      </c>
      <c r="V2559" s="65"/>
      <c r="W2559" s="32">
        <v>2016</v>
      </c>
      <c r="X2559" s="30" t="s">
        <v>3356</v>
      </c>
    </row>
    <row r="2560" spans="1:61" s="40" customFormat="1" ht="50.1" customHeight="1">
      <c r="A2560" s="70" t="s">
        <v>6024</v>
      </c>
      <c r="B2560" s="54" t="s">
        <v>35</v>
      </c>
      <c r="C2560" s="42" t="s">
        <v>6019</v>
      </c>
      <c r="D2560" s="42" t="s">
        <v>6020</v>
      </c>
      <c r="E2560" s="42" t="s">
        <v>6021</v>
      </c>
      <c r="F2560" s="42" t="s">
        <v>6022</v>
      </c>
      <c r="G2560" s="30" t="s">
        <v>121</v>
      </c>
      <c r="H2560" s="239">
        <v>0</v>
      </c>
      <c r="I2560" s="67">
        <v>590000000</v>
      </c>
      <c r="J2560" s="68" t="s">
        <v>394</v>
      </c>
      <c r="K2560" s="30" t="s">
        <v>2656</v>
      </c>
      <c r="L2560" s="30" t="s">
        <v>396</v>
      </c>
      <c r="M2560" s="30" t="s">
        <v>69</v>
      </c>
      <c r="N2560" s="30" t="s">
        <v>303</v>
      </c>
      <c r="O2560" s="30" t="s">
        <v>483</v>
      </c>
      <c r="P2560" s="32">
        <v>796</v>
      </c>
      <c r="Q2560" s="30" t="s">
        <v>47</v>
      </c>
      <c r="R2560" s="58">
        <v>2</v>
      </c>
      <c r="S2560" s="58">
        <v>24560000</v>
      </c>
      <c r="T2560" s="312">
        <v>0</v>
      </c>
      <c r="U2560" s="44">
        <f t="shared" si="217"/>
        <v>0</v>
      </c>
      <c r="V2560" s="123"/>
      <c r="W2560" s="68">
        <v>2016</v>
      </c>
      <c r="X2560" s="30" t="s">
        <v>6025</v>
      </c>
    </row>
    <row r="2561" spans="1:24" s="40" customFormat="1" ht="50.1" customHeight="1">
      <c r="A2561" s="70" t="s">
        <v>6026</v>
      </c>
      <c r="B2561" s="54" t="s">
        <v>35</v>
      </c>
      <c r="C2561" s="42" t="s">
        <v>6019</v>
      </c>
      <c r="D2561" s="42" t="s">
        <v>6020</v>
      </c>
      <c r="E2561" s="42" t="s">
        <v>6021</v>
      </c>
      <c r="F2561" s="42" t="s">
        <v>6022</v>
      </c>
      <c r="G2561" s="30" t="s">
        <v>121</v>
      </c>
      <c r="H2561" s="239">
        <v>30</v>
      </c>
      <c r="I2561" s="67">
        <v>590000000</v>
      </c>
      <c r="J2561" s="68" t="s">
        <v>394</v>
      </c>
      <c r="K2561" s="30" t="s">
        <v>2656</v>
      </c>
      <c r="L2561" s="30" t="s">
        <v>396</v>
      </c>
      <c r="M2561" s="30" t="s">
        <v>69</v>
      </c>
      <c r="N2561" s="30" t="s">
        <v>6027</v>
      </c>
      <c r="O2561" s="30" t="s">
        <v>398</v>
      </c>
      <c r="P2561" s="32">
        <v>796</v>
      </c>
      <c r="Q2561" s="30" t="s">
        <v>47</v>
      </c>
      <c r="R2561" s="58">
        <v>2</v>
      </c>
      <c r="S2561" s="58">
        <v>25178571.43</v>
      </c>
      <c r="T2561" s="312">
        <f>R2561*S2561</f>
        <v>50357142.859999999</v>
      </c>
      <c r="U2561" s="44">
        <f t="shared" si="217"/>
        <v>56400000.003200002</v>
      </c>
      <c r="V2561" s="123"/>
      <c r="W2561" s="68">
        <v>2016</v>
      </c>
      <c r="X2561" s="30"/>
    </row>
    <row r="2562" spans="1:24" ht="50.1" customHeight="1">
      <c r="A2562" s="29" t="s">
        <v>6028</v>
      </c>
      <c r="B2562" s="30" t="s">
        <v>35</v>
      </c>
      <c r="C2562" s="31" t="s">
        <v>6029</v>
      </c>
      <c r="D2562" s="31" t="s">
        <v>6030</v>
      </c>
      <c r="E2562" s="31" t="s">
        <v>6031</v>
      </c>
      <c r="F2562" s="31" t="s">
        <v>6032</v>
      </c>
      <c r="G2562" s="32" t="s">
        <v>40</v>
      </c>
      <c r="H2562" s="33">
        <v>0</v>
      </c>
      <c r="I2562" s="67">
        <v>590000000</v>
      </c>
      <c r="J2562" s="32" t="s">
        <v>41</v>
      </c>
      <c r="K2562" s="32" t="s">
        <v>42</v>
      </c>
      <c r="L2562" s="32" t="s">
        <v>43</v>
      </c>
      <c r="M2562" s="32" t="s">
        <v>44</v>
      </c>
      <c r="N2562" s="32" t="s">
        <v>45</v>
      </c>
      <c r="O2562" s="32" t="s">
        <v>46</v>
      </c>
      <c r="P2562" s="32">
        <v>796</v>
      </c>
      <c r="Q2562" s="32" t="s">
        <v>47</v>
      </c>
      <c r="R2562" s="34">
        <v>8</v>
      </c>
      <c r="S2562" s="34">
        <v>36</v>
      </c>
      <c r="T2562" s="35">
        <v>0</v>
      </c>
      <c r="U2562" s="36">
        <f t="shared" si="217"/>
        <v>0</v>
      </c>
      <c r="V2562" s="37" t="s">
        <v>48</v>
      </c>
      <c r="W2562" s="32">
        <v>2016</v>
      </c>
      <c r="X2562" s="38">
        <v>11</v>
      </c>
    </row>
    <row r="2563" spans="1:24" s="151" customFormat="1" ht="50.1" customHeight="1">
      <c r="A2563" s="41" t="s">
        <v>6033</v>
      </c>
      <c r="B2563" s="30" t="s">
        <v>35</v>
      </c>
      <c r="C2563" s="42" t="s">
        <v>6029</v>
      </c>
      <c r="D2563" s="42" t="s">
        <v>6030</v>
      </c>
      <c r="E2563" s="42" t="s">
        <v>6031</v>
      </c>
      <c r="F2563" s="42" t="s">
        <v>6032</v>
      </c>
      <c r="G2563" s="30" t="s">
        <v>40</v>
      </c>
      <c r="H2563" s="30">
        <v>0</v>
      </c>
      <c r="I2563" s="67">
        <v>590000000</v>
      </c>
      <c r="J2563" s="32" t="s">
        <v>41</v>
      </c>
      <c r="K2563" s="30" t="s">
        <v>174</v>
      </c>
      <c r="L2563" s="32" t="s">
        <v>43</v>
      </c>
      <c r="M2563" s="30" t="s">
        <v>44</v>
      </c>
      <c r="N2563" s="30" t="s">
        <v>45</v>
      </c>
      <c r="O2563" s="32" t="s">
        <v>175</v>
      </c>
      <c r="P2563" s="32">
        <v>796</v>
      </c>
      <c r="Q2563" s="30" t="s">
        <v>47</v>
      </c>
      <c r="R2563" s="43">
        <v>8</v>
      </c>
      <c r="S2563" s="43">
        <v>36</v>
      </c>
      <c r="T2563" s="44">
        <f>R2563*S2563</f>
        <v>288</v>
      </c>
      <c r="U2563" s="44">
        <f>T2563*1.12</f>
        <v>322.56000000000006</v>
      </c>
      <c r="V2563" s="64"/>
      <c r="W2563" s="32">
        <v>2016</v>
      </c>
      <c r="X2563" s="30"/>
    </row>
    <row r="2564" spans="1:24" ht="50.1" customHeight="1">
      <c r="A2564" s="29" t="s">
        <v>6034</v>
      </c>
      <c r="B2564" s="30" t="s">
        <v>35</v>
      </c>
      <c r="C2564" s="31" t="s">
        <v>6035</v>
      </c>
      <c r="D2564" s="31" t="s">
        <v>6036</v>
      </c>
      <c r="E2564" s="31" t="s">
        <v>6037</v>
      </c>
      <c r="F2564" s="31" t="s">
        <v>6038</v>
      </c>
      <c r="G2564" s="32" t="s">
        <v>40</v>
      </c>
      <c r="H2564" s="33">
        <v>0</v>
      </c>
      <c r="I2564" s="67">
        <v>590000000</v>
      </c>
      <c r="J2564" s="32" t="s">
        <v>41</v>
      </c>
      <c r="K2564" s="32" t="s">
        <v>275</v>
      </c>
      <c r="L2564" s="32" t="s">
        <v>43</v>
      </c>
      <c r="M2564" s="32" t="s">
        <v>44</v>
      </c>
      <c r="N2564" s="32" t="s">
        <v>296</v>
      </c>
      <c r="O2564" s="32" t="s">
        <v>111</v>
      </c>
      <c r="P2564" s="32">
        <v>796</v>
      </c>
      <c r="Q2564" s="32" t="s">
        <v>47</v>
      </c>
      <c r="R2564" s="34">
        <v>12</v>
      </c>
      <c r="S2564" s="34">
        <v>13100</v>
      </c>
      <c r="T2564" s="35">
        <v>0</v>
      </c>
      <c r="U2564" s="36">
        <f t="shared" si="217"/>
        <v>0</v>
      </c>
      <c r="V2564" s="37" t="s">
        <v>48</v>
      </c>
      <c r="W2564" s="32">
        <v>2016</v>
      </c>
      <c r="X2564" s="38">
        <v>11</v>
      </c>
    </row>
    <row r="2565" spans="1:24" s="40" customFormat="1" ht="50.1" customHeight="1">
      <c r="A2565" s="70" t="s">
        <v>6039</v>
      </c>
      <c r="B2565" s="30" t="s">
        <v>35</v>
      </c>
      <c r="C2565" s="42" t="s">
        <v>6035</v>
      </c>
      <c r="D2565" s="42" t="s">
        <v>6036</v>
      </c>
      <c r="E2565" s="42" t="s">
        <v>6037</v>
      </c>
      <c r="F2565" s="42" t="s">
        <v>6038</v>
      </c>
      <c r="G2565" s="30" t="s">
        <v>40</v>
      </c>
      <c r="H2565" s="30">
        <v>0</v>
      </c>
      <c r="I2565" s="67">
        <v>590000000</v>
      </c>
      <c r="J2565" s="32" t="s">
        <v>41</v>
      </c>
      <c r="K2565" s="30" t="s">
        <v>204</v>
      </c>
      <c r="L2565" s="32" t="s">
        <v>43</v>
      </c>
      <c r="M2565" s="30" t="s">
        <v>44</v>
      </c>
      <c r="N2565" s="30" t="s">
        <v>296</v>
      </c>
      <c r="O2565" s="32" t="s">
        <v>115</v>
      </c>
      <c r="P2565" s="32">
        <v>796</v>
      </c>
      <c r="Q2565" s="30" t="s">
        <v>47</v>
      </c>
      <c r="R2565" s="58">
        <v>12</v>
      </c>
      <c r="S2565" s="58">
        <v>13100</v>
      </c>
      <c r="T2565" s="44">
        <v>0</v>
      </c>
      <c r="U2565" s="44">
        <f>T2565*1.12</f>
        <v>0</v>
      </c>
      <c r="V2565" s="64"/>
      <c r="W2565" s="32">
        <v>2016</v>
      </c>
      <c r="X2565" s="30" t="s">
        <v>6040</v>
      </c>
    </row>
    <row r="2566" spans="1:24" s="40" customFormat="1" ht="50.1" customHeight="1">
      <c r="A2566" s="328" t="s">
        <v>6041</v>
      </c>
      <c r="B2566" s="30" t="s">
        <v>35</v>
      </c>
      <c r="C2566" s="42" t="s">
        <v>6035</v>
      </c>
      <c r="D2566" s="42" t="s">
        <v>6036</v>
      </c>
      <c r="E2566" s="42" t="s">
        <v>6037</v>
      </c>
      <c r="F2566" s="329" t="s">
        <v>6042</v>
      </c>
      <c r="G2566" s="30" t="s">
        <v>40</v>
      </c>
      <c r="H2566" s="30">
        <v>0</v>
      </c>
      <c r="I2566" s="67">
        <v>590000000</v>
      </c>
      <c r="J2566" s="32" t="s">
        <v>3417</v>
      </c>
      <c r="K2566" s="30" t="s">
        <v>2656</v>
      </c>
      <c r="L2566" s="32" t="s">
        <v>41</v>
      </c>
      <c r="M2566" s="30" t="s">
        <v>44</v>
      </c>
      <c r="N2566" s="30" t="s">
        <v>3424</v>
      </c>
      <c r="O2566" s="32" t="s">
        <v>115</v>
      </c>
      <c r="P2566" s="32">
        <v>796</v>
      </c>
      <c r="Q2566" s="30" t="s">
        <v>6043</v>
      </c>
      <c r="R2566" s="330">
        <v>1</v>
      </c>
      <c r="S2566" s="330">
        <v>17000</v>
      </c>
      <c r="T2566" s="331">
        <f>R2566*S2566</f>
        <v>17000</v>
      </c>
      <c r="U2566" s="331">
        <f>T2566*1.12</f>
        <v>19040</v>
      </c>
      <c r="V2566" s="332"/>
      <c r="W2566" s="32">
        <v>2016</v>
      </c>
      <c r="X2566" s="332"/>
    </row>
    <row r="2567" spans="1:24" ht="50.1" customHeight="1">
      <c r="A2567" s="29" t="s">
        <v>6044</v>
      </c>
      <c r="B2567" s="30" t="s">
        <v>35</v>
      </c>
      <c r="C2567" s="31" t="s">
        <v>6035</v>
      </c>
      <c r="D2567" s="31" t="s">
        <v>6036</v>
      </c>
      <c r="E2567" s="31" t="s">
        <v>6037</v>
      </c>
      <c r="F2567" s="31" t="s">
        <v>6038</v>
      </c>
      <c r="G2567" s="32" t="s">
        <v>40</v>
      </c>
      <c r="H2567" s="33">
        <v>0</v>
      </c>
      <c r="I2567" s="67">
        <v>590000000</v>
      </c>
      <c r="J2567" s="32" t="s">
        <v>41</v>
      </c>
      <c r="K2567" s="32" t="s">
        <v>381</v>
      </c>
      <c r="L2567" s="32" t="s">
        <v>302</v>
      </c>
      <c r="M2567" s="32" t="s">
        <v>69</v>
      </c>
      <c r="N2567" s="32" t="s">
        <v>303</v>
      </c>
      <c r="O2567" s="32" t="s">
        <v>71</v>
      </c>
      <c r="P2567" s="32">
        <v>796</v>
      </c>
      <c r="Q2567" s="32" t="s">
        <v>47</v>
      </c>
      <c r="R2567" s="34">
        <v>20</v>
      </c>
      <c r="S2567" s="34">
        <v>15200</v>
      </c>
      <c r="T2567" s="35">
        <v>0</v>
      </c>
      <c r="U2567" s="36">
        <f t="shared" si="217"/>
        <v>0</v>
      </c>
      <c r="V2567" s="37" t="s">
        <v>48</v>
      </c>
      <c r="W2567" s="32">
        <v>2016</v>
      </c>
      <c r="X2567" s="38">
        <v>11</v>
      </c>
    </row>
    <row r="2568" spans="1:24" s="40" customFormat="1" ht="50.1" customHeight="1">
      <c r="A2568" s="333" t="s">
        <v>6045</v>
      </c>
      <c r="B2568" s="30" t="s">
        <v>35</v>
      </c>
      <c r="C2568" s="42" t="s">
        <v>6035</v>
      </c>
      <c r="D2568" s="42" t="s">
        <v>6036</v>
      </c>
      <c r="E2568" s="42" t="s">
        <v>6037</v>
      </c>
      <c r="F2568" s="42" t="s">
        <v>6038</v>
      </c>
      <c r="G2568" s="32" t="s">
        <v>40</v>
      </c>
      <c r="H2568" s="30">
        <v>0</v>
      </c>
      <c r="I2568" s="67">
        <v>590000000</v>
      </c>
      <c r="J2568" s="32" t="s">
        <v>41</v>
      </c>
      <c r="K2568" s="32" t="s">
        <v>383</v>
      </c>
      <c r="L2568" s="32" t="s">
        <v>302</v>
      </c>
      <c r="M2568" s="32" t="s">
        <v>69</v>
      </c>
      <c r="N2568" s="32" t="s">
        <v>303</v>
      </c>
      <c r="O2568" s="32" t="s">
        <v>115</v>
      </c>
      <c r="P2568" s="32">
        <v>796</v>
      </c>
      <c r="Q2568" s="32" t="s">
        <v>47</v>
      </c>
      <c r="R2568" s="58">
        <v>20</v>
      </c>
      <c r="S2568" s="58">
        <v>15200</v>
      </c>
      <c r="T2568" s="44">
        <v>0</v>
      </c>
      <c r="U2568" s="44">
        <f>T2568*1.12</f>
        <v>0</v>
      </c>
      <c r="V2568" s="65"/>
      <c r="W2568" s="32">
        <v>2016</v>
      </c>
      <c r="X2568" s="30" t="s">
        <v>6046</v>
      </c>
    </row>
    <row r="2569" spans="1:24" s="40" customFormat="1" ht="50.1" customHeight="1">
      <c r="A2569" s="70" t="s">
        <v>6047</v>
      </c>
      <c r="B2569" s="54" t="s">
        <v>35</v>
      </c>
      <c r="C2569" s="42" t="s">
        <v>6035</v>
      </c>
      <c r="D2569" s="42" t="s">
        <v>6036</v>
      </c>
      <c r="E2569" s="42" t="s">
        <v>6037</v>
      </c>
      <c r="F2569" s="42" t="s">
        <v>6038</v>
      </c>
      <c r="G2569" s="30" t="s">
        <v>40</v>
      </c>
      <c r="H2569" s="239">
        <v>0</v>
      </c>
      <c r="I2569" s="67">
        <v>590000000</v>
      </c>
      <c r="J2569" s="68" t="s">
        <v>394</v>
      </c>
      <c r="K2569" s="30" t="s">
        <v>6048</v>
      </c>
      <c r="L2569" s="30" t="s">
        <v>396</v>
      </c>
      <c r="M2569" s="30" t="s">
        <v>69</v>
      </c>
      <c r="N2569" s="30" t="s">
        <v>6049</v>
      </c>
      <c r="O2569" s="30" t="s">
        <v>6050</v>
      </c>
      <c r="P2569" s="32">
        <v>796</v>
      </c>
      <c r="Q2569" s="32" t="s">
        <v>47</v>
      </c>
      <c r="R2569" s="58">
        <v>20</v>
      </c>
      <c r="S2569" s="58">
        <v>17200</v>
      </c>
      <c r="T2569" s="44">
        <f>R2569*S2569</f>
        <v>344000</v>
      </c>
      <c r="U2569" s="44">
        <f>T2569*1.12</f>
        <v>385280.00000000006</v>
      </c>
      <c r="V2569" s="30"/>
      <c r="W2569" s="68">
        <v>2016</v>
      </c>
      <c r="X2569" s="123"/>
    </row>
    <row r="2570" spans="1:24" ht="50.1" customHeight="1">
      <c r="A2570" s="29" t="s">
        <v>6051</v>
      </c>
      <c r="B2570" s="30" t="s">
        <v>35</v>
      </c>
      <c r="C2570" s="31" t="s">
        <v>6052</v>
      </c>
      <c r="D2570" s="31" t="s">
        <v>6053</v>
      </c>
      <c r="E2570" s="31" t="s">
        <v>6054</v>
      </c>
      <c r="F2570" s="31" t="s">
        <v>6055</v>
      </c>
      <c r="G2570" s="32" t="s">
        <v>103</v>
      </c>
      <c r="H2570" s="33">
        <v>10</v>
      </c>
      <c r="I2570" s="67">
        <v>590000000</v>
      </c>
      <c r="J2570" s="32" t="s">
        <v>41</v>
      </c>
      <c r="K2570" s="32" t="s">
        <v>42</v>
      </c>
      <c r="L2570" s="32" t="s">
        <v>43</v>
      </c>
      <c r="M2570" s="32" t="s">
        <v>84</v>
      </c>
      <c r="N2570" s="32" t="s">
        <v>880</v>
      </c>
      <c r="O2570" s="32" t="s">
        <v>111</v>
      </c>
      <c r="P2570" s="32">
        <v>796</v>
      </c>
      <c r="Q2570" s="32" t="s">
        <v>47</v>
      </c>
      <c r="R2570" s="34">
        <v>50</v>
      </c>
      <c r="S2570" s="34">
        <v>291</v>
      </c>
      <c r="T2570" s="35">
        <v>0</v>
      </c>
      <c r="U2570" s="36">
        <f t="shared" si="217"/>
        <v>0</v>
      </c>
      <c r="V2570" s="37" t="s">
        <v>48</v>
      </c>
      <c r="W2570" s="32">
        <v>2016</v>
      </c>
      <c r="X2570" s="38">
        <v>11</v>
      </c>
    </row>
    <row r="2571" spans="1:24" s="151" customFormat="1" ht="50.1" customHeight="1">
      <c r="A2571" s="41" t="s">
        <v>6056</v>
      </c>
      <c r="B2571" s="30" t="s">
        <v>35</v>
      </c>
      <c r="C2571" s="42" t="s">
        <v>6052</v>
      </c>
      <c r="D2571" s="42" t="s">
        <v>6053</v>
      </c>
      <c r="E2571" s="42" t="s">
        <v>6054</v>
      </c>
      <c r="F2571" s="42" t="s">
        <v>6057</v>
      </c>
      <c r="G2571" s="30" t="s">
        <v>103</v>
      </c>
      <c r="H2571" s="30">
        <v>10</v>
      </c>
      <c r="I2571" s="67">
        <v>590000000</v>
      </c>
      <c r="J2571" s="32" t="s">
        <v>41</v>
      </c>
      <c r="K2571" s="30" t="s">
        <v>174</v>
      </c>
      <c r="L2571" s="32" t="s">
        <v>43</v>
      </c>
      <c r="M2571" s="30" t="s">
        <v>84</v>
      </c>
      <c r="N2571" s="30" t="s">
        <v>882</v>
      </c>
      <c r="O2571" s="32" t="s">
        <v>115</v>
      </c>
      <c r="P2571" s="32">
        <v>796</v>
      </c>
      <c r="Q2571" s="30" t="s">
        <v>47</v>
      </c>
      <c r="R2571" s="43">
        <v>50</v>
      </c>
      <c r="S2571" s="43">
        <v>291</v>
      </c>
      <c r="T2571" s="44">
        <f>R2571*S2571</f>
        <v>14550</v>
      </c>
      <c r="U2571" s="44">
        <f>T2571*1.12</f>
        <v>16296.000000000002</v>
      </c>
      <c r="V2571" s="64"/>
      <c r="W2571" s="32">
        <v>2016</v>
      </c>
      <c r="X2571" s="30"/>
    </row>
    <row r="2572" spans="1:24" ht="50.1" customHeight="1">
      <c r="A2572" s="29" t="s">
        <v>6058</v>
      </c>
      <c r="B2572" s="30" t="s">
        <v>35</v>
      </c>
      <c r="C2572" s="31" t="s">
        <v>6059</v>
      </c>
      <c r="D2572" s="31" t="s">
        <v>6053</v>
      </c>
      <c r="E2572" s="31" t="s">
        <v>6060</v>
      </c>
      <c r="F2572" s="31" t="s">
        <v>6061</v>
      </c>
      <c r="G2572" s="32" t="s">
        <v>103</v>
      </c>
      <c r="H2572" s="33">
        <v>10</v>
      </c>
      <c r="I2572" s="67">
        <v>590000000</v>
      </c>
      <c r="J2572" s="32" t="s">
        <v>41</v>
      </c>
      <c r="K2572" s="32" t="s">
        <v>42</v>
      </c>
      <c r="L2572" s="32" t="s">
        <v>43</v>
      </c>
      <c r="M2572" s="32" t="s">
        <v>84</v>
      </c>
      <c r="N2572" s="32" t="s">
        <v>880</v>
      </c>
      <c r="O2572" s="32" t="s">
        <v>111</v>
      </c>
      <c r="P2572" s="32">
        <v>796</v>
      </c>
      <c r="Q2572" s="32" t="s">
        <v>47</v>
      </c>
      <c r="R2572" s="34">
        <v>50</v>
      </c>
      <c r="S2572" s="34">
        <v>139</v>
      </c>
      <c r="T2572" s="35">
        <v>0</v>
      </c>
      <c r="U2572" s="36">
        <f t="shared" si="217"/>
        <v>0</v>
      </c>
      <c r="V2572" s="37" t="s">
        <v>48</v>
      </c>
      <c r="W2572" s="32">
        <v>2016</v>
      </c>
      <c r="X2572" s="38">
        <v>11</v>
      </c>
    </row>
    <row r="2573" spans="1:24" s="151" customFormat="1" ht="50.1" customHeight="1">
      <c r="A2573" s="41" t="s">
        <v>6062</v>
      </c>
      <c r="B2573" s="30" t="s">
        <v>35</v>
      </c>
      <c r="C2573" s="42" t="s">
        <v>6059</v>
      </c>
      <c r="D2573" s="42" t="s">
        <v>6053</v>
      </c>
      <c r="E2573" s="42" t="s">
        <v>6060</v>
      </c>
      <c r="F2573" s="42" t="s">
        <v>6063</v>
      </c>
      <c r="G2573" s="30" t="s">
        <v>103</v>
      </c>
      <c r="H2573" s="30">
        <v>10</v>
      </c>
      <c r="I2573" s="67">
        <v>590000000</v>
      </c>
      <c r="J2573" s="32" t="s">
        <v>41</v>
      </c>
      <c r="K2573" s="30" t="s">
        <v>174</v>
      </c>
      <c r="L2573" s="32" t="s">
        <v>43</v>
      </c>
      <c r="M2573" s="30" t="s">
        <v>84</v>
      </c>
      <c r="N2573" s="30" t="s">
        <v>882</v>
      </c>
      <c r="O2573" s="32" t="s">
        <v>115</v>
      </c>
      <c r="P2573" s="32">
        <v>796</v>
      </c>
      <c r="Q2573" s="30" t="s">
        <v>47</v>
      </c>
      <c r="R2573" s="43">
        <v>50</v>
      </c>
      <c r="S2573" s="43">
        <v>139</v>
      </c>
      <c r="T2573" s="44">
        <f>R2573*S2573</f>
        <v>6950</v>
      </c>
      <c r="U2573" s="44">
        <f>T2573*1.12</f>
        <v>7784.0000000000009</v>
      </c>
      <c r="V2573" s="64"/>
      <c r="W2573" s="32">
        <v>2016</v>
      </c>
      <c r="X2573" s="30"/>
    </row>
    <row r="2574" spans="1:24" ht="50.1" customHeight="1">
      <c r="A2574" s="29" t="s">
        <v>6064</v>
      </c>
      <c r="B2574" s="30" t="s">
        <v>35</v>
      </c>
      <c r="C2574" s="31" t="s">
        <v>6065</v>
      </c>
      <c r="D2574" s="31" t="s">
        <v>6053</v>
      </c>
      <c r="E2574" s="31" t="s">
        <v>6066</v>
      </c>
      <c r="F2574" s="31" t="s">
        <v>6067</v>
      </c>
      <c r="G2574" s="32" t="s">
        <v>103</v>
      </c>
      <c r="H2574" s="33">
        <v>10</v>
      </c>
      <c r="I2574" s="67">
        <v>590000000</v>
      </c>
      <c r="J2574" s="32" t="s">
        <v>41</v>
      </c>
      <c r="K2574" s="32" t="s">
        <v>42</v>
      </c>
      <c r="L2574" s="32" t="s">
        <v>43</v>
      </c>
      <c r="M2574" s="32" t="s">
        <v>84</v>
      </c>
      <c r="N2574" s="32" t="s">
        <v>880</v>
      </c>
      <c r="O2574" s="32" t="s">
        <v>111</v>
      </c>
      <c r="P2574" s="32">
        <v>796</v>
      </c>
      <c r="Q2574" s="32" t="s">
        <v>47</v>
      </c>
      <c r="R2574" s="34">
        <v>50</v>
      </c>
      <c r="S2574" s="34">
        <v>134</v>
      </c>
      <c r="T2574" s="35">
        <v>0</v>
      </c>
      <c r="U2574" s="36">
        <f t="shared" si="217"/>
        <v>0</v>
      </c>
      <c r="V2574" s="37" t="s">
        <v>48</v>
      </c>
      <c r="W2574" s="32">
        <v>2016</v>
      </c>
      <c r="X2574" s="38">
        <v>11</v>
      </c>
    </row>
    <row r="2575" spans="1:24" s="151" customFormat="1" ht="50.1" customHeight="1">
      <c r="A2575" s="41" t="s">
        <v>6068</v>
      </c>
      <c r="B2575" s="30" t="s">
        <v>35</v>
      </c>
      <c r="C2575" s="42" t="s">
        <v>6065</v>
      </c>
      <c r="D2575" s="42" t="s">
        <v>6053</v>
      </c>
      <c r="E2575" s="42" t="s">
        <v>6066</v>
      </c>
      <c r="F2575" s="42" t="s">
        <v>6069</v>
      </c>
      <c r="G2575" s="30" t="s">
        <v>103</v>
      </c>
      <c r="H2575" s="30">
        <v>10</v>
      </c>
      <c r="I2575" s="67">
        <v>590000000</v>
      </c>
      <c r="J2575" s="32" t="s">
        <v>41</v>
      </c>
      <c r="K2575" s="30" t="s">
        <v>174</v>
      </c>
      <c r="L2575" s="32" t="s">
        <v>43</v>
      </c>
      <c r="M2575" s="30" t="s">
        <v>84</v>
      </c>
      <c r="N2575" s="30" t="s">
        <v>882</v>
      </c>
      <c r="O2575" s="32" t="s">
        <v>115</v>
      </c>
      <c r="P2575" s="32">
        <v>796</v>
      </c>
      <c r="Q2575" s="30" t="s">
        <v>47</v>
      </c>
      <c r="R2575" s="43">
        <v>50</v>
      </c>
      <c r="S2575" s="43">
        <v>134</v>
      </c>
      <c r="T2575" s="44">
        <f>R2575*S2575</f>
        <v>6700</v>
      </c>
      <c r="U2575" s="44">
        <f>T2575*1.12</f>
        <v>7504.0000000000009</v>
      </c>
      <c r="V2575" s="64"/>
      <c r="W2575" s="32">
        <v>2016</v>
      </c>
      <c r="X2575" s="30"/>
    </row>
    <row r="2576" spans="1:24" ht="50.1" customHeight="1">
      <c r="A2576" s="29" t="s">
        <v>6070</v>
      </c>
      <c r="B2576" s="30" t="s">
        <v>35</v>
      </c>
      <c r="C2576" s="31" t="s">
        <v>6071</v>
      </c>
      <c r="D2576" s="31" t="s">
        <v>6053</v>
      </c>
      <c r="E2576" s="31" t="s">
        <v>6072</v>
      </c>
      <c r="F2576" s="31" t="s">
        <v>6073</v>
      </c>
      <c r="G2576" s="32" t="s">
        <v>103</v>
      </c>
      <c r="H2576" s="33">
        <v>10</v>
      </c>
      <c r="I2576" s="67">
        <v>590000000</v>
      </c>
      <c r="J2576" s="32" t="s">
        <v>41</v>
      </c>
      <c r="K2576" s="32" t="s">
        <v>42</v>
      </c>
      <c r="L2576" s="32" t="s">
        <v>43</v>
      </c>
      <c r="M2576" s="32" t="s">
        <v>84</v>
      </c>
      <c r="N2576" s="32" t="s">
        <v>880</v>
      </c>
      <c r="O2576" s="32" t="s">
        <v>111</v>
      </c>
      <c r="P2576" s="32">
        <v>796</v>
      </c>
      <c r="Q2576" s="32" t="s">
        <v>47</v>
      </c>
      <c r="R2576" s="34">
        <v>50</v>
      </c>
      <c r="S2576" s="34">
        <v>103</v>
      </c>
      <c r="T2576" s="35">
        <v>0</v>
      </c>
      <c r="U2576" s="36">
        <f t="shared" si="217"/>
        <v>0</v>
      </c>
      <c r="V2576" s="37" t="s">
        <v>48</v>
      </c>
      <c r="W2576" s="32">
        <v>2016</v>
      </c>
      <c r="X2576" s="38">
        <v>11</v>
      </c>
    </row>
    <row r="2577" spans="1:58" s="151" customFormat="1" ht="50.1" customHeight="1">
      <c r="A2577" s="41" t="s">
        <v>6074</v>
      </c>
      <c r="B2577" s="30" t="s">
        <v>35</v>
      </c>
      <c r="C2577" s="42" t="s">
        <v>6071</v>
      </c>
      <c r="D2577" s="42" t="s">
        <v>6053</v>
      </c>
      <c r="E2577" s="42" t="s">
        <v>6072</v>
      </c>
      <c r="F2577" s="42" t="s">
        <v>6073</v>
      </c>
      <c r="G2577" s="30" t="s">
        <v>103</v>
      </c>
      <c r="H2577" s="30">
        <v>10</v>
      </c>
      <c r="I2577" s="67">
        <v>590000000</v>
      </c>
      <c r="J2577" s="32" t="s">
        <v>41</v>
      </c>
      <c r="K2577" s="30" t="s">
        <v>174</v>
      </c>
      <c r="L2577" s="32" t="s">
        <v>43</v>
      </c>
      <c r="M2577" s="30" t="s">
        <v>84</v>
      </c>
      <c r="N2577" s="30" t="s">
        <v>882</v>
      </c>
      <c r="O2577" s="32" t="s">
        <v>115</v>
      </c>
      <c r="P2577" s="32">
        <v>796</v>
      </c>
      <c r="Q2577" s="30" t="s">
        <v>47</v>
      </c>
      <c r="R2577" s="43">
        <v>50</v>
      </c>
      <c r="S2577" s="43">
        <v>103</v>
      </c>
      <c r="T2577" s="44">
        <f>R2577*S2577</f>
        <v>5150</v>
      </c>
      <c r="U2577" s="44">
        <f>T2577*1.12</f>
        <v>5768.0000000000009</v>
      </c>
      <c r="V2577" s="64"/>
      <c r="W2577" s="32">
        <v>2016</v>
      </c>
      <c r="X2577" s="30"/>
    </row>
    <row r="2578" spans="1:58" ht="50.1" customHeight="1">
      <c r="A2578" s="29" t="s">
        <v>6075</v>
      </c>
      <c r="B2578" s="30" t="s">
        <v>35</v>
      </c>
      <c r="C2578" s="31" t="s">
        <v>6076</v>
      </c>
      <c r="D2578" s="31" t="s">
        <v>6053</v>
      </c>
      <c r="E2578" s="31" t="s">
        <v>6077</v>
      </c>
      <c r="F2578" s="31" t="s">
        <v>6078</v>
      </c>
      <c r="G2578" s="32" t="s">
        <v>103</v>
      </c>
      <c r="H2578" s="33">
        <v>10</v>
      </c>
      <c r="I2578" s="67">
        <v>590000000</v>
      </c>
      <c r="J2578" s="32" t="s">
        <v>41</v>
      </c>
      <c r="K2578" s="32" t="s">
        <v>42</v>
      </c>
      <c r="L2578" s="32" t="s">
        <v>43</v>
      </c>
      <c r="M2578" s="32" t="s">
        <v>84</v>
      </c>
      <c r="N2578" s="32" t="s">
        <v>880</v>
      </c>
      <c r="O2578" s="32" t="s">
        <v>111</v>
      </c>
      <c r="P2578" s="32">
        <v>796</v>
      </c>
      <c r="Q2578" s="32" t="s">
        <v>47</v>
      </c>
      <c r="R2578" s="34">
        <v>50</v>
      </c>
      <c r="S2578" s="34">
        <v>76</v>
      </c>
      <c r="T2578" s="35">
        <v>0</v>
      </c>
      <c r="U2578" s="36">
        <f t="shared" si="217"/>
        <v>0</v>
      </c>
      <c r="V2578" s="37" t="s">
        <v>48</v>
      </c>
      <c r="W2578" s="32">
        <v>2016</v>
      </c>
      <c r="X2578" s="38">
        <v>11</v>
      </c>
    </row>
    <row r="2579" spans="1:58" s="151" customFormat="1" ht="50.1" customHeight="1">
      <c r="A2579" s="41" t="s">
        <v>6079</v>
      </c>
      <c r="B2579" s="30" t="s">
        <v>35</v>
      </c>
      <c r="C2579" s="42" t="s">
        <v>6076</v>
      </c>
      <c r="D2579" s="42" t="s">
        <v>6053</v>
      </c>
      <c r="E2579" s="42" t="s">
        <v>6077</v>
      </c>
      <c r="F2579" s="42" t="s">
        <v>6080</v>
      </c>
      <c r="G2579" s="30" t="s">
        <v>103</v>
      </c>
      <c r="H2579" s="30">
        <v>10</v>
      </c>
      <c r="I2579" s="67">
        <v>590000000</v>
      </c>
      <c r="J2579" s="32" t="s">
        <v>41</v>
      </c>
      <c r="K2579" s="30" t="s">
        <v>174</v>
      </c>
      <c r="L2579" s="32" t="s">
        <v>43</v>
      </c>
      <c r="M2579" s="30" t="s">
        <v>84</v>
      </c>
      <c r="N2579" s="30" t="s">
        <v>882</v>
      </c>
      <c r="O2579" s="32" t="s">
        <v>115</v>
      </c>
      <c r="P2579" s="32">
        <v>796</v>
      </c>
      <c r="Q2579" s="30" t="s">
        <v>47</v>
      </c>
      <c r="R2579" s="43">
        <v>50</v>
      </c>
      <c r="S2579" s="43">
        <v>76</v>
      </c>
      <c r="T2579" s="44">
        <f>R2579*S2579</f>
        <v>3800</v>
      </c>
      <c r="U2579" s="44">
        <f>T2579*1.12</f>
        <v>4256</v>
      </c>
      <c r="V2579" s="64"/>
      <c r="W2579" s="32">
        <v>2016</v>
      </c>
      <c r="X2579" s="30"/>
    </row>
    <row r="2580" spans="1:58" ht="50.1" customHeight="1">
      <c r="A2580" s="29" t="s">
        <v>6081</v>
      </c>
      <c r="B2580" s="30" t="s">
        <v>35</v>
      </c>
      <c r="C2580" s="31" t="s">
        <v>6082</v>
      </c>
      <c r="D2580" s="31" t="s">
        <v>6053</v>
      </c>
      <c r="E2580" s="31" t="s">
        <v>6083</v>
      </c>
      <c r="F2580" s="31" t="s">
        <v>6084</v>
      </c>
      <c r="G2580" s="32" t="s">
        <v>40</v>
      </c>
      <c r="H2580" s="33">
        <v>0</v>
      </c>
      <c r="I2580" s="67">
        <v>590000000</v>
      </c>
      <c r="J2580" s="32" t="s">
        <v>41</v>
      </c>
      <c r="K2580" s="32" t="s">
        <v>68</v>
      </c>
      <c r="L2580" s="32" t="s">
        <v>302</v>
      </c>
      <c r="M2580" s="32" t="s">
        <v>69</v>
      </c>
      <c r="N2580" s="32" t="s">
        <v>303</v>
      </c>
      <c r="O2580" s="32" t="s">
        <v>71</v>
      </c>
      <c r="P2580" s="32">
        <v>796</v>
      </c>
      <c r="Q2580" s="32" t="s">
        <v>47</v>
      </c>
      <c r="R2580" s="34">
        <v>7</v>
      </c>
      <c r="S2580" s="34">
        <v>550</v>
      </c>
      <c r="T2580" s="35">
        <v>0</v>
      </c>
      <c r="U2580" s="36">
        <f t="shared" si="217"/>
        <v>0</v>
      </c>
      <c r="V2580" s="37" t="s">
        <v>48</v>
      </c>
      <c r="W2580" s="32">
        <v>2016</v>
      </c>
      <c r="X2580" s="38">
        <v>11</v>
      </c>
    </row>
    <row r="2581" spans="1:58" s="151" customFormat="1" ht="50.1" customHeight="1">
      <c r="A2581" s="41" t="s">
        <v>6085</v>
      </c>
      <c r="B2581" s="30" t="s">
        <v>35</v>
      </c>
      <c r="C2581" s="42" t="s">
        <v>6082</v>
      </c>
      <c r="D2581" s="42" t="s">
        <v>6053</v>
      </c>
      <c r="E2581" s="42" t="s">
        <v>6083</v>
      </c>
      <c r="F2581" s="42" t="s">
        <v>6084</v>
      </c>
      <c r="G2581" s="32" t="s">
        <v>40</v>
      </c>
      <c r="H2581" s="30">
        <v>0</v>
      </c>
      <c r="I2581" s="67">
        <v>590000000</v>
      </c>
      <c r="J2581" s="32" t="s">
        <v>41</v>
      </c>
      <c r="K2581" s="32" t="s">
        <v>182</v>
      </c>
      <c r="L2581" s="32" t="s">
        <v>302</v>
      </c>
      <c r="M2581" s="32" t="s">
        <v>69</v>
      </c>
      <c r="N2581" s="32" t="s">
        <v>303</v>
      </c>
      <c r="O2581" s="32" t="s">
        <v>115</v>
      </c>
      <c r="P2581" s="32">
        <v>796</v>
      </c>
      <c r="Q2581" s="32" t="s">
        <v>47</v>
      </c>
      <c r="R2581" s="62">
        <v>7</v>
      </c>
      <c r="S2581" s="53">
        <v>550</v>
      </c>
      <c r="T2581" s="44">
        <f>R2581*S2581</f>
        <v>3850</v>
      </c>
      <c r="U2581" s="44">
        <f>T2581*1.12</f>
        <v>4312</v>
      </c>
      <c r="V2581" s="65"/>
      <c r="W2581" s="32">
        <v>2016</v>
      </c>
      <c r="X2581" s="87"/>
    </row>
    <row r="2582" spans="1:58" ht="50.1" customHeight="1">
      <c r="A2582" s="29" t="s">
        <v>6086</v>
      </c>
      <c r="B2582" s="30" t="s">
        <v>35</v>
      </c>
      <c r="C2582" s="31" t="s">
        <v>6087</v>
      </c>
      <c r="D2582" s="31" t="s">
        <v>6088</v>
      </c>
      <c r="E2582" s="31" t="s">
        <v>6089</v>
      </c>
      <c r="F2582" s="31" t="s">
        <v>6090</v>
      </c>
      <c r="G2582" s="32" t="s">
        <v>40</v>
      </c>
      <c r="H2582" s="33">
        <v>0</v>
      </c>
      <c r="I2582" s="67">
        <v>590000000</v>
      </c>
      <c r="J2582" s="32" t="s">
        <v>41</v>
      </c>
      <c r="K2582" s="32" t="s">
        <v>42</v>
      </c>
      <c r="L2582" s="32" t="s">
        <v>43</v>
      </c>
      <c r="M2582" s="32" t="s">
        <v>44</v>
      </c>
      <c r="N2582" s="32" t="s">
        <v>45</v>
      </c>
      <c r="O2582" s="32" t="s">
        <v>111</v>
      </c>
      <c r="P2582" s="32">
        <v>796</v>
      </c>
      <c r="Q2582" s="32" t="s">
        <v>47</v>
      </c>
      <c r="R2582" s="34">
        <v>15</v>
      </c>
      <c r="S2582" s="34">
        <v>650</v>
      </c>
      <c r="T2582" s="35">
        <v>0</v>
      </c>
      <c r="U2582" s="36">
        <f t="shared" si="217"/>
        <v>0</v>
      </c>
      <c r="V2582" s="37" t="s">
        <v>48</v>
      </c>
      <c r="W2582" s="32">
        <v>2016</v>
      </c>
      <c r="X2582" s="38">
        <v>11</v>
      </c>
    </row>
    <row r="2583" spans="1:58" s="40" customFormat="1" ht="50.1" customHeight="1">
      <c r="A2583" s="70" t="s">
        <v>6091</v>
      </c>
      <c r="B2583" s="30" t="s">
        <v>35</v>
      </c>
      <c r="C2583" s="42" t="s">
        <v>6087</v>
      </c>
      <c r="D2583" s="42" t="s">
        <v>6088</v>
      </c>
      <c r="E2583" s="42" t="s">
        <v>6089</v>
      </c>
      <c r="F2583" s="42" t="s">
        <v>6090</v>
      </c>
      <c r="G2583" s="30" t="s">
        <v>40</v>
      </c>
      <c r="H2583" s="30">
        <v>0</v>
      </c>
      <c r="I2583" s="67">
        <v>590000000</v>
      </c>
      <c r="J2583" s="32" t="s">
        <v>41</v>
      </c>
      <c r="K2583" s="30" t="s">
        <v>174</v>
      </c>
      <c r="L2583" s="32" t="s">
        <v>43</v>
      </c>
      <c r="M2583" s="30" t="s">
        <v>44</v>
      </c>
      <c r="N2583" s="30" t="s">
        <v>45</v>
      </c>
      <c r="O2583" s="32" t="s">
        <v>115</v>
      </c>
      <c r="P2583" s="32">
        <v>796</v>
      </c>
      <c r="Q2583" s="30" t="s">
        <v>47</v>
      </c>
      <c r="R2583" s="58">
        <v>15</v>
      </c>
      <c r="S2583" s="58">
        <v>650</v>
      </c>
      <c r="T2583" s="58">
        <v>0</v>
      </c>
      <c r="U2583" s="58">
        <f>T2583*1.12</f>
        <v>0</v>
      </c>
      <c r="V2583" s="64"/>
      <c r="W2583" s="32">
        <v>2016</v>
      </c>
      <c r="X2583" s="30" t="s">
        <v>13010</v>
      </c>
      <c r="Y2583" s="364"/>
      <c r="Z2583" s="364"/>
      <c r="AA2583" s="364"/>
      <c r="AB2583" s="364"/>
      <c r="AC2583" s="364"/>
      <c r="AD2583" s="364"/>
      <c r="AE2583" s="364"/>
      <c r="AF2583" s="364"/>
      <c r="AG2583" s="364"/>
      <c r="AH2583" s="39"/>
      <c r="AI2583" s="39"/>
      <c r="AJ2583" s="39"/>
      <c r="AK2583" s="39"/>
      <c r="AL2583" s="39"/>
      <c r="AM2583" s="39"/>
      <c r="AN2583" s="39"/>
      <c r="AO2583" s="39"/>
      <c r="AP2583" s="39"/>
      <c r="AQ2583" s="39"/>
      <c r="AR2583" s="39"/>
      <c r="AS2583" s="39"/>
      <c r="AT2583" s="39"/>
      <c r="AU2583" s="39"/>
      <c r="AV2583" s="39"/>
      <c r="AW2583" s="39"/>
      <c r="AX2583" s="39"/>
      <c r="AY2583" s="39"/>
      <c r="AZ2583" s="39"/>
      <c r="BA2583" s="39"/>
      <c r="BB2583" s="39"/>
      <c r="BC2583" s="39"/>
      <c r="BD2583" s="39"/>
      <c r="BE2583" s="39"/>
      <c r="BF2583" s="39"/>
    </row>
    <row r="2584" spans="1:58" s="40" customFormat="1" ht="50.1" customHeight="1">
      <c r="A2584" s="70" t="s">
        <v>13011</v>
      </c>
      <c r="B2584" s="30" t="s">
        <v>35</v>
      </c>
      <c r="C2584" s="42" t="s">
        <v>6087</v>
      </c>
      <c r="D2584" s="42" t="s">
        <v>6088</v>
      </c>
      <c r="E2584" s="42" t="s">
        <v>6089</v>
      </c>
      <c r="F2584" s="42" t="s">
        <v>13012</v>
      </c>
      <c r="G2584" s="30" t="s">
        <v>40</v>
      </c>
      <c r="H2584" s="30">
        <v>0</v>
      </c>
      <c r="I2584" s="67">
        <v>590000000</v>
      </c>
      <c r="J2584" s="32" t="s">
        <v>41</v>
      </c>
      <c r="K2584" s="30" t="s">
        <v>13013</v>
      </c>
      <c r="L2584" s="32" t="s">
        <v>3417</v>
      </c>
      <c r="M2584" s="30" t="s">
        <v>44</v>
      </c>
      <c r="N2584" s="30" t="s">
        <v>45</v>
      </c>
      <c r="O2584" s="32" t="s">
        <v>62</v>
      </c>
      <c r="P2584" s="32">
        <v>796</v>
      </c>
      <c r="Q2584" s="30" t="s">
        <v>6043</v>
      </c>
      <c r="R2584" s="43">
        <v>10</v>
      </c>
      <c r="S2584" s="43">
        <v>650</v>
      </c>
      <c r="T2584" s="58">
        <f>S2584*R2584</f>
        <v>6500</v>
      </c>
      <c r="U2584" s="58">
        <f>T2584*1.12</f>
        <v>7280.0000000000009</v>
      </c>
      <c r="V2584" s="64"/>
      <c r="W2584" s="32">
        <v>2016</v>
      </c>
      <c r="X2584" s="123"/>
      <c r="Y2584" s="364"/>
      <c r="Z2584" s="364"/>
      <c r="AA2584" s="364"/>
      <c r="AB2584" s="364"/>
      <c r="AC2584" s="364"/>
      <c r="AD2584" s="364"/>
      <c r="AE2584" s="364"/>
      <c r="AF2584" s="364"/>
      <c r="AG2584" s="364"/>
      <c r="AH2584" s="39"/>
      <c r="AI2584" s="39"/>
      <c r="AJ2584" s="39"/>
      <c r="AK2584" s="39"/>
      <c r="AL2584" s="39"/>
      <c r="AM2584" s="39"/>
      <c r="AN2584" s="39"/>
      <c r="AO2584" s="39"/>
      <c r="AP2584" s="39"/>
      <c r="AQ2584" s="39"/>
      <c r="AR2584" s="39"/>
      <c r="AS2584" s="39"/>
      <c r="AT2584" s="39"/>
      <c r="AU2584" s="39"/>
      <c r="AV2584" s="39"/>
      <c r="AW2584" s="39"/>
      <c r="AX2584" s="39"/>
      <c r="AY2584" s="39"/>
      <c r="AZ2584" s="39"/>
      <c r="BA2584" s="39"/>
      <c r="BB2584" s="39"/>
      <c r="BC2584" s="39"/>
      <c r="BD2584" s="39"/>
      <c r="BE2584" s="39"/>
      <c r="BF2584" s="39"/>
    </row>
    <row r="2585" spans="1:58" ht="50.1" customHeight="1">
      <c r="A2585" s="29" t="s">
        <v>6092</v>
      </c>
      <c r="B2585" s="30" t="s">
        <v>35</v>
      </c>
      <c r="C2585" s="31" t="s">
        <v>6093</v>
      </c>
      <c r="D2585" s="31" t="s">
        <v>6088</v>
      </c>
      <c r="E2585" s="31" t="s">
        <v>6094</v>
      </c>
      <c r="F2585" s="31" t="s">
        <v>6095</v>
      </c>
      <c r="G2585" s="32" t="s">
        <v>103</v>
      </c>
      <c r="H2585" s="33">
        <v>10</v>
      </c>
      <c r="I2585" s="67">
        <v>590000000</v>
      </c>
      <c r="J2585" s="32" t="s">
        <v>41</v>
      </c>
      <c r="K2585" s="32" t="s">
        <v>42</v>
      </c>
      <c r="L2585" s="32" t="s">
        <v>43</v>
      </c>
      <c r="M2585" s="32" t="s">
        <v>84</v>
      </c>
      <c r="N2585" s="32" t="s">
        <v>904</v>
      </c>
      <c r="O2585" s="32" t="s">
        <v>111</v>
      </c>
      <c r="P2585" s="32">
        <v>796</v>
      </c>
      <c r="Q2585" s="32" t="s">
        <v>47</v>
      </c>
      <c r="R2585" s="34">
        <v>50</v>
      </c>
      <c r="S2585" s="34">
        <v>700</v>
      </c>
      <c r="T2585" s="35">
        <v>0</v>
      </c>
      <c r="U2585" s="36">
        <f t="shared" si="217"/>
        <v>0</v>
      </c>
      <c r="V2585" s="37" t="s">
        <v>48</v>
      </c>
      <c r="W2585" s="32">
        <v>2016</v>
      </c>
      <c r="X2585" s="38">
        <v>11</v>
      </c>
    </row>
    <row r="2586" spans="1:58" s="151" customFormat="1" ht="50.1" customHeight="1">
      <c r="A2586" s="41" t="s">
        <v>6096</v>
      </c>
      <c r="B2586" s="30" t="s">
        <v>35</v>
      </c>
      <c r="C2586" s="42" t="s">
        <v>6093</v>
      </c>
      <c r="D2586" s="42" t="s">
        <v>6088</v>
      </c>
      <c r="E2586" s="42" t="s">
        <v>6094</v>
      </c>
      <c r="F2586" s="42" t="s">
        <v>6097</v>
      </c>
      <c r="G2586" s="30" t="s">
        <v>103</v>
      </c>
      <c r="H2586" s="30">
        <v>10</v>
      </c>
      <c r="I2586" s="67">
        <v>590000000</v>
      </c>
      <c r="J2586" s="32" t="s">
        <v>41</v>
      </c>
      <c r="K2586" s="30" t="s">
        <v>174</v>
      </c>
      <c r="L2586" s="32" t="s">
        <v>43</v>
      </c>
      <c r="M2586" s="30" t="s">
        <v>84</v>
      </c>
      <c r="N2586" s="30" t="s">
        <v>5493</v>
      </c>
      <c r="O2586" s="32" t="s">
        <v>115</v>
      </c>
      <c r="P2586" s="32">
        <v>796</v>
      </c>
      <c r="Q2586" s="30" t="s">
        <v>47</v>
      </c>
      <c r="R2586" s="43">
        <v>50</v>
      </c>
      <c r="S2586" s="43">
        <v>700</v>
      </c>
      <c r="T2586" s="44">
        <f>R2586*S2586</f>
        <v>35000</v>
      </c>
      <c r="U2586" s="44">
        <f>T2586*1.12</f>
        <v>39200.000000000007</v>
      </c>
      <c r="V2586" s="64"/>
      <c r="W2586" s="32">
        <v>2016</v>
      </c>
      <c r="X2586" s="30"/>
    </row>
    <row r="2587" spans="1:58" ht="50.1" customHeight="1">
      <c r="A2587" s="29" t="s">
        <v>6098</v>
      </c>
      <c r="B2587" s="30" t="s">
        <v>35</v>
      </c>
      <c r="C2587" s="31" t="s">
        <v>6099</v>
      </c>
      <c r="D2587" s="31" t="s">
        <v>6088</v>
      </c>
      <c r="E2587" s="31" t="s">
        <v>6100</v>
      </c>
      <c r="F2587" s="31" t="s">
        <v>6101</v>
      </c>
      <c r="G2587" s="32" t="s">
        <v>103</v>
      </c>
      <c r="H2587" s="33">
        <v>10</v>
      </c>
      <c r="I2587" s="67">
        <v>590000000</v>
      </c>
      <c r="J2587" s="32" t="s">
        <v>41</v>
      </c>
      <c r="K2587" s="32" t="s">
        <v>42</v>
      </c>
      <c r="L2587" s="32" t="s">
        <v>43</v>
      </c>
      <c r="M2587" s="32" t="s">
        <v>84</v>
      </c>
      <c r="N2587" s="32" t="s">
        <v>904</v>
      </c>
      <c r="O2587" s="32" t="s">
        <v>111</v>
      </c>
      <c r="P2587" s="32">
        <v>796</v>
      </c>
      <c r="Q2587" s="32" t="s">
        <v>47</v>
      </c>
      <c r="R2587" s="34">
        <v>50</v>
      </c>
      <c r="S2587" s="34">
        <v>200</v>
      </c>
      <c r="T2587" s="35">
        <v>0</v>
      </c>
      <c r="U2587" s="36">
        <f t="shared" si="217"/>
        <v>0</v>
      </c>
      <c r="V2587" s="37" t="s">
        <v>48</v>
      </c>
      <c r="W2587" s="32">
        <v>2016</v>
      </c>
      <c r="X2587" s="38">
        <v>11</v>
      </c>
    </row>
    <row r="2588" spans="1:58" s="151" customFormat="1" ht="50.1" customHeight="1">
      <c r="A2588" s="41" t="s">
        <v>6102</v>
      </c>
      <c r="B2588" s="30" t="s">
        <v>35</v>
      </c>
      <c r="C2588" s="42" t="s">
        <v>6099</v>
      </c>
      <c r="D2588" s="42" t="s">
        <v>6088</v>
      </c>
      <c r="E2588" s="42" t="s">
        <v>6100</v>
      </c>
      <c r="F2588" s="42" t="s">
        <v>6101</v>
      </c>
      <c r="G2588" s="30" t="s">
        <v>103</v>
      </c>
      <c r="H2588" s="30">
        <v>10</v>
      </c>
      <c r="I2588" s="67">
        <v>590000000</v>
      </c>
      <c r="J2588" s="32" t="s">
        <v>41</v>
      </c>
      <c r="K2588" s="30" t="s">
        <v>174</v>
      </c>
      <c r="L2588" s="32" t="s">
        <v>43</v>
      </c>
      <c r="M2588" s="30" t="s">
        <v>84</v>
      </c>
      <c r="N2588" s="30" t="s">
        <v>5493</v>
      </c>
      <c r="O2588" s="32" t="s">
        <v>115</v>
      </c>
      <c r="P2588" s="32">
        <v>796</v>
      </c>
      <c r="Q2588" s="30" t="s">
        <v>47</v>
      </c>
      <c r="R2588" s="43">
        <v>50</v>
      </c>
      <c r="S2588" s="43">
        <v>200</v>
      </c>
      <c r="T2588" s="44">
        <f>R2588*S2588</f>
        <v>10000</v>
      </c>
      <c r="U2588" s="44">
        <f>T2588*1.12</f>
        <v>11200.000000000002</v>
      </c>
      <c r="V2588" s="64"/>
      <c r="W2588" s="32">
        <v>2016</v>
      </c>
      <c r="X2588" s="30"/>
    </row>
    <row r="2589" spans="1:58" ht="50.1" customHeight="1">
      <c r="A2589" s="29" t="s">
        <v>6103</v>
      </c>
      <c r="B2589" s="30" t="s">
        <v>35</v>
      </c>
      <c r="C2589" s="31" t="s">
        <v>6104</v>
      </c>
      <c r="D2589" s="31" t="s">
        <v>6088</v>
      </c>
      <c r="E2589" s="31" t="s">
        <v>6105</v>
      </c>
      <c r="F2589" s="31" t="s">
        <v>6106</v>
      </c>
      <c r="G2589" s="32" t="s">
        <v>103</v>
      </c>
      <c r="H2589" s="33">
        <v>10</v>
      </c>
      <c r="I2589" s="67">
        <v>590000000</v>
      </c>
      <c r="J2589" s="32" t="s">
        <v>41</v>
      </c>
      <c r="K2589" s="32" t="s">
        <v>42</v>
      </c>
      <c r="L2589" s="32" t="s">
        <v>43</v>
      </c>
      <c r="M2589" s="32" t="s">
        <v>84</v>
      </c>
      <c r="N2589" s="32" t="s">
        <v>880</v>
      </c>
      <c r="O2589" s="32" t="s">
        <v>111</v>
      </c>
      <c r="P2589" s="32" t="s">
        <v>994</v>
      </c>
      <c r="Q2589" s="32" t="s">
        <v>1222</v>
      </c>
      <c r="R2589" s="34">
        <v>50</v>
      </c>
      <c r="S2589" s="34">
        <v>780</v>
      </c>
      <c r="T2589" s="35">
        <v>0</v>
      </c>
      <c r="U2589" s="36">
        <f t="shared" si="217"/>
        <v>0</v>
      </c>
      <c r="V2589" s="37" t="s">
        <v>48</v>
      </c>
      <c r="W2589" s="32">
        <v>2016</v>
      </c>
      <c r="X2589" s="38">
        <v>11</v>
      </c>
    </row>
    <row r="2590" spans="1:58" s="151" customFormat="1" ht="50.1" customHeight="1">
      <c r="A2590" s="41" t="s">
        <v>6107</v>
      </c>
      <c r="B2590" s="30" t="s">
        <v>35</v>
      </c>
      <c r="C2590" s="42" t="s">
        <v>6104</v>
      </c>
      <c r="D2590" s="42" t="s">
        <v>6088</v>
      </c>
      <c r="E2590" s="42" t="s">
        <v>6105</v>
      </c>
      <c r="F2590" s="42" t="s">
        <v>6106</v>
      </c>
      <c r="G2590" s="30" t="s">
        <v>103</v>
      </c>
      <c r="H2590" s="30">
        <v>10</v>
      </c>
      <c r="I2590" s="67">
        <v>590000000</v>
      </c>
      <c r="J2590" s="32" t="s">
        <v>41</v>
      </c>
      <c r="K2590" s="30" t="s">
        <v>174</v>
      </c>
      <c r="L2590" s="32" t="s">
        <v>43</v>
      </c>
      <c r="M2590" s="30" t="s">
        <v>84</v>
      </c>
      <c r="N2590" s="30" t="s">
        <v>882</v>
      </c>
      <c r="O2590" s="32" t="s">
        <v>115</v>
      </c>
      <c r="P2590" s="32" t="s">
        <v>994</v>
      </c>
      <c r="Q2590" s="30" t="s">
        <v>1222</v>
      </c>
      <c r="R2590" s="43">
        <v>50</v>
      </c>
      <c r="S2590" s="43">
        <v>780</v>
      </c>
      <c r="T2590" s="44">
        <f>R2590*S2590</f>
        <v>39000</v>
      </c>
      <c r="U2590" s="44">
        <f>T2590*1.12</f>
        <v>43680.000000000007</v>
      </c>
      <c r="V2590" s="64"/>
      <c r="W2590" s="32">
        <v>2016</v>
      </c>
      <c r="X2590" s="30"/>
    </row>
    <row r="2591" spans="1:58" ht="50.1" customHeight="1">
      <c r="A2591" s="29" t="s">
        <v>6108</v>
      </c>
      <c r="B2591" s="30" t="s">
        <v>35</v>
      </c>
      <c r="C2591" s="31" t="s">
        <v>6109</v>
      </c>
      <c r="D2591" s="31" t="s">
        <v>6088</v>
      </c>
      <c r="E2591" s="31" t="s">
        <v>6110</v>
      </c>
      <c r="F2591" s="31" t="s">
        <v>6111</v>
      </c>
      <c r="G2591" s="32" t="s">
        <v>103</v>
      </c>
      <c r="H2591" s="33">
        <v>10</v>
      </c>
      <c r="I2591" s="67">
        <v>590000000</v>
      </c>
      <c r="J2591" s="32" t="s">
        <v>41</v>
      </c>
      <c r="K2591" s="32" t="s">
        <v>42</v>
      </c>
      <c r="L2591" s="32" t="s">
        <v>43</v>
      </c>
      <c r="M2591" s="32" t="s">
        <v>84</v>
      </c>
      <c r="N2591" s="32" t="s">
        <v>880</v>
      </c>
      <c r="O2591" s="32" t="s">
        <v>111</v>
      </c>
      <c r="P2591" s="32" t="s">
        <v>994</v>
      </c>
      <c r="Q2591" s="32" t="s">
        <v>1222</v>
      </c>
      <c r="R2591" s="34">
        <v>50</v>
      </c>
      <c r="S2591" s="34">
        <v>550</v>
      </c>
      <c r="T2591" s="35">
        <v>0</v>
      </c>
      <c r="U2591" s="36">
        <f t="shared" si="217"/>
        <v>0</v>
      </c>
      <c r="V2591" s="37" t="s">
        <v>48</v>
      </c>
      <c r="W2591" s="32">
        <v>2016</v>
      </c>
      <c r="X2591" s="38">
        <v>11</v>
      </c>
    </row>
    <row r="2592" spans="1:58" s="151" customFormat="1" ht="50.1" customHeight="1">
      <c r="A2592" s="41" t="s">
        <v>6112</v>
      </c>
      <c r="B2592" s="30" t="s">
        <v>35</v>
      </c>
      <c r="C2592" s="42" t="s">
        <v>6109</v>
      </c>
      <c r="D2592" s="42" t="s">
        <v>6088</v>
      </c>
      <c r="E2592" s="42" t="s">
        <v>6110</v>
      </c>
      <c r="F2592" s="42" t="s">
        <v>6111</v>
      </c>
      <c r="G2592" s="30" t="s">
        <v>103</v>
      </c>
      <c r="H2592" s="30">
        <v>10</v>
      </c>
      <c r="I2592" s="67">
        <v>590000000</v>
      </c>
      <c r="J2592" s="32" t="s">
        <v>41</v>
      </c>
      <c r="K2592" s="30" t="s">
        <v>174</v>
      </c>
      <c r="L2592" s="32" t="s">
        <v>43</v>
      </c>
      <c r="M2592" s="30" t="s">
        <v>84</v>
      </c>
      <c r="N2592" s="30" t="s">
        <v>882</v>
      </c>
      <c r="O2592" s="32" t="s">
        <v>115</v>
      </c>
      <c r="P2592" s="32" t="s">
        <v>994</v>
      </c>
      <c r="Q2592" s="30" t="s">
        <v>1222</v>
      </c>
      <c r="R2592" s="43">
        <v>50</v>
      </c>
      <c r="S2592" s="43">
        <v>550</v>
      </c>
      <c r="T2592" s="44">
        <f>R2592*S2592</f>
        <v>27500</v>
      </c>
      <c r="U2592" s="44">
        <f>T2592*1.12</f>
        <v>30800.000000000004</v>
      </c>
      <c r="V2592" s="64"/>
      <c r="W2592" s="32">
        <v>2016</v>
      </c>
      <c r="X2592" s="30"/>
    </row>
    <row r="2593" spans="1:24" ht="50.1" customHeight="1">
      <c r="A2593" s="29" t="s">
        <v>6113</v>
      </c>
      <c r="B2593" s="30" t="s">
        <v>35</v>
      </c>
      <c r="C2593" s="31" t="s">
        <v>6114</v>
      </c>
      <c r="D2593" s="31" t="s">
        <v>6088</v>
      </c>
      <c r="E2593" s="31" t="s">
        <v>6115</v>
      </c>
      <c r="F2593" s="31" t="s">
        <v>6116</v>
      </c>
      <c r="G2593" s="32" t="s">
        <v>103</v>
      </c>
      <c r="H2593" s="33">
        <v>10</v>
      </c>
      <c r="I2593" s="67">
        <v>590000000</v>
      </c>
      <c r="J2593" s="32" t="s">
        <v>41</v>
      </c>
      <c r="K2593" s="32" t="s">
        <v>42</v>
      </c>
      <c r="L2593" s="32" t="s">
        <v>43</v>
      </c>
      <c r="M2593" s="32" t="s">
        <v>84</v>
      </c>
      <c r="N2593" s="32" t="s">
        <v>880</v>
      </c>
      <c r="O2593" s="32" t="s">
        <v>111</v>
      </c>
      <c r="P2593" s="32" t="s">
        <v>994</v>
      </c>
      <c r="Q2593" s="32" t="s">
        <v>1222</v>
      </c>
      <c r="R2593" s="34">
        <v>50</v>
      </c>
      <c r="S2593" s="34">
        <v>450</v>
      </c>
      <c r="T2593" s="35">
        <v>0</v>
      </c>
      <c r="U2593" s="36">
        <f t="shared" si="217"/>
        <v>0</v>
      </c>
      <c r="V2593" s="37" t="s">
        <v>48</v>
      </c>
      <c r="W2593" s="32">
        <v>2016</v>
      </c>
      <c r="X2593" s="38">
        <v>11</v>
      </c>
    </row>
    <row r="2594" spans="1:24" s="151" customFormat="1" ht="50.1" customHeight="1">
      <c r="A2594" s="41" t="s">
        <v>6117</v>
      </c>
      <c r="B2594" s="30" t="s">
        <v>35</v>
      </c>
      <c r="C2594" s="42" t="s">
        <v>6114</v>
      </c>
      <c r="D2594" s="42" t="s">
        <v>6088</v>
      </c>
      <c r="E2594" s="42" t="s">
        <v>6115</v>
      </c>
      <c r="F2594" s="42" t="s">
        <v>6116</v>
      </c>
      <c r="G2594" s="30" t="s">
        <v>103</v>
      </c>
      <c r="H2594" s="30">
        <v>10</v>
      </c>
      <c r="I2594" s="67">
        <v>590000000</v>
      </c>
      <c r="J2594" s="32" t="s">
        <v>41</v>
      </c>
      <c r="K2594" s="30" t="s">
        <v>174</v>
      </c>
      <c r="L2594" s="32" t="s">
        <v>43</v>
      </c>
      <c r="M2594" s="30" t="s">
        <v>84</v>
      </c>
      <c r="N2594" s="30" t="s">
        <v>882</v>
      </c>
      <c r="O2594" s="32" t="s">
        <v>115</v>
      </c>
      <c r="P2594" s="32" t="s">
        <v>994</v>
      </c>
      <c r="Q2594" s="30" t="s">
        <v>1222</v>
      </c>
      <c r="R2594" s="43">
        <v>50</v>
      </c>
      <c r="S2594" s="43">
        <v>450</v>
      </c>
      <c r="T2594" s="44">
        <f>R2594*S2594</f>
        <v>22500</v>
      </c>
      <c r="U2594" s="44">
        <f>T2594*1.12</f>
        <v>25200.000000000004</v>
      </c>
      <c r="V2594" s="64"/>
      <c r="W2594" s="32">
        <v>2016</v>
      </c>
      <c r="X2594" s="30"/>
    </row>
    <row r="2595" spans="1:24" ht="50.1" customHeight="1">
      <c r="A2595" s="29" t="s">
        <v>6118</v>
      </c>
      <c r="B2595" s="30" t="s">
        <v>35</v>
      </c>
      <c r="C2595" s="31" t="s">
        <v>6119</v>
      </c>
      <c r="D2595" s="31" t="s">
        <v>6088</v>
      </c>
      <c r="E2595" s="31" t="s">
        <v>6120</v>
      </c>
      <c r="F2595" s="31" t="s">
        <v>6121</v>
      </c>
      <c r="G2595" s="32" t="s">
        <v>103</v>
      </c>
      <c r="H2595" s="33">
        <v>10</v>
      </c>
      <c r="I2595" s="67">
        <v>590000000</v>
      </c>
      <c r="J2595" s="32" t="s">
        <v>41</v>
      </c>
      <c r="K2595" s="32" t="s">
        <v>42</v>
      </c>
      <c r="L2595" s="32" t="s">
        <v>43</v>
      </c>
      <c r="M2595" s="32" t="s">
        <v>84</v>
      </c>
      <c r="N2595" s="32" t="s">
        <v>880</v>
      </c>
      <c r="O2595" s="32" t="s">
        <v>111</v>
      </c>
      <c r="P2595" s="32" t="s">
        <v>994</v>
      </c>
      <c r="Q2595" s="32" t="s">
        <v>1222</v>
      </c>
      <c r="R2595" s="34">
        <v>50</v>
      </c>
      <c r="S2595" s="34">
        <v>300</v>
      </c>
      <c r="T2595" s="35">
        <v>0</v>
      </c>
      <c r="U2595" s="36">
        <f t="shared" si="217"/>
        <v>0</v>
      </c>
      <c r="V2595" s="37" t="s">
        <v>48</v>
      </c>
      <c r="W2595" s="32">
        <v>2016</v>
      </c>
      <c r="X2595" s="38">
        <v>11</v>
      </c>
    </row>
    <row r="2596" spans="1:24" s="151" customFormat="1" ht="50.1" customHeight="1">
      <c r="A2596" s="41" t="s">
        <v>6122</v>
      </c>
      <c r="B2596" s="30" t="s">
        <v>35</v>
      </c>
      <c r="C2596" s="42" t="s">
        <v>6119</v>
      </c>
      <c r="D2596" s="42" t="s">
        <v>6088</v>
      </c>
      <c r="E2596" s="42" t="s">
        <v>6120</v>
      </c>
      <c r="F2596" s="42" t="s">
        <v>6121</v>
      </c>
      <c r="G2596" s="30" t="s">
        <v>103</v>
      </c>
      <c r="H2596" s="30">
        <v>10</v>
      </c>
      <c r="I2596" s="67">
        <v>590000000</v>
      </c>
      <c r="J2596" s="32" t="s">
        <v>41</v>
      </c>
      <c r="K2596" s="30" t="s">
        <v>174</v>
      </c>
      <c r="L2596" s="32" t="s">
        <v>43</v>
      </c>
      <c r="M2596" s="30" t="s">
        <v>84</v>
      </c>
      <c r="N2596" s="30" t="s">
        <v>882</v>
      </c>
      <c r="O2596" s="32" t="s">
        <v>115</v>
      </c>
      <c r="P2596" s="32" t="s">
        <v>994</v>
      </c>
      <c r="Q2596" s="30" t="s">
        <v>1222</v>
      </c>
      <c r="R2596" s="43">
        <v>50</v>
      </c>
      <c r="S2596" s="43">
        <v>300</v>
      </c>
      <c r="T2596" s="44">
        <f>R2596*S2596</f>
        <v>15000</v>
      </c>
      <c r="U2596" s="44">
        <f>T2596*1.12</f>
        <v>16800</v>
      </c>
      <c r="V2596" s="64"/>
      <c r="W2596" s="32">
        <v>2016</v>
      </c>
      <c r="X2596" s="30"/>
    </row>
    <row r="2597" spans="1:24" ht="50.1" customHeight="1">
      <c r="A2597" s="29" t="s">
        <v>6123</v>
      </c>
      <c r="B2597" s="30" t="s">
        <v>35</v>
      </c>
      <c r="C2597" s="31" t="s">
        <v>6124</v>
      </c>
      <c r="D2597" s="31" t="s">
        <v>6088</v>
      </c>
      <c r="E2597" s="31" t="s">
        <v>6125</v>
      </c>
      <c r="F2597" s="31" t="s">
        <v>6126</v>
      </c>
      <c r="G2597" s="32" t="s">
        <v>103</v>
      </c>
      <c r="H2597" s="33">
        <v>10</v>
      </c>
      <c r="I2597" s="67">
        <v>590000000</v>
      </c>
      <c r="J2597" s="32" t="s">
        <v>41</v>
      </c>
      <c r="K2597" s="32" t="s">
        <v>42</v>
      </c>
      <c r="L2597" s="32" t="s">
        <v>43</v>
      </c>
      <c r="M2597" s="32" t="s">
        <v>84</v>
      </c>
      <c r="N2597" s="32" t="s">
        <v>880</v>
      </c>
      <c r="O2597" s="32" t="s">
        <v>111</v>
      </c>
      <c r="P2597" s="32" t="s">
        <v>994</v>
      </c>
      <c r="Q2597" s="32" t="s">
        <v>1222</v>
      </c>
      <c r="R2597" s="34">
        <v>50</v>
      </c>
      <c r="S2597" s="34">
        <v>250</v>
      </c>
      <c r="T2597" s="35">
        <v>0</v>
      </c>
      <c r="U2597" s="36">
        <f t="shared" si="217"/>
        <v>0</v>
      </c>
      <c r="V2597" s="37" t="s">
        <v>48</v>
      </c>
      <c r="W2597" s="32">
        <v>2016</v>
      </c>
      <c r="X2597" s="38">
        <v>11</v>
      </c>
    </row>
    <row r="2598" spans="1:24" s="151" customFormat="1" ht="50.1" customHeight="1">
      <c r="A2598" s="41" t="s">
        <v>6127</v>
      </c>
      <c r="B2598" s="30" t="s">
        <v>35</v>
      </c>
      <c r="C2598" s="42" t="s">
        <v>6124</v>
      </c>
      <c r="D2598" s="42" t="s">
        <v>6088</v>
      </c>
      <c r="E2598" s="42" t="s">
        <v>6125</v>
      </c>
      <c r="F2598" s="42" t="s">
        <v>6126</v>
      </c>
      <c r="G2598" s="30" t="s">
        <v>103</v>
      </c>
      <c r="H2598" s="30">
        <v>10</v>
      </c>
      <c r="I2598" s="67">
        <v>590000000</v>
      </c>
      <c r="J2598" s="32" t="s">
        <v>41</v>
      </c>
      <c r="K2598" s="30" t="s">
        <v>174</v>
      </c>
      <c r="L2598" s="32" t="s">
        <v>43</v>
      </c>
      <c r="M2598" s="30" t="s">
        <v>84</v>
      </c>
      <c r="N2598" s="30" t="s">
        <v>882</v>
      </c>
      <c r="O2598" s="32" t="s">
        <v>115</v>
      </c>
      <c r="P2598" s="32" t="s">
        <v>994</v>
      </c>
      <c r="Q2598" s="30" t="s">
        <v>1222</v>
      </c>
      <c r="R2598" s="43">
        <v>50</v>
      </c>
      <c r="S2598" s="78">
        <v>250</v>
      </c>
      <c r="T2598" s="44">
        <f>R2598*S2598</f>
        <v>12500</v>
      </c>
      <c r="U2598" s="44">
        <f>T2598*1.12</f>
        <v>14000.000000000002</v>
      </c>
      <c r="V2598" s="64"/>
      <c r="W2598" s="32">
        <v>2016</v>
      </c>
      <c r="X2598" s="30"/>
    </row>
    <row r="2599" spans="1:24" ht="50.1" customHeight="1">
      <c r="A2599" s="29" t="s">
        <v>6128</v>
      </c>
      <c r="B2599" s="30" t="s">
        <v>35</v>
      </c>
      <c r="C2599" s="31" t="s">
        <v>6129</v>
      </c>
      <c r="D2599" s="31" t="s">
        <v>6088</v>
      </c>
      <c r="E2599" s="31" t="s">
        <v>6130</v>
      </c>
      <c r="F2599" s="31" t="s">
        <v>6131</v>
      </c>
      <c r="G2599" s="32" t="s">
        <v>103</v>
      </c>
      <c r="H2599" s="33">
        <v>10</v>
      </c>
      <c r="I2599" s="67">
        <v>590000000</v>
      </c>
      <c r="J2599" s="32" t="s">
        <v>41</v>
      </c>
      <c r="K2599" s="32" t="s">
        <v>42</v>
      </c>
      <c r="L2599" s="32" t="s">
        <v>43</v>
      </c>
      <c r="M2599" s="32" t="s">
        <v>84</v>
      </c>
      <c r="N2599" s="32" t="s">
        <v>1268</v>
      </c>
      <c r="O2599" s="32" t="s">
        <v>111</v>
      </c>
      <c r="P2599" s="32" t="s">
        <v>994</v>
      </c>
      <c r="Q2599" s="32" t="s">
        <v>1222</v>
      </c>
      <c r="R2599" s="34">
        <v>100</v>
      </c>
      <c r="S2599" s="34">
        <v>1100</v>
      </c>
      <c r="T2599" s="35">
        <v>0</v>
      </c>
      <c r="U2599" s="36">
        <f t="shared" si="217"/>
        <v>0</v>
      </c>
      <c r="V2599" s="37" t="s">
        <v>48</v>
      </c>
      <c r="W2599" s="32">
        <v>2016</v>
      </c>
      <c r="X2599" s="38">
        <v>11</v>
      </c>
    </row>
    <row r="2600" spans="1:24" s="151" customFormat="1" ht="50.1" customHeight="1">
      <c r="A2600" s="41" t="s">
        <v>6132</v>
      </c>
      <c r="B2600" s="30" t="s">
        <v>35</v>
      </c>
      <c r="C2600" s="42" t="s">
        <v>6129</v>
      </c>
      <c r="D2600" s="42" t="s">
        <v>6088</v>
      </c>
      <c r="E2600" s="42" t="s">
        <v>6130</v>
      </c>
      <c r="F2600" s="42" t="s">
        <v>6131</v>
      </c>
      <c r="G2600" s="30" t="s">
        <v>103</v>
      </c>
      <c r="H2600" s="30">
        <v>10</v>
      </c>
      <c r="I2600" s="67">
        <v>590000000</v>
      </c>
      <c r="J2600" s="32" t="s">
        <v>41</v>
      </c>
      <c r="K2600" s="30" t="s">
        <v>174</v>
      </c>
      <c r="L2600" s="32" t="s">
        <v>43</v>
      </c>
      <c r="M2600" s="30" t="s">
        <v>84</v>
      </c>
      <c r="N2600" s="30" t="s">
        <v>882</v>
      </c>
      <c r="O2600" s="32" t="s">
        <v>115</v>
      </c>
      <c r="P2600" s="32" t="s">
        <v>994</v>
      </c>
      <c r="Q2600" s="30" t="s">
        <v>1222</v>
      </c>
      <c r="R2600" s="43">
        <v>100</v>
      </c>
      <c r="S2600" s="43">
        <v>1100</v>
      </c>
      <c r="T2600" s="44">
        <f>R2600*S2600</f>
        <v>110000</v>
      </c>
      <c r="U2600" s="44">
        <f>T2600*1.12</f>
        <v>123200.00000000001</v>
      </c>
      <c r="V2600" s="64"/>
      <c r="W2600" s="32">
        <v>2016</v>
      </c>
      <c r="X2600" s="30"/>
    </row>
    <row r="2601" spans="1:24" ht="50.1" customHeight="1">
      <c r="A2601" s="29" t="s">
        <v>6133</v>
      </c>
      <c r="B2601" s="30" t="s">
        <v>35</v>
      </c>
      <c r="C2601" s="31" t="s">
        <v>6134</v>
      </c>
      <c r="D2601" s="31" t="s">
        <v>6088</v>
      </c>
      <c r="E2601" s="31" t="s">
        <v>6135</v>
      </c>
      <c r="F2601" s="31" t="s">
        <v>6136</v>
      </c>
      <c r="G2601" s="32" t="s">
        <v>103</v>
      </c>
      <c r="H2601" s="33">
        <v>10</v>
      </c>
      <c r="I2601" s="67">
        <v>590000000</v>
      </c>
      <c r="J2601" s="32" t="s">
        <v>41</v>
      </c>
      <c r="K2601" s="32" t="s">
        <v>42</v>
      </c>
      <c r="L2601" s="32" t="s">
        <v>43</v>
      </c>
      <c r="M2601" s="32" t="s">
        <v>84</v>
      </c>
      <c r="N2601" s="32" t="s">
        <v>1268</v>
      </c>
      <c r="O2601" s="32" t="s">
        <v>111</v>
      </c>
      <c r="P2601" s="32" t="s">
        <v>994</v>
      </c>
      <c r="Q2601" s="32" t="s">
        <v>1222</v>
      </c>
      <c r="R2601" s="34">
        <v>10</v>
      </c>
      <c r="S2601" s="34">
        <v>143</v>
      </c>
      <c r="T2601" s="35">
        <v>0</v>
      </c>
      <c r="U2601" s="36">
        <f t="shared" si="217"/>
        <v>0</v>
      </c>
      <c r="V2601" s="37" t="s">
        <v>48</v>
      </c>
      <c r="W2601" s="32">
        <v>2016</v>
      </c>
      <c r="X2601" s="38">
        <v>11</v>
      </c>
    </row>
    <row r="2602" spans="1:24" s="151" customFormat="1" ht="50.1" customHeight="1">
      <c r="A2602" s="41" t="s">
        <v>6137</v>
      </c>
      <c r="B2602" s="30" t="s">
        <v>35</v>
      </c>
      <c r="C2602" s="42" t="s">
        <v>6134</v>
      </c>
      <c r="D2602" s="42" t="s">
        <v>6088</v>
      </c>
      <c r="E2602" s="42" t="s">
        <v>6135</v>
      </c>
      <c r="F2602" s="42" t="s">
        <v>6138</v>
      </c>
      <c r="G2602" s="30" t="s">
        <v>103</v>
      </c>
      <c r="H2602" s="30">
        <v>10</v>
      </c>
      <c r="I2602" s="67">
        <v>590000000</v>
      </c>
      <c r="J2602" s="32" t="s">
        <v>41</v>
      </c>
      <c r="K2602" s="30" t="s">
        <v>174</v>
      </c>
      <c r="L2602" s="32" t="s">
        <v>43</v>
      </c>
      <c r="M2602" s="30" t="s">
        <v>84</v>
      </c>
      <c r="N2602" s="30" t="s">
        <v>882</v>
      </c>
      <c r="O2602" s="32" t="s">
        <v>115</v>
      </c>
      <c r="P2602" s="32" t="s">
        <v>994</v>
      </c>
      <c r="Q2602" s="30" t="s">
        <v>1222</v>
      </c>
      <c r="R2602" s="43">
        <v>10</v>
      </c>
      <c r="S2602" s="43">
        <v>143</v>
      </c>
      <c r="T2602" s="44">
        <f>R2602*S2602</f>
        <v>1430</v>
      </c>
      <c r="U2602" s="44">
        <f>T2602*1.12</f>
        <v>1601.6000000000001</v>
      </c>
      <c r="V2602" s="64"/>
      <c r="W2602" s="32">
        <v>2016</v>
      </c>
      <c r="X2602" s="30"/>
    </row>
    <row r="2603" spans="1:24" ht="50.1" customHeight="1">
      <c r="A2603" s="29" t="s">
        <v>6139</v>
      </c>
      <c r="B2603" s="30" t="s">
        <v>35</v>
      </c>
      <c r="C2603" s="31" t="s">
        <v>6140</v>
      </c>
      <c r="D2603" s="31" t="s">
        <v>6088</v>
      </c>
      <c r="E2603" s="31" t="s">
        <v>6141</v>
      </c>
      <c r="F2603" s="31" t="s">
        <v>6142</v>
      </c>
      <c r="G2603" s="32" t="s">
        <v>103</v>
      </c>
      <c r="H2603" s="33">
        <v>10</v>
      </c>
      <c r="I2603" s="67">
        <v>590000000</v>
      </c>
      <c r="J2603" s="32" t="s">
        <v>41</v>
      </c>
      <c r="K2603" s="32" t="s">
        <v>42</v>
      </c>
      <c r="L2603" s="32" t="s">
        <v>43</v>
      </c>
      <c r="M2603" s="32" t="s">
        <v>84</v>
      </c>
      <c r="N2603" s="32" t="s">
        <v>1268</v>
      </c>
      <c r="O2603" s="32" t="s">
        <v>111</v>
      </c>
      <c r="P2603" s="32" t="s">
        <v>994</v>
      </c>
      <c r="Q2603" s="32" t="s">
        <v>1222</v>
      </c>
      <c r="R2603" s="34">
        <v>20</v>
      </c>
      <c r="S2603" s="34">
        <v>350</v>
      </c>
      <c r="T2603" s="35">
        <v>0</v>
      </c>
      <c r="U2603" s="36">
        <f t="shared" si="217"/>
        <v>0</v>
      </c>
      <c r="V2603" s="37" t="s">
        <v>48</v>
      </c>
      <c r="W2603" s="32">
        <v>2016</v>
      </c>
      <c r="X2603" s="38">
        <v>11</v>
      </c>
    </row>
    <row r="2604" spans="1:24" s="151" customFormat="1" ht="50.1" customHeight="1">
      <c r="A2604" s="41" t="s">
        <v>6143</v>
      </c>
      <c r="B2604" s="30" t="s">
        <v>35</v>
      </c>
      <c r="C2604" s="42" t="s">
        <v>6140</v>
      </c>
      <c r="D2604" s="42" t="s">
        <v>6088</v>
      </c>
      <c r="E2604" s="42" t="s">
        <v>6141</v>
      </c>
      <c r="F2604" s="42" t="s">
        <v>6142</v>
      </c>
      <c r="G2604" s="30" t="s">
        <v>103</v>
      </c>
      <c r="H2604" s="30">
        <v>10</v>
      </c>
      <c r="I2604" s="67">
        <v>590000000</v>
      </c>
      <c r="J2604" s="32" t="s">
        <v>41</v>
      </c>
      <c r="K2604" s="30" t="s">
        <v>174</v>
      </c>
      <c r="L2604" s="32" t="s">
        <v>43</v>
      </c>
      <c r="M2604" s="30" t="s">
        <v>84</v>
      </c>
      <c r="N2604" s="30" t="s">
        <v>882</v>
      </c>
      <c r="O2604" s="32" t="s">
        <v>115</v>
      </c>
      <c r="P2604" s="32" t="s">
        <v>994</v>
      </c>
      <c r="Q2604" s="30" t="s">
        <v>1222</v>
      </c>
      <c r="R2604" s="43">
        <v>20</v>
      </c>
      <c r="S2604" s="43">
        <v>350</v>
      </c>
      <c r="T2604" s="44">
        <f>R2604*S2604</f>
        <v>7000</v>
      </c>
      <c r="U2604" s="44">
        <f>T2604*1.12</f>
        <v>7840.0000000000009</v>
      </c>
      <c r="V2604" s="64"/>
      <c r="W2604" s="32">
        <v>2016</v>
      </c>
      <c r="X2604" s="30"/>
    </row>
    <row r="2605" spans="1:24" ht="50.1" customHeight="1">
      <c r="A2605" s="29" t="s">
        <v>6144</v>
      </c>
      <c r="B2605" s="30" t="s">
        <v>35</v>
      </c>
      <c r="C2605" s="31" t="s">
        <v>6145</v>
      </c>
      <c r="D2605" s="31" t="s">
        <v>6088</v>
      </c>
      <c r="E2605" s="31" t="s">
        <v>6146</v>
      </c>
      <c r="F2605" s="31" t="s">
        <v>6147</v>
      </c>
      <c r="G2605" s="32" t="s">
        <v>103</v>
      </c>
      <c r="H2605" s="33">
        <v>10</v>
      </c>
      <c r="I2605" s="67">
        <v>590000000</v>
      </c>
      <c r="J2605" s="32" t="s">
        <v>41</v>
      </c>
      <c r="K2605" s="32" t="s">
        <v>42</v>
      </c>
      <c r="L2605" s="32" t="s">
        <v>43</v>
      </c>
      <c r="M2605" s="32" t="s">
        <v>84</v>
      </c>
      <c r="N2605" s="32" t="s">
        <v>1268</v>
      </c>
      <c r="O2605" s="32" t="s">
        <v>111</v>
      </c>
      <c r="P2605" s="32" t="s">
        <v>994</v>
      </c>
      <c r="Q2605" s="32" t="s">
        <v>1222</v>
      </c>
      <c r="R2605" s="34">
        <v>20</v>
      </c>
      <c r="S2605" s="34">
        <v>650</v>
      </c>
      <c r="T2605" s="35">
        <v>0</v>
      </c>
      <c r="U2605" s="36">
        <f t="shared" si="217"/>
        <v>0</v>
      </c>
      <c r="V2605" s="37" t="s">
        <v>48</v>
      </c>
      <c r="W2605" s="32">
        <v>2016</v>
      </c>
      <c r="X2605" s="38">
        <v>11</v>
      </c>
    </row>
    <row r="2606" spans="1:24" s="151" customFormat="1" ht="50.1" customHeight="1">
      <c r="A2606" s="41" t="s">
        <v>6148</v>
      </c>
      <c r="B2606" s="30" t="s">
        <v>35</v>
      </c>
      <c r="C2606" s="42" t="s">
        <v>6145</v>
      </c>
      <c r="D2606" s="42" t="s">
        <v>6088</v>
      </c>
      <c r="E2606" s="42" t="s">
        <v>6146</v>
      </c>
      <c r="F2606" s="42" t="s">
        <v>6147</v>
      </c>
      <c r="G2606" s="30" t="s">
        <v>103</v>
      </c>
      <c r="H2606" s="30">
        <v>10</v>
      </c>
      <c r="I2606" s="67">
        <v>590000000</v>
      </c>
      <c r="J2606" s="32" t="s">
        <v>41</v>
      </c>
      <c r="K2606" s="30" t="s">
        <v>174</v>
      </c>
      <c r="L2606" s="32" t="s">
        <v>43</v>
      </c>
      <c r="M2606" s="30" t="s">
        <v>84</v>
      </c>
      <c r="N2606" s="30" t="s">
        <v>882</v>
      </c>
      <c r="O2606" s="32" t="s">
        <v>115</v>
      </c>
      <c r="P2606" s="32" t="s">
        <v>994</v>
      </c>
      <c r="Q2606" s="30" t="s">
        <v>1222</v>
      </c>
      <c r="R2606" s="43">
        <v>20</v>
      </c>
      <c r="S2606" s="43">
        <v>650</v>
      </c>
      <c r="T2606" s="44">
        <f>R2606*S2606</f>
        <v>13000</v>
      </c>
      <c r="U2606" s="44">
        <f>T2606*1.12</f>
        <v>14560.000000000002</v>
      </c>
      <c r="V2606" s="64"/>
      <c r="W2606" s="32">
        <v>2016</v>
      </c>
      <c r="X2606" s="30"/>
    </row>
    <row r="2607" spans="1:24" ht="50.1" customHeight="1">
      <c r="A2607" s="29" t="s">
        <v>6149</v>
      </c>
      <c r="B2607" s="30" t="s">
        <v>35</v>
      </c>
      <c r="C2607" s="31" t="s">
        <v>6150</v>
      </c>
      <c r="D2607" s="31" t="s">
        <v>6088</v>
      </c>
      <c r="E2607" s="31" t="s">
        <v>6151</v>
      </c>
      <c r="F2607" s="31" t="s">
        <v>48</v>
      </c>
      <c r="G2607" s="32" t="s">
        <v>40</v>
      </c>
      <c r="H2607" s="33">
        <v>0</v>
      </c>
      <c r="I2607" s="67">
        <v>590000000</v>
      </c>
      <c r="J2607" s="32" t="s">
        <v>41</v>
      </c>
      <c r="K2607" s="32" t="s">
        <v>153</v>
      </c>
      <c r="L2607" s="32" t="s">
        <v>43</v>
      </c>
      <c r="M2607" s="32" t="s">
        <v>84</v>
      </c>
      <c r="N2607" s="32" t="s">
        <v>154</v>
      </c>
      <c r="O2607" s="32" t="s">
        <v>155</v>
      </c>
      <c r="P2607" s="32" t="s">
        <v>133</v>
      </c>
      <c r="Q2607" s="32" t="s">
        <v>134</v>
      </c>
      <c r="R2607" s="34">
        <v>500</v>
      </c>
      <c r="S2607" s="34">
        <v>147</v>
      </c>
      <c r="T2607" s="35">
        <v>0</v>
      </c>
      <c r="U2607" s="36">
        <f t="shared" si="217"/>
        <v>0</v>
      </c>
      <c r="V2607" s="37" t="s">
        <v>48</v>
      </c>
      <c r="W2607" s="32">
        <v>2016</v>
      </c>
      <c r="X2607" s="38">
        <v>11</v>
      </c>
    </row>
    <row r="2608" spans="1:24" s="151" customFormat="1" ht="50.1" customHeight="1">
      <c r="A2608" s="41" t="s">
        <v>6152</v>
      </c>
      <c r="B2608" s="30" t="s">
        <v>35</v>
      </c>
      <c r="C2608" s="42" t="s">
        <v>6150</v>
      </c>
      <c r="D2608" s="42" t="s">
        <v>6088</v>
      </c>
      <c r="E2608" s="42" t="s">
        <v>6151</v>
      </c>
      <c r="F2608" s="42"/>
      <c r="G2608" s="32" t="s">
        <v>40</v>
      </c>
      <c r="H2608" s="30">
        <v>0</v>
      </c>
      <c r="I2608" s="67">
        <v>590000000</v>
      </c>
      <c r="J2608" s="32" t="s">
        <v>41</v>
      </c>
      <c r="K2608" s="32" t="s">
        <v>165</v>
      </c>
      <c r="L2608" s="32" t="s">
        <v>43</v>
      </c>
      <c r="M2608" s="32" t="s">
        <v>84</v>
      </c>
      <c r="N2608" s="54" t="s">
        <v>154</v>
      </c>
      <c r="O2608" s="54" t="s">
        <v>166</v>
      </c>
      <c r="P2608" s="30">
        <v>166</v>
      </c>
      <c r="Q2608" s="30" t="s">
        <v>134</v>
      </c>
      <c r="R2608" s="55">
        <v>500</v>
      </c>
      <c r="S2608" s="55">
        <v>147</v>
      </c>
      <c r="T2608" s="44">
        <f>R2608*S2608</f>
        <v>73500</v>
      </c>
      <c r="U2608" s="44">
        <f>T2608*1.12</f>
        <v>82320.000000000015</v>
      </c>
      <c r="V2608" s="32"/>
      <c r="W2608" s="32">
        <v>2016</v>
      </c>
      <c r="X2608" s="32"/>
    </row>
    <row r="2609" spans="1:24" ht="50.1" customHeight="1">
      <c r="A2609" s="29" t="s">
        <v>6153</v>
      </c>
      <c r="B2609" s="30" t="s">
        <v>35</v>
      </c>
      <c r="C2609" s="31" t="s">
        <v>6154</v>
      </c>
      <c r="D2609" s="31" t="s">
        <v>6088</v>
      </c>
      <c r="E2609" s="31" t="s">
        <v>6155</v>
      </c>
      <c r="F2609" s="31" t="s">
        <v>48</v>
      </c>
      <c r="G2609" s="32" t="s">
        <v>40</v>
      </c>
      <c r="H2609" s="33">
        <v>0</v>
      </c>
      <c r="I2609" s="67">
        <v>590000000</v>
      </c>
      <c r="J2609" s="32" t="s">
        <v>41</v>
      </c>
      <c r="K2609" s="32" t="s">
        <v>153</v>
      </c>
      <c r="L2609" s="32" t="s">
        <v>43</v>
      </c>
      <c r="M2609" s="32" t="s">
        <v>84</v>
      </c>
      <c r="N2609" s="32" t="s">
        <v>154</v>
      </c>
      <c r="O2609" s="32" t="s">
        <v>155</v>
      </c>
      <c r="P2609" s="32" t="s">
        <v>162</v>
      </c>
      <c r="Q2609" s="32" t="s">
        <v>163</v>
      </c>
      <c r="R2609" s="34">
        <v>10</v>
      </c>
      <c r="S2609" s="34">
        <v>386000</v>
      </c>
      <c r="T2609" s="35">
        <v>0</v>
      </c>
      <c r="U2609" s="36">
        <f t="shared" si="217"/>
        <v>0</v>
      </c>
      <c r="V2609" s="37" t="s">
        <v>48</v>
      </c>
      <c r="W2609" s="32">
        <v>2016</v>
      </c>
      <c r="X2609" s="38">
        <v>11</v>
      </c>
    </row>
    <row r="2610" spans="1:24" s="40" customFormat="1" ht="50.1" customHeight="1">
      <c r="A2610" s="70" t="s">
        <v>6156</v>
      </c>
      <c r="B2610" s="30" t="s">
        <v>35</v>
      </c>
      <c r="C2610" s="220" t="s">
        <v>6154</v>
      </c>
      <c r="D2610" s="42" t="s">
        <v>6088</v>
      </c>
      <c r="E2610" s="220" t="s">
        <v>6157</v>
      </c>
      <c r="F2610" s="220"/>
      <c r="G2610" s="32" t="s">
        <v>40</v>
      </c>
      <c r="H2610" s="30">
        <v>0</v>
      </c>
      <c r="I2610" s="32">
        <v>590000000</v>
      </c>
      <c r="J2610" s="32" t="s">
        <v>41</v>
      </c>
      <c r="K2610" s="32" t="s">
        <v>165</v>
      </c>
      <c r="L2610" s="32" t="s">
        <v>43</v>
      </c>
      <c r="M2610" s="32" t="s">
        <v>84</v>
      </c>
      <c r="N2610" s="54" t="s">
        <v>154</v>
      </c>
      <c r="O2610" s="54" t="s">
        <v>166</v>
      </c>
      <c r="P2610" s="32">
        <v>168</v>
      </c>
      <c r="Q2610" s="30" t="s">
        <v>163</v>
      </c>
      <c r="R2610" s="58">
        <v>10</v>
      </c>
      <c r="S2610" s="334">
        <v>386000</v>
      </c>
      <c r="T2610" s="119">
        <v>0</v>
      </c>
      <c r="U2610" s="58">
        <f>T2610*1.12</f>
        <v>0</v>
      </c>
      <c r="V2610" s="32"/>
      <c r="W2610" s="32">
        <v>2016</v>
      </c>
      <c r="X2610" s="32" t="s">
        <v>6977</v>
      </c>
    </row>
    <row r="2611" spans="1:24" s="40" customFormat="1" ht="50.1" customHeight="1">
      <c r="A2611" s="70" t="s">
        <v>12679</v>
      </c>
      <c r="B2611" s="30" t="s">
        <v>35</v>
      </c>
      <c r="C2611" s="220" t="s">
        <v>6154</v>
      </c>
      <c r="D2611" s="42" t="s">
        <v>6088</v>
      </c>
      <c r="E2611" s="220" t="s">
        <v>6157</v>
      </c>
      <c r="F2611" s="220" t="s">
        <v>6185</v>
      </c>
      <c r="G2611" s="77" t="s">
        <v>40</v>
      </c>
      <c r="H2611" s="30">
        <v>0</v>
      </c>
      <c r="I2611" s="32">
        <v>590000000</v>
      </c>
      <c r="J2611" s="32" t="s">
        <v>41</v>
      </c>
      <c r="K2611" s="32" t="s">
        <v>12669</v>
      </c>
      <c r="L2611" s="32" t="s">
        <v>43</v>
      </c>
      <c r="M2611" s="32" t="s">
        <v>84</v>
      </c>
      <c r="N2611" s="54" t="s">
        <v>154</v>
      </c>
      <c r="O2611" s="54" t="s">
        <v>166</v>
      </c>
      <c r="P2611" s="32">
        <v>168</v>
      </c>
      <c r="Q2611" s="30" t="s">
        <v>163</v>
      </c>
      <c r="R2611" s="58">
        <v>10</v>
      </c>
      <c r="S2611" s="58">
        <v>580580.36</v>
      </c>
      <c r="T2611" s="119">
        <f>R2611*S2611</f>
        <v>5805803.5999999996</v>
      </c>
      <c r="U2611" s="58">
        <f>T2611*1.12</f>
        <v>6502500.0320000006</v>
      </c>
      <c r="V2611" s="221"/>
      <c r="W2611" s="32">
        <v>2016</v>
      </c>
      <c r="X2611" s="32"/>
    </row>
    <row r="2612" spans="1:24" ht="50.1" customHeight="1">
      <c r="A2612" s="29" t="s">
        <v>6158</v>
      </c>
      <c r="B2612" s="30" t="s">
        <v>35</v>
      </c>
      <c r="C2612" s="31" t="s">
        <v>6159</v>
      </c>
      <c r="D2612" s="31" t="s">
        <v>6088</v>
      </c>
      <c r="E2612" s="31" t="s">
        <v>6160</v>
      </c>
      <c r="F2612" s="31" t="s">
        <v>48</v>
      </c>
      <c r="G2612" s="32" t="s">
        <v>40</v>
      </c>
      <c r="H2612" s="33">
        <v>0</v>
      </c>
      <c r="I2612" s="67">
        <v>590000000</v>
      </c>
      <c r="J2612" s="32" t="s">
        <v>41</v>
      </c>
      <c r="K2612" s="32" t="s">
        <v>153</v>
      </c>
      <c r="L2612" s="32" t="s">
        <v>43</v>
      </c>
      <c r="M2612" s="32" t="s">
        <v>84</v>
      </c>
      <c r="N2612" s="32" t="s">
        <v>154</v>
      </c>
      <c r="O2612" s="32" t="s">
        <v>155</v>
      </c>
      <c r="P2612" s="32" t="s">
        <v>162</v>
      </c>
      <c r="Q2612" s="32" t="s">
        <v>163</v>
      </c>
      <c r="R2612" s="34">
        <v>1</v>
      </c>
      <c r="S2612" s="34">
        <v>208000</v>
      </c>
      <c r="T2612" s="35">
        <v>0</v>
      </c>
      <c r="U2612" s="36">
        <v>0</v>
      </c>
      <c r="V2612" s="37" t="s">
        <v>48</v>
      </c>
      <c r="W2612" s="32">
        <v>2016</v>
      </c>
      <c r="X2612" s="38" t="s">
        <v>156</v>
      </c>
    </row>
    <row r="2613" spans="1:24" ht="50.1" customHeight="1">
      <c r="A2613" s="29" t="s">
        <v>6161</v>
      </c>
      <c r="B2613" s="30" t="s">
        <v>35</v>
      </c>
      <c r="C2613" s="31" t="s">
        <v>6159</v>
      </c>
      <c r="D2613" s="31" t="s">
        <v>6088</v>
      </c>
      <c r="E2613" s="31" t="s">
        <v>6160</v>
      </c>
      <c r="F2613" s="31" t="s">
        <v>48</v>
      </c>
      <c r="G2613" s="32" t="s">
        <v>40</v>
      </c>
      <c r="H2613" s="33">
        <v>0</v>
      </c>
      <c r="I2613" s="67">
        <v>590000000</v>
      </c>
      <c r="J2613" s="32" t="s">
        <v>41</v>
      </c>
      <c r="K2613" s="32" t="s">
        <v>153</v>
      </c>
      <c r="L2613" s="32" t="s">
        <v>43</v>
      </c>
      <c r="M2613" s="32" t="s">
        <v>84</v>
      </c>
      <c r="N2613" s="32" t="s">
        <v>154</v>
      </c>
      <c r="O2613" s="32" t="s">
        <v>155</v>
      </c>
      <c r="P2613" s="32" t="s">
        <v>162</v>
      </c>
      <c r="Q2613" s="32" t="s">
        <v>163</v>
      </c>
      <c r="R2613" s="34">
        <v>1</v>
      </c>
      <c r="S2613" s="34">
        <v>257000</v>
      </c>
      <c r="T2613" s="35">
        <f>R2613*S2613</f>
        <v>257000</v>
      </c>
      <c r="U2613" s="36">
        <f>T2613*1.12</f>
        <v>287840</v>
      </c>
      <c r="V2613" s="37" t="s">
        <v>48</v>
      </c>
      <c r="W2613" s="32">
        <v>2016</v>
      </c>
      <c r="X2613" s="38" t="s">
        <v>48</v>
      </c>
    </row>
    <row r="2614" spans="1:24" ht="50.1" customHeight="1">
      <c r="A2614" s="29" t="s">
        <v>6162</v>
      </c>
      <c r="B2614" s="30" t="s">
        <v>35</v>
      </c>
      <c r="C2614" s="31" t="s">
        <v>6163</v>
      </c>
      <c r="D2614" s="31" t="s">
        <v>6088</v>
      </c>
      <c r="E2614" s="31" t="s">
        <v>6164</v>
      </c>
      <c r="F2614" s="31" t="s">
        <v>48</v>
      </c>
      <c r="G2614" s="32" t="s">
        <v>40</v>
      </c>
      <c r="H2614" s="33">
        <v>0</v>
      </c>
      <c r="I2614" s="67">
        <v>590000000</v>
      </c>
      <c r="J2614" s="32" t="s">
        <v>41</v>
      </c>
      <c r="K2614" s="32" t="s">
        <v>153</v>
      </c>
      <c r="L2614" s="32" t="s">
        <v>43</v>
      </c>
      <c r="M2614" s="32" t="s">
        <v>84</v>
      </c>
      <c r="N2614" s="32" t="s">
        <v>154</v>
      </c>
      <c r="O2614" s="32" t="s">
        <v>155</v>
      </c>
      <c r="P2614" s="32" t="s">
        <v>162</v>
      </c>
      <c r="Q2614" s="32" t="s">
        <v>163</v>
      </c>
      <c r="R2614" s="34">
        <v>1</v>
      </c>
      <c r="S2614" s="34">
        <v>334000</v>
      </c>
      <c r="T2614" s="35">
        <v>0</v>
      </c>
      <c r="U2614" s="36">
        <v>0</v>
      </c>
      <c r="V2614" s="37" t="s">
        <v>48</v>
      </c>
      <c r="W2614" s="32">
        <v>2016</v>
      </c>
      <c r="X2614" s="38" t="s">
        <v>2367</v>
      </c>
    </row>
    <row r="2615" spans="1:24" ht="50.1" customHeight="1">
      <c r="A2615" s="29" t="s">
        <v>6165</v>
      </c>
      <c r="B2615" s="30" t="s">
        <v>35</v>
      </c>
      <c r="C2615" s="31" t="s">
        <v>6163</v>
      </c>
      <c r="D2615" s="31" t="s">
        <v>6088</v>
      </c>
      <c r="E2615" s="31" t="s">
        <v>6164</v>
      </c>
      <c r="F2615" s="31" t="s">
        <v>48</v>
      </c>
      <c r="G2615" s="32" t="s">
        <v>40</v>
      </c>
      <c r="H2615" s="33">
        <v>0</v>
      </c>
      <c r="I2615" s="67">
        <v>590000000</v>
      </c>
      <c r="J2615" s="32" t="s">
        <v>41</v>
      </c>
      <c r="K2615" s="32" t="s">
        <v>153</v>
      </c>
      <c r="L2615" s="32" t="s">
        <v>43</v>
      </c>
      <c r="M2615" s="32" t="s">
        <v>84</v>
      </c>
      <c r="N2615" s="32" t="s">
        <v>2369</v>
      </c>
      <c r="O2615" s="32" t="s">
        <v>640</v>
      </c>
      <c r="P2615" s="32" t="s">
        <v>162</v>
      </c>
      <c r="Q2615" s="32" t="s">
        <v>163</v>
      </c>
      <c r="R2615" s="34">
        <v>1</v>
      </c>
      <c r="S2615" s="34">
        <v>457000</v>
      </c>
      <c r="T2615" s="35">
        <f>R2615*S2615</f>
        <v>457000</v>
      </c>
      <c r="U2615" s="36">
        <f>T2615*1.12</f>
        <v>511840.00000000006</v>
      </c>
      <c r="V2615" s="37" t="s">
        <v>48</v>
      </c>
      <c r="W2615" s="32">
        <v>2016</v>
      </c>
      <c r="X2615" s="38" t="s">
        <v>48</v>
      </c>
    </row>
    <row r="2616" spans="1:24" ht="50.1" customHeight="1">
      <c r="A2616" s="29" t="s">
        <v>6166</v>
      </c>
      <c r="B2616" s="30" t="s">
        <v>35</v>
      </c>
      <c r="C2616" s="31" t="s">
        <v>6167</v>
      </c>
      <c r="D2616" s="31" t="s">
        <v>6088</v>
      </c>
      <c r="E2616" s="31" t="s">
        <v>6168</v>
      </c>
      <c r="F2616" s="31" t="s">
        <v>48</v>
      </c>
      <c r="G2616" s="32" t="s">
        <v>40</v>
      </c>
      <c r="H2616" s="33">
        <v>0</v>
      </c>
      <c r="I2616" s="67">
        <v>590000000</v>
      </c>
      <c r="J2616" s="32" t="s">
        <v>41</v>
      </c>
      <c r="K2616" s="32" t="s">
        <v>153</v>
      </c>
      <c r="L2616" s="32" t="s">
        <v>43</v>
      </c>
      <c r="M2616" s="32" t="s">
        <v>84</v>
      </c>
      <c r="N2616" s="32" t="s">
        <v>154</v>
      </c>
      <c r="O2616" s="32" t="s">
        <v>155</v>
      </c>
      <c r="P2616" s="32" t="s">
        <v>162</v>
      </c>
      <c r="Q2616" s="32" t="s">
        <v>163</v>
      </c>
      <c r="R2616" s="34">
        <v>1</v>
      </c>
      <c r="S2616" s="34">
        <v>208000</v>
      </c>
      <c r="T2616" s="35">
        <v>0</v>
      </c>
      <c r="U2616" s="36">
        <v>0</v>
      </c>
      <c r="V2616" s="37" t="s">
        <v>48</v>
      </c>
      <c r="W2616" s="32">
        <v>2016</v>
      </c>
      <c r="X2616" s="32" t="s">
        <v>12653</v>
      </c>
    </row>
    <row r="2617" spans="1:24" ht="50.1" customHeight="1">
      <c r="A2617" s="29" t="s">
        <v>6169</v>
      </c>
      <c r="B2617" s="30" t="s">
        <v>35</v>
      </c>
      <c r="C2617" s="31" t="s">
        <v>6167</v>
      </c>
      <c r="D2617" s="31" t="s">
        <v>6088</v>
      </c>
      <c r="E2617" s="31" t="s">
        <v>6168</v>
      </c>
      <c r="F2617" s="31" t="s">
        <v>48</v>
      </c>
      <c r="G2617" s="32" t="s">
        <v>40</v>
      </c>
      <c r="H2617" s="33">
        <v>0</v>
      </c>
      <c r="I2617" s="67">
        <v>590000000</v>
      </c>
      <c r="J2617" s="32" t="s">
        <v>41</v>
      </c>
      <c r="K2617" s="32" t="s">
        <v>2101</v>
      </c>
      <c r="L2617" s="32" t="s">
        <v>43</v>
      </c>
      <c r="M2617" s="32" t="s">
        <v>84</v>
      </c>
      <c r="N2617" s="32" t="s">
        <v>154</v>
      </c>
      <c r="O2617" s="32" t="s">
        <v>155</v>
      </c>
      <c r="P2617" s="32" t="s">
        <v>162</v>
      </c>
      <c r="Q2617" s="32" t="s">
        <v>163</v>
      </c>
      <c r="R2617" s="34">
        <v>1.012</v>
      </c>
      <c r="S2617" s="34">
        <v>293000</v>
      </c>
      <c r="T2617" s="35">
        <f>R2617*S2617</f>
        <v>296516</v>
      </c>
      <c r="U2617" s="36">
        <f>T2617*1.12</f>
        <v>332097.92000000004</v>
      </c>
      <c r="V2617" s="37" t="s">
        <v>48</v>
      </c>
      <c r="W2617" s="32">
        <v>2016</v>
      </c>
      <c r="X2617" s="38" t="s">
        <v>48</v>
      </c>
    </row>
    <row r="2618" spans="1:24" ht="50.1" customHeight="1">
      <c r="A2618" s="29" t="s">
        <v>6170</v>
      </c>
      <c r="B2618" s="30" t="s">
        <v>35</v>
      </c>
      <c r="C2618" s="31" t="s">
        <v>6171</v>
      </c>
      <c r="D2618" s="31" t="s">
        <v>6088</v>
      </c>
      <c r="E2618" s="31" t="s">
        <v>6172</v>
      </c>
      <c r="F2618" s="31" t="s">
        <v>48</v>
      </c>
      <c r="G2618" s="32" t="s">
        <v>40</v>
      </c>
      <c r="H2618" s="33">
        <v>0</v>
      </c>
      <c r="I2618" s="67">
        <v>590000000</v>
      </c>
      <c r="J2618" s="32" t="s">
        <v>41</v>
      </c>
      <c r="K2618" s="32" t="s">
        <v>153</v>
      </c>
      <c r="L2618" s="32" t="s">
        <v>43</v>
      </c>
      <c r="M2618" s="32" t="s">
        <v>84</v>
      </c>
      <c r="N2618" s="32" t="s">
        <v>154</v>
      </c>
      <c r="O2618" s="32" t="s">
        <v>155</v>
      </c>
      <c r="P2618" s="32" t="s">
        <v>162</v>
      </c>
      <c r="Q2618" s="32" t="s">
        <v>163</v>
      </c>
      <c r="R2618" s="34">
        <v>1</v>
      </c>
      <c r="S2618" s="34">
        <v>429000</v>
      </c>
      <c r="T2618" s="35">
        <v>0</v>
      </c>
      <c r="U2618" s="36">
        <v>0</v>
      </c>
      <c r="V2618" s="37" t="s">
        <v>48</v>
      </c>
      <c r="W2618" s="32">
        <v>2016</v>
      </c>
      <c r="X2618" s="38" t="s">
        <v>2367</v>
      </c>
    </row>
    <row r="2619" spans="1:24" ht="50.1" customHeight="1">
      <c r="A2619" s="29" t="s">
        <v>6173</v>
      </c>
      <c r="B2619" s="30" t="s">
        <v>35</v>
      </c>
      <c r="C2619" s="31" t="s">
        <v>6171</v>
      </c>
      <c r="D2619" s="31" t="s">
        <v>6088</v>
      </c>
      <c r="E2619" s="31" t="s">
        <v>6172</v>
      </c>
      <c r="F2619" s="31" t="s">
        <v>48</v>
      </c>
      <c r="G2619" s="32" t="s">
        <v>40</v>
      </c>
      <c r="H2619" s="33">
        <v>0</v>
      </c>
      <c r="I2619" s="67">
        <v>590000000</v>
      </c>
      <c r="J2619" s="32" t="s">
        <v>41</v>
      </c>
      <c r="K2619" s="32" t="s">
        <v>153</v>
      </c>
      <c r="L2619" s="32" t="s">
        <v>43</v>
      </c>
      <c r="M2619" s="32" t="s">
        <v>84</v>
      </c>
      <c r="N2619" s="32" t="s">
        <v>6174</v>
      </c>
      <c r="O2619" s="32" t="s">
        <v>640</v>
      </c>
      <c r="P2619" s="32" t="s">
        <v>162</v>
      </c>
      <c r="Q2619" s="32" t="s">
        <v>163</v>
      </c>
      <c r="R2619" s="34">
        <v>1</v>
      </c>
      <c r="S2619" s="34">
        <v>715000</v>
      </c>
      <c r="T2619" s="35">
        <f>R2619*S2619</f>
        <v>715000</v>
      </c>
      <c r="U2619" s="36">
        <f>T2619*1.12</f>
        <v>800800.00000000012</v>
      </c>
      <c r="V2619" s="37" t="s">
        <v>48</v>
      </c>
      <c r="W2619" s="32">
        <v>2016</v>
      </c>
      <c r="X2619" s="38" t="s">
        <v>48</v>
      </c>
    </row>
    <row r="2620" spans="1:24" ht="50.1" customHeight="1">
      <c r="A2620" s="29" t="s">
        <v>6175</v>
      </c>
      <c r="B2620" s="30" t="s">
        <v>35</v>
      </c>
      <c r="C2620" s="31" t="s">
        <v>6176</v>
      </c>
      <c r="D2620" s="31" t="s">
        <v>6088</v>
      </c>
      <c r="E2620" s="31" t="s">
        <v>6177</v>
      </c>
      <c r="F2620" s="31" t="s">
        <v>48</v>
      </c>
      <c r="G2620" s="32" t="s">
        <v>40</v>
      </c>
      <c r="H2620" s="33">
        <v>0</v>
      </c>
      <c r="I2620" s="67">
        <v>590000000</v>
      </c>
      <c r="J2620" s="32" t="s">
        <v>41</v>
      </c>
      <c r="K2620" s="32" t="s">
        <v>153</v>
      </c>
      <c r="L2620" s="32" t="s">
        <v>43</v>
      </c>
      <c r="M2620" s="32" t="s">
        <v>84</v>
      </c>
      <c r="N2620" s="32" t="s">
        <v>154</v>
      </c>
      <c r="O2620" s="32" t="s">
        <v>155</v>
      </c>
      <c r="P2620" s="32" t="s">
        <v>162</v>
      </c>
      <c r="Q2620" s="32" t="s">
        <v>163</v>
      </c>
      <c r="R2620" s="34">
        <v>1</v>
      </c>
      <c r="S2620" s="34">
        <v>356000</v>
      </c>
      <c r="T2620" s="35">
        <v>0</v>
      </c>
      <c r="U2620" s="36">
        <f>T2620*1.12</f>
        <v>0</v>
      </c>
      <c r="V2620" s="37" t="s">
        <v>48</v>
      </c>
      <c r="W2620" s="32">
        <v>2016</v>
      </c>
      <c r="X2620" s="38">
        <v>11</v>
      </c>
    </row>
    <row r="2621" spans="1:24" s="151" customFormat="1" ht="50.1" customHeight="1">
      <c r="A2621" s="41" t="s">
        <v>6178</v>
      </c>
      <c r="B2621" s="30" t="s">
        <v>35</v>
      </c>
      <c r="C2621" s="42" t="s">
        <v>6176</v>
      </c>
      <c r="D2621" s="42" t="s">
        <v>6088</v>
      </c>
      <c r="E2621" s="42" t="s">
        <v>6177</v>
      </c>
      <c r="F2621" s="42"/>
      <c r="G2621" s="77" t="s">
        <v>40</v>
      </c>
      <c r="H2621" s="30">
        <v>0</v>
      </c>
      <c r="I2621" s="67">
        <v>590000000</v>
      </c>
      <c r="J2621" s="32" t="s">
        <v>41</v>
      </c>
      <c r="K2621" s="32" t="s">
        <v>165</v>
      </c>
      <c r="L2621" s="32" t="s">
        <v>43</v>
      </c>
      <c r="M2621" s="32" t="s">
        <v>84</v>
      </c>
      <c r="N2621" s="54" t="s">
        <v>154</v>
      </c>
      <c r="O2621" s="54" t="s">
        <v>166</v>
      </c>
      <c r="P2621" s="30" t="s">
        <v>162</v>
      </c>
      <c r="Q2621" s="30" t="s">
        <v>163</v>
      </c>
      <c r="R2621" s="55">
        <v>1</v>
      </c>
      <c r="S2621" s="55">
        <v>356000</v>
      </c>
      <c r="T2621" s="44">
        <f>R2621*S2621</f>
        <v>356000</v>
      </c>
      <c r="U2621" s="44">
        <f>T2621*1.12</f>
        <v>398720.00000000006</v>
      </c>
      <c r="V2621" s="32"/>
      <c r="W2621" s="32">
        <v>2016</v>
      </c>
      <c r="X2621" s="32"/>
    </row>
    <row r="2622" spans="1:24" ht="50.1" customHeight="1">
      <c r="A2622" s="29" t="s">
        <v>6179</v>
      </c>
      <c r="B2622" s="30" t="s">
        <v>35</v>
      </c>
      <c r="C2622" s="31" t="s">
        <v>6180</v>
      </c>
      <c r="D2622" s="31" t="s">
        <v>6088</v>
      </c>
      <c r="E2622" s="31" t="s">
        <v>6181</v>
      </c>
      <c r="F2622" s="31" t="s">
        <v>48</v>
      </c>
      <c r="G2622" s="32" t="s">
        <v>40</v>
      </c>
      <c r="H2622" s="33">
        <v>0</v>
      </c>
      <c r="I2622" s="67">
        <v>590000000</v>
      </c>
      <c r="J2622" s="32" t="s">
        <v>41</v>
      </c>
      <c r="K2622" s="32" t="s">
        <v>153</v>
      </c>
      <c r="L2622" s="32" t="s">
        <v>43</v>
      </c>
      <c r="M2622" s="32" t="s">
        <v>84</v>
      </c>
      <c r="N2622" s="32" t="s">
        <v>154</v>
      </c>
      <c r="O2622" s="32" t="s">
        <v>155</v>
      </c>
      <c r="P2622" s="32" t="s">
        <v>162</v>
      </c>
      <c r="Q2622" s="32" t="s">
        <v>163</v>
      </c>
      <c r="R2622" s="34">
        <v>5</v>
      </c>
      <c r="S2622" s="34">
        <v>421000</v>
      </c>
      <c r="T2622" s="35">
        <v>0</v>
      </c>
      <c r="U2622" s="36">
        <v>0</v>
      </c>
      <c r="V2622" s="37" t="s">
        <v>48</v>
      </c>
      <c r="W2622" s="32">
        <v>2016</v>
      </c>
      <c r="X2622" s="38" t="s">
        <v>156</v>
      </c>
    </row>
    <row r="2623" spans="1:24" ht="50.1" customHeight="1">
      <c r="A2623" s="29" t="s">
        <v>6182</v>
      </c>
      <c r="B2623" s="30" t="s">
        <v>35</v>
      </c>
      <c r="C2623" s="31" t="s">
        <v>6180</v>
      </c>
      <c r="D2623" s="31" t="s">
        <v>6088</v>
      </c>
      <c r="E2623" s="31" t="s">
        <v>6181</v>
      </c>
      <c r="F2623" s="31" t="s">
        <v>48</v>
      </c>
      <c r="G2623" s="32" t="s">
        <v>40</v>
      </c>
      <c r="H2623" s="33">
        <v>0</v>
      </c>
      <c r="I2623" s="67">
        <v>590000000</v>
      </c>
      <c r="J2623" s="32" t="s">
        <v>41</v>
      </c>
      <c r="K2623" s="32" t="s">
        <v>153</v>
      </c>
      <c r="L2623" s="32" t="s">
        <v>43</v>
      </c>
      <c r="M2623" s="32" t="s">
        <v>84</v>
      </c>
      <c r="N2623" s="32" t="s">
        <v>154</v>
      </c>
      <c r="O2623" s="32" t="s">
        <v>155</v>
      </c>
      <c r="P2623" s="32" t="s">
        <v>162</v>
      </c>
      <c r="Q2623" s="32" t="s">
        <v>163</v>
      </c>
      <c r="R2623" s="34">
        <v>5</v>
      </c>
      <c r="S2623" s="34">
        <v>468000</v>
      </c>
      <c r="T2623" s="35">
        <f>R2623*S2623</f>
        <v>2340000</v>
      </c>
      <c r="U2623" s="36">
        <f>T2623*1.12</f>
        <v>2620800.0000000005</v>
      </c>
      <c r="V2623" s="37" t="s">
        <v>48</v>
      </c>
      <c r="W2623" s="32">
        <v>2016</v>
      </c>
      <c r="X2623" s="38" t="s">
        <v>48</v>
      </c>
    </row>
    <row r="2624" spans="1:24" ht="50.1" customHeight="1">
      <c r="A2624" s="29" t="s">
        <v>6183</v>
      </c>
      <c r="B2624" s="30" t="s">
        <v>35</v>
      </c>
      <c r="C2624" s="31" t="s">
        <v>6184</v>
      </c>
      <c r="D2624" s="31" t="s">
        <v>6088</v>
      </c>
      <c r="E2624" s="31" t="s">
        <v>6185</v>
      </c>
      <c r="F2624" s="31" t="s">
        <v>48</v>
      </c>
      <c r="G2624" s="32" t="s">
        <v>40</v>
      </c>
      <c r="H2624" s="33">
        <v>0</v>
      </c>
      <c r="I2624" s="67">
        <v>590000000</v>
      </c>
      <c r="J2624" s="32" t="s">
        <v>41</v>
      </c>
      <c r="K2624" s="32" t="s">
        <v>153</v>
      </c>
      <c r="L2624" s="32" t="s">
        <v>43</v>
      </c>
      <c r="M2624" s="32" t="s">
        <v>84</v>
      </c>
      <c r="N2624" s="32" t="s">
        <v>154</v>
      </c>
      <c r="O2624" s="32" t="s">
        <v>155</v>
      </c>
      <c r="P2624" s="32" t="s">
        <v>162</v>
      </c>
      <c r="Q2624" s="32" t="s">
        <v>163</v>
      </c>
      <c r="R2624" s="34">
        <v>3</v>
      </c>
      <c r="S2624" s="34">
        <v>481000</v>
      </c>
      <c r="T2624" s="35">
        <v>0</v>
      </c>
      <c r="U2624" s="36">
        <v>0</v>
      </c>
      <c r="V2624" s="37" t="s">
        <v>48</v>
      </c>
      <c r="W2624" s="32">
        <v>2016</v>
      </c>
      <c r="X2624" s="32">
        <v>11.18</v>
      </c>
    </row>
    <row r="2625" spans="1:58" ht="50.1" customHeight="1">
      <c r="A2625" s="29" t="s">
        <v>6186</v>
      </c>
      <c r="B2625" s="30" t="s">
        <v>35</v>
      </c>
      <c r="C2625" s="31" t="s">
        <v>6184</v>
      </c>
      <c r="D2625" s="31" t="s">
        <v>6088</v>
      </c>
      <c r="E2625" s="31" t="s">
        <v>6185</v>
      </c>
      <c r="F2625" s="31" t="s">
        <v>48</v>
      </c>
      <c r="G2625" s="32" t="s">
        <v>40</v>
      </c>
      <c r="H2625" s="33">
        <v>0</v>
      </c>
      <c r="I2625" s="67">
        <v>590000000</v>
      </c>
      <c r="J2625" s="32" t="s">
        <v>41</v>
      </c>
      <c r="K2625" s="32" t="s">
        <v>2101</v>
      </c>
      <c r="L2625" s="32" t="s">
        <v>43</v>
      </c>
      <c r="M2625" s="32" t="s">
        <v>84</v>
      </c>
      <c r="N2625" s="32" t="s">
        <v>154</v>
      </c>
      <c r="O2625" s="32" t="s">
        <v>155</v>
      </c>
      <c r="P2625" s="32" t="s">
        <v>162</v>
      </c>
      <c r="Q2625" s="32" t="s">
        <v>163</v>
      </c>
      <c r="R2625" s="34">
        <v>4.6749999999999998</v>
      </c>
      <c r="S2625" s="34">
        <v>481000</v>
      </c>
      <c r="T2625" s="35">
        <f>R2625*S2625</f>
        <v>2248675</v>
      </c>
      <c r="U2625" s="36">
        <f>T2625*1.12</f>
        <v>2518516.0000000005</v>
      </c>
      <c r="V2625" s="37" t="s">
        <v>48</v>
      </c>
      <c r="W2625" s="32">
        <v>2016</v>
      </c>
      <c r="X2625" s="38" t="s">
        <v>48</v>
      </c>
    </row>
    <row r="2626" spans="1:58" ht="50.1" customHeight="1">
      <c r="A2626" s="29" t="s">
        <v>6187</v>
      </c>
      <c r="B2626" s="30" t="s">
        <v>35</v>
      </c>
      <c r="C2626" s="31" t="s">
        <v>6188</v>
      </c>
      <c r="D2626" s="31" t="s">
        <v>6088</v>
      </c>
      <c r="E2626" s="31" t="s">
        <v>6189</v>
      </c>
      <c r="F2626" s="31" t="s">
        <v>48</v>
      </c>
      <c r="G2626" s="32" t="s">
        <v>40</v>
      </c>
      <c r="H2626" s="33">
        <v>0</v>
      </c>
      <c r="I2626" s="67">
        <v>590000000</v>
      </c>
      <c r="J2626" s="32" t="s">
        <v>41</v>
      </c>
      <c r="K2626" s="32" t="s">
        <v>153</v>
      </c>
      <c r="L2626" s="32" t="s">
        <v>43</v>
      </c>
      <c r="M2626" s="32" t="s">
        <v>84</v>
      </c>
      <c r="N2626" s="32" t="s">
        <v>154</v>
      </c>
      <c r="O2626" s="32" t="s">
        <v>155</v>
      </c>
      <c r="P2626" s="32" t="s">
        <v>162</v>
      </c>
      <c r="Q2626" s="32" t="s">
        <v>163</v>
      </c>
      <c r="R2626" s="34">
        <v>1</v>
      </c>
      <c r="S2626" s="34">
        <v>429000</v>
      </c>
      <c r="T2626" s="35">
        <v>0</v>
      </c>
      <c r="U2626" s="36">
        <v>0</v>
      </c>
      <c r="V2626" s="37" t="s">
        <v>48</v>
      </c>
      <c r="W2626" s="32">
        <v>2016</v>
      </c>
      <c r="X2626" s="38" t="s">
        <v>785</v>
      </c>
    </row>
    <row r="2627" spans="1:58" ht="50.1" customHeight="1">
      <c r="A2627" s="29" t="s">
        <v>6190</v>
      </c>
      <c r="B2627" s="30" t="s">
        <v>35</v>
      </c>
      <c r="C2627" s="31" t="s">
        <v>6188</v>
      </c>
      <c r="D2627" s="31" t="s">
        <v>6088</v>
      </c>
      <c r="E2627" s="31" t="s">
        <v>6189</v>
      </c>
      <c r="F2627" s="31" t="s">
        <v>48</v>
      </c>
      <c r="G2627" s="32" t="s">
        <v>40</v>
      </c>
      <c r="H2627" s="33">
        <v>0</v>
      </c>
      <c r="I2627" s="67">
        <v>590000000</v>
      </c>
      <c r="J2627" s="32" t="s">
        <v>41</v>
      </c>
      <c r="K2627" s="32" t="s">
        <v>153</v>
      </c>
      <c r="L2627" s="32" t="s">
        <v>43</v>
      </c>
      <c r="M2627" s="32" t="s">
        <v>84</v>
      </c>
      <c r="N2627" s="32" t="s">
        <v>6191</v>
      </c>
      <c r="O2627" s="32" t="s">
        <v>155</v>
      </c>
      <c r="P2627" s="32" t="s">
        <v>162</v>
      </c>
      <c r="Q2627" s="32" t="s">
        <v>163</v>
      </c>
      <c r="R2627" s="34">
        <v>11</v>
      </c>
      <c r="S2627" s="34">
        <v>561000</v>
      </c>
      <c r="T2627" s="35">
        <f>R2627*S2627</f>
        <v>6171000</v>
      </c>
      <c r="U2627" s="36">
        <f>T2627*1.12</f>
        <v>6911520.0000000009</v>
      </c>
      <c r="V2627" s="37" t="s">
        <v>48</v>
      </c>
      <c r="W2627" s="32">
        <v>2016</v>
      </c>
      <c r="X2627" s="38" t="s">
        <v>48</v>
      </c>
    </row>
    <row r="2628" spans="1:58" ht="50.1" customHeight="1">
      <c r="A2628" s="29" t="s">
        <v>6192</v>
      </c>
      <c r="B2628" s="30" t="s">
        <v>35</v>
      </c>
      <c r="C2628" s="31" t="s">
        <v>6193</v>
      </c>
      <c r="D2628" s="31" t="s">
        <v>6088</v>
      </c>
      <c r="E2628" s="31" t="s">
        <v>6194</v>
      </c>
      <c r="F2628" s="31" t="s">
        <v>48</v>
      </c>
      <c r="G2628" s="32" t="s">
        <v>40</v>
      </c>
      <c r="H2628" s="33">
        <v>0</v>
      </c>
      <c r="I2628" s="67">
        <v>590000000</v>
      </c>
      <c r="J2628" s="32" t="s">
        <v>41</v>
      </c>
      <c r="K2628" s="32" t="s">
        <v>153</v>
      </c>
      <c r="L2628" s="32" t="s">
        <v>43</v>
      </c>
      <c r="M2628" s="32" t="s">
        <v>84</v>
      </c>
      <c r="N2628" s="32" t="s">
        <v>154</v>
      </c>
      <c r="O2628" s="32" t="s">
        <v>155</v>
      </c>
      <c r="P2628" s="32" t="s">
        <v>162</v>
      </c>
      <c r="Q2628" s="32" t="s">
        <v>163</v>
      </c>
      <c r="R2628" s="34">
        <v>0.5</v>
      </c>
      <c r="S2628" s="34">
        <v>250000</v>
      </c>
      <c r="T2628" s="35">
        <v>0</v>
      </c>
      <c r="U2628" s="36">
        <f>T2628*1.12</f>
        <v>0</v>
      </c>
      <c r="V2628" s="37" t="s">
        <v>48</v>
      </c>
      <c r="W2628" s="32">
        <v>2016</v>
      </c>
      <c r="X2628" s="38">
        <v>11</v>
      </c>
    </row>
    <row r="2629" spans="1:58" s="40" customFormat="1" ht="50.1" customHeight="1">
      <c r="A2629" s="70" t="s">
        <v>6195</v>
      </c>
      <c r="B2629" s="30" t="s">
        <v>35</v>
      </c>
      <c r="C2629" s="42" t="s">
        <v>6193</v>
      </c>
      <c r="D2629" s="42" t="s">
        <v>6088</v>
      </c>
      <c r="E2629" s="42" t="s">
        <v>6194</v>
      </c>
      <c r="F2629" s="42"/>
      <c r="G2629" s="32" t="s">
        <v>40</v>
      </c>
      <c r="H2629" s="30">
        <v>0</v>
      </c>
      <c r="I2629" s="67">
        <v>590000000</v>
      </c>
      <c r="J2629" s="32" t="s">
        <v>41</v>
      </c>
      <c r="K2629" s="32" t="s">
        <v>165</v>
      </c>
      <c r="L2629" s="32" t="s">
        <v>43</v>
      </c>
      <c r="M2629" s="32" t="s">
        <v>84</v>
      </c>
      <c r="N2629" s="54" t="s">
        <v>154</v>
      </c>
      <c r="O2629" s="54" t="s">
        <v>166</v>
      </c>
      <c r="P2629" s="32">
        <v>168</v>
      </c>
      <c r="Q2629" s="30" t="s">
        <v>163</v>
      </c>
      <c r="R2629" s="373">
        <v>0.5</v>
      </c>
      <c r="S2629" s="58">
        <v>250000</v>
      </c>
      <c r="T2629" s="58">
        <v>0</v>
      </c>
      <c r="U2629" s="58">
        <f>T2629*1.12</f>
        <v>0</v>
      </c>
      <c r="V2629" s="32"/>
      <c r="W2629" s="32">
        <v>2016</v>
      </c>
      <c r="X2629" s="32" t="s">
        <v>12653</v>
      </c>
      <c r="Y2629" s="364"/>
      <c r="Z2629" s="364"/>
      <c r="AA2629" s="364"/>
      <c r="AB2629" s="364"/>
      <c r="AC2629" s="364"/>
      <c r="AD2629" s="364"/>
      <c r="AE2629" s="364"/>
      <c r="AF2629" s="364"/>
      <c r="AG2629" s="364"/>
      <c r="AH2629" s="39"/>
      <c r="AI2629" s="39"/>
      <c r="AJ2629" s="39"/>
      <c r="AK2629" s="39"/>
      <c r="AL2629" s="39"/>
      <c r="AM2629" s="39"/>
      <c r="AN2629" s="39"/>
      <c r="AO2629" s="39"/>
      <c r="AP2629" s="39"/>
      <c r="AQ2629" s="39"/>
      <c r="AR2629" s="39"/>
      <c r="AS2629" s="39"/>
      <c r="AT2629" s="39"/>
      <c r="AU2629" s="39"/>
      <c r="AV2629" s="39"/>
      <c r="AW2629" s="39"/>
      <c r="AX2629" s="39"/>
      <c r="AY2629" s="39"/>
      <c r="AZ2629" s="39"/>
      <c r="BA2629" s="39"/>
      <c r="BB2629" s="39"/>
      <c r="BC2629" s="39"/>
      <c r="BD2629" s="39"/>
      <c r="BE2629" s="39"/>
      <c r="BF2629" s="39"/>
    </row>
    <row r="2630" spans="1:58" s="40" customFormat="1" ht="50.1" customHeight="1">
      <c r="A2630" s="70" t="s">
        <v>13903</v>
      </c>
      <c r="B2630" s="30" t="s">
        <v>35</v>
      </c>
      <c r="C2630" s="42" t="s">
        <v>6193</v>
      </c>
      <c r="D2630" s="42" t="s">
        <v>6088</v>
      </c>
      <c r="E2630" s="42" t="s">
        <v>6194</v>
      </c>
      <c r="F2630" s="42"/>
      <c r="G2630" s="32" t="s">
        <v>40</v>
      </c>
      <c r="H2630" s="30">
        <v>0</v>
      </c>
      <c r="I2630" s="67">
        <v>590000000</v>
      </c>
      <c r="J2630" s="32" t="s">
        <v>41</v>
      </c>
      <c r="K2630" s="32" t="s">
        <v>13289</v>
      </c>
      <c r="L2630" s="32" t="s">
        <v>43</v>
      </c>
      <c r="M2630" s="32" t="s">
        <v>84</v>
      </c>
      <c r="N2630" s="54" t="s">
        <v>154</v>
      </c>
      <c r="O2630" s="54" t="s">
        <v>166</v>
      </c>
      <c r="P2630" s="32">
        <v>168</v>
      </c>
      <c r="Q2630" s="30" t="s">
        <v>163</v>
      </c>
      <c r="R2630" s="373">
        <v>1.6679999999999999</v>
      </c>
      <c r="S2630" s="58">
        <v>339500</v>
      </c>
      <c r="T2630" s="58">
        <f>R2630*S2630</f>
        <v>566286</v>
      </c>
      <c r="U2630" s="58">
        <f>T2630*1.12</f>
        <v>634240.32000000007</v>
      </c>
      <c r="V2630" s="32"/>
      <c r="W2630" s="32">
        <v>2016</v>
      </c>
      <c r="X2630" s="32"/>
      <c r="Y2630" s="364"/>
      <c r="Z2630" s="364"/>
      <c r="AA2630" s="364"/>
      <c r="AB2630" s="364"/>
      <c r="AC2630" s="364"/>
      <c r="AD2630" s="364"/>
      <c r="AE2630" s="364"/>
      <c r="AF2630" s="364"/>
      <c r="AG2630" s="364"/>
      <c r="AH2630" s="39"/>
      <c r="AI2630" s="39"/>
      <c r="AJ2630" s="39"/>
      <c r="AK2630" s="39"/>
      <c r="AL2630" s="39"/>
      <c r="AM2630" s="39"/>
      <c r="AN2630" s="39"/>
      <c r="AO2630" s="39"/>
      <c r="AP2630" s="39"/>
      <c r="AQ2630" s="39"/>
      <c r="AR2630" s="39"/>
      <c r="AS2630" s="39"/>
      <c r="AT2630" s="39"/>
      <c r="AU2630" s="39"/>
      <c r="AV2630" s="39"/>
      <c r="AW2630" s="39"/>
      <c r="AX2630" s="39"/>
      <c r="AY2630" s="39"/>
      <c r="AZ2630" s="39"/>
      <c r="BA2630" s="39"/>
      <c r="BB2630" s="39"/>
      <c r="BC2630" s="39"/>
      <c r="BD2630" s="39"/>
      <c r="BE2630" s="39"/>
      <c r="BF2630" s="39"/>
    </row>
    <row r="2631" spans="1:58" ht="50.1" customHeight="1">
      <c r="A2631" s="29" t="s">
        <v>6196</v>
      </c>
      <c r="B2631" s="30" t="s">
        <v>35</v>
      </c>
      <c r="C2631" s="31" t="s">
        <v>6197</v>
      </c>
      <c r="D2631" s="31" t="s">
        <v>6088</v>
      </c>
      <c r="E2631" s="31" t="s">
        <v>6198</v>
      </c>
      <c r="F2631" s="31" t="s">
        <v>48</v>
      </c>
      <c r="G2631" s="32" t="s">
        <v>40</v>
      </c>
      <c r="H2631" s="33">
        <v>0</v>
      </c>
      <c r="I2631" s="67">
        <v>590000000</v>
      </c>
      <c r="J2631" s="32" t="s">
        <v>41</v>
      </c>
      <c r="K2631" s="32" t="s">
        <v>153</v>
      </c>
      <c r="L2631" s="32" t="s">
        <v>43</v>
      </c>
      <c r="M2631" s="32" t="s">
        <v>84</v>
      </c>
      <c r="N2631" s="32" t="s">
        <v>154</v>
      </c>
      <c r="O2631" s="32" t="s">
        <v>155</v>
      </c>
      <c r="P2631" s="32" t="s">
        <v>162</v>
      </c>
      <c r="Q2631" s="32" t="s">
        <v>163</v>
      </c>
      <c r="R2631" s="34">
        <v>1</v>
      </c>
      <c r="S2631" s="34">
        <v>250000</v>
      </c>
      <c r="T2631" s="35">
        <v>0</v>
      </c>
      <c r="U2631" s="36">
        <v>0</v>
      </c>
      <c r="V2631" s="37" t="s">
        <v>48</v>
      </c>
      <c r="W2631" s="32">
        <v>2016</v>
      </c>
      <c r="X2631" s="38">
        <v>19</v>
      </c>
    </row>
    <row r="2632" spans="1:58" ht="50.1" customHeight="1">
      <c r="A2632" s="29" t="s">
        <v>6199</v>
      </c>
      <c r="B2632" s="30" t="s">
        <v>35</v>
      </c>
      <c r="C2632" s="31" t="s">
        <v>6197</v>
      </c>
      <c r="D2632" s="31" t="s">
        <v>6088</v>
      </c>
      <c r="E2632" s="31" t="s">
        <v>6198</v>
      </c>
      <c r="F2632" s="31" t="s">
        <v>48</v>
      </c>
      <c r="G2632" s="32" t="s">
        <v>40</v>
      </c>
      <c r="H2632" s="33">
        <v>0</v>
      </c>
      <c r="I2632" s="67">
        <v>590000000</v>
      </c>
      <c r="J2632" s="32" t="s">
        <v>41</v>
      </c>
      <c r="K2632" s="32" t="s">
        <v>153</v>
      </c>
      <c r="L2632" s="32" t="s">
        <v>43</v>
      </c>
      <c r="M2632" s="32" t="s">
        <v>84</v>
      </c>
      <c r="N2632" s="32" t="s">
        <v>154</v>
      </c>
      <c r="O2632" s="32" t="s">
        <v>155</v>
      </c>
      <c r="P2632" s="32" t="s">
        <v>162</v>
      </c>
      <c r="Q2632" s="32" t="s">
        <v>163</v>
      </c>
      <c r="R2632" s="34">
        <v>1</v>
      </c>
      <c r="S2632" s="34">
        <v>402000</v>
      </c>
      <c r="T2632" s="35">
        <f>R2632*S2632</f>
        <v>402000</v>
      </c>
      <c r="U2632" s="36">
        <f>T2632*1.12</f>
        <v>450240.00000000006</v>
      </c>
      <c r="V2632" s="37" t="s">
        <v>48</v>
      </c>
      <c r="W2632" s="32">
        <v>2016</v>
      </c>
      <c r="X2632" s="38" t="s">
        <v>48</v>
      </c>
    </row>
    <row r="2633" spans="1:58" ht="50.1" customHeight="1">
      <c r="A2633" s="29" t="s">
        <v>6200</v>
      </c>
      <c r="B2633" s="30" t="s">
        <v>35</v>
      </c>
      <c r="C2633" s="31" t="s">
        <v>6201</v>
      </c>
      <c r="D2633" s="31" t="s">
        <v>6088</v>
      </c>
      <c r="E2633" s="31" t="s">
        <v>6202</v>
      </c>
      <c r="F2633" s="31" t="s">
        <v>48</v>
      </c>
      <c r="G2633" s="32" t="s">
        <v>40</v>
      </c>
      <c r="H2633" s="33">
        <v>0</v>
      </c>
      <c r="I2633" s="67">
        <v>590000000</v>
      </c>
      <c r="J2633" s="32" t="s">
        <v>41</v>
      </c>
      <c r="K2633" s="32" t="s">
        <v>153</v>
      </c>
      <c r="L2633" s="32" t="s">
        <v>43</v>
      </c>
      <c r="M2633" s="32" t="s">
        <v>84</v>
      </c>
      <c r="N2633" s="32" t="s">
        <v>154</v>
      </c>
      <c r="O2633" s="32" t="s">
        <v>155</v>
      </c>
      <c r="P2633" s="32" t="s">
        <v>162</v>
      </c>
      <c r="Q2633" s="32" t="s">
        <v>163</v>
      </c>
      <c r="R2633" s="34">
        <v>5</v>
      </c>
      <c r="S2633" s="34">
        <v>296000</v>
      </c>
      <c r="T2633" s="35">
        <v>0</v>
      </c>
      <c r="U2633" s="36">
        <v>0</v>
      </c>
      <c r="V2633" s="37" t="s">
        <v>48</v>
      </c>
      <c r="W2633" s="32">
        <v>2016</v>
      </c>
      <c r="X2633" s="38">
        <v>19</v>
      </c>
    </row>
    <row r="2634" spans="1:58" ht="50.1" customHeight="1">
      <c r="A2634" s="29" t="s">
        <v>6203</v>
      </c>
      <c r="B2634" s="30" t="s">
        <v>35</v>
      </c>
      <c r="C2634" s="31" t="s">
        <v>6201</v>
      </c>
      <c r="D2634" s="31" t="s">
        <v>6088</v>
      </c>
      <c r="E2634" s="31" t="s">
        <v>6202</v>
      </c>
      <c r="F2634" s="31" t="s">
        <v>48</v>
      </c>
      <c r="G2634" s="32" t="s">
        <v>40</v>
      </c>
      <c r="H2634" s="33">
        <v>0</v>
      </c>
      <c r="I2634" s="67">
        <v>590000000</v>
      </c>
      <c r="J2634" s="32" t="s">
        <v>41</v>
      </c>
      <c r="K2634" s="32" t="s">
        <v>1422</v>
      </c>
      <c r="L2634" s="32" t="s">
        <v>43</v>
      </c>
      <c r="M2634" s="32" t="s">
        <v>84</v>
      </c>
      <c r="N2634" s="32" t="s">
        <v>154</v>
      </c>
      <c r="O2634" s="32" t="s">
        <v>2295</v>
      </c>
      <c r="P2634" s="32" t="s">
        <v>162</v>
      </c>
      <c r="Q2634" s="32" t="s">
        <v>163</v>
      </c>
      <c r="R2634" s="34">
        <v>5</v>
      </c>
      <c r="S2634" s="34">
        <v>496000</v>
      </c>
      <c r="T2634" s="35">
        <f>R2634*S2634</f>
        <v>2480000</v>
      </c>
      <c r="U2634" s="36">
        <f>T2634*1.12</f>
        <v>2777600.0000000005</v>
      </c>
      <c r="V2634" s="37" t="s">
        <v>48</v>
      </c>
      <c r="W2634" s="32">
        <v>2016</v>
      </c>
      <c r="X2634" s="38" t="s">
        <v>48</v>
      </c>
    </row>
    <row r="2635" spans="1:58" ht="50.1" customHeight="1">
      <c r="A2635" s="29" t="s">
        <v>6204</v>
      </c>
      <c r="B2635" s="30" t="s">
        <v>35</v>
      </c>
      <c r="C2635" s="31" t="s">
        <v>6205</v>
      </c>
      <c r="D2635" s="31" t="s">
        <v>6088</v>
      </c>
      <c r="E2635" s="31" t="s">
        <v>6206</v>
      </c>
      <c r="F2635" s="31" t="s">
        <v>48</v>
      </c>
      <c r="G2635" s="32" t="s">
        <v>40</v>
      </c>
      <c r="H2635" s="33">
        <v>0</v>
      </c>
      <c r="I2635" s="67">
        <v>590000000</v>
      </c>
      <c r="J2635" s="32" t="s">
        <v>41</v>
      </c>
      <c r="K2635" s="32" t="s">
        <v>153</v>
      </c>
      <c r="L2635" s="32" t="s">
        <v>43</v>
      </c>
      <c r="M2635" s="32" t="s">
        <v>84</v>
      </c>
      <c r="N2635" s="32" t="s">
        <v>154</v>
      </c>
      <c r="O2635" s="32" t="s">
        <v>155</v>
      </c>
      <c r="P2635" s="32" t="s">
        <v>162</v>
      </c>
      <c r="Q2635" s="32" t="s">
        <v>163</v>
      </c>
      <c r="R2635" s="34">
        <v>5</v>
      </c>
      <c r="S2635" s="34">
        <v>1882000</v>
      </c>
      <c r="T2635" s="35">
        <v>0</v>
      </c>
      <c r="U2635" s="36">
        <v>0</v>
      </c>
      <c r="V2635" s="37" t="s">
        <v>48</v>
      </c>
      <c r="W2635" s="32">
        <v>2016</v>
      </c>
      <c r="X2635" s="38" t="s">
        <v>2367</v>
      </c>
    </row>
    <row r="2636" spans="1:58" ht="50.1" customHeight="1">
      <c r="A2636" s="29" t="s">
        <v>6207</v>
      </c>
      <c r="B2636" s="30" t="s">
        <v>35</v>
      </c>
      <c r="C2636" s="31" t="s">
        <v>6205</v>
      </c>
      <c r="D2636" s="31" t="s">
        <v>6088</v>
      </c>
      <c r="E2636" s="31" t="s">
        <v>6206</v>
      </c>
      <c r="F2636" s="31" t="s">
        <v>48</v>
      </c>
      <c r="G2636" s="32" t="s">
        <v>40</v>
      </c>
      <c r="H2636" s="33">
        <v>0</v>
      </c>
      <c r="I2636" s="67">
        <v>590000000</v>
      </c>
      <c r="J2636" s="32" t="s">
        <v>41</v>
      </c>
      <c r="K2636" s="32" t="s">
        <v>153</v>
      </c>
      <c r="L2636" s="32" t="s">
        <v>43</v>
      </c>
      <c r="M2636" s="32" t="s">
        <v>84</v>
      </c>
      <c r="N2636" s="32" t="s">
        <v>6174</v>
      </c>
      <c r="O2636" s="32" t="s">
        <v>640</v>
      </c>
      <c r="P2636" s="32" t="s">
        <v>162</v>
      </c>
      <c r="Q2636" s="32" t="s">
        <v>163</v>
      </c>
      <c r="R2636" s="34">
        <v>5</v>
      </c>
      <c r="S2636" s="34">
        <v>2305000</v>
      </c>
      <c r="T2636" s="35">
        <f>R2636*S2636</f>
        <v>11525000</v>
      </c>
      <c r="U2636" s="36">
        <f>T2636*1.12</f>
        <v>12908000.000000002</v>
      </c>
      <c r="V2636" s="37" t="s">
        <v>48</v>
      </c>
      <c r="W2636" s="32">
        <v>2016</v>
      </c>
      <c r="X2636" s="38" t="s">
        <v>48</v>
      </c>
    </row>
    <row r="2637" spans="1:58" ht="50.1" customHeight="1">
      <c r="A2637" s="29" t="s">
        <v>6208</v>
      </c>
      <c r="B2637" s="30" t="s">
        <v>35</v>
      </c>
      <c r="C2637" s="31" t="s">
        <v>6209</v>
      </c>
      <c r="D2637" s="31" t="s">
        <v>6088</v>
      </c>
      <c r="E2637" s="31" t="s">
        <v>6210</v>
      </c>
      <c r="F2637" s="31" t="s">
        <v>48</v>
      </c>
      <c r="G2637" s="32" t="s">
        <v>40</v>
      </c>
      <c r="H2637" s="33">
        <v>0</v>
      </c>
      <c r="I2637" s="67">
        <v>590000000</v>
      </c>
      <c r="J2637" s="32" t="s">
        <v>41</v>
      </c>
      <c r="K2637" s="32" t="s">
        <v>153</v>
      </c>
      <c r="L2637" s="32" t="s">
        <v>43</v>
      </c>
      <c r="M2637" s="32" t="s">
        <v>84</v>
      </c>
      <c r="N2637" s="32" t="s">
        <v>154</v>
      </c>
      <c r="O2637" s="32" t="s">
        <v>155</v>
      </c>
      <c r="P2637" s="32" t="s">
        <v>162</v>
      </c>
      <c r="Q2637" s="32" t="s">
        <v>163</v>
      </c>
      <c r="R2637" s="34">
        <v>5</v>
      </c>
      <c r="S2637" s="34">
        <v>1882000</v>
      </c>
      <c r="T2637" s="35">
        <v>0</v>
      </c>
      <c r="U2637" s="36">
        <v>0</v>
      </c>
      <c r="V2637" s="37" t="s">
        <v>48</v>
      </c>
      <c r="W2637" s="32">
        <v>2016</v>
      </c>
      <c r="X2637" s="33" t="s">
        <v>2834</v>
      </c>
    </row>
    <row r="2638" spans="1:58" ht="50.1" customHeight="1">
      <c r="A2638" s="29" t="s">
        <v>6211</v>
      </c>
      <c r="B2638" s="30" t="s">
        <v>35</v>
      </c>
      <c r="C2638" s="31" t="s">
        <v>6209</v>
      </c>
      <c r="D2638" s="31" t="s">
        <v>6088</v>
      </c>
      <c r="E2638" s="31" t="s">
        <v>6210</v>
      </c>
      <c r="F2638" s="31" t="s">
        <v>48</v>
      </c>
      <c r="G2638" s="32" t="s">
        <v>40</v>
      </c>
      <c r="H2638" s="33">
        <v>0</v>
      </c>
      <c r="I2638" s="67">
        <v>590000000</v>
      </c>
      <c r="J2638" s="32" t="s">
        <v>41</v>
      </c>
      <c r="K2638" s="32" t="s">
        <v>2101</v>
      </c>
      <c r="L2638" s="32" t="s">
        <v>43</v>
      </c>
      <c r="M2638" s="32" t="s">
        <v>84</v>
      </c>
      <c r="N2638" s="32" t="s">
        <v>2369</v>
      </c>
      <c r="O2638" s="32" t="s">
        <v>640</v>
      </c>
      <c r="P2638" s="32" t="s">
        <v>162</v>
      </c>
      <c r="Q2638" s="32" t="s">
        <v>163</v>
      </c>
      <c r="R2638" s="34">
        <v>9.9499999999999993</v>
      </c>
      <c r="S2638" s="34">
        <v>2000000</v>
      </c>
      <c r="T2638" s="35">
        <f>R2638*S2638</f>
        <v>19900000</v>
      </c>
      <c r="U2638" s="36">
        <f>T2638*1.12</f>
        <v>22288000.000000004</v>
      </c>
      <c r="V2638" s="37" t="s">
        <v>48</v>
      </c>
      <c r="W2638" s="32">
        <v>2016</v>
      </c>
      <c r="X2638" s="38" t="s">
        <v>48</v>
      </c>
    </row>
    <row r="2639" spans="1:58" ht="50.1" customHeight="1">
      <c r="A2639" s="29" t="s">
        <v>6212</v>
      </c>
      <c r="B2639" s="30" t="s">
        <v>35</v>
      </c>
      <c r="C2639" s="31" t="s">
        <v>6213</v>
      </c>
      <c r="D2639" s="31" t="s">
        <v>6088</v>
      </c>
      <c r="E2639" s="31" t="s">
        <v>6214</v>
      </c>
      <c r="F2639" s="31" t="s">
        <v>48</v>
      </c>
      <c r="G2639" s="32" t="s">
        <v>40</v>
      </c>
      <c r="H2639" s="33">
        <v>0</v>
      </c>
      <c r="I2639" s="67">
        <v>590000000</v>
      </c>
      <c r="J2639" s="32" t="s">
        <v>41</v>
      </c>
      <c r="K2639" s="32" t="s">
        <v>153</v>
      </c>
      <c r="L2639" s="32" t="s">
        <v>43</v>
      </c>
      <c r="M2639" s="32" t="s">
        <v>84</v>
      </c>
      <c r="N2639" s="32" t="s">
        <v>154</v>
      </c>
      <c r="O2639" s="32" t="s">
        <v>155</v>
      </c>
      <c r="P2639" s="32" t="s">
        <v>162</v>
      </c>
      <c r="Q2639" s="32" t="s">
        <v>163</v>
      </c>
      <c r="R2639" s="34">
        <v>5</v>
      </c>
      <c r="S2639" s="34">
        <v>1840000</v>
      </c>
      <c r="T2639" s="35">
        <v>0</v>
      </c>
      <c r="U2639" s="36">
        <v>0</v>
      </c>
      <c r="V2639" s="37" t="s">
        <v>48</v>
      </c>
      <c r="W2639" s="32">
        <v>2016</v>
      </c>
      <c r="X2639" s="33" t="s">
        <v>2834</v>
      </c>
    </row>
    <row r="2640" spans="1:58" ht="50.1" customHeight="1">
      <c r="A2640" s="29" t="s">
        <v>6215</v>
      </c>
      <c r="B2640" s="30" t="s">
        <v>35</v>
      </c>
      <c r="C2640" s="31" t="s">
        <v>6213</v>
      </c>
      <c r="D2640" s="31" t="s">
        <v>6088</v>
      </c>
      <c r="E2640" s="31" t="s">
        <v>6214</v>
      </c>
      <c r="F2640" s="31" t="s">
        <v>48</v>
      </c>
      <c r="G2640" s="32" t="s">
        <v>40</v>
      </c>
      <c r="H2640" s="33">
        <v>0</v>
      </c>
      <c r="I2640" s="67">
        <v>590000000</v>
      </c>
      <c r="J2640" s="32" t="s">
        <v>41</v>
      </c>
      <c r="K2640" s="32" t="s">
        <v>2101</v>
      </c>
      <c r="L2640" s="32" t="s">
        <v>43</v>
      </c>
      <c r="M2640" s="32" t="s">
        <v>84</v>
      </c>
      <c r="N2640" s="32" t="s">
        <v>2369</v>
      </c>
      <c r="O2640" s="32" t="s">
        <v>640</v>
      </c>
      <c r="P2640" s="32" t="s">
        <v>162</v>
      </c>
      <c r="Q2640" s="32" t="s">
        <v>163</v>
      </c>
      <c r="R2640" s="34">
        <v>17.899999999999999</v>
      </c>
      <c r="S2640" s="34">
        <v>2000000</v>
      </c>
      <c r="T2640" s="35">
        <f>R2640*S2640</f>
        <v>35800000</v>
      </c>
      <c r="U2640" s="36">
        <f>T2640*1.12</f>
        <v>40096000.000000007</v>
      </c>
      <c r="V2640" s="37" t="s">
        <v>48</v>
      </c>
      <c r="W2640" s="32">
        <v>2016</v>
      </c>
      <c r="X2640" s="33" t="s">
        <v>48</v>
      </c>
    </row>
    <row r="2641" spans="1:61" ht="50.1" customHeight="1">
      <c r="A2641" s="29" t="s">
        <v>6216</v>
      </c>
      <c r="B2641" s="30" t="s">
        <v>35</v>
      </c>
      <c r="C2641" s="31" t="s">
        <v>6217</v>
      </c>
      <c r="D2641" s="31" t="s">
        <v>6088</v>
      </c>
      <c r="E2641" s="31" t="s">
        <v>6218</v>
      </c>
      <c r="F2641" s="31" t="s">
        <v>48</v>
      </c>
      <c r="G2641" s="32" t="s">
        <v>40</v>
      </c>
      <c r="H2641" s="33">
        <v>0</v>
      </c>
      <c r="I2641" s="67">
        <v>590000000</v>
      </c>
      <c r="J2641" s="32" t="s">
        <v>41</v>
      </c>
      <c r="K2641" s="32" t="s">
        <v>153</v>
      </c>
      <c r="L2641" s="32" t="s">
        <v>43</v>
      </c>
      <c r="M2641" s="32" t="s">
        <v>84</v>
      </c>
      <c r="N2641" s="32" t="s">
        <v>154</v>
      </c>
      <c r="O2641" s="32" t="s">
        <v>155</v>
      </c>
      <c r="P2641" s="32" t="s">
        <v>162</v>
      </c>
      <c r="Q2641" s="32" t="s">
        <v>163</v>
      </c>
      <c r="R2641" s="34">
        <v>5</v>
      </c>
      <c r="S2641" s="34">
        <v>184000</v>
      </c>
      <c r="T2641" s="35">
        <v>0</v>
      </c>
      <c r="U2641" s="36">
        <v>0</v>
      </c>
      <c r="V2641" s="37" t="s">
        <v>48</v>
      </c>
      <c r="W2641" s="32">
        <v>2016</v>
      </c>
      <c r="X2641" s="33" t="s">
        <v>2834</v>
      </c>
    </row>
    <row r="2642" spans="1:61" ht="50.1" customHeight="1">
      <c r="A2642" s="29" t="s">
        <v>6219</v>
      </c>
      <c r="B2642" s="30" t="s">
        <v>35</v>
      </c>
      <c r="C2642" s="31" t="s">
        <v>6217</v>
      </c>
      <c r="D2642" s="31" t="s">
        <v>6088</v>
      </c>
      <c r="E2642" s="31" t="s">
        <v>6218</v>
      </c>
      <c r="F2642" s="31" t="s">
        <v>48</v>
      </c>
      <c r="G2642" s="32" t="s">
        <v>40</v>
      </c>
      <c r="H2642" s="33">
        <v>0</v>
      </c>
      <c r="I2642" s="67">
        <v>590000000</v>
      </c>
      <c r="J2642" s="32" t="s">
        <v>41</v>
      </c>
      <c r="K2642" s="32" t="s">
        <v>331</v>
      </c>
      <c r="L2642" s="32" t="s">
        <v>43</v>
      </c>
      <c r="M2642" s="32" t="s">
        <v>84</v>
      </c>
      <c r="N2642" s="32" t="s">
        <v>6174</v>
      </c>
      <c r="O2642" s="32" t="s">
        <v>640</v>
      </c>
      <c r="P2642" s="32" t="s">
        <v>162</v>
      </c>
      <c r="Q2642" s="32" t="s">
        <v>163</v>
      </c>
      <c r="R2642" s="34">
        <v>20</v>
      </c>
      <c r="S2642" s="34">
        <v>1250000</v>
      </c>
      <c r="T2642" s="35">
        <f>R2642*S2642</f>
        <v>25000000</v>
      </c>
      <c r="U2642" s="36">
        <f>T2642*1.12</f>
        <v>28000000.000000004</v>
      </c>
      <c r="V2642" s="37" t="s">
        <v>48</v>
      </c>
      <c r="W2642" s="32">
        <v>2016</v>
      </c>
      <c r="X2642" s="38" t="s">
        <v>48</v>
      </c>
    </row>
    <row r="2643" spans="1:61" ht="50.1" customHeight="1">
      <c r="A2643" s="29" t="s">
        <v>6220</v>
      </c>
      <c r="B2643" s="30" t="s">
        <v>35</v>
      </c>
      <c r="C2643" s="31" t="s">
        <v>6221</v>
      </c>
      <c r="D2643" s="31" t="s">
        <v>6088</v>
      </c>
      <c r="E2643" s="31" t="s">
        <v>6222</v>
      </c>
      <c r="F2643" s="31" t="s">
        <v>48</v>
      </c>
      <c r="G2643" s="32" t="s">
        <v>40</v>
      </c>
      <c r="H2643" s="33">
        <v>0</v>
      </c>
      <c r="I2643" s="67">
        <v>590000000</v>
      </c>
      <c r="J2643" s="32" t="s">
        <v>41</v>
      </c>
      <c r="K2643" s="32" t="s">
        <v>153</v>
      </c>
      <c r="L2643" s="32" t="s">
        <v>43</v>
      </c>
      <c r="M2643" s="32" t="s">
        <v>84</v>
      </c>
      <c r="N2643" s="32" t="s">
        <v>154</v>
      </c>
      <c r="O2643" s="32" t="s">
        <v>155</v>
      </c>
      <c r="P2643" s="32" t="s">
        <v>162</v>
      </c>
      <c r="Q2643" s="32" t="s">
        <v>163</v>
      </c>
      <c r="R2643" s="34">
        <v>0.5</v>
      </c>
      <c r="S2643" s="34">
        <v>147000</v>
      </c>
      <c r="T2643" s="35">
        <v>0</v>
      </c>
      <c r="U2643" s="36">
        <f>T2643*1.12</f>
        <v>0</v>
      </c>
      <c r="V2643" s="37" t="s">
        <v>48</v>
      </c>
      <c r="W2643" s="32">
        <v>2016</v>
      </c>
      <c r="X2643" s="38">
        <v>11</v>
      </c>
    </row>
    <row r="2644" spans="1:61" s="40" customFormat="1" ht="50.1" customHeight="1">
      <c r="A2644" s="70" t="s">
        <v>6223</v>
      </c>
      <c r="B2644" s="30" t="s">
        <v>35</v>
      </c>
      <c r="C2644" s="42" t="s">
        <v>6221</v>
      </c>
      <c r="D2644" s="42" t="s">
        <v>6088</v>
      </c>
      <c r="E2644" s="42" t="s">
        <v>6222</v>
      </c>
      <c r="F2644" s="161"/>
      <c r="G2644" s="32" t="s">
        <v>40</v>
      </c>
      <c r="H2644" s="30">
        <v>0</v>
      </c>
      <c r="I2644" s="67">
        <v>590000000</v>
      </c>
      <c r="J2644" s="32" t="s">
        <v>41</v>
      </c>
      <c r="K2644" s="32" t="s">
        <v>165</v>
      </c>
      <c r="L2644" s="32" t="s">
        <v>43</v>
      </c>
      <c r="M2644" s="32" t="s">
        <v>84</v>
      </c>
      <c r="N2644" s="54" t="s">
        <v>154</v>
      </c>
      <c r="O2644" s="54" t="s">
        <v>166</v>
      </c>
      <c r="P2644" s="32">
        <v>168</v>
      </c>
      <c r="Q2644" s="98" t="s">
        <v>163</v>
      </c>
      <c r="R2644" s="373">
        <v>0.5</v>
      </c>
      <c r="S2644" s="55">
        <v>147000</v>
      </c>
      <c r="T2644" s="58">
        <v>0</v>
      </c>
      <c r="U2644" s="58">
        <f>T2644*1.12</f>
        <v>0</v>
      </c>
      <c r="V2644" s="162"/>
      <c r="W2644" s="32">
        <v>2016</v>
      </c>
      <c r="X2644" s="30" t="s">
        <v>12653</v>
      </c>
      <c r="Y2644" s="364"/>
      <c r="Z2644" s="364"/>
      <c r="AA2644" s="364"/>
      <c r="AB2644" s="364"/>
      <c r="AC2644" s="364"/>
      <c r="AD2644" s="364"/>
      <c r="AE2644" s="364"/>
      <c r="AF2644" s="364"/>
      <c r="AG2644" s="364"/>
      <c r="AH2644" s="39"/>
      <c r="AI2644" s="39"/>
      <c r="AJ2644" s="39"/>
      <c r="AK2644" s="39"/>
      <c r="AL2644" s="39"/>
      <c r="AM2644" s="39"/>
      <c r="AN2644" s="39"/>
      <c r="AO2644" s="39"/>
      <c r="AP2644" s="39"/>
      <c r="AQ2644" s="39"/>
      <c r="AR2644" s="39"/>
      <c r="AS2644" s="39"/>
      <c r="AT2644" s="39"/>
      <c r="AU2644" s="39"/>
      <c r="AV2644" s="39"/>
      <c r="AW2644" s="39"/>
      <c r="AX2644" s="39"/>
      <c r="AY2644" s="39"/>
      <c r="AZ2644" s="39"/>
      <c r="BA2644" s="39"/>
      <c r="BB2644" s="39"/>
      <c r="BC2644" s="39"/>
      <c r="BD2644" s="39"/>
      <c r="BE2644" s="39"/>
      <c r="BF2644" s="39"/>
    </row>
    <row r="2645" spans="1:61" s="40" customFormat="1" ht="50.1" customHeight="1">
      <c r="A2645" s="70" t="s">
        <v>13971</v>
      </c>
      <c r="B2645" s="30" t="s">
        <v>35</v>
      </c>
      <c r="C2645" s="42" t="s">
        <v>6221</v>
      </c>
      <c r="D2645" s="42" t="s">
        <v>6088</v>
      </c>
      <c r="E2645" s="42" t="s">
        <v>6222</v>
      </c>
      <c r="F2645" s="161"/>
      <c r="G2645" s="32" t="s">
        <v>40</v>
      </c>
      <c r="H2645" s="30">
        <v>0</v>
      </c>
      <c r="I2645" s="31">
        <v>590000000</v>
      </c>
      <c r="J2645" s="32" t="s">
        <v>41</v>
      </c>
      <c r="K2645" s="32" t="s">
        <v>13233</v>
      </c>
      <c r="L2645" s="32" t="s">
        <v>43</v>
      </c>
      <c r="M2645" s="32" t="s">
        <v>84</v>
      </c>
      <c r="N2645" s="54" t="s">
        <v>154</v>
      </c>
      <c r="O2645" s="54" t="s">
        <v>166</v>
      </c>
      <c r="P2645" s="32">
        <v>168</v>
      </c>
      <c r="Q2645" s="98" t="s">
        <v>163</v>
      </c>
      <c r="R2645" s="373">
        <v>0.36399999999999999</v>
      </c>
      <c r="S2645" s="43">
        <v>238000</v>
      </c>
      <c r="T2645" s="58">
        <f>R2645*S2645</f>
        <v>86632</v>
      </c>
      <c r="U2645" s="58">
        <f t="shared" ref="U2645" si="219">T2645*1.12</f>
        <v>97027.840000000011</v>
      </c>
      <c r="V2645" s="162"/>
      <c r="W2645" s="32">
        <v>2016</v>
      </c>
      <c r="X2645" s="220"/>
      <c r="Y2645" s="364"/>
      <c r="Z2645" s="364"/>
      <c r="AA2645" s="364"/>
      <c r="AB2645" s="364"/>
      <c r="AC2645" s="364"/>
      <c r="AD2645" s="364"/>
      <c r="AE2645" s="364"/>
      <c r="AF2645" s="364"/>
      <c r="AG2645" s="364"/>
      <c r="AH2645" s="39"/>
      <c r="AI2645" s="39"/>
      <c r="AJ2645" s="39"/>
      <c r="AK2645" s="39"/>
      <c r="AL2645" s="39"/>
      <c r="AM2645" s="39"/>
      <c r="AN2645" s="39"/>
      <c r="AO2645" s="39"/>
      <c r="AP2645" s="39"/>
      <c r="AQ2645" s="39"/>
      <c r="AR2645" s="39"/>
      <c r="AS2645" s="39"/>
      <c r="AT2645" s="39"/>
      <c r="AU2645" s="39"/>
      <c r="AV2645" s="39"/>
      <c r="AW2645" s="39"/>
      <c r="AX2645" s="39"/>
      <c r="AY2645" s="39"/>
      <c r="AZ2645" s="39"/>
      <c r="BA2645" s="39"/>
      <c r="BB2645" s="39"/>
      <c r="BC2645" s="39"/>
      <c r="BD2645" s="39"/>
      <c r="BE2645" s="39"/>
      <c r="BF2645" s="39"/>
    </row>
    <row r="2646" spans="1:61" ht="50.1" customHeight="1">
      <c r="A2646" s="29" t="s">
        <v>6224</v>
      </c>
      <c r="B2646" s="30" t="s">
        <v>35</v>
      </c>
      <c r="C2646" s="31" t="s">
        <v>6225</v>
      </c>
      <c r="D2646" s="31" t="s">
        <v>6088</v>
      </c>
      <c r="E2646" s="31" t="s">
        <v>6226</v>
      </c>
      <c r="F2646" s="31" t="s">
        <v>48</v>
      </c>
      <c r="G2646" s="32" t="s">
        <v>40</v>
      </c>
      <c r="H2646" s="33">
        <v>0</v>
      </c>
      <c r="I2646" s="67">
        <v>590000000</v>
      </c>
      <c r="J2646" s="32" t="s">
        <v>41</v>
      </c>
      <c r="K2646" s="32" t="s">
        <v>153</v>
      </c>
      <c r="L2646" s="32" t="s">
        <v>43</v>
      </c>
      <c r="M2646" s="32" t="s">
        <v>84</v>
      </c>
      <c r="N2646" s="32" t="s">
        <v>154</v>
      </c>
      <c r="O2646" s="32" t="s">
        <v>155</v>
      </c>
      <c r="P2646" s="32" t="s">
        <v>162</v>
      </c>
      <c r="Q2646" s="32" t="s">
        <v>163</v>
      </c>
      <c r="R2646" s="34">
        <v>0.5</v>
      </c>
      <c r="S2646" s="34">
        <v>147000</v>
      </c>
      <c r="T2646" s="35">
        <v>0</v>
      </c>
      <c r="U2646" s="36">
        <f>T2646*1.12</f>
        <v>0</v>
      </c>
      <c r="V2646" s="37" t="s">
        <v>48</v>
      </c>
      <c r="W2646" s="32">
        <v>2016</v>
      </c>
      <c r="X2646" s="38">
        <v>11</v>
      </c>
    </row>
    <row r="2647" spans="1:61" s="40" customFormat="1" ht="50.1" customHeight="1">
      <c r="A2647" s="70" t="s">
        <v>6227</v>
      </c>
      <c r="B2647" s="30" t="s">
        <v>35</v>
      </c>
      <c r="C2647" s="42" t="s">
        <v>6225</v>
      </c>
      <c r="D2647" s="42" t="s">
        <v>6088</v>
      </c>
      <c r="E2647" s="42" t="s">
        <v>6226</v>
      </c>
      <c r="F2647" s="161"/>
      <c r="G2647" s="32" t="s">
        <v>40</v>
      </c>
      <c r="H2647" s="30">
        <v>0</v>
      </c>
      <c r="I2647" s="67">
        <v>590000000</v>
      </c>
      <c r="J2647" s="32" t="s">
        <v>41</v>
      </c>
      <c r="K2647" s="32" t="s">
        <v>165</v>
      </c>
      <c r="L2647" s="32" t="s">
        <v>43</v>
      </c>
      <c r="M2647" s="32" t="s">
        <v>84</v>
      </c>
      <c r="N2647" s="54" t="s">
        <v>154</v>
      </c>
      <c r="O2647" s="54" t="s">
        <v>166</v>
      </c>
      <c r="P2647" s="32">
        <v>168</v>
      </c>
      <c r="Q2647" s="98" t="s">
        <v>163</v>
      </c>
      <c r="R2647" s="373">
        <v>0.5</v>
      </c>
      <c r="S2647" s="58">
        <v>147000</v>
      </c>
      <c r="T2647" s="58">
        <v>0</v>
      </c>
      <c r="U2647" s="58">
        <f>T2647*1.12</f>
        <v>0</v>
      </c>
      <c r="V2647" s="162"/>
      <c r="W2647" s="32">
        <v>2016</v>
      </c>
      <c r="X2647" s="30" t="s">
        <v>12653</v>
      </c>
      <c r="Y2647" s="364"/>
      <c r="Z2647" s="364"/>
      <c r="AA2647" s="364"/>
      <c r="AB2647" s="364"/>
      <c r="AC2647" s="364"/>
      <c r="AD2647" s="364"/>
      <c r="AE2647" s="364"/>
      <c r="AF2647" s="364"/>
      <c r="AG2647" s="364"/>
      <c r="AH2647" s="364"/>
      <c r="AI2647" s="364"/>
      <c r="AJ2647" s="364"/>
      <c r="AK2647" s="39"/>
      <c r="AL2647" s="39"/>
      <c r="AM2647" s="39"/>
      <c r="AN2647" s="39"/>
      <c r="AO2647" s="39"/>
      <c r="AP2647" s="39"/>
      <c r="AQ2647" s="39"/>
      <c r="AR2647" s="39"/>
      <c r="AS2647" s="39"/>
      <c r="AT2647" s="39"/>
      <c r="AU2647" s="39"/>
      <c r="AV2647" s="39"/>
      <c r="AW2647" s="39"/>
      <c r="AX2647" s="39"/>
      <c r="AY2647" s="39"/>
      <c r="AZ2647" s="39"/>
      <c r="BA2647" s="39"/>
      <c r="BB2647" s="39"/>
      <c r="BC2647" s="39"/>
      <c r="BD2647" s="39"/>
      <c r="BE2647" s="39"/>
      <c r="BF2647" s="39"/>
      <c r="BG2647" s="39"/>
      <c r="BH2647" s="39"/>
      <c r="BI2647" s="39"/>
    </row>
    <row r="2648" spans="1:61" s="40" customFormat="1" ht="50.1" customHeight="1">
      <c r="A2648" s="70" t="s">
        <v>14191</v>
      </c>
      <c r="B2648" s="30" t="s">
        <v>35</v>
      </c>
      <c r="C2648" s="220" t="s">
        <v>6225</v>
      </c>
      <c r="D2648" s="42" t="s">
        <v>6088</v>
      </c>
      <c r="E2648" s="220" t="s">
        <v>6226</v>
      </c>
      <c r="F2648" s="335"/>
      <c r="G2648" s="32" t="s">
        <v>40</v>
      </c>
      <c r="H2648" s="30">
        <v>0</v>
      </c>
      <c r="I2648" s="32">
        <v>590000000</v>
      </c>
      <c r="J2648" s="32" t="s">
        <v>41</v>
      </c>
      <c r="K2648" s="32" t="s">
        <v>13233</v>
      </c>
      <c r="L2648" s="32" t="s">
        <v>43</v>
      </c>
      <c r="M2648" s="32" t="s">
        <v>84</v>
      </c>
      <c r="N2648" s="54" t="s">
        <v>154</v>
      </c>
      <c r="O2648" s="54" t="s">
        <v>166</v>
      </c>
      <c r="P2648" s="32">
        <v>168</v>
      </c>
      <c r="Q2648" s="98" t="s">
        <v>163</v>
      </c>
      <c r="R2648" s="373">
        <v>0.21</v>
      </c>
      <c r="S2648" s="58">
        <v>245000</v>
      </c>
      <c r="T2648" s="58">
        <f>R2648*S2648</f>
        <v>51450</v>
      </c>
      <c r="U2648" s="58">
        <f t="shared" ref="U2648" si="220">T2648*1.12</f>
        <v>57624.000000000007</v>
      </c>
      <c r="V2648" s="162"/>
      <c r="W2648" s="32">
        <v>2016</v>
      </c>
      <c r="X2648" s="30"/>
      <c r="Y2648" s="364"/>
      <c r="Z2648" s="364"/>
      <c r="AA2648" s="364"/>
      <c r="AB2648" s="364"/>
      <c r="AC2648" s="364"/>
      <c r="AD2648" s="364"/>
      <c r="AE2648" s="364"/>
      <c r="AF2648" s="364"/>
      <c r="AG2648" s="364"/>
      <c r="AH2648" s="364"/>
      <c r="AI2648" s="364"/>
      <c r="AJ2648" s="364"/>
      <c r="AK2648" s="39"/>
      <c r="AL2648" s="39"/>
      <c r="AM2648" s="39"/>
      <c r="AN2648" s="39"/>
      <c r="AO2648" s="39"/>
      <c r="AP2648" s="39"/>
      <c r="AQ2648" s="39"/>
      <c r="AR2648" s="39"/>
      <c r="AS2648" s="39"/>
      <c r="AT2648" s="39"/>
      <c r="AU2648" s="39"/>
      <c r="AV2648" s="39"/>
      <c r="AW2648" s="39"/>
      <c r="AX2648" s="39"/>
      <c r="AY2648" s="39"/>
      <c r="AZ2648" s="39"/>
      <c r="BA2648" s="39"/>
      <c r="BB2648" s="39"/>
      <c r="BC2648" s="39"/>
      <c r="BD2648" s="39"/>
      <c r="BE2648" s="39"/>
      <c r="BF2648" s="39"/>
      <c r="BG2648" s="39"/>
      <c r="BH2648" s="39"/>
      <c r="BI2648" s="39"/>
    </row>
    <row r="2649" spans="1:61" ht="50.1" customHeight="1">
      <c r="A2649" s="29" t="s">
        <v>6228</v>
      </c>
      <c r="B2649" s="30" t="s">
        <v>35</v>
      </c>
      <c r="C2649" s="31" t="s">
        <v>6229</v>
      </c>
      <c r="D2649" s="31" t="s">
        <v>6088</v>
      </c>
      <c r="E2649" s="31" t="s">
        <v>6230</v>
      </c>
      <c r="F2649" s="31" t="s">
        <v>48</v>
      </c>
      <c r="G2649" s="32" t="s">
        <v>40</v>
      </c>
      <c r="H2649" s="33">
        <v>0</v>
      </c>
      <c r="I2649" s="67">
        <v>590000000</v>
      </c>
      <c r="J2649" s="32" t="s">
        <v>41</v>
      </c>
      <c r="K2649" s="32" t="s">
        <v>1519</v>
      </c>
      <c r="L2649" s="32" t="s">
        <v>43</v>
      </c>
      <c r="M2649" s="32" t="s">
        <v>84</v>
      </c>
      <c r="N2649" s="32" t="s">
        <v>154</v>
      </c>
      <c r="O2649" s="32" t="s">
        <v>155</v>
      </c>
      <c r="P2649" s="32" t="s">
        <v>162</v>
      </c>
      <c r="Q2649" s="32" t="s">
        <v>163</v>
      </c>
      <c r="R2649" s="34">
        <v>12</v>
      </c>
      <c r="S2649" s="34">
        <v>433035.71399999998</v>
      </c>
      <c r="T2649" s="35">
        <v>0</v>
      </c>
      <c r="U2649" s="36">
        <v>0</v>
      </c>
      <c r="V2649" s="37" t="s">
        <v>48</v>
      </c>
      <c r="W2649" s="32">
        <v>2016</v>
      </c>
      <c r="X2649" s="38" t="s">
        <v>911</v>
      </c>
    </row>
    <row r="2650" spans="1:61" ht="50.1" customHeight="1">
      <c r="A2650" s="29" t="s">
        <v>6231</v>
      </c>
      <c r="B2650" s="30" t="s">
        <v>35</v>
      </c>
      <c r="C2650" s="31" t="s">
        <v>6229</v>
      </c>
      <c r="D2650" s="31" t="s">
        <v>6088</v>
      </c>
      <c r="E2650" s="31" t="s">
        <v>6230</v>
      </c>
      <c r="F2650" s="31" t="s">
        <v>48</v>
      </c>
      <c r="G2650" s="32" t="s">
        <v>40</v>
      </c>
      <c r="H2650" s="33">
        <v>0</v>
      </c>
      <c r="I2650" s="67">
        <v>590000000</v>
      </c>
      <c r="J2650" s="32" t="s">
        <v>41</v>
      </c>
      <c r="K2650" s="32" t="s">
        <v>1519</v>
      </c>
      <c r="L2650" s="32" t="s">
        <v>43</v>
      </c>
      <c r="M2650" s="32" t="s">
        <v>84</v>
      </c>
      <c r="N2650" s="32" t="s">
        <v>3596</v>
      </c>
      <c r="O2650" s="32" t="s">
        <v>155</v>
      </c>
      <c r="P2650" s="32" t="s">
        <v>162</v>
      </c>
      <c r="Q2650" s="32" t="s">
        <v>163</v>
      </c>
      <c r="R2650" s="34">
        <v>12</v>
      </c>
      <c r="S2650" s="34">
        <v>489000</v>
      </c>
      <c r="T2650" s="35">
        <f>R2650*S2650</f>
        <v>5868000</v>
      </c>
      <c r="U2650" s="36">
        <f>T2650*1.12</f>
        <v>6572160.0000000009</v>
      </c>
      <c r="V2650" s="37" t="s">
        <v>48</v>
      </c>
      <c r="W2650" s="32">
        <v>2016</v>
      </c>
      <c r="X2650" s="38" t="s">
        <v>48</v>
      </c>
    </row>
    <row r="2651" spans="1:61" ht="50.1" customHeight="1">
      <c r="A2651" s="29" t="s">
        <v>6232</v>
      </c>
      <c r="B2651" s="30" t="s">
        <v>35</v>
      </c>
      <c r="C2651" s="31" t="s">
        <v>6233</v>
      </c>
      <c r="D2651" s="31" t="s">
        <v>6088</v>
      </c>
      <c r="E2651" s="31" t="s">
        <v>6234</v>
      </c>
      <c r="F2651" s="31" t="s">
        <v>48</v>
      </c>
      <c r="G2651" s="32" t="s">
        <v>40</v>
      </c>
      <c r="H2651" s="33">
        <v>0</v>
      </c>
      <c r="I2651" s="67">
        <v>590000000</v>
      </c>
      <c r="J2651" s="32" t="s">
        <v>41</v>
      </c>
      <c r="K2651" s="32" t="s">
        <v>1519</v>
      </c>
      <c r="L2651" s="32" t="s">
        <v>43</v>
      </c>
      <c r="M2651" s="32" t="s">
        <v>84</v>
      </c>
      <c r="N2651" s="32" t="s">
        <v>154</v>
      </c>
      <c r="O2651" s="32" t="s">
        <v>155</v>
      </c>
      <c r="P2651" s="32" t="s">
        <v>162</v>
      </c>
      <c r="Q2651" s="32" t="s">
        <v>163</v>
      </c>
      <c r="R2651" s="34">
        <v>23</v>
      </c>
      <c r="S2651" s="34">
        <v>465178.571</v>
      </c>
      <c r="T2651" s="35">
        <v>0</v>
      </c>
      <c r="U2651" s="36">
        <v>0</v>
      </c>
      <c r="V2651" s="37" t="s">
        <v>48</v>
      </c>
      <c r="W2651" s="32">
        <v>2016</v>
      </c>
      <c r="X2651" s="38" t="s">
        <v>785</v>
      </c>
    </row>
    <row r="2652" spans="1:61" ht="50.1" customHeight="1">
      <c r="A2652" s="29" t="s">
        <v>6235</v>
      </c>
      <c r="B2652" s="30" t="s">
        <v>35</v>
      </c>
      <c r="C2652" s="31" t="s">
        <v>6233</v>
      </c>
      <c r="D2652" s="31" t="s">
        <v>6088</v>
      </c>
      <c r="E2652" s="31" t="s">
        <v>6234</v>
      </c>
      <c r="F2652" s="31" t="s">
        <v>48</v>
      </c>
      <c r="G2652" s="32" t="s">
        <v>40</v>
      </c>
      <c r="H2652" s="33">
        <v>0</v>
      </c>
      <c r="I2652" s="67">
        <v>590000000</v>
      </c>
      <c r="J2652" s="32" t="s">
        <v>41</v>
      </c>
      <c r="K2652" s="32" t="s">
        <v>1519</v>
      </c>
      <c r="L2652" s="32" t="s">
        <v>43</v>
      </c>
      <c r="M2652" s="32" t="s">
        <v>84</v>
      </c>
      <c r="N2652" s="32" t="s">
        <v>6191</v>
      </c>
      <c r="O2652" s="32" t="s">
        <v>155</v>
      </c>
      <c r="P2652" s="32" t="s">
        <v>162</v>
      </c>
      <c r="Q2652" s="32" t="s">
        <v>163</v>
      </c>
      <c r="R2652" s="34">
        <v>26</v>
      </c>
      <c r="S2652" s="34">
        <v>476000</v>
      </c>
      <c r="T2652" s="35">
        <f t="shared" ref="T2652:T2659" si="221">R2652*S2652</f>
        <v>12376000</v>
      </c>
      <c r="U2652" s="36">
        <f t="shared" ref="U2652:U2659" si="222">T2652*1.12</f>
        <v>13861120.000000002</v>
      </c>
      <c r="V2652" s="37" t="s">
        <v>48</v>
      </c>
      <c r="W2652" s="32">
        <v>2016</v>
      </c>
      <c r="X2652" s="38" t="s">
        <v>48</v>
      </c>
    </row>
    <row r="2653" spans="1:61" ht="50.1" customHeight="1">
      <c r="A2653" s="29" t="s">
        <v>6236</v>
      </c>
      <c r="B2653" s="30" t="s">
        <v>35</v>
      </c>
      <c r="C2653" s="31" t="s">
        <v>6237</v>
      </c>
      <c r="D2653" s="31" t="s">
        <v>6088</v>
      </c>
      <c r="E2653" s="31" t="s">
        <v>6238</v>
      </c>
      <c r="F2653" s="31" t="s">
        <v>48</v>
      </c>
      <c r="G2653" s="32" t="s">
        <v>40</v>
      </c>
      <c r="H2653" s="33">
        <v>0</v>
      </c>
      <c r="I2653" s="67">
        <v>590000000</v>
      </c>
      <c r="J2653" s="32" t="s">
        <v>41</v>
      </c>
      <c r="K2653" s="32" t="s">
        <v>1519</v>
      </c>
      <c r="L2653" s="32" t="s">
        <v>43</v>
      </c>
      <c r="M2653" s="32" t="s">
        <v>84</v>
      </c>
      <c r="N2653" s="32" t="s">
        <v>154</v>
      </c>
      <c r="O2653" s="32" t="s">
        <v>155</v>
      </c>
      <c r="P2653" s="32" t="s">
        <v>162</v>
      </c>
      <c r="Q2653" s="32" t="s">
        <v>163</v>
      </c>
      <c r="R2653" s="34">
        <v>4</v>
      </c>
      <c r="S2653" s="34">
        <v>651785.71400000004</v>
      </c>
      <c r="T2653" s="35">
        <f t="shared" si="221"/>
        <v>2607142.8560000001</v>
      </c>
      <c r="U2653" s="36">
        <f t="shared" si="222"/>
        <v>2919999.9987200005</v>
      </c>
      <c r="V2653" s="37" t="s">
        <v>48</v>
      </c>
      <c r="W2653" s="32">
        <v>2016</v>
      </c>
      <c r="X2653" s="38" t="s">
        <v>48</v>
      </c>
    </row>
    <row r="2654" spans="1:61" ht="50.1" customHeight="1">
      <c r="A2654" s="29" t="s">
        <v>6239</v>
      </c>
      <c r="B2654" s="30" t="s">
        <v>35</v>
      </c>
      <c r="C2654" s="31" t="s">
        <v>6240</v>
      </c>
      <c r="D2654" s="31" t="s">
        <v>6088</v>
      </c>
      <c r="E2654" s="31" t="s">
        <v>6241</v>
      </c>
      <c r="F2654" s="31" t="s">
        <v>48</v>
      </c>
      <c r="G2654" s="32" t="s">
        <v>40</v>
      </c>
      <c r="H2654" s="33">
        <v>0</v>
      </c>
      <c r="I2654" s="67">
        <v>590000000</v>
      </c>
      <c r="J2654" s="32" t="s">
        <v>41</v>
      </c>
      <c r="K2654" s="32" t="s">
        <v>1519</v>
      </c>
      <c r="L2654" s="32" t="s">
        <v>43</v>
      </c>
      <c r="M2654" s="32" t="s">
        <v>84</v>
      </c>
      <c r="N2654" s="32" t="s">
        <v>154</v>
      </c>
      <c r="O2654" s="32" t="s">
        <v>155</v>
      </c>
      <c r="P2654" s="32" t="s">
        <v>162</v>
      </c>
      <c r="Q2654" s="32" t="s">
        <v>163</v>
      </c>
      <c r="R2654" s="34">
        <v>3.3540000000000001</v>
      </c>
      <c r="S2654" s="34">
        <v>258928.571</v>
      </c>
      <c r="T2654" s="35">
        <f t="shared" si="221"/>
        <v>868446.427134</v>
      </c>
      <c r="U2654" s="36">
        <f t="shared" si="222"/>
        <v>972659.99839008006</v>
      </c>
      <c r="V2654" s="37" t="s">
        <v>48</v>
      </c>
      <c r="W2654" s="32">
        <v>2016</v>
      </c>
      <c r="X2654" s="38" t="s">
        <v>48</v>
      </c>
    </row>
    <row r="2655" spans="1:61" ht="50.1" customHeight="1">
      <c r="A2655" s="29" t="s">
        <v>6242</v>
      </c>
      <c r="B2655" s="30" t="s">
        <v>35</v>
      </c>
      <c r="C2655" s="31" t="s">
        <v>6243</v>
      </c>
      <c r="D2655" s="31" t="s">
        <v>6244</v>
      </c>
      <c r="E2655" s="31" t="s">
        <v>767</v>
      </c>
      <c r="F2655" s="31" t="s">
        <v>6245</v>
      </c>
      <c r="G2655" s="32" t="s">
        <v>40</v>
      </c>
      <c r="H2655" s="33">
        <v>0</v>
      </c>
      <c r="I2655" s="67">
        <v>590000000</v>
      </c>
      <c r="J2655" s="32" t="s">
        <v>41</v>
      </c>
      <c r="K2655" s="32" t="s">
        <v>68</v>
      </c>
      <c r="L2655" s="32" t="s">
        <v>302</v>
      </c>
      <c r="M2655" s="32" t="s">
        <v>69</v>
      </c>
      <c r="N2655" s="32" t="s">
        <v>303</v>
      </c>
      <c r="O2655" s="32" t="s">
        <v>71</v>
      </c>
      <c r="P2655" s="32">
        <v>796</v>
      </c>
      <c r="Q2655" s="32" t="s">
        <v>47</v>
      </c>
      <c r="R2655" s="34">
        <v>4</v>
      </c>
      <c r="S2655" s="34">
        <v>1500</v>
      </c>
      <c r="T2655" s="35">
        <v>0</v>
      </c>
      <c r="U2655" s="36">
        <f t="shared" si="222"/>
        <v>0</v>
      </c>
      <c r="V2655" s="37" t="s">
        <v>48</v>
      </c>
      <c r="W2655" s="32">
        <v>2016</v>
      </c>
      <c r="X2655" s="38">
        <v>11</v>
      </c>
    </row>
    <row r="2656" spans="1:61" s="163" customFormat="1" ht="50.1" customHeight="1">
      <c r="A2656" s="41" t="s">
        <v>6246</v>
      </c>
      <c r="B2656" s="30" t="s">
        <v>35</v>
      </c>
      <c r="C2656" s="42" t="s">
        <v>6243</v>
      </c>
      <c r="D2656" s="42" t="s">
        <v>6244</v>
      </c>
      <c r="E2656" s="42" t="s">
        <v>767</v>
      </c>
      <c r="F2656" s="161" t="s">
        <v>6245</v>
      </c>
      <c r="G2656" s="32" t="s">
        <v>40</v>
      </c>
      <c r="H2656" s="30">
        <v>0</v>
      </c>
      <c r="I2656" s="67">
        <v>590000000</v>
      </c>
      <c r="J2656" s="32" t="s">
        <v>41</v>
      </c>
      <c r="K2656" s="32" t="s">
        <v>182</v>
      </c>
      <c r="L2656" s="32" t="s">
        <v>302</v>
      </c>
      <c r="M2656" s="32" t="s">
        <v>69</v>
      </c>
      <c r="N2656" s="32" t="s">
        <v>303</v>
      </c>
      <c r="O2656" s="32" t="s">
        <v>115</v>
      </c>
      <c r="P2656" s="32">
        <v>796</v>
      </c>
      <c r="Q2656" s="32" t="s">
        <v>47</v>
      </c>
      <c r="R2656" s="62">
        <v>4</v>
      </c>
      <c r="S2656" s="53">
        <v>1500</v>
      </c>
      <c r="T2656" s="44">
        <f>R2656*S2656</f>
        <v>6000</v>
      </c>
      <c r="U2656" s="44">
        <f>T2656*1.12</f>
        <v>6720.0000000000009</v>
      </c>
      <c r="V2656" s="63"/>
      <c r="W2656" s="32">
        <v>2016</v>
      </c>
      <c r="X2656" s="87"/>
    </row>
    <row r="2657" spans="1:24" ht="50.1" customHeight="1">
      <c r="A2657" s="29" t="s">
        <v>6247</v>
      </c>
      <c r="B2657" s="30" t="s">
        <v>35</v>
      </c>
      <c r="C2657" s="31" t="s">
        <v>6243</v>
      </c>
      <c r="D2657" s="31" t="s">
        <v>6244</v>
      </c>
      <c r="E2657" s="31" t="s">
        <v>767</v>
      </c>
      <c r="F2657" s="31" t="s">
        <v>6248</v>
      </c>
      <c r="G2657" s="32" t="s">
        <v>40</v>
      </c>
      <c r="H2657" s="33">
        <v>0</v>
      </c>
      <c r="I2657" s="67">
        <v>590000000</v>
      </c>
      <c r="J2657" s="32" t="s">
        <v>41</v>
      </c>
      <c r="K2657" s="32" t="s">
        <v>68</v>
      </c>
      <c r="L2657" s="32" t="s">
        <v>302</v>
      </c>
      <c r="M2657" s="32" t="s">
        <v>69</v>
      </c>
      <c r="N2657" s="32" t="s">
        <v>303</v>
      </c>
      <c r="O2657" s="32" t="s">
        <v>71</v>
      </c>
      <c r="P2657" s="32">
        <v>796</v>
      </c>
      <c r="Q2657" s="32" t="s">
        <v>47</v>
      </c>
      <c r="R2657" s="34">
        <v>38</v>
      </c>
      <c r="S2657" s="34">
        <v>1600</v>
      </c>
      <c r="T2657" s="35">
        <v>0</v>
      </c>
      <c r="U2657" s="36">
        <f>T2657*1.12</f>
        <v>0</v>
      </c>
      <c r="V2657" s="37" t="s">
        <v>48</v>
      </c>
      <c r="W2657" s="32">
        <v>2016</v>
      </c>
      <c r="X2657" s="38">
        <v>11</v>
      </c>
    </row>
    <row r="2658" spans="1:24" s="163" customFormat="1" ht="50.1" customHeight="1">
      <c r="A2658" s="41" t="s">
        <v>6249</v>
      </c>
      <c r="B2658" s="30" t="s">
        <v>35</v>
      </c>
      <c r="C2658" s="42" t="s">
        <v>6243</v>
      </c>
      <c r="D2658" s="42" t="s">
        <v>6244</v>
      </c>
      <c r="E2658" s="42" t="s">
        <v>767</v>
      </c>
      <c r="F2658" s="161" t="s">
        <v>6248</v>
      </c>
      <c r="G2658" s="32" t="s">
        <v>40</v>
      </c>
      <c r="H2658" s="30">
        <v>0</v>
      </c>
      <c r="I2658" s="67">
        <v>590000000</v>
      </c>
      <c r="J2658" s="32" t="s">
        <v>41</v>
      </c>
      <c r="K2658" s="32" t="s">
        <v>182</v>
      </c>
      <c r="L2658" s="32" t="s">
        <v>302</v>
      </c>
      <c r="M2658" s="32" t="s">
        <v>69</v>
      </c>
      <c r="N2658" s="32" t="s">
        <v>303</v>
      </c>
      <c r="O2658" s="32" t="s">
        <v>115</v>
      </c>
      <c r="P2658" s="32">
        <v>796</v>
      </c>
      <c r="Q2658" s="32" t="s">
        <v>47</v>
      </c>
      <c r="R2658" s="62">
        <v>38</v>
      </c>
      <c r="S2658" s="53">
        <v>1600</v>
      </c>
      <c r="T2658" s="44">
        <f t="shared" si="221"/>
        <v>60800</v>
      </c>
      <c r="U2658" s="44">
        <f t="shared" si="222"/>
        <v>68096</v>
      </c>
      <c r="V2658" s="63"/>
      <c r="W2658" s="32">
        <v>2016</v>
      </c>
      <c r="X2658" s="87"/>
    </row>
    <row r="2659" spans="1:24" ht="50.1" customHeight="1">
      <c r="A2659" s="29" t="s">
        <v>6250</v>
      </c>
      <c r="B2659" s="30" t="s">
        <v>35</v>
      </c>
      <c r="C2659" s="31" t="s">
        <v>6251</v>
      </c>
      <c r="D2659" s="31" t="s">
        <v>6252</v>
      </c>
      <c r="E2659" s="31" t="s">
        <v>6253</v>
      </c>
      <c r="F2659" s="31" t="s">
        <v>48</v>
      </c>
      <c r="G2659" s="32" t="s">
        <v>40</v>
      </c>
      <c r="H2659" s="33">
        <v>0</v>
      </c>
      <c r="I2659" s="67">
        <v>590000000</v>
      </c>
      <c r="J2659" s="32" t="s">
        <v>41</v>
      </c>
      <c r="K2659" s="32" t="s">
        <v>6254</v>
      </c>
      <c r="L2659" s="32" t="s">
        <v>41</v>
      </c>
      <c r="M2659" s="32" t="s">
        <v>84</v>
      </c>
      <c r="N2659" s="32" t="s">
        <v>85</v>
      </c>
      <c r="O2659" s="32" t="s">
        <v>202</v>
      </c>
      <c r="P2659" s="32">
        <v>796</v>
      </c>
      <c r="Q2659" s="32" t="s">
        <v>47</v>
      </c>
      <c r="R2659" s="34">
        <v>360</v>
      </c>
      <c r="S2659" s="34">
        <v>400</v>
      </c>
      <c r="T2659" s="35">
        <f t="shared" si="221"/>
        <v>144000</v>
      </c>
      <c r="U2659" s="36">
        <f t="shared" si="222"/>
        <v>161280.00000000003</v>
      </c>
      <c r="V2659" s="37" t="s">
        <v>48</v>
      </c>
      <c r="W2659" s="32">
        <v>2016</v>
      </c>
      <c r="X2659" s="38" t="s">
        <v>48</v>
      </c>
    </row>
    <row r="2660" spans="1:24" ht="50.1" customHeight="1">
      <c r="A2660" s="29" t="s">
        <v>6255</v>
      </c>
      <c r="B2660" s="30" t="s">
        <v>35</v>
      </c>
      <c r="C2660" s="31" t="s">
        <v>6256</v>
      </c>
      <c r="D2660" s="31" t="s">
        <v>6257</v>
      </c>
      <c r="E2660" s="31" t="s">
        <v>6258</v>
      </c>
      <c r="F2660" s="31" t="s">
        <v>6259</v>
      </c>
      <c r="G2660" s="32" t="s">
        <v>40</v>
      </c>
      <c r="H2660" s="33">
        <v>0</v>
      </c>
      <c r="I2660" s="67">
        <v>590000000</v>
      </c>
      <c r="J2660" s="32" t="s">
        <v>41</v>
      </c>
      <c r="K2660" s="32" t="s">
        <v>3650</v>
      </c>
      <c r="L2660" s="32" t="s">
        <v>43</v>
      </c>
      <c r="M2660" s="32" t="s">
        <v>84</v>
      </c>
      <c r="N2660" s="32" t="s">
        <v>345</v>
      </c>
      <c r="O2660" s="32" t="s">
        <v>56</v>
      </c>
      <c r="P2660" s="32" t="s">
        <v>189</v>
      </c>
      <c r="Q2660" s="32" t="s">
        <v>190</v>
      </c>
      <c r="R2660" s="34">
        <v>5500</v>
      </c>
      <c r="S2660" s="34">
        <v>250</v>
      </c>
      <c r="T2660" s="35">
        <v>0</v>
      </c>
      <c r="U2660" s="36">
        <v>0</v>
      </c>
      <c r="V2660" s="37" t="s">
        <v>48</v>
      </c>
      <c r="W2660" s="32">
        <v>2016</v>
      </c>
      <c r="X2660" s="30" t="s">
        <v>705</v>
      </c>
    </row>
    <row r="2661" spans="1:24" ht="50.1" customHeight="1">
      <c r="A2661" s="29" t="s">
        <v>6260</v>
      </c>
      <c r="B2661" s="30" t="s">
        <v>35</v>
      </c>
      <c r="C2661" s="31" t="s">
        <v>6256</v>
      </c>
      <c r="D2661" s="31" t="s">
        <v>6257</v>
      </c>
      <c r="E2661" s="31" t="s">
        <v>6258</v>
      </c>
      <c r="F2661" s="31" t="s">
        <v>6259</v>
      </c>
      <c r="G2661" s="32" t="s">
        <v>40</v>
      </c>
      <c r="H2661" s="33">
        <v>0</v>
      </c>
      <c r="I2661" s="67">
        <v>590000000</v>
      </c>
      <c r="J2661" s="32" t="s">
        <v>41</v>
      </c>
      <c r="K2661" s="32" t="s">
        <v>6261</v>
      </c>
      <c r="L2661" s="32" t="s">
        <v>43</v>
      </c>
      <c r="M2661" s="32" t="s">
        <v>84</v>
      </c>
      <c r="N2661" s="32" t="s">
        <v>345</v>
      </c>
      <c r="O2661" s="32" t="s">
        <v>62</v>
      </c>
      <c r="P2661" s="32" t="s">
        <v>189</v>
      </c>
      <c r="Q2661" s="32" t="s">
        <v>190</v>
      </c>
      <c r="R2661" s="34">
        <v>5500</v>
      </c>
      <c r="S2661" s="34">
        <v>312.5</v>
      </c>
      <c r="T2661" s="35">
        <f t="shared" ref="T2661:T2675" si="223">R2661*S2661</f>
        <v>1718750</v>
      </c>
      <c r="U2661" s="36">
        <f t="shared" ref="U2661:U2676" si="224">T2661*1.12</f>
        <v>1925000.0000000002</v>
      </c>
      <c r="V2661" s="37" t="s">
        <v>48</v>
      </c>
      <c r="W2661" s="32">
        <v>2016</v>
      </c>
      <c r="X2661" s="38" t="s">
        <v>48</v>
      </c>
    </row>
    <row r="2662" spans="1:24" ht="50.1" customHeight="1">
      <c r="A2662" s="29" t="s">
        <v>6262</v>
      </c>
      <c r="B2662" s="30" t="s">
        <v>35</v>
      </c>
      <c r="C2662" s="31" t="s">
        <v>6263</v>
      </c>
      <c r="D2662" s="31" t="s">
        <v>6264</v>
      </c>
      <c r="E2662" s="31" t="s">
        <v>6265</v>
      </c>
      <c r="F2662" s="31" t="s">
        <v>6266</v>
      </c>
      <c r="G2662" s="32" t="s">
        <v>103</v>
      </c>
      <c r="H2662" s="33">
        <v>10</v>
      </c>
      <c r="I2662" s="67">
        <v>590000000</v>
      </c>
      <c r="J2662" s="32" t="s">
        <v>41</v>
      </c>
      <c r="K2662" s="32" t="s">
        <v>200</v>
      </c>
      <c r="L2662" s="32" t="s">
        <v>43</v>
      </c>
      <c r="M2662" s="32" t="s">
        <v>84</v>
      </c>
      <c r="N2662" s="32" t="s">
        <v>201</v>
      </c>
      <c r="O2662" s="32" t="s">
        <v>202</v>
      </c>
      <c r="P2662" s="32">
        <v>796</v>
      </c>
      <c r="Q2662" s="32" t="s">
        <v>47</v>
      </c>
      <c r="R2662" s="34">
        <v>25</v>
      </c>
      <c r="S2662" s="34">
        <v>87.1</v>
      </c>
      <c r="T2662" s="35">
        <v>0</v>
      </c>
      <c r="U2662" s="36">
        <f t="shared" si="224"/>
        <v>0</v>
      </c>
      <c r="V2662" s="37"/>
      <c r="W2662" s="32">
        <v>2016</v>
      </c>
      <c r="X2662" s="38">
        <v>11</v>
      </c>
    </row>
    <row r="2663" spans="1:24" s="163" customFormat="1" ht="50.1" customHeight="1">
      <c r="A2663" s="41" t="s">
        <v>6267</v>
      </c>
      <c r="B2663" s="30" t="s">
        <v>35</v>
      </c>
      <c r="C2663" s="42" t="s">
        <v>6263</v>
      </c>
      <c r="D2663" s="42" t="s">
        <v>6264</v>
      </c>
      <c r="E2663" s="42" t="s">
        <v>6265</v>
      </c>
      <c r="F2663" s="161" t="s">
        <v>6266</v>
      </c>
      <c r="G2663" s="30" t="s">
        <v>103</v>
      </c>
      <c r="H2663" s="30">
        <v>10</v>
      </c>
      <c r="I2663" s="67">
        <v>590000000</v>
      </c>
      <c r="J2663" s="32" t="s">
        <v>41</v>
      </c>
      <c r="K2663" s="30" t="s">
        <v>204</v>
      </c>
      <c r="L2663" s="32" t="s">
        <v>43</v>
      </c>
      <c r="M2663" s="30" t="s">
        <v>84</v>
      </c>
      <c r="N2663" s="30" t="s">
        <v>45</v>
      </c>
      <c r="O2663" s="54" t="s">
        <v>166</v>
      </c>
      <c r="P2663" s="32">
        <v>796</v>
      </c>
      <c r="Q2663" s="30" t="s">
        <v>47</v>
      </c>
      <c r="R2663" s="43">
        <v>25</v>
      </c>
      <c r="S2663" s="43">
        <v>87.100000000000009</v>
      </c>
      <c r="T2663" s="44">
        <f>R2663*S2663</f>
        <v>2177.5</v>
      </c>
      <c r="U2663" s="44">
        <f t="shared" si="224"/>
        <v>2438.8000000000002</v>
      </c>
      <c r="V2663" s="45"/>
      <c r="W2663" s="32">
        <v>2016</v>
      </c>
      <c r="X2663" s="30"/>
    </row>
    <row r="2664" spans="1:24" ht="50.1" customHeight="1">
      <c r="A2664" s="29" t="s">
        <v>6268</v>
      </c>
      <c r="B2664" s="30" t="s">
        <v>35</v>
      </c>
      <c r="C2664" s="31" t="s">
        <v>6263</v>
      </c>
      <c r="D2664" s="31" t="s">
        <v>6264</v>
      </c>
      <c r="E2664" s="31" t="s">
        <v>6265</v>
      </c>
      <c r="F2664" s="31" t="s">
        <v>6269</v>
      </c>
      <c r="G2664" s="32" t="s">
        <v>103</v>
      </c>
      <c r="H2664" s="33">
        <v>10</v>
      </c>
      <c r="I2664" s="67">
        <v>590000000</v>
      </c>
      <c r="J2664" s="32" t="s">
        <v>41</v>
      </c>
      <c r="K2664" s="32" t="s">
        <v>200</v>
      </c>
      <c r="L2664" s="32" t="s">
        <v>43</v>
      </c>
      <c r="M2664" s="32" t="s">
        <v>84</v>
      </c>
      <c r="N2664" s="32" t="s">
        <v>201</v>
      </c>
      <c r="O2664" s="32" t="s">
        <v>202</v>
      </c>
      <c r="P2664" s="32">
        <v>796</v>
      </c>
      <c r="Q2664" s="32" t="s">
        <v>47</v>
      </c>
      <c r="R2664" s="34">
        <v>25</v>
      </c>
      <c r="S2664" s="34">
        <v>87.1</v>
      </c>
      <c r="T2664" s="35">
        <v>0</v>
      </c>
      <c r="U2664" s="36">
        <f t="shared" si="224"/>
        <v>0</v>
      </c>
      <c r="V2664" s="37"/>
      <c r="W2664" s="32">
        <v>2016</v>
      </c>
      <c r="X2664" s="38">
        <v>11</v>
      </c>
    </row>
    <row r="2665" spans="1:24" s="163" customFormat="1" ht="50.1" customHeight="1">
      <c r="A2665" s="41" t="s">
        <v>6270</v>
      </c>
      <c r="B2665" s="30" t="s">
        <v>35</v>
      </c>
      <c r="C2665" s="42" t="s">
        <v>6263</v>
      </c>
      <c r="D2665" s="42" t="s">
        <v>6264</v>
      </c>
      <c r="E2665" s="42" t="s">
        <v>6265</v>
      </c>
      <c r="F2665" s="161" t="s">
        <v>6269</v>
      </c>
      <c r="G2665" s="30" t="s">
        <v>103</v>
      </c>
      <c r="H2665" s="30">
        <v>10</v>
      </c>
      <c r="I2665" s="67">
        <v>590000000</v>
      </c>
      <c r="J2665" s="32" t="s">
        <v>41</v>
      </c>
      <c r="K2665" s="30" t="s">
        <v>204</v>
      </c>
      <c r="L2665" s="32" t="s">
        <v>43</v>
      </c>
      <c r="M2665" s="30" t="s">
        <v>84</v>
      </c>
      <c r="N2665" s="30" t="s">
        <v>45</v>
      </c>
      <c r="O2665" s="54" t="s">
        <v>166</v>
      </c>
      <c r="P2665" s="32">
        <v>796</v>
      </c>
      <c r="Q2665" s="30" t="s">
        <v>47</v>
      </c>
      <c r="R2665" s="43">
        <v>25</v>
      </c>
      <c r="S2665" s="43">
        <v>87.100000000000009</v>
      </c>
      <c r="T2665" s="44">
        <f>R2665*S2665</f>
        <v>2177.5</v>
      </c>
      <c r="U2665" s="44">
        <f t="shared" si="224"/>
        <v>2438.8000000000002</v>
      </c>
      <c r="V2665" s="45"/>
      <c r="W2665" s="32">
        <v>2016</v>
      </c>
      <c r="X2665" s="30"/>
    </row>
    <row r="2666" spans="1:24" ht="50.1" customHeight="1">
      <c r="A2666" s="29" t="s">
        <v>6271</v>
      </c>
      <c r="B2666" s="30" t="s">
        <v>35</v>
      </c>
      <c r="C2666" s="31" t="s">
        <v>6272</v>
      </c>
      <c r="D2666" s="31" t="s">
        <v>6273</v>
      </c>
      <c r="E2666" s="31" t="s">
        <v>6274</v>
      </c>
      <c r="F2666" s="31" t="s">
        <v>48</v>
      </c>
      <c r="G2666" s="32" t="s">
        <v>40</v>
      </c>
      <c r="H2666" s="33">
        <v>0</v>
      </c>
      <c r="I2666" s="67">
        <v>590000000</v>
      </c>
      <c r="J2666" s="32" t="s">
        <v>41</v>
      </c>
      <c r="K2666" s="32" t="s">
        <v>153</v>
      </c>
      <c r="L2666" s="32" t="s">
        <v>43</v>
      </c>
      <c r="M2666" s="32" t="s">
        <v>84</v>
      </c>
      <c r="N2666" s="32" t="s">
        <v>154</v>
      </c>
      <c r="O2666" s="32" t="s">
        <v>155</v>
      </c>
      <c r="P2666" s="32" t="s">
        <v>162</v>
      </c>
      <c r="Q2666" s="32" t="s">
        <v>163</v>
      </c>
      <c r="R2666" s="34">
        <v>2</v>
      </c>
      <c r="S2666" s="34">
        <v>140000</v>
      </c>
      <c r="T2666" s="35">
        <v>0</v>
      </c>
      <c r="U2666" s="36">
        <f t="shared" si="224"/>
        <v>0</v>
      </c>
      <c r="V2666" s="37"/>
      <c r="W2666" s="32">
        <v>2016</v>
      </c>
      <c r="X2666" s="38">
        <v>11</v>
      </c>
    </row>
    <row r="2667" spans="1:24" s="40" customFormat="1" ht="50.1" customHeight="1">
      <c r="A2667" s="70" t="s">
        <v>6275</v>
      </c>
      <c r="B2667" s="30" t="s">
        <v>35</v>
      </c>
      <c r="C2667" s="128" t="s">
        <v>6272</v>
      </c>
      <c r="D2667" s="128" t="s">
        <v>6273</v>
      </c>
      <c r="E2667" s="128" t="s">
        <v>6274</v>
      </c>
      <c r="F2667" s="164"/>
      <c r="G2667" s="32" t="s">
        <v>40</v>
      </c>
      <c r="H2667" s="30">
        <v>0</v>
      </c>
      <c r="I2667" s="87">
        <v>590000000</v>
      </c>
      <c r="J2667" s="32" t="s">
        <v>41</v>
      </c>
      <c r="K2667" s="32" t="s">
        <v>165</v>
      </c>
      <c r="L2667" s="32" t="s">
        <v>43</v>
      </c>
      <c r="M2667" s="32" t="s">
        <v>84</v>
      </c>
      <c r="N2667" s="54" t="s">
        <v>154</v>
      </c>
      <c r="O2667" s="54" t="s">
        <v>166</v>
      </c>
      <c r="P2667" s="32">
        <v>168</v>
      </c>
      <c r="Q2667" s="98" t="s">
        <v>163</v>
      </c>
      <c r="R2667" s="58">
        <v>2</v>
      </c>
      <c r="S2667" s="58">
        <v>140000</v>
      </c>
      <c r="T2667" s="119">
        <v>0</v>
      </c>
      <c r="U2667" s="58">
        <f>T2667*1.12</f>
        <v>0</v>
      </c>
      <c r="V2667" s="56"/>
      <c r="W2667" s="32">
        <v>2016</v>
      </c>
      <c r="X2667" s="32" t="s">
        <v>6977</v>
      </c>
    </row>
    <row r="2668" spans="1:24" s="40" customFormat="1" ht="50.1" customHeight="1">
      <c r="A2668" s="70" t="s">
        <v>12681</v>
      </c>
      <c r="B2668" s="30" t="s">
        <v>35</v>
      </c>
      <c r="C2668" s="128" t="s">
        <v>6272</v>
      </c>
      <c r="D2668" s="128" t="s">
        <v>6273</v>
      </c>
      <c r="E2668" s="128" t="s">
        <v>6274</v>
      </c>
      <c r="F2668" s="164" t="s">
        <v>12682</v>
      </c>
      <c r="G2668" s="32" t="s">
        <v>40</v>
      </c>
      <c r="H2668" s="30">
        <v>0</v>
      </c>
      <c r="I2668" s="87">
        <v>590000000</v>
      </c>
      <c r="J2668" s="32" t="s">
        <v>41</v>
      </c>
      <c r="K2668" s="32" t="s">
        <v>12669</v>
      </c>
      <c r="L2668" s="32" t="s">
        <v>43</v>
      </c>
      <c r="M2668" s="32" t="s">
        <v>84</v>
      </c>
      <c r="N2668" s="54" t="s">
        <v>154</v>
      </c>
      <c r="O2668" s="54" t="s">
        <v>166</v>
      </c>
      <c r="P2668" s="32">
        <v>168</v>
      </c>
      <c r="Q2668" s="98" t="s">
        <v>163</v>
      </c>
      <c r="R2668" s="58">
        <v>2</v>
      </c>
      <c r="S2668" s="58">
        <v>176607.14</v>
      </c>
      <c r="T2668" s="119">
        <f>R2668*S2668</f>
        <v>353214.28</v>
      </c>
      <c r="U2668" s="58">
        <f>T2668*1.12</f>
        <v>395599.99360000005</v>
      </c>
      <c r="V2668" s="56"/>
      <c r="W2668" s="32">
        <v>2016</v>
      </c>
      <c r="X2668" s="32"/>
    </row>
    <row r="2669" spans="1:24" ht="50.1" customHeight="1">
      <c r="A2669" s="29" t="s">
        <v>6276</v>
      </c>
      <c r="B2669" s="30" t="s">
        <v>35</v>
      </c>
      <c r="C2669" s="31" t="s">
        <v>6277</v>
      </c>
      <c r="D2669" s="31" t="s">
        <v>6273</v>
      </c>
      <c r="E2669" s="31" t="s">
        <v>6278</v>
      </c>
      <c r="F2669" s="31" t="s">
        <v>48</v>
      </c>
      <c r="G2669" s="32" t="s">
        <v>40</v>
      </c>
      <c r="H2669" s="33">
        <v>0</v>
      </c>
      <c r="I2669" s="67">
        <v>590000000</v>
      </c>
      <c r="J2669" s="32" t="s">
        <v>41</v>
      </c>
      <c r="K2669" s="32" t="s">
        <v>153</v>
      </c>
      <c r="L2669" s="32" t="s">
        <v>43</v>
      </c>
      <c r="M2669" s="32" t="s">
        <v>84</v>
      </c>
      <c r="N2669" s="32" t="s">
        <v>154</v>
      </c>
      <c r="O2669" s="32" t="s">
        <v>155</v>
      </c>
      <c r="P2669" s="32" t="s">
        <v>162</v>
      </c>
      <c r="Q2669" s="32" t="s">
        <v>163</v>
      </c>
      <c r="R2669" s="34">
        <v>2</v>
      </c>
      <c r="S2669" s="34">
        <v>140000</v>
      </c>
      <c r="T2669" s="35">
        <v>0</v>
      </c>
      <c r="U2669" s="36">
        <f t="shared" si="224"/>
        <v>0</v>
      </c>
      <c r="V2669" s="37"/>
      <c r="W2669" s="32">
        <v>2016</v>
      </c>
      <c r="X2669" s="38">
        <v>11</v>
      </c>
    </row>
    <row r="2670" spans="1:24" s="40" customFormat="1" ht="50.1" customHeight="1">
      <c r="A2670" s="70" t="s">
        <v>6279</v>
      </c>
      <c r="B2670" s="30" t="s">
        <v>35</v>
      </c>
      <c r="C2670" s="128" t="s">
        <v>6277</v>
      </c>
      <c r="D2670" s="128" t="s">
        <v>6273</v>
      </c>
      <c r="E2670" s="128" t="s">
        <v>6278</v>
      </c>
      <c r="F2670" s="164"/>
      <c r="G2670" s="32" t="s">
        <v>40</v>
      </c>
      <c r="H2670" s="30">
        <v>0</v>
      </c>
      <c r="I2670" s="87">
        <v>590000000</v>
      </c>
      <c r="J2670" s="32" t="s">
        <v>41</v>
      </c>
      <c r="K2670" s="32" t="s">
        <v>165</v>
      </c>
      <c r="L2670" s="32" t="s">
        <v>43</v>
      </c>
      <c r="M2670" s="32" t="s">
        <v>84</v>
      </c>
      <c r="N2670" s="54" t="s">
        <v>154</v>
      </c>
      <c r="O2670" s="54" t="s">
        <v>166</v>
      </c>
      <c r="P2670" s="32">
        <v>168</v>
      </c>
      <c r="Q2670" s="98" t="s">
        <v>163</v>
      </c>
      <c r="R2670" s="58">
        <v>2</v>
      </c>
      <c r="S2670" s="58">
        <v>140000</v>
      </c>
      <c r="T2670" s="119">
        <v>0</v>
      </c>
      <c r="U2670" s="58">
        <f>T2670*1.12</f>
        <v>0</v>
      </c>
      <c r="V2670" s="56"/>
      <c r="W2670" s="32">
        <v>2016</v>
      </c>
      <c r="X2670" s="32" t="s">
        <v>6977</v>
      </c>
    </row>
    <row r="2671" spans="1:24" s="40" customFormat="1" ht="50.1" customHeight="1">
      <c r="A2671" s="70" t="s">
        <v>12683</v>
      </c>
      <c r="B2671" s="30" t="s">
        <v>35</v>
      </c>
      <c r="C2671" s="128" t="s">
        <v>6277</v>
      </c>
      <c r="D2671" s="128" t="s">
        <v>6273</v>
      </c>
      <c r="E2671" s="128" t="s">
        <v>6278</v>
      </c>
      <c r="F2671" s="128" t="s">
        <v>6285</v>
      </c>
      <c r="G2671" s="32" t="s">
        <v>40</v>
      </c>
      <c r="H2671" s="30">
        <v>0</v>
      </c>
      <c r="I2671" s="87">
        <v>590000000</v>
      </c>
      <c r="J2671" s="32" t="s">
        <v>41</v>
      </c>
      <c r="K2671" s="32" t="s">
        <v>12669</v>
      </c>
      <c r="L2671" s="32" t="s">
        <v>43</v>
      </c>
      <c r="M2671" s="32" t="s">
        <v>84</v>
      </c>
      <c r="N2671" s="54" t="s">
        <v>154</v>
      </c>
      <c r="O2671" s="54" t="s">
        <v>166</v>
      </c>
      <c r="P2671" s="32">
        <v>168</v>
      </c>
      <c r="Q2671" s="98" t="s">
        <v>163</v>
      </c>
      <c r="R2671" s="58">
        <v>2</v>
      </c>
      <c r="S2671" s="58">
        <v>176607.14</v>
      </c>
      <c r="T2671" s="119">
        <f>R2671*S2671</f>
        <v>353214.28</v>
      </c>
      <c r="U2671" s="58">
        <f>T2671*1.12</f>
        <v>395599.99360000005</v>
      </c>
      <c r="V2671" s="56"/>
      <c r="W2671" s="32">
        <v>2016</v>
      </c>
      <c r="X2671" s="32"/>
    </row>
    <row r="2672" spans="1:24" ht="50.1" customHeight="1">
      <c r="A2672" s="29" t="s">
        <v>6280</v>
      </c>
      <c r="B2672" s="30" t="s">
        <v>35</v>
      </c>
      <c r="C2672" s="31" t="s">
        <v>6281</v>
      </c>
      <c r="D2672" s="31" t="s">
        <v>6273</v>
      </c>
      <c r="E2672" s="31" t="s">
        <v>6282</v>
      </c>
      <c r="F2672" s="31" t="s">
        <v>48</v>
      </c>
      <c r="G2672" s="32" t="s">
        <v>40</v>
      </c>
      <c r="H2672" s="33">
        <v>0</v>
      </c>
      <c r="I2672" s="67">
        <v>590000000</v>
      </c>
      <c r="J2672" s="32" t="s">
        <v>41</v>
      </c>
      <c r="K2672" s="32" t="s">
        <v>153</v>
      </c>
      <c r="L2672" s="32" t="s">
        <v>43</v>
      </c>
      <c r="M2672" s="32" t="s">
        <v>84</v>
      </c>
      <c r="N2672" s="32" t="s">
        <v>154</v>
      </c>
      <c r="O2672" s="32" t="s">
        <v>155</v>
      </c>
      <c r="P2672" s="32" t="s">
        <v>162</v>
      </c>
      <c r="Q2672" s="32" t="s">
        <v>163</v>
      </c>
      <c r="R2672" s="34">
        <v>2</v>
      </c>
      <c r="S2672" s="34">
        <v>140000</v>
      </c>
      <c r="T2672" s="35">
        <f t="shared" si="223"/>
        <v>280000</v>
      </c>
      <c r="U2672" s="36">
        <f t="shared" si="224"/>
        <v>313600.00000000006</v>
      </c>
      <c r="V2672" s="37" t="s">
        <v>48</v>
      </c>
      <c r="W2672" s="32">
        <v>2016</v>
      </c>
      <c r="X2672" s="38" t="s">
        <v>48</v>
      </c>
    </row>
    <row r="2673" spans="1:61" ht="50.1" customHeight="1">
      <c r="A2673" s="29" t="s">
        <v>6283</v>
      </c>
      <c r="B2673" s="30" t="s">
        <v>35</v>
      </c>
      <c r="C2673" s="31" t="s">
        <v>6284</v>
      </c>
      <c r="D2673" s="31" t="s">
        <v>6273</v>
      </c>
      <c r="E2673" s="31" t="s">
        <v>6285</v>
      </c>
      <c r="F2673" s="31" t="s">
        <v>48</v>
      </c>
      <c r="G2673" s="32" t="s">
        <v>40</v>
      </c>
      <c r="H2673" s="33">
        <v>0</v>
      </c>
      <c r="I2673" s="67">
        <v>590000000</v>
      </c>
      <c r="J2673" s="32" t="s">
        <v>41</v>
      </c>
      <c r="K2673" s="32" t="s">
        <v>153</v>
      </c>
      <c r="L2673" s="32" t="s">
        <v>43</v>
      </c>
      <c r="M2673" s="32" t="s">
        <v>84</v>
      </c>
      <c r="N2673" s="32" t="s">
        <v>154</v>
      </c>
      <c r="O2673" s="32" t="s">
        <v>155</v>
      </c>
      <c r="P2673" s="32" t="s">
        <v>162</v>
      </c>
      <c r="Q2673" s="32" t="s">
        <v>163</v>
      </c>
      <c r="R2673" s="34">
        <v>2</v>
      </c>
      <c r="S2673" s="34">
        <v>140000</v>
      </c>
      <c r="T2673" s="35">
        <f t="shared" si="223"/>
        <v>280000</v>
      </c>
      <c r="U2673" s="36">
        <f t="shared" si="224"/>
        <v>313600.00000000006</v>
      </c>
      <c r="V2673" s="37" t="s">
        <v>48</v>
      </c>
      <c r="W2673" s="32">
        <v>2016</v>
      </c>
      <c r="X2673" s="38" t="s">
        <v>48</v>
      </c>
    </row>
    <row r="2674" spans="1:61" ht="50.1" customHeight="1">
      <c r="A2674" s="29" t="s">
        <v>6286</v>
      </c>
      <c r="B2674" s="30" t="s">
        <v>35</v>
      </c>
      <c r="C2674" s="31" t="s">
        <v>6287</v>
      </c>
      <c r="D2674" s="31" t="s">
        <v>6273</v>
      </c>
      <c r="E2674" s="31" t="s">
        <v>6288</v>
      </c>
      <c r="F2674" s="31" t="s">
        <v>48</v>
      </c>
      <c r="G2674" s="32" t="s">
        <v>40</v>
      </c>
      <c r="H2674" s="33">
        <v>0</v>
      </c>
      <c r="I2674" s="67">
        <v>590000000</v>
      </c>
      <c r="J2674" s="32" t="s">
        <v>41</v>
      </c>
      <c r="K2674" s="32" t="s">
        <v>153</v>
      </c>
      <c r="L2674" s="32" t="s">
        <v>43</v>
      </c>
      <c r="M2674" s="32" t="s">
        <v>84</v>
      </c>
      <c r="N2674" s="32" t="s">
        <v>154</v>
      </c>
      <c r="O2674" s="32" t="s">
        <v>155</v>
      </c>
      <c r="P2674" s="32" t="s">
        <v>162</v>
      </c>
      <c r="Q2674" s="32" t="s">
        <v>163</v>
      </c>
      <c r="R2674" s="34">
        <v>2</v>
      </c>
      <c r="S2674" s="34">
        <v>140000</v>
      </c>
      <c r="T2674" s="35">
        <f t="shared" si="223"/>
        <v>280000</v>
      </c>
      <c r="U2674" s="36">
        <f t="shared" si="224"/>
        <v>313600.00000000006</v>
      </c>
      <c r="V2674" s="37" t="s">
        <v>48</v>
      </c>
      <c r="W2674" s="32">
        <v>2016</v>
      </c>
      <c r="X2674" s="38" t="s">
        <v>48</v>
      </c>
    </row>
    <row r="2675" spans="1:61" ht="50.1" customHeight="1">
      <c r="A2675" s="29" t="s">
        <v>6289</v>
      </c>
      <c r="B2675" s="30" t="s">
        <v>35</v>
      </c>
      <c r="C2675" s="31" t="s">
        <v>6290</v>
      </c>
      <c r="D2675" s="31" t="s">
        <v>6273</v>
      </c>
      <c r="E2675" s="31" t="s">
        <v>6291</v>
      </c>
      <c r="F2675" s="31" t="s">
        <v>48</v>
      </c>
      <c r="G2675" s="32" t="s">
        <v>40</v>
      </c>
      <c r="H2675" s="33">
        <v>0</v>
      </c>
      <c r="I2675" s="67">
        <v>590000000</v>
      </c>
      <c r="J2675" s="32" t="s">
        <v>41</v>
      </c>
      <c r="K2675" s="32" t="s">
        <v>153</v>
      </c>
      <c r="L2675" s="32" t="s">
        <v>43</v>
      </c>
      <c r="M2675" s="32" t="s">
        <v>84</v>
      </c>
      <c r="N2675" s="32" t="s">
        <v>154</v>
      </c>
      <c r="O2675" s="32" t="s">
        <v>155</v>
      </c>
      <c r="P2675" s="32" t="s">
        <v>162</v>
      </c>
      <c r="Q2675" s="32" t="s">
        <v>163</v>
      </c>
      <c r="R2675" s="34">
        <v>2</v>
      </c>
      <c r="S2675" s="34">
        <v>140000</v>
      </c>
      <c r="T2675" s="35">
        <f t="shared" si="223"/>
        <v>280000</v>
      </c>
      <c r="U2675" s="36">
        <f t="shared" si="224"/>
        <v>313600.00000000006</v>
      </c>
      <c r="V2675" s="37" t="s">
        <v>48</v>
      </c>
      <c r="W2675" s="32">
        <v>2016</v>
      </c>
      <c r="X2675" s="38" t="s">
        <v>48</v>
      </c>
    </row>
    <row r="2676" spans="1:61" ht="50.1" customHeight="1">
      <c r="A2676" s="29" t="s">
        <v>6292</v>
      </c>
      <c r="B2676" s="30" t="s">
        <v>35</v>
      </c>
      <c r="C2676" s="31" t="s">
        <v>6293</v>
      </c>
      <c r="D2676" s="31" t="s">
        <v>6273</v>
      </c>
      <c r="E2676" s="31" t="s">
        <v>6294</v>
      </c>
      <c r="F2676" s="31" t="s">
        <v>48</v>
      </c>
      <c r="G2676" s="32" t="s">
        <v>40</v>
      </c>
      <c r="H2676" s="33">
        <v>0</v>
      </c>
      <c r="I2676" s="67">
        <v>590000000</v>
      </c>
      <c r="J2676" s="32" t="s">
        <v>41</v>
      </c>
      <c r="K2676" s="32" t="s">
        <v>153</v>
      </c>
      <c r="L2676" s="32" t="s">
        <v>43</v>
      </c>
      <c r="M2676" s="32" t="s">
        <v>84</v>
      </c>
      <c r="N2676" s="32" t="s">
        <v>154</v>
      </c>
      <c r="O2676" s="32" t="s">
        <v>155</v>
      </c>
      <c r="P2676" s="32" t="s">
        <v>162</v>
      </c>
      <c r="Q2676" s="32" t="s">
        <v>163</v>
      </c>
      <c r="R2676" s="34">
        <v>2</v>
      </c>
      <c r="S2676" s="34">
        <v>140000</v>
      </c>
      <c r="T2676" s="35">
        <v>0</v>
      </c>
      <c r="U2676" s="36">
        <f t="shared" si="224"/>
        <v>0</v>
      </c>
      <c r="V2676" s="37" t="s">
        <v>48</v>
      </c>
      <c r="W2676" s="32">
        <v>2016</v>
      </c>
      <c r="X2676" s="38">
        <v>11</v>
      </c>
    </row>
    <row r="2677" spans="1:61" s="40" customFormat="1" ht="50.1" customHeight="1">
      <c r="A2677" s="70" t="s">
        <v>6295</v>
      </c>
      <c r="B2677" s="30" t="s">
        <v>35</v>
      </c>
      <c r="C2677" s="128" t="s">
        <v>6293</v>
      </c>
      <c r="D2677" s="128" t="s">
        <v>6273</v>
      </c>
      <c r="E2677" s="128" t="s">
        <v>6294</v>
      </c>
      <c r="F2677" s="164"/>
      <c r="G2677" s="32" t="s">
        <v>40</v>
      </c>
      <c r="H2677" s="30">
        <v>0</v>
      </c>
      <c r="I2677" s="87">
        <v>590000000</v>
      </c>
      <c r="J2677" s="32" t="s">
        <v>41</v>
      </c>
      <c r="K2677" s="32" t="s">
        <v>165</v>
      </c>
      <c r="L2677" s="32" t="s">
        <v>43</v>
      </c>
      <c r="M2677" s="32" t="s">
        <v>84</v>
      </c>
      <c r="N2677" s="54" t="s">
        <v>154</v>
      </c>
      <c r="O2677" s="54" t="s">
        <v>166</v>
      </c>
      <c r="P2677" s="32">
        <v>168</v>
      </c>
      <c r="Q2677" s="98" t="s">
        <v>163</v>
      </c>
      <c r="R2677" s="58">
        <v>2</v>
      </c>
      <c r="S2677" s="58">
        <v>140000</v>
      </c>
      <c r="T2677" s="119">
        <v>0</v>
      </c>
      <c r="U2677" s="58">
        <f>T2677*1.12</f>
        <v>0</v>
      </c>
      <c r="V2677" s="56"/>
      <c r="W2677" s="32">
        <v>2016</v>
      </c>
      <c r="X2677" s="32" t="s">
        <v>12684</v>
      </c>
    </row>
    <row r="2678" spans="1:61" s="40" customFormat="1" ht="50.1" customHeight="1">
      <c r="A2678" s="70" t="s">
        <v>12685</v>
      </c>
      <c r="B2678" s="30" t="s">
        <v>35</v>
      </c>
      <c r="C2678" s="128" t="s">
        <v>6287</v>
      </c>
      <c r="D2678" s="128" t="s">
        <v>6273</v>
      </c>
      <c r="E2678" s="128" t="s">
        <v>6288</v>
      </c>
      <c r="F2678" s="128" t="s">
        <v>6288</v>
      </c>
      <c r="G2678" s="32" t="s">
        <v>40</v>
      </c>
      <c r="H2678" s="30">
        <v>0</v>
      </c>
      <c r="I2678" s="87">
        <v>590000000</v>
      </c>
      <c r="J2678" s="32" t="s">
        <v>41</v>
      </c>
      <c r="K2678" s="32" t="s">
        <v>12669</v>
      </c>
      <c r="L2678" s="32" t="s">
        <v>43</v>
      </c>
      <c r="M2678" s="32" t="s">
        <v>84</v>
      </c>
      <c r="N2678" s="54" t="s">
        <v>154</v>
      </c>
      <c r="O2678" s="54" t="s">
        <v>166</v>
      </c>
      <c r="P2678" s="32">
        <v>168</v>
      </c>
      <c r="Q2678" s="98" t="s">
        <v>163</v>
      </c>
      <c r="R2678" s="58">
        <v>2</v>
      </c>
      <c r="S2678" s="58">
        <v>176607.14</v>
      </c>
      <c r="T2678" s="119">
        <f>R2678*S2678</f>
        <v>353214.28</v>
      </c>
      <c r="U2678" s="58">
        <f>T2678*1.12</f>
        <v>395599.99360000005</v>
      </c>
      <c r="V2678" s="56"/>
      <c r="W2678" s="32">
        <v>2016</v>
      </c>
      <c r="X2678" s="32"/>
    </row>
    <row r="2679" spans="1:61" ht="50.1" customHeight="1">
      <c r="A2679" s="29" t="s">
        <v>6296</v>
      </c>
      <c r="B2679" s="30" t="s">
        <v>35</v>
      </c>
      <c r="C2679" s="31" t="s">
        <v>6297</v>
      </c>
      <c r="D2679" s="31" t="s">
        <v>6273</v>
      </c>
      <c r="E2679" s="31" t="s">
        <v>6298</v>
      </c>
      <c r="F2679" s="31" t="s">
        <v>48</v>
      </c>
      <c r="G2679" s="32" t="s">
        <v>40</v>
      </c>
      <c r="H2679" s="33">
        <v>0</v>
      </c>
      <c r="I2679" s="67">
        <v>590000000</v>
      </c>
      <c r="J2679" s="32" t="s">
        <v>41</v>
      </c>
      <c r="K2679" s="32" t="s">
        <v>153</v>
      </c>
      <c r="L2679" s="32" t="s">
        <v>43</v>
      </c>
      <c r="M2679" s="32" t="s">
        <v>84</v>
      </c>
      <c r="N2679" s="32" t="s">
        <v>154</v>
      </c>
      <c r="O2679" s="32" t="s">
        <v>155</v>
      </c>
      <c r="P2679" s="32" t="s">
        <v>162</v>
      </c>
      <c r="Q2679" s="32" t="s">
        <v>163</v>
      </c>
      <c r="R2679" s="34">
        <v>2</v>
      </c>
      <c r="S2679" s="34">
        <v>140000</v>
      </c>
      <c r="T2679" s="35">
        <v>0</v>
      </c>
      <c r="U2679" s="36">
        <v>0</v>
      </c>
      <c r="V2679" s="37" t="s">
        <v>48</v>
      </c>
      <c r="W2679" s="32">
        <v>2016</v>
      </c>
      <c r="X2679" s="38" t="s">
        <v>6299</v>
      </c>
    </row>
    <row r="2680" spans="1:61" ht="50.1" customHeight="1">
      <c r="A2680" s="29" t="s">
        <v>6300</v>
      </c>
      <c r="B2680" s="30" t="s">
        <v>35</v>
      </c>
      <c r="C2680" s="31" t="s">
        <v>6297</v>
      </c>
      <c r="D2680" s="31" t="s">
        <v>6273</v>
      </c>
      <c r="E2680" s="31" t="s">
        <v>6298</v>
      </c>
      <c r="F2680" s="31" t="s">
        <v>48</v>
      </c>
      <c r="G2680" s="32" t="s">
        <v>40</v>
      </c>
      <c r="H2680" s="33">
        <v>0</v>
      </c>
      <c r="I2680" s="67">
        <v>590000000</v>
      </c>
      <c r="J2680" s="32" t="s">
        <v>41</v>
      </c>
      <c r="K2680" s="32" t="s">
        <v>2101</v>
      </c>
      <c r="L2680" s="32" t="s">
        <v>43</v>
      </c>
      <c r="M2680" s="32" t="s">
        <v>84</v>
      </c>
      <c r="N2680" s="32" t="s">
        <v>154</v>
      </c>
      <c r="O2680" s="32" t="s">
        <v>155</v>
      </c>
      <c r="P2680" s="32" t="s">
        <v>162</v>
      </c>
      <c r="Q2680" s="32" t="s">
        <v>163</v>
      </c>
      <c r="R2680" s="34">
        <v>2.25</v>
      </c>
      <c r="S2680" s="34">
        <v>140000</v>
      </c>
      <c r="T2680" s="35">
        <f>R2680*S2680</f>
        <v>315000</v>
      </c>
      <c r="U2680" s="36">
        <f>T2680*1.12</f>
        <v>352800.00000000006</v>
      </c>
      <c r="V2680" s="37" t="s">
        <v>48</v>
      </c>
      <c r="W2680" s="32">
        <v>2016</v>
      </c>
      <c r="X2680" s="38" t="s">
        <v>48</v>
      </c>
    </row>
    <row r="2681" spans="1:61" ht="50.1" customHeight="1">
      <c r="A2681" s="29" t="s">
        <v>6301</v>
      </c>
      <c r="B2681" s="30" t="s">
        <v>35</v>
      </c>
      <c r="C2681" s="31" t="s">
        <v>6302</v>
      </c>
      <c r="D2681" s="31" t="s">
        <v>6273</v>
      </c>
      <c r="E2681" s="31" t="s">
        <v>6303</v>
      </c>
      <c r="F2681" s="31" t="s">
        <v>48</v>
      </c>
      <c r="G2681" s="32" t="s">
        <v>40</v>
      </c>
      <c r="H2681" s="33">
        <v>0</v>
      </c>
      <c r="I2681" s="67">
        <v>590000000</v>
      </c>
      <c r="J2681" s="32" t="s">
        <v>41</v>
      </c>
      <c r="K2681" s="32" t="s">
        <v>153</v>
      </c>
      <c r="L2681" s="32" t="s">
        <v>43</v>
      </c>
      <c r="M2681" s="32" t="s">
        <v>84</v>
      </c>
      <c r="N2681" s="32" t="s">
        <v>154</v>
      </c>
      <c r="O2681" s="32" t="s">
        <v>155</v>
      </c>
      <c r="P2681" s="32" t="s">
        <v>162</v>
      </c>
      <c r="Q2681" s="32" t="s">
        <v>163</v>
      </c>
      <c r="R2681" s="34">
        <v>2</v>
      </c>
      <c r="S2681" s="34">
        <v>140000</v>
      </c>
      <c r="T2681" s="35">
        <f>R2681*S2681</f>
        <v>280000</v>
      </c>
      <c r="U2681" s="36">
        <f>T2681*1.12</f>
        <v>313600.00000000006</v>
      </c>
      <c r="V2681" s="37" t="s">
        <v>48</v>
      </c>
      <c r="W2681" s="32">
        <v>2016</v>
      </c>
      <c r="X2681" s="38" t="s">
        <v>48</v>
      </c>
    </row>
    <row r="2682" spans="1:61" ht="50.1" customHeight="1">
      <c r="A2682" s="29" t="s">
        <v>6304</v>
      </c>
      <c r="B2682" s="30" t="s">
        <v>35</v>
      </c>
      <c r="C2682" s="31" t="s">
        <v>6305</v>
      </c>
      <c r="D2682" s="31" t="s">
        <v>6273</v>
      </c>
      <c r="E2682" s="31" t="s">
        <v>6306</v>
      </c>
      <c r="F2682" s="31" t="s">
        <v>48</v>
      </c>
      <c r="G2682" s="32" t="s">
        <v>40</v>
      </c>
      <c r="H2682" s="33">
        <v>0</v>
      </c>
      <c r="I2682" s="67">
        <v>590000000</v>
      </c>
      <c r="J2682" s="32" t="s">
        <v>41</v>
      </c>
      <c r="K2682" s="32" t="s">
        <v>153</v>
      </c>
      <c r="L2682" s="32" t="s">
        <v>43</v>
      </c>
      <c r="M2682" s="32" t="s">
        <v>84</v>
      </c>
      <c r="N2682" s="32" t="s">
        <v>154</v>
      </c>
      <c r="O2682" s="32" t="s">
        <v>155</v>
      </c>
      <c r="P2682" s="32" t="s">
        <v>162</v>
      </c>
      <c r="Q2682" s="32" t="s">
        <v>163</v>
      </c>
      <c r="R2682" s="34">
        <v>2</v>
      </c>
      <c r="S2682" s="34">
        <v>140000</v>
      </c>
      <c r="T2682" s="35">
        <v>0</v>
      </c>
      <c r="U2682" s="36">
        <v>0</v>
      </c>
      <c r="V2682" s="37" t="s">
        <v>48</v>
      </c>
      <c r="W2682" s="32">
        <v>2016</v>
      </c>
      <c r="X2682" s="38">
        <v>19</v>
      </c>
    </row>
    <row r="2683" spans="1:61" ht="50.1" customHeight="1">
      <c r="A2683" s="29" t="s">
        <v>6307</v>
      </c>
      <c r="B2683" s="30" t="s">
        <v>35</v>
      </c>
      <c r="C2683" s="31" t="s">
        <v>6305</v>
      </c>
      <c r="D2683" s="31" t="s">
        <v>6273</v>
      </c>
      <c r="E2683" s="31" t="s">
        <v>6306</v>
      </c>
      <c r="F2683" s="31" t="s">
        <v>48</v>
      </c>
      <c r="G2683" s="32" t="s">
        <v>40</v>
      </c>
      <c r="H2683" s="33">
        <v>0</v>
      </c>
      <c r="I2683" s="67">
        <v>590000000</v>
      </c>
      <c r="J2683" s="32" t="s">
        <v>41</v>
      </c>
      <c r="K2683" s="32" t="s">
        <v>1422</v>
      </c>
      <c r="L2683" s="32" t="s">
        <v>43</v>
      </c>
      <c r="M2683" s="32" t="s">
        <v>84</v>
      </c>
      <c r="N2683" s="32" t="s">
        <v>154</v>
      </c>
      <c r="O2683" s="32" t="s">
        <v>2295</v>
      </c>
      <c r="P2683" s="32" t="s">
        <v>162</v>
      </c>
      <c r="Q2683" s="32" t="s">
        <v>163</v>
      </c>
      <c r="R2683" s="34">
        <v>2</v>
      </c>
      <c r="S2683" s="34">
        <v>172000</v>
      </c>
      <c r="T2683" s="35">
        <f>R2683*S2683</f>
        <v>344000</v>
      </c>
      <c r="U2683" s="36">
        <f>T2683*1.12</f>
        <v>385280.00000000006</v>
      </c>
      <c r="V2683" s="37" t="s">
        <v>48</v>
      </c>
      <c r="W2683" s="32">
        <v>2016</v>
      </c>
      <c r="X2683" s="38" t="s">
        <v>48</v>
      </c>
    </row>
    <row r="2684" spans="1:61" ht="50.1" customHeight="1">
      <c r="A2684" s="29" t="s">
        <v>6308</v>
      </c>
      <c r="B2684" s="30" t="s">
        <v>35</v>
      </c>
      <c r="C2684" s="31" t="s">
        <v>6309</v>
      </c>
      <c r="D2684" s="31" t="s">
        <v>6273</v>
      </c>
      <c r="E2684" s="31" t="s">
        <v>6310</v>
      </c>
      <c r="F2684" s="31" t="s">
        <v>48</v>
      </c>
      <c r="G2684" s="32" t="s">
        <v>40</v>
      </c>
      <c r="H2684" s="33">
        <v>0</v>
      </c>
      <c r="I2684" s="67">
        <v>590000000</v>
      </c>
      <c r="J2684" s="32" t="s">
        <v>41</v>
      </c>
      <c r="K2684" s="32" t="s">
        <v>153</v>
      </c>
      <c r="L2684" s="32" t="s">
        <v>43</v>
      </c>
      <c r="M2684" s="32" t="s">
        <v>84</v>
      </c>
      <c r="N2684" s="32" t="s">
        <v>154</v>
      </c>
      <c r="O2684" s="32" t="s">
        <v>155</v>
      </c>
      <c r="P2684" s="32" t="s">
        <v>162</v>
      </c>
      <c r="Q2684" s="32" t="s">
        <v>163</v>
      </c>
      <c r="R2684" s="34">
        <v>2</v>
      </c>
      <c r="S2684" s="34">
        <v>140000</v>
      </c>
      <c r="T2684" s="35">
        <v>0</v>
      </c>
      <c r="U2684" s="36">
        <f>T2684*1.12</f>
        <v>0</v>
      </c>
      <c r="V2684" s="37" t="s">
        <v>48</v>
      </c>
      <c r="W2684" s="32">
        <v>2016</v>
      </c>
      <c r="X2684" s="38">
        <v>11</v>
      </c>
    </row>
    <row r="2685" spans="1:61" s="40" customFormat="1" ht="50.1" customHeight="1">
      <c r="A2685" s="70" t="s">
        <v>6311</v>
      </c>
      <c r="B2685" s="30" t="s">
        <v>35</v>
      </c>
      <c r="C2685" s="128" t="s">
        <v>6309</v>
      </c>
      <c r="D2685" s="128" t="s">
        <v>6273</v>
      </c>
      <c r="E2685" s="128" t="s">
        <v>6310</v>
      </c>
      <c r="F2685" s="164"/>
      <c r="G2685" s="32" t="s">
        <v>40</v>
      </c>
      <c r="H2685" s="30">
        <v>0</v>
      </c>
      <c r="I2685" s="67">
        <v>590000000</v>
      </c>
      <c r="J2685" s="32" t="s">
        <v>41</v>
      </c>
      <c r="K2685" s="32" t="s">
        <v>165</v>
      </c>
      <c r="L2685" s="32" t="s">
        <v>43</v>
      </c>
      <c r="M2685" s="32" t="s">
        <v>84</v>
      </c>
      <c r="N2685" s="54" t="s">
        <v>154</v>
      </c>
      <c r="O2685" s="54" t="s">
        <v>166</v>
      </c>
      <c r="P2685" s="32">
        <v>168</v>
      </c>
      <c r="Q2685" s="98" t="s">
        <v>163</v>
      </c>
      <c r="R2685" s="373">
        <v>2</v>
      </c>
      <c r="S2685" s="58">
        <v>140000</v>
      </c>
      <c r="T2685" s="58">
        <v>0</v>
      </c>
      <c r="U2685" s="58">
        <f>T2685*1.12</f>
        <v>0</v>
      </c>
      <c r="V2685" s="56"/>
      <c r="W2685" s="32">
        <v>2016</v>
      </c>
      <c r="X2685" s="32" t="s">
        <v>13403</v>
      </c>
      <c r="Y2685" s="364"/>
      <c r="Z2685" s="364"/>
      <c r="AA2685" s="364"/>
      <c r="AB2685" s="364"/>
      <c r="AC2685" s="364"/>
      <c r="AD2685" s="364"/>
      <c r="AE2685" s="364"/>
      <c r="AF2685" s="364"/>
      <c r="AG2685" s="364"/>
      <c r="AH2685" s="364"/>
      <c r="AI2685" s="364"/>
      <c r="AJ2685" s="364"/>
      <c r="AK2685" s="39"/>
      <c r="AL2685" s="39"/>
      <c r="AM2685" s="39"/>
      <c r="AN2685" s="39"/>
      <c r="AO2685" s="39"/>
      <c r="AP2685" s="39"/>
      <c r="AQ2685" s="39"/>
      <c r="AR2685" s="39"/>
      <c r="AS2685" s="39"/>
      <c r="AT2685" s="39"/>
      <c r="AU2685" s="39"/>
      <c r="AV2685" s="39"/>
      <c r="AW2685" s="39"/>
      <c r="AX2685" s="39"/>
      <c r="AY2685" s="39"/>
      <c r="AZ2685" s="39"/>
      <c r="BA2685" s="39"/>
      <c r="BB2685" s="39"/>
      <c r="BC2685" s="39"/>
      <c r="BD2685" s="39"/>
      <c r="BE2685" s="39"/>
      <c r="BF2685" s="39"/>
      <c r="BG2685" s="39"/>
      <c r="BH2685" s="39"/>
      <c r="BI2685" s="39"/>
    </row>
    <row r="2686" spans="1:61" s="40" customFormat="1" ht="50.1" customHeight="1">
      <c r="A2686" s="70" t="s">
        <v>14192</v>
      </c>
      <c r="B2686" s="30" t="s">
        <v>35</v>
      </c>
      <c r="C2686" s="128" t="s">
        <v>6281</v>
      </c>
      <c r="D2686" s="128" t="s">
        <v>6273</v>
      </c>
      <c r="E2686" s="128" t="s">
        <v>6282</v>
      </c>
      <c r="F2686" s="164"/>
      <c r="G2686" s="32" t="s">
        <v>40</v>
      </c>
      <c r="H2686" s="30">
        <v>0</v>
      </c>
      <c r="I2686" s="87">
        <v>590000000</v>
      </c>
      <c r="J2686" s="32" t="s">
        <v>41</v>
      </c>
      <c r="K2686" s="32" t="s">
        <v>13233</v>
      </c>
      <c r="L2686" s="32" t="s">
        <v>43</v>
      </c>
      <c r="M2686" s="32" t="s">
        <v>84</v>
      </c>
      <c r="N2686" s="54" t="s">
        <v>154</v>
      </c>
      <c r="O2686" s="54" t="s">
        <v>166</v>
      </c>
      <c r="P2686" s="32">
        <v>168</v>
      </c>
      <c r="Q2686" s="98" t="s">
        <v>163</v>
      </c>
      <c r="R2686" s="373">
        <v>0.371</v>
      </c>
      <c r="S2686" s="58">
        <v>178000</v>
      </c>
      <c r="T2686" s="119">
        <f t="shared" ref="T2686" si="225">R2686*S2686</f>
        <v>66038</v>
      </c>
      <c r="U2686" s="58">
        <f t="shared" ref="U2686" si="226">T2686*1.12</f>
        <v>73962.560000000012</v>
      </c>
      <c r="V2686" s="56"/>
      <c r="W2686" s="32">
        <v>2016</v>
      </c>
      <c r="X2686" s="32"/>
      <c r="Y2686" s="364"/>
      <c r="Z2686" s="364"/>
      <c r="AA2686" s="364"/>
      <c r="AB2686" s="364"/>
      <c r="AC2686" s="364"/>
      <c r="AD2686" s="364"/>
      <c r="AE2686" s="364"/>
      <c r="AF2686" s="364"/>
      <c r="AG2686" s="364"/>
      <c r="AH2686" s="364"/>
      <c r="AI2686" s="364"/>
      <c r="AJ2686" s="364"/>
      <c r="AK2686" s="39"/>
      <c r="AL2686" s="39"/>
      <c r="AM2686" s="39"/>
      <c r="AN2686" s="39"/>
      <c r="AO2686" s="39"/>
      <c r="AP2686" s="39"/>
      <c r="AQ2686" s="39"/>
      <c r="AR2686" s="39"/>
      <c r="AS2686" s="39"/>
      <c r="AT2686" s="39"/>
      <c r="AU2686" s="39"/>
      <c r="AV2686" s="39"/>
      <c r="AW2686" s="39"/>
      <c r="AX2686" s="39"/>
      <c r="AY2686" s="39"/>
      <c r="AZ2686" s="39"/>
      <c r="BA2686" s="39"/>
      <c r="BB2686" s="39"/>
      <c r="BC2686" s="39"/>
      <c r="BD2686" s="39"/>
      <c r="BE2686" s="39"/>
      <c r="BF2686" s="39"/>
      <c r="BG2686" s="39"/>
      <c r="BH2686" s="39"/>
      <c r="BI2686" s="39"/>
    </row>
    <row r="2687" spans="1:61" ht="50.1" customHeight="1">
      <c r="A2687" s="29" t="s">
        <v>6312</v>
      </c>
      <c r="B2687" s="30" t="s">
        <v>35</v>
      </c>
      <c r="C2687" s="31" t="s">
        <v>6313</v>
      </c>
      <c r="D2687" s="31" t="s">
        <v>6273</v>
      </c>
      <c r="E2687" s="31" t="s">
        <v>6314</v>
      </c>
      <c r="F2687" s="31" t="s">
        <v>48</v>
      </c>
      <c r="G2687" s="32" t="s">
        <v>40</v>
      </c>
      <c r="H2687" s="33">
        <v>0</v>
      </c>
      <c r="I2687" s="67">
        <v>590000000</v>
      </c>
      <c r="J2687" s="32" t="s">
        <v>41</v>
      </c>
      <c r="K2687" s="32" t="s">
        <v>153</v>
      </c>
      <c r="L2687" s="32" t="s">
        <v>43</v>
      </c>
      <c r="M2687" s="32" t="s">
        <v>84</v>
      </c>
      <c r="N2687" s="32" t="s">
        <v>154</v>
      </c>
      <c r="O2687" s="32" t="s">
        <v>155</v>
      </c>
      <c r="P2687" s="32" t="s">
        <v>162</v>
      </c>
      <c r="Q2687" s="32" t="s">
        <v>163</v>
      </c>
      <c r="R2687" s="34">
        <v>2</v>
      </c>
      <c r="S2687" s="34">
        <v>140000</v>
      </c>
      <c r="T2687" s="35">
        <v>0</v>
      </c>
      <c r="U2687" s="36">
        <f t="shared" ref="U2687:U2752" si="227">T2687*1.12</f>
        <v>0</v>
      </c>
      <c r="V2687" s="37" t="s">
        <v>48</v>
      </c>
      <c r="W2687" s="32">
        <v>2016</v>
      </c>
      <c r="X2687" s="38">
        <v>11</v>
      </c>
    </row>
    <row r="2688" spans="1:61" s="163" customFormat="1" ht="50.1" customHeight="1">
      <c r="A2688" s="70" t="s">
        <v>6315</v>
      </c>
      <c r="B2688" s="30" t="s">
        <v>35</v>
      </c>
      <c r="C2688" s="128" t="s">
        <v>6313</v>
      </c>
      <c r="D2688" s="128" t="s">
        <v>6273</v>
      </c>
      <c r="E2688" s="128" t="s">
        <v>6314</v>
      </c>
      <c r="F2688" s="164"/>
      <c r="G2688" s="32" t="s">
        <v>40</v>
      </c>
      <c r="H2688" s="30">
        <v>0</v>
      </c>
      <c r="I2688" s="67">
        <v>590000000</v>
      </c>
      <c r="J2688" s="32" t="s">
        <v>41</v>
      </c>
      <c r="K2688" s="32" t="s">
        <v>165</v>
      </c>
      <c r="L2688" s="32" t="s">
        <v>43</v>
      </c>
      <c r="M2688" s="32" t="s">
        <v>84</v>
      </c>
      <c r="N2688" s="54" t="s">
        <v>154</v>
      </c>
      <c r="O2688" s="54" t="s">
        <v>166</v>
      </c>
      <c r="P2688" s="32">
        <v>168</v>
      </c>
      <c r="Q2688" s="98" t="s">
        <v>163</v>
      </c>
      <c r="R2688" s="373">
        <v>2</v>
      </c>
      <c r="S2688" s="58">
        <v>140000</v>
      </c>
      <c r="T2688" s="58">
        <v>0</v>
      </c>
      <c r="U2688" s="58">
        <f>T2688*1.12</f>
        <v>0</v>
      </c>
      <c r="V2688" s="56"/>
      <c r="W2688" s="32">
        <v>2016</v>
      </c>
      <c r="X2688" s="32" t="s">
        <v>13403</v>
      </c>
    </row>
    <row r="2689" spans="1:61" s="40" customFormat="1" ht="50.1" customHeight="1">
      <c r="A2689" s="70" t="s">
        <v>14193</v>
      </c>
      <c r="B2689" s="30" t="s">
        <v>35</v>
      </c>
      <c r="C2689" s="128" t="s">
        <v>6277</v>
      </c>
      <c r="D2689" s="128" t="s">
        <v>6273</v>
      </c>
      <c r="E2689" s="128" t="s">
        <v>6278</v>
      </c>
      <c r="F2689" s="164"/>
      <c r="G2689" s="32" t="s">
        <v>40</v>
      </c>
      <c r="H2689" s="30">
        <v>0</v>
      </c>
      <c r="I2689" s="87">
        <v>590000000</v>
      </c>
      <c r="J2689" s="32" t="s">
        <v>41</v>
      </c>
      <c r="K2689" s="32" t="s">
        <v>13233</v>
      </c>
      <c r="L2689" s="32" t="s">
        <v>43</v>
      </c>
      <c r="M2689" s="32" t="s">
        <v>84</v>
      </c>
      <c r="N2689" s="54" t="s">
        <v>154</v>
      </c>
      <c r="O2689" s="54" t="s">
        <v>166</v>
      </c>
      <c r="P2689" s="32">
        <v>168</v>
      </c>
      <c r="Q2689" s="98" t="s">
        <v>163</v>
      </c>
      <c r="R2689" s="373">
        <v>5.0999999999999997E-2</v>
      </c>
      <c r="S2689" s="58">
        <v>188000</v>
      </c>
      <c r="T2689" s="119">
        <f t="shared" ref="T2689" si="228">R2689*S2689</f>
        <v>9588</v>
      </c>
      <c r="U2689" s="58">
        <f t="shared" ref="U2689" si="229">T2689*1.12</f>
        <v>10738.560000000001</v>
      </c>
      <c r="V2689" s="56"/>
      <c r="W2689" s="32">
        <v>2016</v>
      </c>
      <c r="X2689" s="32"/>
      <c r="Y2689" s="364"/>
      <c r="Z2689" s="364"/>
      <c r="AA2689" s="364"/>
      <c r="AB2689" s="364"/>
      <c r="AC2689" s="364"/>
      <c r="AD2689" s="364"/>
      <c r="AE2689" s="364"/>
      <c r="AF2689" s="364"/>
      <c r="AG2689" s="364"/>
      <c r="AH2689" s="364"/>
      <c r="AI2689" s="364"/>
      <c r="AJ2689" s="364"/>
      <c r="AK2689" s="39"/>
      <c r="AL2689" s="39"/>
      <c r="AM2689" s="39"/>
      <c r="AN2689" s="39"/>
      <c r="AO2689" s="39"/>
      <c r="AP2689" s="39"/>
      <c r="AQ2689" s="39"/>
      <c r="AR2689" s="39"/>
      <c r="AS2689" s="39"/>
      <c r="AT2689" s="39"/>
      <c r="AU2689" s="39"/>
      <c r="AV2689" s="39"/>
      <c r="AW2689" s="39"/>
      <c r="AX2689" s="39"/>
      <c r="AY2689" s="39"/>
      <c r="AZ2689" s="39"/>
      <c r="BA2689" s="39"/>
      <c r="BB2689" s="39"/>
      <c r="BC2689" s="39"/>
      <c r="BD2689" s="39"/>
      <c r="BE2689" s="39"/>
      <c r="BF2689" s="39"/>
      <c r="BG2689" s="39"/>
      <c r="BH2689" s="39"/>
      <c r="BI2689" s="39"/>
    </row>
    <row r="2690" spans="1:61" ht="50.1" customHeight="1">
      <c r="A2690" s="29" t="s">
        <v>6316</v>
      </c>
      <c r="B2690" s="30" t="s">
        <v>35</v>
      </c>
      <c r="C2690" s="31" t="s">
        <v>6317</v>
      </c>
      <c r="D2690" s="31" t="s">
        <v>6273</v>
      </c>
      <c r="E2690" s="31" t="s">
        <v>6318</v>
      </c>
      <c r="F2690" s="31" t="s">
        <v>48</v>
      </c>
      <c r="G2690" s="32" t="s">
        <v>40</v>
      </c>
      <c r="H2690" s="33">
        <v>0</v>
      </c>
      <c r="I2690" s="67">
        <v>590000000</v>
      </c>
      <c r="J2690" s="32" t="s">
        <v>41</v>
      </c>
      <c r="K2690" s="32" t="s">
        <v>153</v>
      </c>
      <c r="L2690" s="32" t="s">
        <v>43</v>
      </c>
      <c r="M2690" s="32" t="s">
        <v>84</v>
      </c>
      <c r="N2690" s="32" t="s">
        <v>154</v>
      </c>
      <c r="O2690" s="32" t="s">
        <v>155</v>
      </c>
      <c r="P2690" s="32" t="s">
        <v>162</v>
      </c>
      <c r="Q2690" s="32" t="s">
        <v>163</v>
      </c>
      <c r="R2690" s="34">
        <v>2</v>
      </c>
      <c r="S2690" s="34">
        <v>140000</v>
      </c>
      <c r="T2690" s="35">
        <v>0</v>
      </c>
      <c r="U2690" s="36">
        <f t="shared" si="227"/>
        <v>0</v>
      </c>
      <c r="V2690" s="37" t="s">
        <v>48</v>
      </c>
      <c r="W2690" s="32">
        <v>2016</v>
      </c>
      <c r="X2690" s="38">
        <v>11</v>
      </c>
    </row>
    <row r="2691" spans="1:61" s="40" customFormat="1" ht="50.1" customHeight="1">
      <c r="A2691" s="70" t="s">
        <v>6319</v>
      </c>
      <c r="B2691" s="30" t="s">
        <v>35</v>
      </c>
      <c r="C2691" s="128" t="s">
        <v>6317</v>
      </c>
      <c r="D2691" s="128" t="s">
        <v>6273</v>
      </c>
      <c r="E2691" s="128" t="s">
        <v>6318</v>
      </c>
      <c r="F2691" s="164"/>
      <c r="G2691" s="32" t="s">
        <v>40</v>
      </c>
      <c r="H2691" s="30">
        <v>0</v>
      </c>
      <c r="I2691" s="87">
        <v>590000000</v>
      </c>
      <c r="J2691" s="32" t="s">
        <v>41</v>
      </c>
      <c r="K2691" s="32" t="s">
        <v>165</v>
      </c>
      <c r="L2691" s="32" t="s">
        <v>43</v>
      </c>
      <c r="M2691" s="32" t="s">
        <v>84</v>
      </c>
      <c r="N2691" s="54" t="s">
        <v>154</v>
      </c>
      <c r="O2691" s="54" t="s">
        <v>166</v>
      </c>
      <c r="P2691" s="32">
        <v>168</v>
      </c>
      <c r="Q2691" s="98" t="s">
        <v>163</v>
      </c>
      <c r="R2691" s="58">
        <v>2</v>
      </c>
      <c r="S2691" s="58">
        <v>140000</v>
      </c>
      <c r="T2691" s="119">
        <v>0</v>
      </c>
      <c r="U2691" s="58">
        <f>T2691*1.12</f>
        <v>0</v>
      </c>
      <c r="V2691" s="56"/>
      <c r="W2691" s="32">
        <v>2016</v>
      </c>
      <c r="X2691" s="32">
        <v>11.19</v>
      </c>
    </row>
    <row r="2692" spans="1:61" s="40" customFormat="1" ht="50.1" customHeight="1">
      <c r="A2692" s="70" t="s">
        <v>12680</v>
      </c>
      <c r="B2692" s="30" t="s">
        <v>35</v>
      </c>
      <c r="C2692" s="128" t="s">
        <v>6317</v>
      </c>
      <c r="D2692" s="128" t="s">
        <v>6273</v>
      </c>
      <c r="E2692" s="128" t="s">
        <v>6318</v>
      </c>
      <c r="F2692" s="164"/>
      <c r="G2692" s="32" t="s">
        <v>40</v>
      </c>
      <c r="H2692" s="30">
        <v>0</v>
      </c>
      <c r="I2692" s="87">
        <v>590000000</v>
      </c>
      <c r="J2692" s="32" t="s">
        <v>41</v>
      </c>
      <c r="K2692" s="32" t="s">
        <v>12669</v>
      </c>
      <c r="L2692" s="32" t="s">
        <v>43</v>
      </c>
      <c r="M2692" s="32" t="s">
        <v>84</v>
      </c>
      <c r="N2692" s="54" t="s">
        <v>154</v>
      </c>
      <c r="O2692" s="54" t="s">
        <v>166</v>
      </c>
      <c r="P2692" s="32">
        <v>168</v>
      </c>
      <c r="Q2692" s="98" t="s">
        <v>163</v>
      </c>
      <c r="R2692" s="58">
        <v>2</v>
      </c>
      <c r="S2692" s="58">
        <v>176607.14</v>
      </c>
      <c r="T2692" s="119">
        <f>R2692*S2692</f>
        <v>353214.28</v>
      </c>
      <c r="U2692" s="58">
        <f>T2692*1.12</f>
        <v>395599.99360000005</v>
      </c>
      <c r="V2692" s="56"/>
      <c r="W2692" s="32">
        <v>2016</v>
      </c>
      <c r="X2692" s="32"/>
    </row>
    <row r="2693" spans="1:61" ht="50.1" customHeight="1">
      <c r="A2693" s="29" t="s">
        <v>6320</v>
      </c>
      <c r="B2693" s="30" t="s">
        <v>35</v>
      </c>
      <c r="C2693" s="31" t="s">
        <v>6321</v>
      </c>
      <c r="D2693" s="31" t="s">
        <v>6322</v>
      </c>
      <c r="E2693" s="31" t="s">
        <v>6323</v>
      </c>
      <c r="F2693" s="31" t="s">
        <v>6324</v>
      </c>
      <c r="G2693" s="32" t="s">
        <v>103</v>
      </c>
      <c r="H2693" s="33">
        <v>10</v>
      </c>
      <c r="I2693" s="67">
        <v>590000000</v>
      </c>
      <c r="J2693" s="32" t="s">
        <v>41</v>
      </c>
      <c r="K2693" s="32" t="s">
        <v>42</v>
      </c>
      <c r="L2693" s="32" t="s">
        <v>43</v>
      </c>
      <c r="M2693" s="32" t="s">
        <v>84</v>
      </c>
      <c r="N2693" s="32" t="s">
        <v>880</v>
      </c>
      <c r="O2693" s="32" t="s">
        <v>111</v>
      </c>
      <c r="P2693" s="32">
        <v>796</v>
      </c>
      <c r="Q2693" s="32" t="s">
        <v>47</v>
      </c>
      <c r="R2693" s="34">
        <v>50</v>
      </c>
      <c r="S2693" s="34">
        <v>205</v>
      </c>
      <c r="T2693" s="35">
        <v>0</v>
      </c>
      <c r="U2693" s="36">
        <f t="shared" si="227"/>
        <v>0</v>
      </c>
      <c r="V2693" s="37" t="s">
        <v>48</v>
      </c>
      <c r="W2693" s="32">
        <v>2016</v>
      </c>
      <c r="X2693" s="38">
        <v>11</v>
      </c>
    </row>
    <row r="2694" spans="1:61" s="163" customFormat="1" ht="50.1" customHeight="1">
      <c r="A2694" s="41" t="s">
        <v>6325</v>
      </c>
      <c r="B2694" s="30" t="s">
        <v>35</v>
      </c>
      <c r="C2694" s="42" t="s">
        <v>6321</v>
      </c>
      <c r="D2694" s="42" t="s">
        <v>6322</v>
      </c>
      <c r="E2694" s="42" t="s">
        <v>6323</v>
      </c>
      <c r="F2694" s="161" t="s">
        <v>6326</v>
      </c>
      <c r="G2694" s="30" t="s">
        <v>103</v>
      </c>
      <c r="H2694" s="30">
        <v>10</v>
      </c>
      <c r="I2694" s="67">
        <v>590000000</v>
      </c>
      <c r="J2694" s="32" t="s">
        <v>41</v>
      </c>
      <c r="K2694" s="30" t="s">
        <v>174</v>
      </c>
      <c r="L2694" s="32" t="s">
        <v>43</v>
      </c>
      <c r="M2694" s="30" t="s">
        <v>84</v>
      </c>
      <c r="N2694" s="30" t="s">
        <v>882</v>
      </c>
      <c r="O2694" s="32" t="s">
        <v>115</v>
      </c>
      <c r="P2694" s="32">
        <v>796</v>
      </c>
      <c r="Q2694" s="30" t="s">
        <v>47</v>
      </c>
      <c r="R2694" s="43">
        <v>50</v>
      </c>
      <c r="S2694" s="43">
        <v>205</v>
      </c>
      <c r="T2694" s="44">
        <f>R2694*S2694</f>
        <v>10250</v>
      </c>
      <c r="U2694" s="44">
        <f>T2694*1.12</f>
        <v>11480.000000000002</v>
      </c>
      <c r="V2694" s="45"/>
      <c r="W2694" s="32">
        <v>2016</v>
      </c>
      <c r="X2694" s="30"/>
    </row>
    <row r="2695" spans="1:61" ht="50.1" customHeight="1">
      <c r="A2695" s="29" t="s">
        <v>6327</v>
      </c>
      <c r="B2695" s="30" t="s">
        <v>35</v>
      </c>
      <c r="C2695" s="31" t="s">
        <v>6321</v>
      </c>
      <c r="D2695" s="31" t="s">
        <v>6322</v>
      </c>
      <c r="E2695" s="31" t="s">
        <v>6323</v>
      </c>
      <c r="F2695" s="31" t="s">
        <v>6328</v>
      </c>
      <c r="G2695" s="32" t="s">
        <v>103</v>
      </c>
      <c r="H2695" s="33">
        <v>10</v>
      </c>
      <c r="I2695" s="67">
        <v>590000000</v>
      </c>
      <c r="J2695" s="32" t="s">
        <v>41</v>
      </c>
      <c r="K2695" s="32" t="s">
        <v>42</v>
      </c>
      <c r="L2695" s="32" t="s">
        <v>43</v>
      </c>
      <c r="M2695" s="32" t="s">
        <v>84</v>
      </c>
      <c r="N2695" s="32" t="s">
        <v>880</v>
      </c>
      <c r="O2695" s="32" t="s">
        <v>111</v>
      </c>
      <c r="P2695" s="32">
        <v>796</v>
      </c>
      <c r="Q2695" s="32" t="s">
        <v>47</v>
      </c>
      <c r="R2695" s="34">
        <v>50</v>
      </c>
      <c r="S2695" s="34">
        <v>125</v>
      </c>
      <c r="T2695" s="35">
        <v>0</v>
      </c>
      <c r="U2695" s="36">
        <f t="shared" si="227"/>
        <v>0</v>
      </c>
      <c r="V2695" s="37" t="s">
        <v>48</v>
      </c>
      <c r="W2695" s="32">
        <v>2016</v>
      </c>
      <c r="X2695" s="38">
        <v>11</v>
      </c>
    </row>
    <row r="2696" spans="1:61" s="163" customFormat="1" ht="50.1" customHeight="1">
      <c r="A2696" s="41" t="s">
        <v>6329</v>
      </c>
      <c r="B2696" s="30" t="s">
        <v>35</v>
      </c>
      <c r="C2696" s="42" t="s">
        <v>6321</v>
      </c>
      <c r="D2696" s="42" t="s">
        <v>6322</v>
      </c>
      <c r="E2696" s="42" t="s">
        <v>6323</v>
      </c>
      <c r="F2696" s="161" t="s">
        <v>6330</v>
      </c>
      <c r="G2696" s="30" t="s">
        <v>103</v>
      </c>
      <c r="H2696" s="30">
        <v>10</v>
      </c>
      <c r="I2696" s="67">
        <v>590000000</v>
      </c>
      <c r="J2696" s="32" t="s">
        <v>41</v>
      </c>
      <c r="K2696" s="30" t="s">
        <v>174</v>
      </c>
      <c r="L2696" s="32" t="s">
        <v>43</v>
      </c>
      <c r="M2696" s="30" t="s">
        <v>84</v>
      </c>
      <c r="N2696" s="30" t="s">
        <v>882</v>
      </c>
      <c r="O2696" s="32" t="s">
        <v>115</v>
      </c>
      <c r="P2696" s="32">
        <v>796</v>
      </c>
      <c r="Q2696" s="30" t="s">
        <v>47</v>
      </c>
      <c r="R2696" s="43">
        <v>50</v>
      </c>
      <c r="S2696" s="43">
        <v>124.99999999999999</v>
      </c>
      <c r="T2696" s="44">
        <f>R2696*S2696</f>
        <v>6249.9999999999991</v>
      </c>
      <c r="U2696" s="44">
        <f>T2696*1.12</f>
        <v>7000</v>
      </c>
      <c r="V2696" s="45"/>
      <c r="W2696" s="32">
        <v>2016</v>
      </c>
      <c r="X2696" s="30"/>
    </row>
    <row r="2697" spans="1:61" ht="50.1" customHeight="1">
      <c r="A2697" s="29" t="s">
        <v>6331</v>
      </c>
      <c r="B2697" s="30" t="s">
        <v>35</v>
      </c>
      <c r="C2697" s="31" t="s">
        <v>6321</v>
      </c>
      <c r="D2697" s="31" t="s">
        <v>6322</v>
      </c>
      <c r="E2697" s="31" t="s">
        <v>6323</v>
      </c>
      <c r="F2697" s="31" t="s">
        <v>6332</v>
      </c>
      <c r="G2697" s="32" t="s">
        <v>103</v>
      </c>
      <c r="H2697" s="33">
        <v>10</v>
      </c>
      <c r="I2697" s="67">
        <v>590000000</v>
      </c>
      <c r="J2697" s="32" t="s">
        <v>41</v>
      </c>
      <c r="K2697" s="32" t="s">
        <v>42</v>
      </c>
      <c r="L2697" s="32" t="s">
        <v>43</v>
      </c>
      <c r="M2697" s="32" t="s">
        <v>84</v>
      </c>
      <c r="N2697" s="32" t="s">
        <v>880</v>
      </c>
      <c r="O2697" s="32" t="s">
        <v>111</v>
      </c>
      <c r="P2697" s="32">
        <v>796</v>
      </c>
      <c r="Q2697" s="32" t="s">
        <v>47</v>
      </c>
      <c r="R2697" s="34">
        <v>50</v>
      </c>
      <c r="S2697" s="34">
        <v>59</v>
      </c>
      <c r="T2697" s="35">
        <v>0</v>
      </c>
      <c r="U2697" s="36">
        <f t="shared" si="227"/>
        <v>0</v>
      </c>
      <c r="V2697" s="37" t="s">
        <v>48</v>
      </c>
      <c r="W2697" s="32">
        <v>2016</v>
      </c>
      <c r="X2697" s="38">
        <v>11</v>
      </c>
    </row>
    <row r="2698" spans="1:61" s="163" customFormat="1" ht="50.1" customHeight="1">
      <c r="A2698" s="41" t="s">
        <v>6333</v>
      </c>
      <c r="B2698" s="30" t="s">
        <v>35</v>
      </c>
      <c r="C2698" s="42" t="s">
        <v>6321</v>
      </c>
      <c r="D2698" s="42" t="s">
        <v>6322</v>
      </c>
      <c r="E2698" s="42" t="s">
        <v>6323</v>
      </c>
      <c r="F2698" s="161" t="s">
        <v>6334</v>
      </c>
      <c r="G2698" s="30" t="s">
        <v>103</v>
      </c>
      <c r="H2698" s="30">
        <v>10</v>
      </c>
      <c r="I2698" s="67">
        <v>590000000</v>
      </c>
      <c r="J2698" s="32" t="s">
        <v>41</v>
      </c>
      <c r="K2698" s="30" t="s">
        <v>174</v>
      </c>
      <c r="L2698" s="32" t="s">
        <v>43</v>
      </c>
      <c r="M2698" s="30" t="s">
        <v>84</v>
      </c>
      <c r="N2698" s="30" t="s">
        <v>882</v>
      </c>
      <c r="O2698" s="32" t="s">
        <v>115</v>
      </c>
      <c r="P2698" s="32">
        <v>796</v>
      </c>
      <c r="Q2698" s="30" t="s">
        <v>47</v>
      </c>
      <c r="R2698" s="43">
        <v>50</v>
      </c>
      <c r="S2698" s="43">
        <v>59</v>
      </c>
      <c r="T2698" s="44">
        <f>R2698*S2698</f>
        <v>2950</v>
      </c>
      <c r="U2698" s="44">
        <f>T2698*1.12</f>
        <v>3304.0000000000005</v>
      </c>
      <c r="V2698" s="45"/>
      <c r="W2698" s="32">
        <v>2016</v>
      </c>
      <c r="X2698" s="30"/>
    </row>
    <row r="2699" spans="1:61" ht="50.1" customHeight="1">
      <c r="A2699" s="29" t="s">
        <v>6335</v>
      </c>
      <c r="B2699" s="30" t="s">
        <v>35</v>
      </c>
      <c r="C2699" s="31" t="s">
        <v>6321</v>
      </c>
      <c r="D2699" s="31" t="s">
        <v>6322</v>
      </c>
      <c r="E2699" s="31" t="s">
        <v>6323</v>
      </c>
      <c r="F2699" s="31" t="s">
        <v>6336</v>
      </c>
      <c r="G2699" s="32" t="s">
        <v>103</v>
      </c>
      <c r="H2699" s="33">
        <v>10</v>
      </c>
      <c r="I2699" s="67">
        <v>590000000</v>
      </c>
      <c r="J2699" s="32" t="s">
        <v>41</v>
      </c>
      <c r="K2699" s="32" t="s">
        <v>42</v>
      </c>
      <c r="L2699" s="32" t="s">
        <v>43</v>
      </c>
      <c r="M2699" s="32" t="s">
        <v>84</v>
      </c>
      <c r="N2699" s="32" t="s">
        <v>880</v>
      </c>
      <c r="O2699" s="32" t="s">
        <v>111</v>
      </c>
      <c r="P2699" s="32">
        <v>796</v>
      </c>
      <c r="Q2699" s="32" t="s">
        <v>47</v>
      </c>
      <c r="R2699" s="34">
        <v>50</v>
      </c>
      <c r="S2699" s="34">
        <v>38</v>
      </c>
      <c r="T2699" s="35">
        <v>0</v>
      </c>
      <c r="U2699" s="36">
        <f t="shared" si="227"/>
        <v>0</v>
      </c>
      <c r="V2699" s="37" t="s">
        <v>48</v>
      </c>
      <c r="W2699" s="32">
        <v>2016</v>
      </c>
      <c r="X2699" s="38">
        <v>11</v>
      </c>
    </row>
    <row r="2700" spans="1:61" s="163" customFormat="1" ht="50.1" customHeight="1">
      <c r="A2700" s="41" t="s">
        <v>6337</v>
      </c>
      <c r="B2700" s="30" t="s">
        <v>35</v>
      </c>
      <c r="C2700" s="42" t="s">
        <v>6321</v>
      </c>
      <c r="D2700" s="42" t="s">
        <v>6322</v>
      </c>
      <c r="E2700" s="42" t="s">
        <v>6323</v>
      </c>
      <c r="F2700" s="161" t="s">
        <v>6338</v>
      </c>
      <c r="G2700" s="30" t="s">
        <v>103</v>
      </c>
      <c r="H2700" s="30">
        <v>10</v>
      </c>
      <c r="I2700" s="67">
        <v>590000000</v>
      </c>
      <c r="J2700" s="32" t="s">
        <v>41</v>
      </c>
      <c r="K2700" s="30" t="s">
        <v>174</v>
      </c>
      <c r="L2700" s="32" t="s">
        <v>43</v>
      </c>
      <c r="M2700" s="30" t="s">
        <v>84</v>
      </c>
      <c r="N2700" s="30" t="s">
        <v>882</v>
      </c>
      <c r="O2700" s="32" t="s">
        <v>115</v>
      </c>
      <c r="P2700" s="32">
        <v>796</v>
      </c>
      <c r="Q2700" s="30" t="s">
        <v>47</v>
      </c>
      <c r="R2700" s="43">
        <v>50</v>
      </c>
      <c r="S2700" s="43">
        <v>38</v>
      </c>
      <c r="T2700" s="44">
        <f>R2700*S2700</f>
        <v>1900</v>
      </c>
      <c r="U2700" s="44">
        <f>T2700*1.12</f>
        <v>2128</v>
      </c>
      <c r="V2700" s="45"/>
      <c r="W2700" s="32">
        <v>2016</v>
      </c>
      <c r="X2700" s="30"/>
    </row>
    <row r="2701" spans="1:61" ht="50.1" customHeight="1">
      <c r="A2701" s="29" t="s">
        <v>6339</v>
      </c>
      <c r="B2701" s="30" t="s">
        <v>35</v>
      </c>
      <c r="C2701" s="31" t="s">
        <v>6321</v>
      </c>
      <c r="D2701" s="31" t="s">
        <v>6322</v>
      </c>
      <c r="E2701" s="31" t="s">
        <v>6323</v>
      </c>
      <c r="F2701" s="31" t="s">
        <v>6340</v>
      </c>
      <c r="G2701" s="32" t="s">
        <v>103</v>
      </c>
      <c r="H2701" s="33">
        <v>10</v>
      </c>
      <c r="I2701" s="67">
        <v>590000000</v>
      </c>
      <c r="J2701" s="32" t="s">
        <v>41</v>
      </c>
      <c r="K2701" s="32" t="s">
        <v>42</v>
      </c>
      <c r="L2701" s="32" t="s">
        <v>43</v>
      </c>
      <c r="M2701" s="32" t="s">
        <v>84</v>
      </c>
      <c r="N2701" s="32" t="s">
        <v>880</v>
      </c>
      <c r="O2701" s="32" t="s">
        <v>111</v>
      </c>
      <c r="P2701" s="32">
        <v>796</v>
      </c>
      <c r="Q2701" s="32" t="s">
        <v>47</v>
      </c>
      <c r="R2701" s="34">
        <v>50</v>
      </c>
      <c r="S2701" s="34">
        <v>27</v>
      </c>
      <c r="T2701" s="35">
        <v>0</v>
      </c>
      <c r="U2701" s="36">
        <f t="shared" si="227"/>
        <v>0</v>
      </c>
      <c r="V2701" s="37" t="s">
        <v>48</v>
      </c>
      <c r="W2701" s="32">
        <v>2016</v>
      </c>
      <c r="X2701" s="38">
        <v>11</v>
      </c>
    </row>
    <row r="2702" spans="1:61" s="163" customFormat="1" ht="50.1" customHeight="1">
      <c r="A2702" s="41" t="s">
        <v>6341</v>
      </c>
      <c r="B2702" s="30" t="s">
        <v>35</v>
      </c>
      <c r="C2702" s="42" t="s">
        <v>6321</v>
      </c>
      <c r="D2702" s="42" t="s">
        <v>6322</v>
      </c>
      <c r="E2702" s="42" t="s">
        <v>6323</v>
      </c>
      <c r="F2702" s="161" t="s">
        <v>6342</v>
      </c>
      <c r="G2702" s="30" t="s">
        <v>103</v>
      </c>
      <c r="H2702" s="30">
        <v>10</v>
      </c>
      <c r="I2702" s="67">
        <v>590000000</v>
      </c>
      <c r="J2702" s="32" t="s">
        <v>41</v>
      </c>
      <c r="K2702" s="30" t="s">
        <v>174</v>
      </c>
      <c r="L2702" s="32" t="s">
        <v>43</v>
      </c>
      <c r="M2702" s="30" t="s">
        <v>84</v>
      </c>
      <c r="N2702" s="30" t="s">
        <v>882</v>
      </c>
      <c r="O2702" s="32" t="s">
        <v>115</v>
      </c>
      <c r="P2702" s="32">
        <v>796</v>
      </c>
      <c r="Q2702" s="30" t="s">
        <v>47</v>
      </c>
      <c r="R2702" s="43">
        <v>50</v>
      </c>
      <c r="S2702" s="43">
        <v>27</v>
      </c>
      <c r="T2702" s="44">
        <f>R2702*S2702</f>
        <v>1350</v>
      </c>
      <c r="U2702" s="44">
        <f>T2702*1.12</f>
        <v>1512.0000000000002</v>
      </c>
      <c r="V2702" s="45"/>
      <c r="W2702" s="32">
        <v>2016</v>
      </c>
      <c r="X2702" s="30"/>
    </row>
    <row r="2703" spans="1:61" ht="50.1" customHeight="1">
      <c r="A2703" s="29" t="s">
        <v>6343</v>
      </c>
      <c r="B2703" s="30" t="s">
        <v>35</v>
      </c>
      <c r="C2703" s="31" t="s">
        <v>6344</v>
      </c>
      <c r="D2703" s="31" t="s">
        <v>6322</v>
      </c>
      <c r="E2703" s="31" t="s">
        <v>6345</v>
      </c>
      <c r="F2703" s="31" t="s">
        <v>6346</v>
      </c>
      <c r="G2703" s="32" t="s">
        <v>103</v>
      </c>
      <c r="H2703" s="33">
        <v>10</v>
      </c>
      <c r="I2703" s="67">
        <v>590000000</v>
      </c>
      <c r="J2703" s="32" t="s">
        <v>41</v>
      </c>
      <c r="K2703" s="32" t="s">
        <v>42</v>
      </c>
      <c r="L2703" s="32" t="s">
        <v>43</v>
      </c>
      <c r="M2703" s="32" t="s">
        <v>84</v>
      </c>
      <c r="N2703" s="32" t="s">
        <v>880</v>
      </c>
      <c r="O2703" s="32" t="s">
        <v>111</v>
      </c>
      <c r="P2703" s="32">
        <v>796</v>
      </c>
      <c r="Q2703" s="32" t="s">
        <v>47</v>
      </c>
      <c r="R2703" s="34">
        <v>50</v>
      </c>
      <c r="S2703" s="34">
        <v>130</v>
      </c>
      <c r="T2703" s="35">
        <v>0</v>
      </c>
      <c r="U2703" s="36">
        <f t="shared" si="227"/>
        <v>0</v>
      </c>
      <c r="V2703" s="37" t="s">
        <v>48</v>
      </c>
      <c r="W2703" s="32">
        <v>2016</v>
      </c>
      <c r="X2703" s="38">
        <v>11</v>
      </c>
    </row>
    <row r="2704" spans="1:61" s="163" customFormat="1" ht="50.1" customHeight="1">
      <c r="A2704" s="41" t="s">
        <v>6347</v>
      </c>
      <c r="B2704" s="30" t="s">
        <v>35</v>
      </c>
      <c r="C2704" s="42" t="s">
        <v>6344</v>
      </c>
      <c r="D2704" s="42" t="s">
        <v>6322</v>
      </c>
      <c r="E2704" s="42" t="s">
        <v>6345</v>
      </c>
      <c r="F2704" s="161" t="s">
        <v>6348</v>
      </c>
      <c r="G2704" s="30" t="s">
        <v>103</v>
      </c>
      <c r="H2704" s="30">
        <v>10</v>
      </c>
      <c r="I2704" s="67">
        <v>590000000</v>
      </c>
      <c r="J2704" s="32" t="s">
        <v>41</v>
      </c>
      <c r="K2704" s="30" t="s">
        <v>174</v>
      </c>
      <c r="L2704" s="32" t="s">
        <v>43</v>
      </c>
      <c r="M2704" s="30" t="s">
        <v>84</v>
      </c>
      <c r="N2704" s="30" t="s">
        <v>882</v>
      </c>
      <c r="O2704" s="32" t="s">
        <v>115</v>
      </c>
      <c r="P2704" s="32">
        <v>796</v>
      </c>
      <c r="Q2704" s="30" t="s">
        <v>47</v>
      </c>
      <c r="R2704" s="43">
        <v>50</v>
      </c>
      <c r="S2704" s="43">
        <v>130</v>
      </c>
      <c r="T2704" s="44">
        <f>R2704*S2704</f>
        <v>6500</v>
      </c>
      <c r="U2704" s="44">
        <f>T2704*1.12</f>
        <v>7280.0000000000009</v>
      </c>
      <c r="V2704" s="45"/>
      <c r="W2704" s="32">
        <v>2016</v>
      </c>
      <c r="X2704" s="30"/>
    </row>
    <row r="2705" spans="1:24" ht="50.1" customHeight="1">
      <c r="A2705" s="29" t="s">
        <v>6349</v>
      </c>
      <c r="B2705" s="30" t="s">
        <v>35</v>
      </c>
      <c r="C2705" s="31" t="s">
        <v>6344</v>
      </c>
      <c r="D2705" s="31" t="s">
        <v>6322</v>
      </c>
      <c r="E2705" s="31" t="s">
        <v>6345</v>
      </c>
      <c r="F2705" s="31" t="s">
        <v>6350</v>
      </c>
      <c r="G2705" s="32" t="s">
        <v>103</v>
      </c>
      <c r="H2705" s="33">
        <v>10</v>
      </c>
      <c r="I2705" s="67">
        <v>590000000</v>
      </c>
      <c r="J2705" s="32" t="s">
        <v>41</v>
      </c>
      <c r="K2705" s="32" t="s">
        <v>42</v>
      </c>
      <c r="L2705" s="32" t="s">
        <v>43</v>
      </c>
      <c r="M2705" s="32" t="s">
        <v>84</v>
      </c>
      <c r="N2705" s="32" t="s">
        <v>880</v>
      </c>
      <c r="O2705" s="32" t="s">
        <v>111</v>
      </c>
      <c r="P2705" s="32">
        <v>796</v>
      </c>
      <c r="Q2705" s="32" t="s">
        <v>47</v>
      </c>
      <c r="R2705" s="34">
        <v>50</v>
      </c>
      <c r="S2705" s="34">
        <v>59</v>
      </c>
      <c r="T2705" s="35">
        <v>0</v>
      </c>
      <c r="U2705" s="36">
        <f t="shared" si="227"/>
        <v>0</v>
      </c>
      <c r="V2705" s="37" t="s">
        <v>48</v>
      </c>
      <c r="W2705" s="32">
        <v>2016</v>
      </c>
      <c r="X2705" s="38">
        <v>11</v>
      </c>
    </row>
    <row r="2706" spans="1:24" s="163" customFormat="1" ht="50.1" customHeight="1">
      <c r="A2706" s="41" t="s">
        <v>6351</v>
      </c>
      <c r="B2706" s="30" t="s">
        <v>35</v>
      </c>
      <c r="C2706" s="42" t="s">
        <v>6344</v>
      </c>
      <c r="D2706" s="42" t="s">
        <v>6322</v>
      </c>
      <c r="E2706" s="42" t="s">
        <v>6345</v>
      </c>
      <c r="F2706" s="161" t="s">
        <v>6352</v>
      </c>
      <c r="G2706" s="30" t="s">
        <v>103</v>
      </c>
      <c r="H2706" s="30">
        <v>10</v>
      </c>
      <c r="I2706" s="67">
        <v>590000000</v>
      </c>
      <c r="J2706" s="32" t="s">
        <v>41</v>
      </c>
      <c r="K2706" s="30" t="s">
        <v>174</v>
      </c>
      <c r="L2706" s="32" t="s">
        <v>43</v>
      </c>
      <c r="M2706" s="30" t="s">
        <v>84</v>
      </c>
      <c r="N2706" s="30" t="s">
        <v>882</v>
      </c>
      <c r="O2706" s="32" t="s">
        <v>115</v>
      </c>
      <c r="P2706" s="32">
        <v>796</v>
      </c>
      <c r="Q2706" s="30" t="s">
        <v>47</v>
      </c>
      <c r="R2706" s="43">
        <v>50</v>
      </c>
      <c r="S2706" s="43">
        <v>59</v>
      </c>
      <c r="T2706" s="44">
        <f>R2706*S2706</f>
        <v>2950</v>
      </c>
      <c r="U2706" s="44">
        <f>T2706*1.12</f>
        <v>3304.0000000000005</v>
      </c>
      <c r="V2706" s="45"/>
      <c r="W2706" s="32">
        <v>2016</v>
      </c>
      <c r="X2706" s="30"/>
    </row>
    <row r="2707" spans="1:24" ht="50.1" customHeight="1">
      <c r="A2707" s="29" t="s">
        <v>6353</v>
      </c>
      <c r="B2707" s="30" t="s">
        <v>35</v>
      </c>
      <c r="C2707" s="31" t="s">
        <v>6344</v>
      </c>
      <c r="D2707" s="31" t="s">
        <v>6322</v>
      </c>
      <c r="E2707" s="31" t="s">
        <v>6345</v>
      </c>
      <c r="F2707" s="31" t="s">
        <v>6354</v>
      </c>
      <c r="G2707" s="32" t="s">
        <v>103</v>
      </c>
      <c r="H2707" s="33">
        <v>10</v>
      </c>
      <c r="I2707" s="67">
        <v>590000000</v>
      </c>
      <c r="J2707" s="32" t="s">
        <v>41</v>
      </c>
      <c r="K2707" s="32" t="s">
        <v>42</v>
      </c>
      <c r="L2707" s="32" t="s">
        <v>43</v>
      </c>
      <c r="M2707" s="32" t="s">
        <v>84</v>
      </c>
      <c r="N2707" s="32" t="s">
        <v>880</v>
      </c>
      <c r="O2707" s="32" t="s">
        <v>111</v>
      </c>
      <c r="P2707" s="32">
        <v>796</v>
      </c>
      <c r="Q2707" s="32" t="s">
        <v>47</v>
      </c>
      <c r="R2707" s="34">
        <v>50</v>
      </c>
      <c r="S2707" s="34">
        <v>38</v>
      </c>
      <c r="T2707" s="35">
        <v>0</v>
      </c>
      <c r="U2707" s="36">
        <f t="shared" si="227"/>
        <v>0</v>
      </c>
      <c r="V2707" s="37" t="s">
        <v>48</v>
      </c>
      <c r="W2707" s="32">
        <v>2016</v>
      </c>
      <c r="X2707" s="38">
        <v>11</v>
      </c>
    </row>
    <row r="2708" spans="1:24" s="163" customFormat="1" ht="50.1" customHeight="1">
      <c r="A2708" s="41" t="s">
        <v>6355</v>
      </c>
      <c r="B2708" s="30" t="s">
        <v>35</v>
      </c>
      <c r="C2708" s="42" t="s">
        <v>6344</v>
      </c>
      <c r="D2708" s="42" t="s">
        <v>6322</v>
      </c>
      <c r="E2708" s="42" t="s">
        <v>6345</v>
      </c>
      <c r="F2708" s="161" t="s">
        <v>6356</v>
      </c>
      <c r="G2708" s="30" t="s">
        <v>103</v>
      </c>
      <c r="H2708" s="30">
        <v>10</v>
      </c>
      <c r="I2708" s="67">
        <v>590000000</v>
      </c>
      <c r="J2708" s="32" t="s">
        <v>41</v>
      </c>
      <c r="K2708" s="30" t="s">
        <v>174</v>
      </c>
      <c r="L2708" s="32" t="s">
        <v>43</v>
      </c>
      <c r="M2708" s="30" t="s">
        <v>84</v>
      </c>
      <c r="N2708" s="30" t="s">
        <v>882</v>
      </c>
      <c r="O2708" s="32" t="s">
        <v>115</v>
      </c>
      <c r="P2708" s="32">
        <v>796</v>
      </c>
      <c r="Q2708" s="30" t="s">
        <v>47</v>
      </c>
      <c r="R2708" s="43">
        <v>50</v>
      </c>
      <c r="S2708" s="43">
        <v>38</v>
      </c>
      <c r="T2708" s="44">
        <f>R2708*S2708</f>
        <v>1900</v>
      </c>
      <c r="U2708" s="44">
        <f>T2708*1.12</f>
        <v>2128</v>
      </c>
      <c r="V2708" s="45"/>
      <c r="W2708" s="32">
        <v>2016</v>
      </c>
      <c r="X2708" s="30"/>
    </row>
    <row r="2709" spans="1:24" ht="50.1" customHeight="1">
      <c r="A2709" s="29" t="s">
        <v>6357</v>
      </c>
      <c r="B2709" s="30" t="s">
        <v>35</v>
      </c>
      <c r="C2709" s="31" t="s">
        <v>6344</v>
      </c>
      <c r="D2709" s="31" t="s">
        <v>6322</v>
      </c>
      <c r="E2709" s="31" t="s">
        <v>6345</v>
      </c>
      <c r="F2709" s="31" t="s">
        <v>6358</v>
      </c>
      <c r="G2709" s="32" t="s">
        <v>103</v>
      </c>
      <c r="H2709" s="33">
        <v>10</v>
      </c>
      <c r="I2709" s="67">
        <v>590000000</v>
      </c>
      <c r="J2709" s="32" t="s">
        <v>41</v>
      </c>
      <c r="K2709" s="32" t="s">
        <v>42</v>
      </c>
      <c r="L2709" s="32" t="s">
        <v>43</v>
      </c>
      <c r="M2709" s="32" t="s">
        <v>84</v>
      </c>
      <c r="N2709" s="32" t="s">
        <v>880</v>
      </c>
      <c r="O2709" s="32" t="s">
        <v>111</v>
      </c>
      <c r="P2709" s="32">
        <v>796</v>
      </c>
      <c r="Q2709" s="32" t="s">
        <v>47</v>
      </c>
      <c r="R2709" s="34">
        <v>50</v>
      </c>
      <c r="S2709" s="34">
        <v>33</v>
      </c>
      <c r="T2709" s="35">
        <v>0</v>
      </c>
      <c r="U2709" s="36">
        <f t="shared" si="227"/>
        <v>0</v>
      </c>
      <c r="V2709" s="37" t="s">
        <v>48</v>
      </c>
      <c r="W2709" s="32">
        <v>2016</v>
      </c>
      <c r="X2709" s="38">
        <v>11</v>
      </c>
    </row>
    <row r="2710" spans="1:24" s="163" customFormat="1" ht="50.1" customHeight="1">
      <c r="A2710" s="41" t="s">
        <v>6359</v>
      </c>
      <c r="B2710" s="30" t="s">
        <v>35</v>
      </c>
      <c r="C2710" s="42" t="s">
        <v>6344</v>
      </c>
      <c r="D2710" s="42" t="s">
        <v>6322</v>
      </c>
      <c r="E2710" s="42" t="s">
        <v>6345</v>
      </c>
      <c r="F2710" s="161" t="s">
        <v>6360</v>
      </c>
      <c r="G2710" s="30" t="s">
        <v>103</v>
      </c>
      <c r="H2710" s="30">
        <v>10</v>
      </c>
      <c r="I2710" s="67">
        <v>590000000</v>
      </c>
      <c r="J2710" s="32" t="s">
        <v>41</v>
      </c>
      <c r="K2710" s="30" t="s">
        <v>174</v>
      </c>
      <c r="L2710" s="32" t="s">
        <v>43</v>
      </c>
      <c r="M2710" s="30" t="s">
        <v>84</v>
      </c>
      <c r="N2710" s="30" t="s">
        <v>882</v>
      </c>
      <c r="O2710" s="32" t="s">
        <v>115</v>
      </c>
      <c r="P2710" s="32">
        <v>796</v>
      </c>
      <c r="Q2710" s="30" t="s">
        <v>47</v>
      </c>
      <c r="R2710" s="43">
        <v>50</v>
      </c>
      <c r="S2710" s="43">
        <v>33</v>
      </c>
      <c r="T2710" s="44">
        <f>R2710*S2710</f>
        <v>1650</v>
      </c>
      <c r="U2710" s="44">
        <f>T2710*1.12</f>
        <v>1848.0000000000002</v>
      </c>
      <c r="V2710" s="45"/>
      <c r="W2710" s="32">
        <v>2016</v>
      </c>
      <c r="X2710" s="30"/>
    </row>
    <row r="2711" spans="1:24" ht="50.1" customHeight="1">
      <c r="A2711" s="29" t="s">
        <v>6361</v>
      </c>
      <c r="B2711" s="30" t="s">
        <v>35</v>
      </c>
      <c r="C2711" s="31" t="s">
        <v>6362</v>
      </c>
      <c r="D2711" s="31" t="s">
        <v>6322</v>
      </c>
      <c r="E2711" s="31" t="s">
        <v>6363</v>
      </c>
      <c r="F2711" s="31" t="s">
        <v>6364</v>
      </c>
      <c r="G2711" s="32" t="s">
        <v>103</v>
      </c>
      <c r="H2711" s="33">
        <v>10</v>
      </c>
      <c r="I2711" s="67">
        <v>590000000</v>
      </c>
      <c r="J2711" s="32" t="s">
        <v>41</v>
      </c>
      <c r="K2711" s="32" t="s">
        <v>42</v>
      </c>
      <c r="L2711" s="32" t="s">
        <v>43</v>
      </c>
      <c r="M2711" s="32" t="s">
        <v>84</v>
      </c>
      <c r="N2711" s="32" t="s">
        <v>880</v>
      </c>
      <c r="O2711" s="32" t="s">
        <v>111</v>
      </c>
      <c r="P2711" s="32">
        <v>796</v>
      </c>
      <c r="Q2711" s="32" t="s">
        <v>47</v>
      </c>
      <c r="R2711" s="34">
        <v>50</v>
      </c>
      <c r="S2711" s="34">
        <v>67</v>
      </c>
      <c r="T2711" s="35">
        <v>0</v>
      </c>
      <c r="U2711" s="36">
        <f t="shared" si="227"/>
        <v>0</v>
      </c>
      <c r="V2711" s="37" t="s">
        <v>48</v>
      </c>
      <c r="W2711" s="32">
        <v>2016</v>
      </c>
      <c r="X2711" s="38">
        <v>11</v>
      </c>
    </row>
    <row r="2712" spans="1:24" s="163" customFormat="1" ht="50.1" customHeight="1">
      <c r="A2712" s="41" t="s">
        <v>6365</v>
      </c>
      <c r="B2712" s="30" t="s">
        <v>35</v>
      </c>
      <c r="C2712" s="42" t="s">
        <v>6362</v>
      </c>
      <c r="D2712" s="42" t="s">
        <v>6322</v>
      </c>
      <c r="E2712" s="42" t="s">
        <v>6363</v>
      </c>
      <c r="F2712" s="161" t="s">
        <v>6366</v>
      </c>
      <c r="G2712" s="30" t="s">
        <v>103</v>
      </c>
      <c r="H2712" s="30">
        <v>10</v>
      </c>
      <c r="I2712" s="67">
        <v>590000000</v>
      </c>
      <c r="J2712" s="32" t="s">
        <v>41</v>
      </c>
      <c r="K2712" s="30" t="s">
        <v>174</v>
      </c>
      <c r="L2712" s="32" t="s">
        <v>43</v>
      </c>
      <c r="M2712" s="30" t="s">
        <v>84</v>
      </c>
      <c r="N2712" s="30" t="s">
        <v>882</v>
      </c>
      <c r="O2712" s="32" t="s">
        <v>115</v>
      </c>
      <c r="P2712" s="32">
        <v>796</v>
      </c>
      <c r="Q2712" s="30" t="s">
        <v>47</v>
      </c>
      <c r="R2712" s="43">
        <v>50</v>
      </c>
      <c r="S2712" s="43">
        <v>67</v>
      </c>
      <c r="T2712" s="44">
        <f>R2712*S2712</f>
        <v>3350</v>
      </c>
      <c r="U2712" s="44">
        <f t="shared" si="227"/>
        <v>3752.0000000000005</v>
      </c>
      <c r="V2712" s="45"/>
      <c r="W2712" s="32">
        <v>2016</v>
      </c>
      <c r="X2712" s="30"/>
    </row>
    <row r="2713" spans="1:24" ht="50.1" customHeight="1">
      <c r="A2713" s="29" t="s">
        <v>6367</v>
      </c>
      <c r="B2713" s="30" t="s">
        <v>35</v>
      </c>
      <c r="C2713" s="31" t="s">
        <v>6368</v>
      </c>
      <c r="D2713" s="31" t="s">
        <v>6369</v>
      </c>
      <c r="E2713" s="31" t="s">
        <v>6370</v>
      </c>
      <c r="F2713" s="31" t="s">
        <v>6371</v>
      </c>
      <c r="G2713" s="32" t="s">
        <v>40</v>
      </c>
      <c r="H2713" s="33">
        <v>10</v>
      </c>
      <c r="I2713" s="67">
        <v>590000000</v>
      </c>
      <c r="J2713" s="32" t="s">
        <v>41</v>
      </c>
      <c r="K2713" s="32" t="s">
        <v>224</v>
      </c>
      <c r="L2713" s="32" t="s">
        <v>43</v>
      </c>
      <c r="M2713" s="32" t="s">
        <v>84</v>
      </c>
      <c r="N2713" s="32" t="s">
        <v>225</v>
      </c>
      <c r="O2713" s="32" t="s">
        <v>56</v>
      </c>
      <c r="P2713" s="32">
        <v>796</v>
      </c>
      <c r="Q2713" s="32" t="s">
        <v>47</v>
      </c>
      <c r="R2713" s="34">
        <v>110</v>
      </c>
      <c r="S2713" s="34">
        <v>360.5</v>
      </c>
      <c r="T2713" s="35">
        <f>R2713*S2713</f>
        <v>39655</v>
      </c>
      <c r="U2713" s="36">
        <f t="shared" si="227"/>
        <v>44413.600000000006</v>
      </c>
      <c r="V2713" s="37" t="s">
        <v>48</v>
      </c>
      <c r="W2713" s="32">
        <v>2016</v>
      </c>
      <c r="X2713" s="38" t="s">
        <v>48</v>
      </c>
    </row>
    <row r="2714" spans="1:24" ht="50.1" customHeight="1">
      <c r="A2714" s="29" t="s">
        <v>6372</v>
      </c>
      <c r="B2714" s="30" t="s">
        <v>35</v>
      </c>
      <c r="C2714" s="31" t="s">
        <v>6368</v>
      </c>
      <c r="D2714" s="31" t="s">
        <v>6369</v>
      </c>
      <c r="E2714" s="31" t="s">
        <v>6370</v>
      </c>
      <c r="F2714" s="31" t="s">
        <v>6373</v>
      </c>
      <c r="G2714" s="32" t="s">
        <v>40</v>
      </c>
      <c r="H2714" s="33">
        <v>10</v>
      </c>
      <c r="I2714" s="67">
        <v>590000000</v>
      </c>
      <c r="J2714" s="32" t="s">
        <v>41</v>
      </c>
      <c r="K2714" s="32" t="s">
        <v>224</v>
      </c>
      <c r="L2714" s="32" t="s">
        <v>43</v>
      </c>
      <c r="M2714" s="32" t="s">
        <v>84</v>
      </c>
      <c r="N2714" s="32" t="s">
        <v>225</v>
      </c>
      <c r="O2714" s="32" t="s">
        <v>56</v>
      </c>
      <c r="P2714" s="32">
        <v>796</v>
      </c>
      <c r="Q2714" s="32" t="s">
        <v>47</v>
      </c>
      <c r="R2714" s="34">
        <v>28</v>
      </c>
      <c r="S2714" s="34">
        <v>257.5</v>
      </c>
      <c r="T2714" s="35">
        <f>R2714*S2714</f>
        <v>7210</v>
      </c>
      <c r="U2714" s="36">
        <f t="shared" si="227"/>
        <v>8075.2000000000007</v>
      </c>
      <c r="V2714" s="37" t="s">
        <v>48</v>
      </c>
      <c r="W2714" s="32">
        <v>2016</v>
      </c>
      <c r="X2714" s="38" t="s">
        <v>48</v>
      </c>
    </row>
    <row r="2715" spans="1:24" ht="50.1" customHeight="1">
      <c r="A2715" s="29" t="s">
        <v>6374</v>
      </c>
      <c r="B2715" s="30" t="s">
        <v>35</v>
      </c>
      <c r="C2715" s="31" t="s">
        <v>6368</v>
      </c>
      <c r="D2715" s="31" t="s">
        <v>6369</v>
      </c>
      <c r="E2715" s="31" t="s">
        <v>6370</v>
      </c>
      <c r="F2715" s="31" t="s">
        <v>6375</v>
      </c>
      <c r="G2715" s="32" t="s">
        <v>40</v>
      </c>
      <c r="H2715" s="33">
        <v>10</v>
      </c>
      <c r="I2715" s="67">
        <v>590000000</v>
      </c>
      <c r="J2715" s="32" t="s">
        <v>41</v>
      </c>
      <c r="K2715" s="32" t="s">
        <v>224</v>
      </c>
      <c r="L2715" s="32" t="s">
        <v>43</v>
      </c>
      <c r="M2715" s="32" t="s">
        <v>84</v>
      </c>
      <c r="N2715" s="32" t="s">
        <v>225</v>
      </c>
      <c r="O2715" s="32" t="s">
        <v>56</v>
      </c>
      <c r="P2715" s="32">
        <v>796</v>
      </c>
      <c r="Q2715" s="32" t="s">
        <v>47</v>
      </c>
      <c r="R2715" s="34">
        <v>4</v>
      </c>
      <c r="S2715" s="34">
        <v>463.5</v>
      </c>
      <c r="T2715" s="35">
        <f>R2715*S2715</f>
        <v>1854</v>
      </c>
      <c r="U2715" s="36">
        <f t="shared" si="227"/>
        <v>2076.48</v>
      </c>
      <c r="V2715" s="37" t="s">
        <v>48</v>
      </c>
      <c r="W2715" s="32">
        <v>2016</v>
      </c>
      <c r="X2715" s="38" t="s">
        <v>48</v>
      </c>
    </row>
    <row r="2716" spans="1:24" ht="50.1" customHeight="1">
      <c r="A2716" s="29" t="s">
        <v>6376</v>
      </c>
      <c r="B2716" s="30" t="s">
        <v>35</v>
      </c>
      <c r="C2716" s="31" t="s">
        <v>6377</v>
      </c>
      <c r="D2716" s="31" t="s">
        <v>6378</v>
      </c>
      <c r="E2716" s="31" t="s">
        <v>6379</v>
      </c>
      <c r="F2716" s="31" t="s">
        <v>6380</v>
      </c>
      <c r="G2716" s="32" t="s">
        <v>40</v>
      </c>
      <c r="H2716" s="33">
        <v>0</v>
      </c>
      <c r="I2716" s="67">
        <v>590000000</v>
      </c>
      <c r="J2716" s="32" t="s">
        <v>41</v>
      </c>
      <c r="K2716" s="32" t="s">
        <v>68</v>
      </c>
      <c r="L2716" s="32" t="s">
        <v>302</v>
      </c>
      <c r="M2716" s="32" t="s">
        <v>69</v>
      </c>
      <c r="N2716" s="32" t="s">
        <v>303</v>
      </c>
      <c r="O2716" s="32" t="s">
        <v>71</v>
      </c>
      <c r="P2716" s="32">
        <v>796</v>
      </c>
      <c r="Q2716" s="32" t="s">
        <v>47</v>
      </c>
      <c r="R2716" s="34">
        <v>3</v>
      </c>
      <c r="S2716" s="34">
        <v>1530</v>
      </c>
      <c r="T2716" s="35">
        <v>0</v>
      </c>
      <c r="U2716" s="36">
        <f t="shared" si="227"/>
        <v>0</v>
      </c>
      <c r="V2716" s="37" t="s">
        <v>48</v>
      </c>
      <c r="W2716" s="32">
        <v>2016</v>
      </c>
      <c r="X2716" s="38">
        <v>11</v>
      </c>
    </row>
    <row r="2717" spans="1:24" s="163" customFormat="1" ht="50.1" customHeight="1">
      <c r="A2717" s="41" t="s">
        <v>6381</v>
      </c>
      <c r="B2717" s="30" t="s">
        <v>35</v>
      </c>
      <c r="C2717" s="42" t="s">
        <v>6377</v>
      </c>
      <c r="D2717" s="42" t="s">
        <v>6378</v>
      </c>
      <c r="E2717" s="42" t="s">
        <v>6379</v>
      </c>
      <c r="F2717" s="161" t="s">
        <v>6380</v>
      </c>
      <c r="G2717" s="32" t="s">
        <v>40</v>
      </c>
      <c r="H2717" s="30">
        <v>0</v>
      </c>
      <c r="I2717" s="67">
        <v>590000000</v>
      </c>
      <c r="J2717" s="32" t="s">
        <v>41</v>
      </c>
      <c r="K2717" s="32" t="s">
        <v>182</v>
      </c>
      <c r="L2717" s="32" t="s">
        <v>302</v>
      </c>
      <c r="M2717" s="32" t="s">
        <v>69</v>
      </c>
      <c r="N2717" s="32" t="s">
        <v>303</v>
      </c>
      <c r="O2717" s="32" t="s">
        <v>115</v>
      </c>
      <c r="P2717" s="32">
        <v>796</v>
      </c>
      <c r="Q2717" s="32" t="s">
        <v>47</v>
      </c>
      <c r="R2717" s="62">
        <v>3</v>
      </c>
      <c r="S2717" s="53">
        <v>1530</v>
      </c>
      <c r="T2717" s="44">
        <f>R2717*S2717</f>
        <v>4590</v>
      </c>
      <c r="U2717" s="44">
        <f t="shared" si="227"/>
        <v>5140.8</v>
      </c>
      <c r="V2717" s="63"/>
      <c r="W2717" s="32">
        <v>2016</v>
      </c>
      <c r="X2717" s="87"/>
    </row>
    <row r="2718" spans="1:24" ht="50.1" customHeight="1">
      <c r="A2718" s="29" t="s">
        <v>6382</v>
      </c>
      <c r="B2718" s="30" t="s">
        <v>35</v>
      </c>
      <c r="C2718" s="31" t="s">
        <v>6377</v>
      </c>
      <c r="D2718" s="31" t="s">
        <v>6378</v>
      </c>
      <c r="E2718" s="31" t="s">
        <v>6379</v>
      </c>
      <c r="F2718" s="31" t="s">
        <v>6383</v>
      </c>
      <c r="G2718" s="32" t="s">
        <v>40</v>
      </c>
      <c r="H2718" s="33">
        <v>0</v>
      </c>
      <c r="I2718" s="67">
        <v>590000000</v>
      </c>
      <c r="J2718" s="32" t="s">
        <v>41</v>
      </c>
      <c r="K2718" s="32" t="s">
        <v>68</v>
      </c>
      <c r="L2718" s="32" t="s">
        <v>302</v>
      </c>
      <c r="M2718" s="32" t="s">
        <v>69</v>
      </c>
      <c r="N2718" s="32" t="s">
        <v>303</v>
      </c>
      <c r="O2718" s="32" t="s">
        <v>71</v>
      </c>
      <c r="P2718" s="32">
        <v>796</v>
      </c>
      <c r="Q2718" s="32" t="s">
        <v>47</v>
      </c>
      <c r="R2718" s="34">
        <v>3</v>
      </c>
      <c r="S2718" s="34">
        <v>47200</v>
      </c>
      <c r="T2718" s="35">
        <v>0</v>
      </c>
      <c r="U2718" s="36">
        <f t="shared" si="227"/>
        <v>0</v>
      </c>
      <c r="V2718" s="37" t="s">
        <v>48</v>
      </c>
      <c r="W2718" s="32">
        <v>2016</v>
      </c>
      <c r="X2718" s="38">
        <v>11</v>
      </c>
    </row>
    <row r="2719" spans="1:24" s="163" customFormat="1" ht="50.1" customHeight="1">
      <c r="A2719" s="41" t="s">
        <v>6384</v>
      </c>
      <c r="B2719" s="30" t="s">
        <v>35</v>
      </c>
      <c r="C2719" s="42" t="s">
        <v>6377</v>
      </c>
      <c r="D2719" s="42" t="s">
        <v>6378</v>
      </c>
      <c r="E2719" s="42" t="s">
        <v>6379</v>
      </c>
      <c r="F2719" s="161" t="s">
        <v>6383</v>
      </c>
      <c r="G2719" s="32" t="s">
        <v>40</v>
      </c>
      <c r="H2719" s="30">
        <v>0</v>
      </c>
      <c r="I2719" s="67">
        <v>590000000</v>
      </c>
      <c r="J2719" s="32" t="s">
        <v>41</v>
      </c>
      <c r="K2719" s="32" t="s">
        <v>182</v>
      </c>
      <c r="L2719" s="32" t="s">
        <v>302</v>
      </c>
      <c r="M2719" s="32" t="s">
        <v>69</v>
      </c>
      <c r="N2719" s="32" t="s">
        <v>303</v>
      </c>
      <c r="O2719" s="32" t="s">
        <v>115</v>
      </c>
      <c r="P2719" s="32">
        <v>796</v>
      </c>
      <c r="Q2719" s="32" t="s">
        <v>47</v>
      </c>
      <c r="R2719" s="62">
        <v>3</v>
      </c>
      <c r="S2719" s="53">
        <v>47200</v>
      </c>
      <c r="T2719" s="44">
        <f>R2719*S2719</f>
        <v>141600</v>
      </c>
      <c r="U2719" s="44">
        <f>T2719*1.12</f>
        <v>158592.00000000003</v>
      </c>
      <c r="V2719" s="63"/>
      <c r="W2719" s="32">
        <v>2016</v>
      </c>
      <c r="X2719" s="87"/>
    </row>
    <row r="2720" spans="1:24" ht="50.1" customHeight="1">
      <c r="A2720" s="29" t="s">
        <v>6385</v>
      </c>
      <c r="B2720" s="30" t="s">
        <v>35</v>
      </c>
      <c r="C2720" s="31" t="s">
        <v>6377</v>
      </c>
      <c r="D2720" s="31" t="s">
        <v>6378</v>
      </c>
      <c r="E2720" s="31" t="s">
        <v>6379</v>
      </c>
      <c r="F2720" s="31" t="s">
        <v>6386</v>
      </c>
      <c r="G2720" s="32" t="s">
        <v>40</v>
      </c>
      <c r="H2720" s="33">
        <v>0</v>
      </c>
      <c r="I2720" s="67">
        <v>590000000</v>
      </c>
      <c r="J2720" s="32" t="s">
        <v>41</v>
      </c>
      <c r="K2720" s="32" t="s">
        <v>68</v>
      </c>
      <c r="L2720" s="32" t="s">
        <v>302</v>
      </c>
      <c r="M2720" s="32" t="s">
        <v>69</v>
      </c>
      <c r="N2720" s="32" t="s">
        <v>303</v>
      </c>
      <c r="O2720" s="32" t="s">
        <v>71</v>
      </c>
      <c r="P2720" s="32">
        <v>796</v>
      </c>
      <c r="Q2720" s="32" t="s">
        <v>47</v>
      </c>
      <c r="R2720" s="34">
        <v>3</v>
      </c>
      <c r="S2720" s="34">
        <v>39590</v>
      </c>
      <c r="T2720" s="35">
        <v>0</v>
      </c>
      <c r="U2720" s="36">
        <f t="shared" si="227"/>
        <v>0</v>
      </c>
      <c r="V2720" s="37" t="s">
        <v>48</v>
      </c>
      <c r="W2720" s="32">
        <v>2016</v>
      </c>
      <c r="X2720" s="38">
        <v>11</v>
      </c>
    </row>
    <row r="2721" spans="1:58" s="163" customFormat="1" ht="50.1" customHeight="1">
      <c r="A2721" s="41" t="s">
        <v>6387</v>
      </c>
      <c r="B2721" s="30" t="s">
        <v>35</v>
      </c>
      <c r="C2721" s="42" t="s">
        <v>6377</v>
      </c>
      <c r="D2721" s="42" t="s">
        <v>6378</v>
      </c>
      <c r="E2721" s="42" t="s">
        <v>6379</v>
      </c>
      <c r="F2721" s="161" t="s">
        <v>6386</v>
      </c>
      <c r="G2721" s="32" t="s">
        <v>40</v>
      </c>
      <c r="H2721" s="30">
        <v>0</v>
      </c>
      <c r="I2721" s="67">
        <v>590000000</v>
      </c>
      <c r="J2721" s="32" t="s">
        <v>41</v>
      </c>
      <c r="K2721" s="32" t="s">
        <v>182</v>
      </c>
      <c r="L2721" s="32" t="s">
        <v>302</v>
      </c>
      <c r="M2721" s="32" t="s">
        <v>69</v>
      </c>
      <c r="N2721" s="32" t="s">
        <v>303</v>
      </c>
      <c r="O2721" s="32" t="s">
        <v>115</v>
      </c>
      <c r="P2721" s="32">
        <v>796</v>
      </c>
      <c r="Q2721" s="32" t="s">
        <v>47</v>
      </c>
      <c r="R2721" s="62">
        <v>3</v>
      </c>
      <c r="S2721" s="53">
        <v>39590</v>
      </c>
      <c r="T2721" s="44">
        <f>R2721*S2721</f>
        <v>118770</v>
      </c>
      <c r="U2721" s="44">
        <f>T2721*1.12</f>
        <v>133022.40000000002</v>
      </c>
      <c r="V2721" s="63"/>
      <c r="W2721" s="32">
        <v>2016</v>
      </c>
      <c r="X2721" s="87"/>
    </row>
    <row r="2722" spans="1:58" ht="50.1" customHeight="1">
      <c r="A2722" s="29" t="s">
        <v>6388</v>
      </c>
      <c r="B2722" s="30" t="s">
        <v>35</v>
      </c>
      <c r="C2722" s="31" t="s">
        <v>6389</v>
      </c>
      <c r="D2722" s="31" t="s">
        <v>6378</v>
      </c>
      <c r="E2722" s="31" t="s">
        <v>6390</v>
      </c>
      <c r="F2722" s="31" t="s">
        <v>6391</v>
      </c>
      <c r="G2722" s="32" t="s">
        <v>40</v>
      </c>
      <c r="H2722" s="33">
        <v>0</v>
      </c>
      <c r="I2722" s="67">
        <v>590000000</v>
      </c>
      <c r="J2722" s="32" t="s">
        <v>41</v>
      </c>
      <c r="K2722" s="32" t="s">
        <v>68</v>
      </c>
      <c r="L2722" s="32" t="s">
        <v>302</v>
      </c>
      <c r="M2722" s="32" t="s">
        <v>69</v>
      </c>
      <c r="N2722" s="32" t="s">
        <v>303</v>
      </c>
      <c r="O2722" s="32" t="s">
        <v>71</v>
      </c>
      <c r="P2722" s="32">
        <v>796</v>
      </c>
      <c r="Q2722" s="32" t="s">
        <v>47</v>
      </c>
      <c r="R2722" s="34">
        <v>2</v>
      </c>
      <c r="S2722" s="34">
        <v>1926</v>
      </c>
      <c r="T2722" s="35">
        <v>0</v>
      </c>
      <c r="U2722" s="36">
        <f t="shared" si="227"/>
        <v>0</v>
      </c>
      <c r="V2722" s="37" t="s">
        <v>48</v>
      </c>
      <c r="W2722" s="32">
        <v>2016</v>
      </c>
      <c r="X2722" s="38">
        <v>11</v>
      </c>
    </row>
    <row r="2723" spans="1:58" s="40" customFormat="1" ht="50.1" customHeight="1">
      <c r="A2723" s="70" t="s">
        <v>6392</v>
      </c>
      <c r="B2723" s="30" t="s">
        <v>35</v>
      </c>
      <c r="C2723" s="42" t="s">
        <v>6389</v>
      </c>
      <c r="D2723" s="42" t="s">
        <v>6378</v>
      </c>
      <c r="E2723" s="42" t="s">
        <v>6390</v>
      </c>
      <c r="F2723" s="161" t="s">
        <v>6391</v>
      </c>
      <c r="G2723" s="32" t="s">
        <v>40</v>
      </c>
      <c r="H2723" s="30">
        <v>0</v>
      </c>
      <c r="I2723" s="67">
        <v>590000000</v>
      </c>
      <c r="J2723" s="32" t="s">
        <v>41</v>
      </c>
      <c r="K2723" s="32" t="s">
        <v>182</v>
      </c>
      <c r="L2723" s="32" t="s">
        <v>302</v>
      </c>
      <c r="M2723" s="32" t="s">
        <v>69</v>
      </c>
      <c r="N2723" s="32" t="s">
        <v>303</v>
      </c>
      <c r="O2723" s="32" t="s">
        <v>115</v>
      </c>
      <c r="P2723" s="32">
        <v>796</v>
      </c>
      <c r="Q2723" s="32" t="s">
        <v>47</v>
      </c>
      <c r="R2723" s="43">
        <v>2</v>
      </c>
      <c r="S2723" s="43">
        <v>1926</v>
      </c>
      <c r="T2723" s="44">
        <v>0</v>
      </c>
      <c r="U2723" s="44">
        <f>T2723*1.12</f>
        <v>0</v>
      </c>
      <c r="V2723" s="63"/>
      <c r="W2723" s="32">
        <v>2016</v>
      </c>
      <c r="X2723" s="87">
        <v>19</v>
      </c>
    </row>
    <row r="2724" spans="1:58" s="40" customFormat="1" ht="50.1" customHeight="1">
      <c r="A2724" s="68" t="s">
        <v>6393</v>
      </c>
      <c r="B2724" s="54" t="s">
        <v>35</v>
      </c>
      <c r="C2724" s="42" t="s">
        <v>6389</v>
      </c>
      <c r="D2724" s="42" t="s">
        <v>6378</v>
      </c>
      <c r="E2724" s="42" t="s">
        <v>6390</v>
      </c>
      <c r="F2724" s="42" t="s">
        <v>6391</v>
      </c>
      <c r="G2724" s="30" t="s">
        <v>40</v>
      </c>
      <c r="H2724" s="239">
        <v>0</v>
      </c>
      <c r="I2724" s="67">
        <v>590000000</v>
      </c>
      <c r="J2724" s="68" t="s">
        <v>394</v>
      </c>
      <c r="K2724" s="30" t="s">
        <v>835</v>
      </c>
      <c r="L2724" s="30" t="s">
        <v>396</v>
      </c>
      <c r="M2724" s="30" t="s">
        <v>69</v>
      </c>
      <c r="N2724" s="30" t="s">
        <v>397</v>
      </c>
      <c r="O2724" s="30" t="s">
        <v>398</v>
      </c>
      <c r="P2724" s="32">
        <v>796</v>
      </c>
      <c r="Q2724" s="30" t="s">
        <v>47</v>
      </c>
      <c r="R2724" s="43">
        <v>2</v>
      </c>
      <c r="S2724" s="43">
        <v>2300</v>
      </c>
      <c r="T2724" s="44">
        <f>S2724*R2724</f>
        <v>4600</v>
      </c>
      <c r="U2724" s="207">
        <f>T2724*1.12</f>
        <v>5152.0000000000009</v>
      </c>
      <c r="V2724" s="30"/>
      <c r="W2724" s="68">
        <v>2016</v>
      </c>
      <c r="X2724" s="30"/>
    </row>
    <row r="2725" spans="1:58" ht="50.1" customHeight="1">
      <c r="A2725" s="29" t="s">
        <v>6394</v>
      </c>
      <c r="B2725" s="30" t="s">
        <v>35</v>
      </c>
      <c r="C2725" s="31" t="s">
        <v>6389</v>
      </c>
      <c r="D2725" s="31" t="s">
        <v>6378</v>
      </c>
      <c r="E2725" s="31" t="s">
        <v>6390</v>
      </c>
      <c r="F2725" s="31" t="s">
        <v>6395</v>
      </c>
      <c r="G2725" s="32" t="s">
        <v>40</v>
      </c>
      <c r="H2725" s="33">
        <v>0</v>
      </c>
      <c r="I2725" s="67">
        <v>590000000</v>
      </c>
      <c r="J2725" s="32" t="s">
        <v>6396</v>
      </c>
      <c r="K2725" s="32" t="s">
        <v>68</v>
      </c>
      <c r="L2725" s="32" t="s">
        <v>6397</v>
      </c>
      <c r="M2725" s="32" t="s">
        <v>69</v>
      </c>
      <c r="N2725" s="32" t="s">
        <v>303</v>
      </c>
      <c r="O2725" s="32" t="s">
        <v>71</v>
      </c>
      <c r="P2725" s="32">
        <v>796</v>
      </c>
      <c r="Q2725" s="32" t="s">
        <v>47</v>
      </c>
      <c r="R2725" s="34">
        <v>3</v>
      </c>
      <c r="S2725" s="34">
        <v>1600</v>
      </c>
      <c r="T2725" s="35">
        <v>0</v>
      </c>
      <c r="U2725" s="36">
        <f t="shared" si="227"/>
        <v>0</v>
      </c>
      <c r="V2725" s="37" t="s">
        <v>48</v>
      </c>
      <c r="W2725" s="32">
        <v>2016</v>
      </c>
      <c r="X2725" s="38">
        <v>11</v>
      </c>
    </row>
    <row r="2726" spans="1:58" s="163" customFormat="1" ht="50.1" customHeight="1">
      <c r="A2726" s="41" t="s">
        <v>6398</v>
      </c>
      <c r="B2726" s="30" t="s">
        <v>35</v>
      </c>
      <c r="C2726" s="42" t="s">
        <v>6389</v>
      </c>
      <c r="D2726" s="42" t="s">
        <v>6378</v>
      </c>
      <c r="E2726" s="42" t="s">
        <v>6390</v>
      </c>
      <c r="F2726" s="161" t="s">
        <v>6395</v>
      </c>
      <c r="G2726" s="32" t="s">
        <v>40</v>
      </c>
      <c r="H2726" s="30">
        <v>0</v>
      </c>
      <c r="I2726" s="67">
        <v>590000000</v>
      </c>
      <c r="J2726" s="32" t="s">
        <v>6396</v>
      </c>
      <c r="K2726" s="32" t="s">
        <v>182</v>
      </c>
      <c r="L2726" s="32" t="s">
        <v>6397</v>
      </c>
      <c r="M2726" s="32" t="s">
        <v>69</v>
      </c>
      <c r="N2726" s="32" t="s">
        <v>303</v>
      </c>
      <c r="O2726" s="32" t="s">
        <v>115</v>
      </c>
      <c r="P2726" s="32">
        <v>796</v>
      </c>
      <c r="Q2726" s="32" t="s">
        <v>47</v>
      </c>
      <c r="R2726" s="62">
        <v>3</v>
      </c>
      <c r="S2726" s="53">
        <v>1600</v>
      </c>
      <c r="T2726" s="44">
        <f>R2726*S2726</f>
        <v>4800</v>
      </c>
      <c r="U2726" s="44">
        <f>T2726*1.12</f>
        <v>5376.0000000000009</v>
      </c>
      <c r="V2726" s="63"/>
      <c r="W2726" s="32">
        <v>2016</v>
      </c>
      <c r="X2726" s="87"/>
    </row>
    <row r="2727" spans="1:58" ht="50.1" customHeight="1">
      <c r="A2727" s="29" t="s">
        <v>6399</v>
      </c>
      <c r="B2727" s="30" t="s">
        <v>35</v>
      </c>
      <c r="C2727" s="31" t="s">
        <v>6400</v>
      </c>
      <c r="D2727" s="31" t="s">
        <v>6378</v>
      </c>
      <c r="E2727" s="31" t="s">
        <v>6401</v>
      </c>
      <c r="F2727" s="31" t="s">
        <v>6402</v>
      </c>
      <c r="G2727" s="32" t="s">
        <v>40</v>
      </c>
      <c r="H2727" s="33">
        <v>0</v>
      </c>
      <c r="I2727" s="67">
        <v>590000000</v>
      </c>
      <c r="J2727" s="32" t="s">
        <v>6403</v>
      </c>
      <c r="K2727" s="32" t="s">
        <v>68</v>
      </c>
      <c r="L2727" s="32" t="s">
        <v>6404</v>
      </c>
      <c r="M2727" s="32" t="s">
        <v>69</v>
      </c>
      <c r="N2727" s="32" t="s">
        <v>303</v>
      </c>
      <c r="O2727" s="32" t="s">
        <v>71</v>
      </c>
      <c r="P2727" s="32">
        <v>796</v>
      </c>
      <c r="Q2727" s="32" t="s">
        <v>47</v>
      </c>
      <c r="R2727" s="34">
        <v>2</v>
      </c>
      <c r="S2727" s="34">
        <v>2622</v>
      </c>
      <c r="T2727" s="35">
        <v>0</v>
      </c>
      <c r="U2727" s="36">
        <f t="shared" si="227"/>
        <v>0</v>
      </c>
      <c r="V2727" s="37" t="s">
        <v>48</v>
      </c>
      <c r="W2727" s="32">
        <v>2016</v>
      </c>
      <c r="X2727" s="38">
        <v>11</v>
      </c>
    </row>
    <row r="2728" spans="1:58" s="163" customFormat="1" ht="50.1" customHeight="1">
      <c r="A2728" s="41" t="s">
        <v>6405</v>
      </c>
      <c r="B2728" s="30" t="s">
        <v>35</v>
      </c>
      <c r="C2728" s="42" t="s">
        <v>6400</v>
      </c>
      <c r="D2728" s="42" t="s">
        <v>6378</v>
      </c>
      <c r="E2728" s="42" t="s">
        <v>6401</v>
      </c>
      <c r="F2728" s="161" t="s">
        <v>6402</v>
      </c>
      <c r="G2728" s="32" t="s">
        <v>40</v>
      </c>
      <c r="H2728" s="30">
        <v>0</v>
      </c>
      <c r="I2728" s="67">
        <v>590000000</v>
      </c>
      <c r="J2728" s="32" t="s">
        <v>6403</v>
      </c>
      <c r="K2728" s="32" t="s">
        <v>182</v>
      </c>
      <c r="L2728" s="32" t="s">
        <v>6404</v>
      </c>
      <c r="M2728" s="32" t="s">
        <v>69</v>
      </c>
      <c r="N2728" s="32" t="s">
        <v>303</v>
      </c>
      <c r="O2728" s="32" t="s">
        <v>115</v>
      </c>
      <c r="P2728" s="32">
        <v>796</v>
      </c>
      <c r="Q2728" s="32" t="s">
        <v>47</v>
      </c>
      <c r="R2728" s="62">
        <v>2</v>
      </c>
      <c r="S2728" s="53">
        <v>2622</v>
      </c>
      <c r="T2728" s="44">
        <f>R2728*S2728</f>
        <v>5244</v>
      </c>
      <c r="U2728" s="44">
        <f>T2728*1.12</f>
        <v>5873.2800000000007</v>
      </c>
      <c r="V2728" s="63"/>
      <c r="W2728" s="32">
        <v>2016</v>
      </c>
      <c r="X2728" s="87"/>
    </row>
    <row r="2729" spans="1:58" ht="50.1" customHeight="1">
      <c r="A2729" s="29" t="s">
        <v>6406</v>
      </c>
      <c r="B2729" s="30" t="s">
        <v>35</v>
      </c>
      <c r="C2729" s="31" t="s">
        <v>6400</v>
      </c>
      <c r="D2729" s="31" t="s">
        <v>6378</v>
      </c>
      <c r="E2729" s="31" t="s">
        <v>6401</v>
      </c>
      <c r="F2729" s="31" t="s">
        <v>6407</v>
      </c>
      <c r="G2729" s="32" t="s">
        <v>40</v>
      </c>
      <c r="H2729" s="33">
        <v>0</v>
      </c>
      <c r="I2729" s="67">
        <v>590000000</v>
      </c>
      <c r="J2729" s="32" t="s">
        <v>6408</v>
      </c>
      <c r="K2729" s="32" t="s">
        <v>68</v>
      </c>
      <c r="L2729" s="32" t="s">
        <v>6409</v>
      </c>
      <c r="M2729" s="32" t="s">
        <v>69</v>
      </c>
      <c r="N2729" s="32" t="s">
        <v>303</v>
      </c>
      <c r="O2729" s="32" t="s">
        <v>71</v>
      </c>
      <c r="P2729" s="32">
        <v>796</v>
      </c>
      <c r="Q2729" s="32" t="s">
        <v>47</v>
      </c>
      <c r="R2729" s="34">
        <v>3</v>
      </c>
      <c r="S2729" s="34">
        <v>1800</v>
      </c>
      <c r="T2729" s="35">
        <v>0</v>
      </c>
      <c r="U2729" s="36">
        <f t="shared" si="227"/>
        <v>0</v>
      </c>
      <c r="V2729" s="37" t="s">
        <v>48</v>
      </c>
      <c r="W2729" s="32">
        <v>2016</v>
      </c>
      <c r="X2729" s="38">
        <v>11</v>
      </c>
    </row>
    <row r="2730" spans="1:58" s="163" customFormat="1" ht="50.1" customHeight="1">
      <c r="A2730" s="41" t="s">
        <v>6410</v>
      </c>
      <c r="B2730" s="30" t="s">
        <v>35</v>
      </c>
      <c r="C2730" s="42" t="s">
        <v>6400</v>
      </c>
      <c r="D2730" s="42" t="s">
        <v>6378</v>
      </c>
      <c r="E2730" s="42" t="s">
        <v>6401</v>
      </c>
      <c r="F2730" s="161" t="s">
        <v>6407</v>
      </c>
      <c r="G2730" s="32" t="s">
        <v>40</v>
      </c>
      <c r="H2730" s="30">
        <v>0</v>
      </c>
      <c r="I2730" s="67">
        <v>590000000</v>
      </c>
      <c r="J2730" s="32" t="s">
        <v>6408</v>
      </c>
      <c r="K2730" s="32" t="s">
        <v>182</v>
      </c>
      <c r="L2730" s="32" t="s">
        <v>6409</v>
      </c>
      <c r="M2730" s="32" t="s">
        <v>69</v>
      </c>
      <c r="N2730" s="32" t="s">
        <v>303</v>
      </c>
      <c r="O2730" s="32" t="s">
        <v>115</v>
      </c>
      <c r="P2730" s="32">
        <v>796</v>
      </c>
      <c r="Q2730" s="32" t="s">
        <v>47</v>
      </c>
      <c r="R2730" s="62">
        <v>3</v>
      </c>
      <c r="S2730" s="53">
        <v>1800</v>
      </c>
      <c r="T2730" s="44">
        <f>R2730*S2730</f>
        <v>5400</v>
      </c>
      <c r="U2730" s="44">
        <f>T2730*1.12</f>
        <v>6048.0000000000009</v>
      </c>
      <c r="V2730" s="63"/>
      <c r="W2730" s="32">
        <v>2016</v>
      </c>
      <c r="X2730" s="87"/>
    </row>
    <row r="2731" spans="1:58" ht="50.1" customHeight="1">
      <c r="A2731" s="29" t="s">
        <v>6411</v>
      </c>
      <c r="B2731" s="30" t="s">
        <v>35</v>
      </c>
      <c r="C2731" s="31" t="s">
        <v>6400</v>
      </c>
      <c r="D2731" s="31" t="s">
        <v>6378</v>
      </c>
      <c r="E2731" s="31" t="s">
        <v>6401</v>
      </c>
      <c r="F2731" s="31" t="s">
        <v>6412</v>
      </c>
      <c r="G2731" s="32" t="s">
        <v>40</v>
      </c>
      <c r="H2731" s="33">
        <v>0</v>
      </c>
      <c r="I2731" s="67">
        <v>590000000</v>
      </c>
      <c r="J2731" s="32" t="s">
        <v>6413</v>
      </c>
      <c r="K2731" s="32" t="s">
        <v>68</v>
      </c>
      <c r="L2731" s="32" t="s">
        <v>6414</v>
      </c>
      <c r="M2731" s="32" t="s">
        <v>69</v>
      </c>
      <c r="N2731" s="32" t="s">
        <v>303</v>
      </c>
      <c r="O2731" s="32" t="s">
        <v>71</v>
      </c>
      <c r="P2731" s="32">
        <v>796</v>
      </c>
      <c r="Q2731" s="32" t="s">
        <v>47</v>
      </c>
      <c r="R2731" s="34">
        <v>4</v>
      </c>
      <c r="S2731" s="34">
        <v>1800</v>
      </c>
      <c r="T2731" s="35">
        <v>0</v>
      </c>
      <c r="U2731" s="36">
        <f t="shared" si="227"/>
        <v>0</v>
      </c>
      <c r="V2731" s="37" t="s">
        <v>48</v>
      </c>
      <c r="W2731" s="32">
        <v>2016</v>
      </c>
      <c r="X2731" s="38">
        <v>11</v>
      </c>
    </row>
    <row r="2732" spans="1:58" s="40" customFormat="1" ht="50.1" customHeight="1">
      <c r="A2732" s="70" t="s">
        <v>6415</v>
      </c>
      <c r="B2732" s="30" t="s">
        <v>35</v>
      </c>
      <c r="C2732" s="42" t="s">
        <v>6400</v>
      </c>
      <c r="D2732" s="42" t="s">
        <v>6378</v>
      </c>
      <c r="E2732" s="42" t="s">
        <v>6401</v>
      </c>
      <c r="F2732" s="161" t="s">
        <v>6412</v>
      </c>
      <c r="G2732" s="32" t="s">
        <v>40</v>
      </c>
      <c r="H2732" s="30">
        <v>0</v>
      </c>
      <c r="I2732" s="351">
        <v>590000000</v>
      </c>
      <c r="J2732" s="32" t="s">
        <v>41</v>
      </c>
      <c r="K2732" s="32" t="s">
        <v>182</v>
      </c>
      <c r="L2732" s="32" t="s">
        <v>302</v>
      </c>
      <c r="M2732" s="32" t="s">
        <v>69</v>
      </c>
      <c r="N2732" s="32" t="s">
        <v>303</v>
      </c>
      <c r="O2732" s="32" t="s">
        <v>115</v>
      </c>
      <c r="P2732" s="32">
        <v>796</v>
      </c>
      <c r="Q2732" s="32" t="s">
        <v>47</v>
      </c>
      <c r="R2732" s="58">
        <v>4</v>
      </c>
      <c r="S2732" s="58">
        <v>1800</v>
      </c>
      <c r="T2732" s="58">
        <v>0</v>
      </c>
      <c r="U2732" s="58">
        <f>T2732*1.12</f>
        <v>0</v>
      </c>
      <c r="V2732" s="63"/>
      <c r="W2732" s="32">
        <v>2016</v>
      </c>
      <c r="X2732" s="87" t="s">
        <v>13391</v>
      </c>
      <c r="Y2732" s="364"/>
      <c r="Z2732" s="364"/>
      <c r="AA2732" s="364"/>
      <c r="AB2732" s="364"/>
      <c r="AC2732" s="364"/>
      <c r="AD2732" s="364"/>
      <c r="AE2732" s="364"/>
      <c r="AF2732" s="364"/>
      <c r="AG2732" s="364"/>
      <c r="AH2732" s="39"/>
      <c r="AI2732" s="39"/>
      <c r="AJ2732" s="39"/>
      <c r="AK2732" s="39"/>
      <c r="AL2732" s="39"/>
      <c r="AM2732" s="39"/>
      <c r="AN2732" s="39"/>
      <c r="AO2732" s="39"/>
      <c r="AP2732" s="39"/>
      <c r="AQ2732" s="39"/>
      <c r="AR2732" s="39"/>
      <c r="AS2732" s="39"/>
      <c r="AT2732" s="39"/>
      <c r="AU2732" s="39"/>
      <c r="AV2732" s="39"/>
      <c r="AW2732" s="39"/>
      <c r="AX2732" s="39"/>
      <c r="AY2732" s="39"/>
      <c r="AZ2732" s="39"/>
      <c r="BA2732" s="39"/>
      <c r="BB2732" s="39"/>
      <c r="BC2732" s="39"/>
      <c r="BD2732" s="39"/>
      <c r="BE2732" s="39"/>
      <c r="BF2732" s="39"/>
    </row>
    <row r="2733" spans="1:58" s="40" customFormat="1" ht="50.1" customHeight="1">
      <c r="A2733" s="70" t="s">
        <v>13684</v>
      </c>
      <c r="B2733" s="54" t="s">
        <v>35</v>
      </c>
      <c r="C2733" s="42" t="s">
        <v>6400</v>
      </c>
      <c r="D2733" s="42" t="s">
        <v>6378</v>
      </c>
      <c r="E2733" s="42" t="s">
        <v>6401</v>
      </c>
      <c r="F2733" s="42" t="s">
        <v>6412</v>
      </c>
      <c r="G2733" s="30" t="s">
        <v>40</v>
      </c>
      <c r="H2733" s="239">
        <v>0</v>
      </c>
      <c r="I2733" s="313">
        <v>590000000</v>
      </c>
      <c r="J2733" s="68" t="s">
        <v>394</v>
      </c>
      <c r="K2733" s="30" t="s">
        <v>13393</v>
      </c>
      <c r="L2733" s="30" t="s">
        <v>396</v>
      </c>
      <c r="M2733" s="30" t="s">
        <v>69</v>
      </c>
      <c r="N2733" s="30" t="s">
        <v>1851</v>
      </c>
      <c r="O2733" s="30" t="s">
        <v>13395</v>
      </c>
      <c r="P2733" s="32">
        <v>796</v>
      </c>
      <c r="Q2733" s="32" t="s">
        <v>47</v>
      </c>
      <c r="R2733" s="58">
        <v>3</v>
      </c>
      <c r="S2733" s="58">
        <v>2850</v>
      </c>
      <c r="T2733" s="58">
        <f>R2733*S2733</f>
        <v>8550</v>
      </c>
      <c r="U2733" s="58">
        <f>T2733*1.12</f>
        <v>9576.0000000000018</v>
      </c>
      <c r="V2733" s="98"/>
      <c r="W2733" s="68">
        <v>2016</v>
      </c>
      <c r="X2733" s="123"/>
      <c r="Y2733" s="364"/>
      <c r="Z2733" s="364"/>
      <c r="AA2733" s="364"/>
      <c r="AB2733" s="364"/>
      <c r="AC2733" s="364"/>
      <c r="AD2733" s="364"/>
      <c r="AE2733" s="364"/>
      <c r="AF2733" s="364"/>
      <c r="AG2733" s="364"/>
      <c r="AH2733" s="39"/>
      <c r="AI2733" s="39"/>
      <c r="AJ2733" s="39"/>
      <c r="AK2733" s="39"/>
      <c r="AL2733" s="39"/>
      <c r="AM2733" s="39"/>
      <c r="AN2733" s="39"/>
      <c r="AO2733" s="39"/>
      <c r="AP2733" s="39"/>
      <c r="AQ2733" s="39"/>
      <c r="AR2733" s="39"/>
      <c r="AS2733" s="39"/>
      <c r="AT2733" s="39"/>
      <c r="AU2733" s="39"/>
      <c r="AV2733" s="39"/>
      <c r="AW2733" s="39"/>
      <c r="AX2733" s="39"/>
      <c r="AY2733" s="39"/>
      <c r="AZ2733" s="39"/>
      <c r="BA2733" s="39"/>
      <c r="BB2733" s="39"/>
      <c r="BC2733" s="39"/>
      <c r="BD2733" s="39"/>
      <c r="BE2733" s="39"/>
      <c r="BF2733" s="39"/>
    </row>
    <row r="2734" spans="1:58" ht="50.1" customHeight="1">
      <c r="A2734" s="29" t="s">
        <v>6416</v>
      </c>
      <c r="B2734" s="30" t="s">
        <v>35</v>
      </c>
      <c r="C2734" s="31" t="s">
        <v>6377</v>
      </c>
      <c r="D2734" s="31" t="s">
        <v>6378</v>
      </c>
      <c r="E2734" s="31" t="s">
        <v>6379</v>
      </c>
      <c r="F2734" s="31" t="s">
        <v>6417</v>
      </c>
      <c r="G2734" s="32" t="s">
        <v>40</v>
      </c>
      <c r="H2734" s="33">
        <v>0</v>
      </c>
      <c r="I2734" s="67">
        <v>590000000</v>
      </c>
      <c r="J2734" s="32" t="s">
        <v>6418</v>
      </c>
      <c r="K2734" s="32" t="s">
        <v>68</v>
      </c>
      <c r="L2734" s="32" t="s">
        <v>6419</v>
      </c>
      <c r="M2734" s="32" t="s">
        <v>69</v>
      </c>
      <c r="N2734" s="32" t="s">
        <v>303</v>
      </c>
      <c r="O2734" s="32" t="s">
        <v>71</v>
      </c>
      <c r="P2734" s="32">
        <v>796</v>
      </c>
      <c r="Q2734" s="32" t="s">
        <v>47</v>
      </c>
      <c r="R2734" s="34">
        <v>3</v>
      </c>
      <c r="S2734" s="34">
        <v>1800</v>
      </c>
      <c r="T2734" s="35">
        <v>0</v>
      </c>
      <c r="U2734" s="36">
        <f t="shared" si="227"/>
        <v>0</v>
      </c>
      <c r="V2734" s="37" t="s">
        <v>48</v>
      </c>
      <c r="W2734" s="32">
        <v>2016</v>
      </c>
      <c r="X2734" s="38">
        <v>11</v>
      </c>
    </row>
    <row r="2735" spans="1:58" s="40" customFormat="1" ht="50.1" customHeight="1">
      <c r="A2735" s="70" t="s">
        <v>6420</v>
      </c>
      <c r="B2735" s="30" t="s">
        <v>35</v>
      </c>
      <c r="C2735" s="42" t="s">
        <v>6377</v>
      </c>
      <c r="D2735" s="42" t="s">
        <v>6378</v>
      </c>
      <c r="E2735" s="42" t="s">
        <v>6379</v>
      </c>
      <c r="F2735" s="161" t="s">
        <v>6417</v>
      </c>
      <c r="G2735" s="32" t="s">
        <v>40</v>
      </c>
      <c r="H2735" s="30">
        <v>0</v>
      </c>
      <c r="I2735" s="351">
        <v>590000000</v>
      </c>
      <c r="J2735" s="32" t="s">
        <v>41</v>
      </c>
      <c r="K2735" s="32" t="s">
        <v>182</v>
      </c>
      <c r="L2735" s="32" t="s">
        <v>302</v>
      </c>
      <c r="M2735" s="32" t="s">
        <v>69</v>
      </c>
      <c r="N2735" s="32" t="s">
        <v>303</v>
      </c>
      <c r="O2735" s="32" t="s">
        <v>115</v>
      </c>
      <c r="P2735" s="32">
        <v>796</v>
      </c>
      <c r="Q2735" s="32" t="s">
        <v>47</v>
      </c>
      <c r="R2735" s="58">
        <v>3</v>
      </c>
      <c r="S2735" s="58">
        <v>1800</v>
      </c>
      <c r="T2735" s="58">
        <v>0</v>
      </c>
      <c r="U2735" s="58">
        <f>T2735*1.12</f>
        <v>0</v>
      </c>
      <c r="V2735" s="63"/>
      <c r="W2735" s="32">
        <v>2016</v>
      </c>
      <c r="X2735" s="87">
        <v>11.19</v>
      </c>
      <c r="Y2735" s="364"/>
      <c r="Z2735" s="364"/>
      <c r="AA2735" s="364"/>
      <c r="AB2735" s="364"/>
      <c r="AC2735" s="364"/>
      <c r="AD2735" s="364"/>
      <c r="AE2735" s="364"/>
      <c r="AF2735" s="364"/>
      <c r="AG2735" s="364"/>
      <c r="AH2735" s="39"/>
      <c r="AI2735" s="39"/>
      <c r="AJ2735" s="39"/>
      <c r="AK2735" s="39"/>
      <c r="AL2735" s="39"/>
      <c r="AM2735" s="39"/>
      <c r="AN2735" s="39"/>
      <c r="AO2735" s="39"/>
      <c r="AP2735" s="39"/>
      <c r="AQ2735" s="39"/>
      <c r="AR2735" s="39"/>
      <c r="AS2735" s="39"/>
      <c r="AT2735" s="39"/>
      <c r="AU2735" s="39"/>
      <c r="AV2735" s="39"/>
      <c r="AW2735" s="39"/>
      <c r="AX2735" s="39"/>
      <c r="AY2735" s="39"/>
      <c r="AZ2735" s="39"/>
      <c r="BA2735" s="39"/>
      <c r="BB2735" s="39"/>
      <c r="BC2735" s="39"/>
      <c r="BD2735" s="39"/>
      <c r="BE2735" s="39"/>
      <c r="BF2735" s="39"/>
    </row>
    <row r="2736" spans="1:58" s="40" customFormat="1" ht="50.1" customHeight="1">
      <c r="A2736" s="68" t="s">
        <v>13318</v>
      </c>
      <c r="B2736" s="54" t="s">
        <v>35</v>
      </c>
      <c r="C2736" s="42" t="s">
        <v>6377</v>
      </c>
      <c r="D2736" s="42" t="s">
        <v>6378</v>
      </c>
      <c r="E2736" s="42" t="s">
        <v>6379</v>
      </c>
      <c r="F2736" s="161" t="s">
        <v>6417</v>
      </c>
      <c r="G2736" s="30" t="s">
        <v>40</v>
      </c>
      <c r="H2736" s="239">
        <v>0</v>
      </c>
      <c r="I2736" s="313">
        <v>590000000</v>
      </c>
      <c r="J2736" s="68" t="s">
        <v>394</v>
      </c>
      <c r="K2736" s="30" t="s">
        <v>13201</v>
      </c>
      <c r="L2736" s="30" t="s">
        <v>396</v>
      </c>
      <c r="M2736" s="32" t="s">
        <v>69</v>
      </c>
      <c r="N2736" s="32" t="s">
        <v>303</v>
      </c>
      <c r="O2736" s="30" t="s">
        <v>398</v>
      </c>
      <c r="P2736" s="70">
        <v>796</v>
      </c>
      <c r="Q2736" s="30" t="s">
        <v>47</v>
      </c>
      <c r="R2736" s="58">
        <v>3</v>
      </c>
      <c r="S2736" s="58">
        <v>2750</v>
      </c>
      <c r="T2736" s="58">
        <f>S2736*R2736</f>
        <v>8250</v>
      </c>
      <c r="U2736" s="323">
        <f>T2736*1.12</f>
        <v>9240</v>
      </c>
      <c r="V2736" s="123"/>
      <c r="W2736" s="68">
        <v>2016</v>
      </c>
      <c r="X2736" s="413"/>
      <c r="Y2736" s="364"/>
      <c r="Z2736" s="364"/>
      <c r="AA2736" s="364"/>
      <c r="AB2736" s="364"/>
      <c r="AC2736" s="364"/>
      <c r="AD2736" s="364"/>
      <c r="AE2736" s="364"/>
      <c r="AF2736" s="364"/>
      <c r="AG2736" s="364"/>
      <c r="AH2736" s="39"/>
      <c r="AI2736" s="39"/>
      <c r="AJ2736" s="39"/>
      <c r="AK2736" s="39"/>
      <c r="AL2736" s="39"/>
      <c r="AM2736" s="39"/>
      <c r="AN2736" s="39"/>
      <c r="AO2736" s="39"/>
      <c r="AP2736" s="39"/>
      <c r="AQ2736" s="39"/>
      <c r="AR2736" s="39"/>
      <c r="AS2736" s="39"/>
      <c r="AT2736" s="39"/>
      <c r="AU2736" s="39"/>
      <c r="AV2736" s="39"/>
      <c r="AW2736" s="39"/>
      <c r="AX2736" s="39"/>
      <c r="AY2736" s="39"/>
      <c r="AZ2736" s="39"/>
      <c r="BA2736" s="39"/>
      <c r="BB2736" s="39"/>
      <c r="BC2736" s="39"/>
      <c r="BD2736" s="39"/>
      <c r="BE2736" s="39"/>
      <c r="BF2736" s="39"/>
    </row>
    <row r="2737" spans="1:58" ht="50.1" customHeight="1">
      <c r="A2737" s="29" t="s">
        <v>6421</v>
      </c>
      <c r="B2737" s="30" t="s">
        <v>35</v>
      </c>
      <c r="C2737" s="31" t="s">
        <v>6400</v>
      </c>
      <c r="D2737" s="31" t="s">
        <v>6378</v>
      </c>
      <c r="E2737" s="31" t="s">
        <v>6401</v>
      </c>
      <c r="F2737" s="31" t="s">
        <v>6422</v>
      </c>
      <c r="G2737" s="32" t="s">
        <v>40</v>
      </c>
      <c r="H2737" s="33">
        <v>0</v>
      </c>
      <c r="I2737" s="67">
        <v>590000000</v>
      </c>
      <c r="J2737" s="32" t="s">
        <v>41</v>
      </c>
      <c r="K2737" s="32" t="s">
        <v>68</v>
      </c>
      <c r="L2737" s="32" t="s">
        <v>302</v>
      </c>
      <c r="M2737" s="32" t="s">
        <v>69</v>
      </c>
      <c r="N2737" s="32" t="s">
        <v>303</v>
      </c>
      <c r="O2737" s="32" t="s">
        <v>71</v>
      </c>
      <c r="P2737" s="32">
        <v>796</v>
      </c>
      <c r="Q2737" s="32" t="s">
        <v>47</v>
      </c>
      <c r="R2737" s="34">
        <v>4</v>
      </c>
      <c r="S2737" s="34">
        <v>3000</v>
      </c>
      <c r="T2737" s="35">
        <v>0</v>
      </c>
      <c r="U2737" s="36">
        <f t="shared" si="227"/>
        <v>0</v>
      </c>
      <c r="V2737" s="37" t="s">
        <v>48</v>
      </c>
      <c r="W2737" s="32">
        <v>2016</v>
      </c>
      <c r="X2737" s="38">
        <v>11</v>
      </c>
    </row>
    <row r="2738" spans="1:58" s="163" customFormat="1" ht="50.1" customHeight="1">
      <c r="A2738" s="41" t="s">
        <v>6423</v>
      </c>
      <c r="B2738" s="30" t="s">
        <v>35</v>
      </c>
      <c r="C2738" s="42" t="s">
        <v>6400</v>
      </c>
      <c r="D2738" s="42" t="s">
        <v>6378</v>
      </c>
      <c r="E2738" s="42" t="s">
        <v>6401</v>
      </c>
      <c r="F2738" s="161" t="s">
        <v>6422</v>
      </c>
      <c r="G2738" s="32" t="s">
        <v>40</v>
      </c>
      <c r="H2738" s="30">
        <v>0</v>
      </c>
      <c r="I2738" s="67">
        <v>590000000</v>
      </c>
      <c r="J2738" s="32" t="s">
        <v>41</v>
      </c>
      <c r="K2738" s="32" t="s">
        <v>182</v>
      </c>
      <c r="L2738" s="32" t="s">
        <v>302</v>
      </c>
      <c r="M2738" s="32" t="s">
        <v>69</v>
      </c>
      <c r="N2738" s="32" t="s">
        <v>303</v>
      </c>
      <c r="O2738" s="32" t="s">
        <v>115</v>
      </c>
      <c r="P2738" s="32">
        <v>796</v>
      </c>
      <c r="Q2738" s="32" t="s">
        <v>47</v>
      </c>
      <c r="R2738" s="62">
        <v>4</v>
      </c>
      <c r="S2738" s="53">
        <v>3000</v>
      </c>
      <c r="T2738" s="44">
        <f>R2738*S2738</f>
        <v>12000</v>
      </c>
      <c r="U2738" s="44">
        <f>T2738*1.12</f>
        <v>13440.000000000002</v>
      </c>
      <c r="V2738" s="63"/>
      <c r="W2738" s="32">
        <v>2016</v>
      </c>
      <c r="X2738" s="87"/>
    </row>
    <row r="2739" spans="1:58" ht="50.1" customHeight="1">
      <c r="A2739" s="29" t="s">
        <v>6424</v>
      </c>
      <c r="B2739" s="30" t="s">
        <v>35</v>
      </c>
      <c r="C2739" s="31" t="s">
        <v>6425</v>
      </c>
      <c r="D2739" s="31" t="s">
        <v>6426</v>
      </c>
      <c r="E2739" s="31" t="s">
        <v>6427</v>
      </c>
      <c r="F2739" s="31" t="s">
        <v>6428</v>
      </c>
      <c r="G2739" s="32" t="s">
        <v>40</v>
      </c>
      <c r="H2739" s="33">
        <v>0</v>
      </c>
      <c r="I2739" s="67">
        <v>590000000</v>
      </c>
      <c r="J2739" s="32" t="s">
        <v>41</v>
      </c>
      <c r="K2739" s="32" t="s">
        <v>42</v>
      </c>
      <c r="L2739" s="32" t="s">
        <v>43</v>
      </c>
      <c r="M2739" s="32" t="s">
        <v>44</v>
      </c>
      <c r="N2739" s="32" t="s">
        <v>45</v>
      </c>
      <c r="O2739" s="32" t="s">
        <v>111</v>
      </c>
      <c r="P2739" s="32">
        <v>796</v>
      </c>
      <c r="Q2739" s="32" t="s">
        <v>47</v>
      </c>
      <c r="R2739" s="34">
        <v>5</v>
      </c>
      <c r="S2739" s="34">
        <v>18000</v>
      </c>
      <c r="T2739" s="35">
        <v>0</v>
      </c>
      <c r="U2739" s="36">
        <f t="shared" si="227"/>
        <v>0</v>
      </c>
      <c r="V2739" s="37" t="s">
        <v>48</v>
      </c>
      <c r="W2739" s="32">
        <v>2016</v>
      </c>
      <c r="X2739" s="38">
        <v>11</v>
      </c>
    </row>
    <row r="2740" spans="1:58" s="163" customFormat="1" ht="50.1" customHeight="1">
      <c r="A2740" s="41" t="s">
        <v>6429</v>
      </c>
      <c r="B2740" s="30" t="s">
        <v>35</v>
      </c>
      <c r="C2740" s="42" t="s">
        <v>6425</v>
      </c>
      <c r="D2740" s="42" t="s">
        <v>6426</v>
      </c>
      <c r="E2740" s="42" t="s">
        <v>6427</v>
      </c>
      <c r="F2740" s="161" t="s">
        <v>6430</v>
      </c>
      <c r="G2740" s="30" t="s">
        <v>40</v>
      </c>
      <c r="H2740" s="30">
        <v>0</v>
      </c>
      <c r="I2740" s="67">
        <v>590000000</v>
      </c>
      <c r="J2740" s="32" t="s">
        <v>41</v>
      </c>
      <c r="K2740" s="30" t="s">
        <v>174</v>
      </c>
      <c r="L2740" s="32" t="s">
        <v>43</v>
      </c>
      <c r="M2740" s="30" t="s">
        <v>44</v>
      </c>
      <c r="N2740" s="30" t="s">
        <v>45</v>
      </c>
      <c r="O2740" s="32" t="s">
        <v>115</v>
      </c>
      <c r="P2740" s="32">
        <v>796</v>
      </c>
      <c r="Q2740" s="30" t="s">
        <v>47</v>
      </c>
      <c r="R2740" s="43">
        <v>5</v>
      </c>
      <c r="S2740" s="43">
        <v>18000</v>
      </c>
      <c r="T2740" s="44">
        <f>R2740*S2740</f>
        <v>90000</v>
      </c>
      <c r="U2740" s="44">
        <f>T2740*1.12</f>
        <v>100800.00000000001</v>
      </c>
      <c r="V2740" s="45"/>
      <c r="W2740" s="32">
        <v>2016</v>
      </c>
      <c r="X2740" s="30"/>
    </row>
    <row r="2741" spans="1:58" ht="50.1" customHeight="1">
      <c r="A2741" s="29" t="s">
        <v>6431</v>
      </c>
      <c r="B2741" s="30" t="s">
        <v>35</v>
      </c>
      <c r="C2741" s="31" t="s">
        <v>6432</v>
      </c>
      <c r="D2741" s="31" t="s">
        <v>6426</v>
      </c>
      <c r="E2741" s="31" t="s">
        <v>6433</v>
      </c>
      <c r="F2741" s="31" t="s">
        <v>6434</v>
      </c>
      <c r="G2741" s="32" t="s">
        <v>40</v>
      </c>
      <c r="H2741" s="33">
        <v>0</v>
      </c>
      <c r="I2741" s="67">
        <v>590000000</v>
      </c>
      <c r="J2741" s="32" t="s">
        <v>41</v>
      </c>
      <c r="K2741" s="32" t="s">
        <v>42</v>
      </c>
      <c r="L2741" s="32" t="s">
        <v>43</v>
      </c>
      <c r="M2741" s="32" t="s">
        <v>44</v>
      </c>
      <c r="N2741" s="32" t="s">
        <v>45</v>
      </c>
      <c r="O2741" s="32" t="s">
        <v>111</v>
      </c>
      <c r="P2741" s="32" t="s">
        <v>267</v>
      </c>
      <c r="Q2741" s="32" t="s">
        <v>268</v>
      </c>
      <c r="R2741" s="34">
        <v>5</v>
      </c>
      <c r="S2741" s="34">
        <v>14000</v>
      </c>
      <c r="T2741" s="35">
        <v>0</v>
      </c>
      <c r="U2741" s="36">
        <f t="shared" si="227"/>
        <v>0</v>
      </c>
      <c r="V2741" s="37" t="s">
        <v>48</v>
      </c>
      <c r="W2741" s="32">
        <v>2016</v>
      </c>
      <c r="X2741" s="38">
        <v>11</v>
      </c>
    </row>
    <row r="2742" spans="1:58" s="163" customFormat="1" ht="50.1" customHeight="1">
      <c r="A2742" s="41" t="s">
        <v>6435</v>
      </c>
      <c r="B2742" s="30" t="s">
        <v>35</v>
      </c>
      <c r="C2742" s="42" t="s">
        <v>6432</v>
      </c>
      <c r="D2742" s="42" t="s">
        <v>6426</v>
      </c>
      <c r="E2742" s="42" t="s">
        <v>6433</v>
      </c>
      <c r="F2742" s="161" t="s">
        <v>6434</v>
      </c>
      <c r="G2742" s="30" t="s">
        <v>40</v>
      </c>
      <c r="H2742" s="30">
        <v>0</v>
      </c>
      <c r="I2742" s="67">
        <v>590000000</v>
      </c>
      <c r="J2742" s="32" t="s">
        <v>41</v>
      </c>
      <c r="K2742" s="30" t="s">
        <v>174</v>
      </c>
      <c r="L2742" s="32" t="s">
        <v>43</v>
      </c>
      <c r="M2742" s="30" t="s">
        <v>44</v>
      </c>
      <c r="N2742" s="30" t="s">
        <v>45</v>
      </c>
      <c r="O2742" s="32" t="s">
        <v>115</v>
      </c>
      <c r="P2742" s="32">
        <v>839</v>
      </c>
      <c r="Q2742" s="30" t="s">
        <v>268</v>
      </c>
      <c r="R2742" s="43">
        <v>5</v>
      </c>
      <c r="S2742" s="43">
        <v>14000</v>
      </c>
      <c r="T2742" s="44">
        <f>R2742*S2742</f>
        <v>70000</v>
      </c>
      <c r="U2742" s="44">
        <f>T2742*1.12</f>
        <v>78400.000000000015</v>
      </c>
      <c r="V2742" s="45"/>
      <c r="W2742" s="32">
        <v>2016</v>
      </c>
      <c r="X2742" s="30"/>
    </row>
    <row r="2743" spans="1:58" ht="50.1" customHeight="1">
      <c r="A2743" s="29" t="s">
        <v>6436</v>
      </c>
      <c r="B2743" s="30" t="s">
        <v>35</v>
      </c>
      <c r="C2743" s="31" t="s">
        <v>6437</v>
      </c>
      <c r="D2743" s="31" t="s">
        <v>6438</v>
      </c>
      <c r="E2743" s="31" t="s">
        <v>6439</v>
      </c>
      <c r="F2743" s="31" t="s">
        <v>6440</v>
      </c>
      <c r="G2743" s="32" t="s">
        <v>40</v>
      </c>
      <c r="H2743" s="33">
        <v>0</v>
      </c>
      <c r="I2743" s="67">
        <v>590000000</v>
      </c>
      <c r="J2743" s="32" t="s">
        <v>41</v>
      </c>
      <c r="K2743" s="32" t="s">
        <v>68</v>
      </c>
      <c r="L2743" s="32" t="s">
        <v>302</v>
      </c>
      <c r="M2743" s="32" t="s">
        <v>69</v>
      </c>
      <c r="N2743" s="32" t="s">
        <v>303</v>
      </c>
      <c r="O2743" s="32" t="s">
        <v>71</v>
      </c>
      <c r="P2743" s="32">
        <v>796</v>
      </c>
      <c r="Q2743" s="32" t="s">
        <v>47</v>
      </c>
      <c r="R2743" s="34">
        <v>9</v>
      </c>
      <c r="S2743" s="34">
        <v>770</v>
      </c>
      <c r="T2743" s="35">
        <v>0</v>
      </c>
      <c r="U2743" s="36">
        <f t="shared" si="227"/>
        <v>0</v>
      </c>
      <c r="V2743" s="37" t="s">
        <v>48</v>
      </c>
      <c r="W2743" s="32">
        <v>2016</v>
      </c>
      <c r="X2743" s="38">
        <v>11</v>
      </c>
    </row>
    <row r="2744" spans="1:58" s="163" customFormat="1" ht="50.1" customHeight="1">
      <c r="A2744" s="41" t="s">
        <v>6441</v>
      </c>
      <c r="B2744" s="30" t="s">
        <v>35</v>
      </c>
      <c r="C2744" s="42" t="s">
        <v>6437</v>
      </c>
      <c r="D2744" s="42" t="s">
        <v>6438</v>
      </c>
      <c r="E2744" s="42" t="s">
        <v>6439</v>
      </c>
      <c r="F2744" s="161" t="s">
        <v>6440</v>
      </c>
      <c r="G2744" s="32" t="s">
        <v>40</v>
      </c>
      <c r="H2744" s="30">
        <v>0</v>
      </c>
      <c r="I2744" s="67">
        <v>590000000</v>
      </c>
      <c r="J2744" s="32" t="s">
        <v>41</v>
      </c>
      <c r="K2744" s="32" t="s">
        <v>182</v>
      </c>
      <c r="L2744" s="32" t="s">
        <v>302</v>
      </c>
      <c r="M2744" s="32" t="s">
        <v>69</v>
      </c>
      <c r="N2744" s="32" t="s">
        <v>303</v>
      </c>
      <c r="O2744" s="32" t="s">
        <v>115</v>
      </c>
      <c r="P2744" s="32">
        <v>796</v>
      </c>
      <c r="Q2744" s="32" t="s">
        <v>47</v>
      </c>
      <c r="R2744" s="62">
        <v>9</v>
      </c>
      <c r="S2744" s="53">
        <v>770</v>
      </c>
      <c r="T2744" s="44">
        <f>R2744*S2744</f>
        <v>6930</v>
      </c>
      <c r="U2744" s="44">
        <f>T2744*1.12</f>
        <v>7761.6</v>
      </c>
      <c r="V2744" s="63"/>
      <c r="W2744" s="32">
        <v>2016</v>
      </c>
      <c r="X2744" s="87"/>
    </row>
    <row r="2745" spans="1:58" ht="50.1" customHeight="1">
      <c r="A2745" s="29" t="s">
        <v>6442</v>
      </c>
      <c r="B2745" s="30" t="s">
        <v>35</v>
      </c>
      <c r="C2745" s="31" t="s">
        <v>6437</v>
      </c>
      <c r="D2745" s="31" t="s">
        <v>6438</v>
      </c>
      <c r="E2745" s="31" t="s">
        <v>6439</v>
      </c>
      <c r="F2745" s="31" t="s">
        <v>6443</v>
      </c>
      <c r="G2745" s="32" t="s">
        <v>40</v>
      </c>
      <c r="H2745" s="33">
        <v>0</v>
      </c>
      <c r="I2745" s="67">
        <v>590000000</v>
      </c>
      <c r="J2745" s="32" t="s">
        <v>41</v>
      </c>
      <c r="K2745" s="32" t="s">
        <v>68</v>
      </c>
      <c r="L2745" s="32" t="s">
        <v>302</v>
      </c>
      <c r="M2745" s="32" t="s">
        <v>69</v>
      </c>
      <c r="N2745" s="32" t="s">
        <v>303</v>
      </c>
      <c r="O2745" s="32" t="s">
        <v>71</v>
      </c>
      <c r="P2745" s="32">
        <v>796</v>
      </c>
      <c r="Q2745" s="32" t="s">
        <v>47</v>
      </c>
      <c r="R2745" s="34">
        <v>38</v>
      </c>
      <c r="S2745" s="34">
        <v>770</v>
      </c>
      <c r="T2745" s="35">
        <v>0</v>
      </c>
      <c r="U2745" s="36">
        <f t="shared" si="227"/>
        <v>0</v>
      </c>
      <c r="V2745" s="37" t="s">
        <v>48</v>
      </c>
      <c r="W2745" s="32">
        <v>2016</v>
      </c>
      <c r="X2745" s="38">
        <v>11</v>
      </c>
    </row>
    <row r="2746" spans="1:58" s="163" customFormat="1" ht="50.1" customHeight="1">
      <c r="A2746" s="41" t="s">
        <v>6444</v>
      </c>
      <c r="B2746" s="30" t="s">
        <v>35</v>
      </c>
      <c r="C2746" s="42" t="s">
        <v>6437</v>
      </c>
      <c r="D2746" s="42" t="s">
        <v>6438</v>
      </c>
      <c r="E2746" s="31" t="s">
        <v>6439</v>
      </c>
      <c r="F2746" s="161" t="s">
        <v>6443</v>
      </c>
      <c r="G2746" s="32" t="s">
        <v>40</v>
      </c>
      <c r="H2746" s="30">
        <v>0</v>
      </c>
      <c r="I2746" s="67">
        <v>590000000</v>
      </c>
      <c r="J2746" s="32" t="s">
        <v>41</v>
      </c>
      <c r="K2746" s="32" t="s">
        <v>182</v>
      </c>
      <c r="L2746" s="32" t="s">
        <v>302</v>
      </c>
      <c r="M2746" s="32" t="s">
        <v>69</v>
      </c>
      <c r="N2746" s="32" t="s">
        <v>303</v>
      </c>
      <c r="O2746" s="32" t="s">
        <v>115</v>
      </c>
      <c r="P2746" s="32">
        <v>796</v>
      </c>
      <c r="Q2746" s="32" t="s">
        <v>47</v>
      </c>
      <c r="R2746" s="62">
        <v>38</v>
      </c>
      <c r="S2746" s="53">
        <v>770</v>
      </c>
      <c r="T2746" s="44">
        <f>R2746*S2746</f>
        <v>29260</v>
      </c>
      <c r="U2746" s="44">
        <f>T2746*1.12</f>
        <v>32771.200000000004</v>
      </c>
      <c r="V2746" s="63"/>
      <c r="W2746" s="32">
        <v>2016</v>
      </c>
      <c r="X2746" s="87"/>
    </row>
    <row r="2747" spans="1:58" ht="50.1" customHeight="1">
      <c r="A2747" s="29" t="s">
        <v>6445</v>
      </c>
      <c r="B2747" s="30" t="s">
        <v>35</v>
      </c>
      <c r="C2747" s="31" t="s">
        <v>6437</v>
      </c>
      <c r="D2747" s="31" t="s">
        <v>6438</v>
      </c>
      <c r="E2747" s="31" t="s">
        <v>6439</v>
      </c>
      <c r="F2747" s="31" t="s">
        <v>6446</v>
      </c>
      <c r="G2747" s="32" t="s">
        <v>40</v>
      </c>
      <c r="H2747" s="33">
        <v>0</v>
      </c>
      <c r="I2747" s="67">
        <v>590000000</v>
      </c>
      <c r="J2747" s="32" t="s">
        <v>41</v>
      </c>
      <c r="K2747" s="32" t="s">
        <v>68</v>
      </c>
      <c r="L2747" s="32" t="s">
        <v>302</v>
      </c>
      <c r="M2747" s="32" t="s">
        <v>69</v>
      </c>
      <c r="N2747" s="32" t="s">
        <v>303</v>
      </c>
      <c r="O2747" s="32" t="s">
        <v>71</v>
      </c>
      <c r="P2747" s="32">
        <v>796</v>
      </c>
      <c r="Q2747" s="32" t="s">
        <v>47</v>
      </c>
      <c r="R2747" s="34">
        <v>8</v>
      </c>
      <c r="S2747" s="34">
        <v>860</v>
      </c>
      <c r="T2747" s="35">
        <v>0</v>
      </c>
      <c r="U2747" s="36">
        <f t="shared" si="227"/>
        <v>0</v>
      </c>
      <c r="V2747" s="37" t="s">
        <v>48</v>
      </c>
      <c r="W2747" s="32">
        <v>2016</v>
      </c>
      <c r="X2747" s="38">
        <v>11</v>
      </c>
    </row>
    <row r="2748" spans="1:58" s="163" customFormat="1" ht="50.1" customHeight="1">
      <c r="A2748" s="41" t="s">
        <v>6447</v>
      </c>
      <c r="B2748" s="30" t="s">
        <v>35</v>
      </c>
      <c r="C2748" s="42" t="s">
        <v>6437</v>
      </c>
      <c r="D2748" s="42" t="s">
        <v>6438</v>
      </c>
      <c r="E2748" s="42" t="s">
        <v>6439</v>
      </c>
      <c r="F2748" s="161" t="s">
        <v>6446</v>
      </c>
      <c r="G2748" s="32" t="s">
        <v>40</v>
      </c>
      <c r="H2748" s="30">
        <v>0</v>
      </c>
      <c r="I2748" s="67">
        <v>590000000</v>
      </c>
      <c r="J2748" s="32" t="s">
        <v>41</v>
      </c>
      <c r="K2748" s="32" t="s">
        <v>182</v>
      </c>
      <c r="L2748" s="32" t="s">
        <v>302</v>
      </c>
      <c r="M2748" s="32" t="s">
        <v>69</v>
      </c>
      <c r="N2748" s="32" t="s">
        <v>303</v>
      </c>
      <c r="O2748" s="32" t="s">
        <v>115</v>
      </c>
      <c r="P2748" s="32">
        <v>796</v>
      </c>
      <c r="Q2748" s="32" t="s">
        <v>47</v>
      </c>
      <c r="R2748" s="62">
        <v>8</v>
      </c>
      <c r="S2748" s="53">
        <v>860</v>
      </c>
      <c r="T2748" s="44">
        <f>R2748*S2748</f>
        <v>6880</v>
      </c>
      <c r="U2748" s="44">
        <f>T2748*1.12</f>
        <v>7705.6</v>
      </c>
      <c r="V2748" s="63"/>
      <c r="W2748" s="32">
        <v>2016</v>
      </c>
      <c r="X2748" s="87"/>
    </row>
    <row r="2749" spans="1:58" ht="50.1" customHeight="1">
      <c r="A2749" s="29" t="s">
        <v>6448</v>
      </c>
      <c r="B2749" s="30" t="s">
        <v>35</v>
      </c>
      <c r="C2749" s="31" t="s">
        <v>6437</v>
      </c>
      <c r="D2749" s="31" t="s">
        <v>6438</v>
      </c>
      <c r="E2749" s="31" t="s">
        <v>6439</v>
      </c>
      <c r="F2749" s="31" t="s">
        <v>6449</v>
      </c>
      <c r="G2749" s="32" t="s">
        <v>40</v>
      </c>
      <c r="H2749" s="33">
        <v>0</v>
      </c>
      <c r="I2749" s="67">
        <v>590000000</v>
      </c>
      <c r="J2749" s="32" t="s">
        <v>41</v>
      </c>
      <c r="K2749" s="32" t="s">
        <v>68</v>
      </c>
      <c r="L2749" s="32" t="s">
        <v>302</v>
      </c>
      <c r="M2749" s="32" t="s">
        <v>69</v>
      </c>
      <c r="N2749" s="32" t="s">
        <v>303</v>
      </c>
      <c r="O2749" s="32" t="s">
        <v>71</v>
      </c>
      <c r="P2749" s="32">
        <v>796</v>
      </c>
      <c r="Q2749" s="32" t="s">
        <v>47</v>
      </c>
      <c r="R2749" s="34">
        <v>3</v>
      </c>
      <c r="S2749" s="34">
        <v>820</v>
      </c>
      <c r="T2749" s="35">
        <v>0</v>
      </c>
      <c r="U2749" s="36">
        <f t="shared" si="227"/>
        <v>0</v>
      </c>
      <c r="V2749" s="37" t="s">
        <v>48</v>
      </c>
      <c r="W2749" s="32">
        <v>2016</v>
      </c>
      <c r="X2749" s="38">
        <v>11</v>
      </c>
    </row>
    <row r="2750" spans="1:58" s="40" customFormat="1" ht="50.1" customHeight="1">
      <c r="A2750" s="70" t="s">
        <v>6450</v>
      </c>
      <c r="B2750" s="30" t="s">
        <v>35</v>
      </c>
      <c r="C2750" s="42" t="s">
        <v>6437</v>
      </c>
      <c r="D2750" s="42" t="s">
        <v>6438</v>
      </c>
      <c r="E2750" s="42" t="s">
        <v>6439</v>
      </c>
      <c r="F2750" s="161" t="s">
        <v>6449</v>
      </c>
      <c r="G2750" s="32" t="s">
        <v>40</v>
      </c>
      <c r="H2750" s="30">
        <v>0</v>
      </c>
      <c r="I2750" s="351">
        <v>590000000</v>
      </c>
      <c r="J2750" s="32" t="s">
        <v>41</v>
      </c>
      <c r="K2750" s="32" t="s">
        <v>182</v>
      </c>
      <c r="L2750" s="32" t="s">
        <v>302</v>
      </c>
      <c r="M2750" s="32" t="s">
        <v>69</v>
      </c>
      <c r="N2750" s="32" t="s">
        <v>303</v>
      </c>
      <c r="O2750" s="32" t="s">
        <v>115</v>
      </c>
      <c r="P2750" s="32">
        <v>796</v>
      </c>
      <c r="Q2750" s="32" t="s">
        <v>47</v>
      </c>
      <c r="R2750" s="58">
        <v>3</v>
      </c>
      <c r="S2750" s="58">
        <v>820</v>
      </c>
      <c r="T2750" s="58">
        <v>0</v>
      </c>
      <c r="U2750" s="58">
        <f>T2750*1.12</f>
        <v>0</v>
      </c>
      <c r="V2750" s="63"/>
      <c r="W2750" s="32">
        <v>2016</v>
      </c>
      <c r="X2750" s="87">
        <v>11.19</v>
      </c>
      <c r="Y2750" s="364"/>
      <c r="Z2750" s="364"/>
      <c r="AA2750" s="364"/>
      <c r="AB2750" s="364"/>
      <c r="AC2750" s="364"/>
      <c r="AD2750" s="364"/>
      <c r="AE2750" s="364"/>
      <c r="AF2750" s="364"/>
      <c r="AG2750" s="364"/>
      <c r="AH2750" s="39"/>
      <c r="AI2750" s="39"/>
      <c r="AJ2750" s="39"/>
      <c r="AK2750" s="39"/>
      <c r="AL2750" s="39"/>
      <c r="AM2750" s="39"/>
      <c r="AN2750" s="39"/>
      <c r="AO2750" s="39"/>
      <c r="AP2750" s="39"/>
      <c r="AQ2750" s="39"/>
      <c r="AR2750" s="39"/>
      <c r="AS2750" s="39"/>
      <c r="AT2750" s="39"/>
      <c r="AU2750" s="39"/>
      <c r="AV2750" s="39"/>
      <c r="AW2750" s="39"/>
      <c r="AX2750" s="39"/>
      <c r="AY2750" s="39"/>
      <c r="AZ2750" s="39"/>
      <c r="BA2750" s="39"/>
      <c r="BB2750" s="39"/>
      <c r="BC2750" s="39"/>
      <c r="BD2750" s="39"/>
      <c r="BE2750" s="39"/>
      <c r="BF2750" s="39"/>
    </row>
    <row r="2751" spans="1:58" s="40" customFormat="1" ht="50.1" customHeight="1">
      <c r="A2751" s="68" t="s">
        <v>13323</v>
      </c>
      <c r="B2751" s="54" t="s">
        <v>35</v>
      </c>
      <c r="C2751" s="42" t="s">
        <v>6437</v>
      </c>
      <c r="D2751" s="42" t="s">
        <v>6438</v>
      </c>
      <c r="E2751" s="42" t="s">
        <v>6439</v>
      </c>
      <c r="F2751" s="161" t="s">
        <v>6449</v>
      </c>
      <c r="G2751" s="30" t="s">
        <v>40</v>
      </c>
      <c r="H2751" s="239">
        <v>0</v>
      </c>
      <c r="I2751" s="313">
        <v>590000000</v>
      </c>
      <c r="J2751" s="68" t="s">
        <v>394</v>
      </c>
      <c r="K2751" s="30" t="s">
        <v>13201</v>
      </c>
      <c r="L2751" s="30" t="s">
        <v>396</v>
      </c>
      <c r="M2751" s="32" t="s">
        <v>69</v>
      </c>
      <c r="N2751" s="32" t="s">
        <v>303</v>
      </c>
      <c r="O2751" s="30" t="s">
        <v>398</v>
      </c>
      <c r="P2751" s="70">
        <v>796</v>
      </c>
      <c r="Q2751" s="30" t="s">
        <v>47</v>
      </c>
      <c r="R2751" s="58">
        <v>3</v>
      </c>
      <c r="S2751" s="58">
        <v>1790</v>
      </c>
      <c r="T2751" s="58">
        <f>S2751*R2751</f>
        <v>5370</v>
      </c>
      <c r="U2751" s="323">
        <f>T2751*1.12</f>
        <v>6014.4000000000005</v>
      </c>
      <c r="V2751" s="123"/>
      <c r="W2751" s="68">
        <v>2016</v>
      </c>
      <c r="X2751" s="413"/>
      <c r="Y2751" s="364"/>
      <c r="Z2751" s="364"/>
      <c r="AA2751" s="364"/>
      <c r="AB2751" s="364"/>
      <c r="AC2751" s="364"/>
      <c r="AD2751" s="364"/>
      <c r="AE2751" s="364"/>
      <c r="AF2751" s="364"/>
      <c r="AG2751" s="364"/>
      <c r="AH2751" s="39"/>
      <c r="AI2751" s="39"/>
      <c r="AJ2751" s="39"/>
      <c r="AK2751" s="39"/>
      <c r="AL2751" s="39"/>
      <c r="AM2751" s="39"/>
      <c r="AN2751" s="39"/>
      <c r="AO2751" s="39"/>
      <c r="AP2751" s="39"/>
      <c r="AQ2751" s="39"/>
      <c r="AR2751" s="39"/>
      <c r="AS2751" s="39"/>
      <c r="AT2751" s="39"/>
      <c r="AU2751" s="39"/>
      <c r="AV2751" s="39"/>
      <c r="AW2751" s="39"/>
      <c r="AX2751" s="39"/>
      <c r="AY2751" s="39"/>
      <c r="AZ2751" s="39"/>
      <c r="BA2751" s="39"/>
      <c r="BB2751" s="39"/>
      <c r="BC2751" s="39"/>
      <c r="BD2751" s="39"/>
      <c r="BE2751" s="39"/>
      <c r="BF2751" s="39"/>
    </row>
    <row r="2752" spans="1:58" ht="50.1" customHeight="1">
      <c r="A2752" s="29" t="s">
        <v>6451</v>
      </c>
      <c r="B2752" s="30" t="s">
        <v>35</v>
      </c>
      <c r="C2752" s="31" t="s">
        <v>6452</v>
      </c>
      <c r="D2752" s="31" t="s">
        <v>6453</v>
      </c>
      <c r="E2752" s="31" t="s">
        <v>6454</v>
      </c>
      <c r="F2752" s="31" t="s">
        <v>6455</v>
      </c>
      <c r="G2752" s="32" t="s">
        <v>103</v>
      </c>
      <c r="H2752" s="33">
        <v>10</v>
      </c>
      <c r="I2752" s="67">
        <v>590000000</v>
      </c>
      <c r="J2752" s="32" t="s">
        <v>41</v>
      </c>
      <c r="K2752" s="32" t="s">
        <v>200</v>
      </c>
      <c r="L2752" s="32" t="s">
        <v>43</v>
      </c>
      <c r="M2752" s="32" t="s">
        <v>84</v>
      </c>
      <c r="N2752" s="32" t="s">
        <v>201</v>
      </c>
      <c r="O2752" s="32" t="s">
        <v>202</v>
      </c>
      <c r="P2752" s="32" t="s">
        <v>684</v>
      </c>
      <c r="Q2752" s="32" t="s">
        <v>685</v>
      </c>
      <c r="R2752" s="34">
        <v>15</v>
      </c>
      <c r="S2752" s="34">
        <v>1300</v>
      </c>
      <c r="T2752" s="35">
        <v>0</v>
      </c>
      <c r="U2752" s="36">
        <f t="shared" si="227"/>
        <v>0</v>
      </c>
      <c r="V2752" s="37" t="s">
        <v>48</v>
      </c>
      <c r="W2752" s="32">
        <v>2016</v>
      </c>
      <c r="X2752" s="38">
        <v>11</v>
      </c>
    </row>
    <row r="2753" spans="1:58" s="163" customFormat="1" ht="50.1" customHeight="1">
      <c r="A2753" s="41" t="s">
        <v>6456</v>
      </c>
      <c r="B2753" s="30" t="s">
        <v>35</v>
      </c>
      <c r="C2753" s="42" t="s">
        <v>6452</v>
      </c>
      <c r="D2753" s="42" t="s">
        <v>6453</v>
      </c>
      <c r="E2753" s="42" t="s">
        <v>6454</v>
      </c>
      <c r="F2753" s="161" t="s">
        <v>6455</v>
      </c>
      <c r="G2753" s="30" t="s">
        <v>103</v>
      </c>
      <c r="H2753" s="30">
        <v>10</v>
      </c>
      <c r="I2753" s="67">
        <v>590000000</v>
      </c>
      <c r="J2753" s="32" t="s">
        <v>41</v>
      </c>
      <c r="K2753" s="30" t="s">
        <v>204</v>
      </c>
      <c r="L2753" s="32" t="s">
        <v>43</v>
      </c>
      <c r="M2753" s="30" t="s">
        <v>84</v>
      </c>
      <c r="N2753" s="30" t="s">
        <v>45</v>
      </c>
      <c r="O2753" s="54" t="s">
        <v>166</v>
      </c>
      <c r="P2753" s="32">
        <v>778</v>
      </c>
      <c r="Q2753" s="30" t="s">
        <v>685</v>
      </c>
      <c r="R2753" s="43">
        <v>15</v>
      </c>
      <c r="S2753" s="43">
        <v>1300</v>
      </c>
      <c r="T2753" s="44">
        <f>R2753*S2753</f>
        <v>19500</v>
      </c>
      <c r="U2753" s="44">
        <f>T2753*1.12</f>
        <v>21840.000000000004</v>
      </c>
      <c r="V2753" s="45"/>
      <c r="W2753" s="32">
        <v>2016</v>
      </c>
      <c r="X2753" s="30"/>
    </row>
    <row r="2754" spans="1:58" ht="50.1" customHeight="1">
      <c r="A2754" s="29" t="s">
        <v>6457</v>
      </c>
      <c r="B2754" s="30" t="s">
        <v>35</v>
      </c>
      <c r="C2754" s="31" t="s">
        <v>6458</v>
      </c>
      <c r="D2754" s="31" t="s">
        <v>6459</v>
      </c>
      <c r="E2754" s="31" t="s">
        <v>6460</v>
      </c>
      <c r="F2754" s="31" t="s">
        <v>1944</v>
      </c>
      <c r="G2754" s="32" t="s">
        <v>40</v>
      </c>
      <c r="H2754" s="33">
        <v>0</v>
      </c>
      <c r="I2754" s="67">
        <v>590000000</v>
      </c>
      <c r="J2754" s="32" t="s">
        <v>41</v>
      </c>
      <c r="K2754" s="32" t="s">
        <v>1608</v>
      </c>
      <c r="L2754" s="32" t="s">
        <v>43</v>
      </c>
      <c r="M2754" s="32" t="s">
        <v>69</v>
      </c>
      <c r="N2754" s="32" t="s">
        <v>284</v>
      </c>
      <c r="O2754" s="32" t="s">
        <v>71</v>
      </c>
      <c r="P2754" s="32" t="s">
        <v>684</v>
      </c>
      <c r="Q2754" s="32" t="s">
        <v>685</v>
      </c>
      <c r="R2754" s="34">
        <v>15</v>
      </c>
      <c r="S2754" s="34">
        <v>625</v>
      </c>
      <c r="T2754" s="35">
        <v>0</v>
      </c>
      <c r="U2754" s="36">
        <v>0</v>
      </c>
      <c r="V2754" s="37" t="s">
        <v>48</v>
      </c>
      <c r="W2754" s="32">
        <v>2016</v>
      </c>
      <c r="X2754" s="30">
        <v>18.190000000000001</v>
      </c>
    </row>
    <row r="2755" spans="1:58" ht="50.1" customHeight="1">
      <c r="A2755" s="29" t="s">
        <v>6461</v>
      </c>
      <c r="B2755" s="30" t="s">
        <v>35</v>
      </c>
      <c r="C2755" s="31" t="s">
        <v>6458</v>
      </c>
      <c r="D2755" s="31" t="s">
        <v>6459</v>
      </c>
      <c r="E2755" s="31" t="s">
        <v>6460</v>
      </c>
      <c r="F2755" s="31" t="s">
        <v>1944</v>
      </c>
      <c r="G2755" s="32" t="s">
        <v>40</v>
      </c>
      <c r="H2755" s="33">
        <v>0</v>
      </c>
      <c r="I2755" s="67">
        <v>590000000</v>
      </c>
      <c r="J2755" s="32" t="s">
        <v>41</v>
      </c>
      <c r="K2755" s="32" t="s">
        <v>957</v>
      </c>
      <c r="L2755" s="32" t="s">
        <v>43</v>
      </c>
      <c r="M2755" s="32" t="s">
        <v>69</v>
      </c>
      <c r="N2755" s="32" t="s">
        <v>284</v>
      </c>
      <c r="O2755" s="32" t="s">
        <v>77</v>
      </c>
      <c r="P2755" s="32" t="s">
        <v>684</v>
      </c>
      <c r="Q2755" s="32" t="s">
        <v>685</v>
      </c>
      <c r="R2755" s="34">
        <v>34</v>
      </c>
      <c r="S2755" s="34">
        <v>535.71400000000006</v>
      </c>
      <c r="T2755" s="35">
        <f>R2755*S2755</f>
        <v>18214.276000000002</v>
      </c>
      <c r="U2755" s="36">
        <f>T2755*1.12</f>
        <v>20399.989120000002</v>
      </c>
      <c r="V2755" s="37" t="s">
        <v>48</v>
      </c>
      <c r="W2755" s="32">
        <v>2016</v>
      </c>
      <c r="X2755" s="38" t="s">
        <v>48</v>
      </c>
    </row>
    <row r="2756" spans="1:58" ht="50.1" customHeight="1">
      <c r="A2756" s="29" t="s">
        <v>6462</v>
      </c>
      <c r="B2756" s="30" t="s">
        <v>35</v>
      </c>
      <c r="C2756" s="31" t="s">
        <v>6463</v>
      </c>
      <c r="D2756" s="31" t="s">
        <v>6464</v>
      </c>
      <c r="E2756" s="31" t="s">
        <v>6465</v>
      </c>
      <c r="F2756" s="31" t="s">
        <v>6466</v>
      </c>
      <c r="G2756" s="32" t="s">
        <v>40</v>
      </c>
      <c r="H2756" s="33">
        <v>0</v>
      </c>
      <c r="I2756" s="67">
        <v>590000000</v>
      </c>
      <c r="J2756" s="32" t="s">
        <v>41</v>
      </c>
      <c r="K2756" s="32" t="s">
        <v>437</v>
      </c>
      <c r="L2756" s="32" t="s">
        <v>43</v>
      </c>
      <c r="M2756" s="32" t="s">
        <v>84</v>
      </c>
      <c r="N2756" s="32" t="s">
        <v>345</v>
      </c>
      <c r="O2756" s="32" t="s">
        <v>56</v>
      </c>
      <c r="P2756" s="32" t="s">
        <v>2995</v>
      </c>
      <c r="Q2756" s="32" t="s">
        <v>2811</v>
      </c>
      <c r="R2756" s="34">
        <v>50</v>
      </c>
      <c r="S2756" s="34">
        <v>2300</v>
      </c>
      <c r="T2756" s="35">
        <v>0</v>
      </c>
      <c r="U2756" s="36">
        <f>T2756*1.12</f>
        <v>0</v>
      </c>
      <c r="V2756" s="37" t="s">
        <v>48</v>
      </c>
      <c r="W2756" s="32">
        <v>2016</v>
      </c>
      <c r="X2756" s="38">
        <v>11</v>
      </c>
    </row>
    <row r="2757" spans="1:58" s="163" customFormat="1" ht="50.1" customHeight="1">
      <c r="A2757" s="41" t="s">
        <v>6467</v>
      </c>
      <c r="B2757" s="30" t="s">
        <v>35</v>
      </c>
      <c r="C2757" s="42" t="s">
        <v>6463</v>
      </c>
      <c r="D2757" s="42" t="s">
        <v>6464</v>
      </c>
      <c r="E2757" s="42" t="s">
        <v>6465</v>
      </c>
      <c r="F2757" s="161" t="s">
        <v>6466</v>
      </c>
      <c r="G2757" s="30" t="s">
        <v>40</v>
      </c>
      <c r="H2757" s="30">
        <v>0</v>
      </c>
      <c r="I2757" s="67">
        <v>590000000</v>
      </c>
      <c r="J2757" s="32" t="s">
        <v>41</v>
      </c>
      <c r="K2757" s="30" t="s">
        <v>519</v>
      </c>
      <c r="L2757" s="32" t="s">
        <v>43</v>
      </c>
      <c r="M2757" s="30" t="s">
        <v>84</v>
      </c>
      <c r="N2757" s="30" t="s">
        <v>520</v>
      </c>
      <c r="O2757" s="67" t="s">
        <v>483</v>
      </c>
      <c r="P2757" s="32">
        <v>625</v>
      </c>
      <c r="Q2757" s="30" t="s">
        <v>2811</v>
      </c>
      <c r="R2757" s="43">
        <v>50</v>
      </c>
      <c r="S2757" s="43">
        <v>2300</v>
      </c>
      <c r="T2757" s="44">
        <f>R2757*S2757</f>
        <v>115000</v>
      </c>
      <c r="U2757" s="44">
        <f>T2757*1.12</f>
        <v>128800.00000000001</v>
      </c>
      <c r="V2757" s="45"/>
      <c r="W2757" s="32">
        <v>2016</v>
      </c>
      <c r="X2757" s="30"/>
    </row>
    <row r="2758" spans="1:58" ht="50.1" customHeight="1">
      <c r="A2758" s="29" t="s">
        <v>6468</v>
      </c>
      <c r="B2758" s="30" t="s">
        <v>35</v>
      </c>
      <c r="C2758" s="31" t="s">
        <v>6469</v>
      </c>
      <c r="D2758" s="31" t="s">
        <v>6470</v>
      </c>
      <c r="E2758" s="31" t="s">
        <v>6471</v>
      </c>
      <c r="F2758" s="31" t="s">
        <v>6472</v>
      </c>
      <c r="G2758" s="32" t="s">
        <v>40</v>
      </c>
      <c r="H2758" s="33">
        <v>0</v>
      </c>
      <c r="I2758" s="67">
        <v>590000000</v>
      </c>
      <c r="J2758" s="32" t="s">
        <v>41</v>
      </c>
      <c r="K2758" s="32" t="s">
        <v>68</v>
      </c>
      <c r="L2758" s="32" t="s">
        <v>302</v>
      </c>
      <c r="M2758" s="32" t="s">
        <v>69</v>
      </c>
      <c r="N2758" s="32" t="s">
        <v>425</v>
      </c>
      <c r="O2758" s="32" t="s">
        <v>100</v>
      </c>
      <c r="P2758" s="32">
        <v>796</v>
      </c>
      <c r="Q2758" s="32" t="s">
        <v>47</v>
      </c>
      <c r="R2758" s="34">
        <v>30</v>
      </c>
      <c r="S2758" s="34">
        <v>24100</v>
      </c>
      <c r="T2758" s="35">
        <v>0</v>
      </c>
      <c r="U2758" s="36">
        <f>T2758*1.12</f>
        <v>0</v>
      </c>
      <c r="V2758" s="37" t="s">
        <v>48</v>
      </c>
      <c r="W2758" s="32">
        <v>2016</v>
      </c>
      <c r="X2758" s="38">
        <v>11</v>
      </c>
    </row>
    <row r="2759" spans="1:58" s="163" customFormat="1" ht="50.1" customHeight="1">
      <c r="A2759" s="41" t="s">
        <v>6473</v>
      </c>
      <c r="B2759" s="30" t="s">
        <v>35</v>
      </c>
      <c r="C2759" s="42" t="s">
        <v>6469</v>
      </c>
      <c r="D2759" s="42" t="s">
        <v>6470</v>
      </c>
      <c r="E2759" s="42" t="s">
        <v>6471</v>
      </c>
      <c r="F2759" s="161" t="s">
        <v>6472</v>
      </c>
      <c r="G2759" s="32" t="s">
        <v>40</v>
      </c>
      <c r="H2759" s="30">
        <v>0</v>
      </c>
      <c r="I2759" s="67">
        <v>590000000</v>
      </c>
      <c r="J2759" s="32" t="s">
        <v>41</v>
      </c>
      <c r="K2759" s="32" t="s">
        <v>182</v>
      </c>
      <c r="L2759" s="32" t="s">
        <v>302</v>
      </c>
      <c r="M2759" s="32" t="s">
        <v>69</v>
      </c>
      <c r="N2759" s="32" t="s">
        <v>425</v>
      </c>
      <c r="O2759" s="32" t="s">
        <v>175</v>
      </c>
      <c r="P2759" s="32">
        <v>796</v>
      </c>
      <c r="Q2759" s="32" t="s">
        <v>47</v>
      </c>
      <c r="R2759" s="62">
        <v>30</v>
      </c>
      <c r="S2759" s="53">
        <v>24100</v>
      </c>
      <c r="T2759" s="44">
        <f>R2759*S2759</f>
        <v>723000</v>
      </c>
      <c r="U2759" s="44">
        <f>T2759*1.12</f>
        <v>809760.00000000012</v>
      </c>
      <c r="V2759" s="63"/>
      <c r="W2759" s="32">
        <v>2016</v>
      </c>
      <c r="X2759" s="87"/>
    </row>
    <row r="2760" spans="1:58" ht="50.1" customHeight="1">
      <c r="A2760" s="29" t="s">
        <v>6474</v>
      </c>
      <c r="B2760" s="30" t="s">
        <v>35</v>
      </c>
      <c r="C2760" s="31" t="s">
        <v>6469</v>
      </c>
      <c r="D2760" s="31" t="s">
        <v>6470</v>
      </c>
      <c r="E2760" s="31" t="s">
        <v>6471</v>
      </c>
      <c r="F2760" s="31" t="s">
        <v>6475</v>
      </c>
      <c r="G2760" s="32" t="s">
        <v>40</v>
      </c>
      <c r="H2760" s="33">
        <v>0</v>
      </c>
      <c r="I2760" s="67">
        <v>590000000</v>
      </c>
      <c r="J2760" s="32" t="s">
        <v>41</v>
      </c>
      <c r="K2760" s="32" t="s">
        <v>68</v>
      </c>
      <c r="L2760" s="32" t="s">
        <v>302</v>
      </c>
      <c r="M2760" s="32" t="s">
        <v>69</v>
      </c>
      <c r="N2760" s="32" t="s">
        <v>425</v>
      </c>
      <c r="O2760" s="32" t="s">
        <v>100</v>
      </c>
      <c r="P2760" s="32">
        <v>796</v>
      </c>
      <c r="Q2760" s="32" t="s">
        <v>47</v>
      </c>
      <c r="R2760" s="34">
        <v>2</v>
      </c>
      <c r="S2760" s="34">
        <v>17900</v>
      </c>
      <c r="T2760" s="35">
        <v>0</v>
      </c>
      <c r="U2760" s="36">
        <f t="shared" ref="U2760:U2769" si="230">T2760*1.12</f>
        <v>0</v>
      </c>
      <c r="V2760" s="37" t="s">
        <v>48</v>
      </c>
      <c r="W2760" s="32">
        <v>2016</v>
      </c>
      <c r="X2760" s="38">
        <v>11</v>
      </c>
    </row>
    <row r="2761" spans="1:58" s="163" customFormat="1" ht="50.1" customHeight="1">
      <c r="A2761" s="41" t="s">
        <v>6476</v>
      </c>
      <c r="B2761" s="30" t="s">
        <v>35</v>
      </c>
      <c r="C2761" s="42" t="s">
        <v>6469</v>
      </c>
      <c r="D2761" s="42" t="s">
        <v>6470</v>
      </c>
      <c r="E2761" s="42" t="s">
        <v>6471</v>
      </c>
      <c r="F2761" s="161" t="s">
        <v>6475</v>
      </c>
      <c r="G2761" s="32" t="s">
        <v>40</v>
      </c>
      <c r="H2761" s="30">
        <v>0</v>
      </c>
      <c r="I2761" s="67">
        <v>590000000</v>
      </c>
      <c r="J2761" s="32" t="s">
        <v>41</v>
      </c>
      <c r="K2761" s="32" t="s">
        <v>182</v>
      </c>
      <c r="L2761" s="32" t="s">
        <v>302</v>
      </c>
      <c r="M2761" s="32" t="s">
        <v>69</v>
      </c>
      <c r="N2761" s="32" t="s">
        <v>425</v>
      </c>
      <c r="O2761" s="32" t="s">
        <v>175</v>
      </c>
      <c r="P2761" s="32">
        <v>796</v>
      </c>
      <c r="Q2761" s="32" t="s">
        <v>47</v>
      </c>
      <c r="R2761" s="62">
        <v>2</v>
      </c>
      <c r="S2761" s="53">
        <v>17900</v>
      </c>
      <c r="T2761" s="44">
        <f>R2761*S2761</f>
        <v>35800</v>
      </c>
      <c r="U2761" s="44">
        <f>T2761*1.12</f>
        <v>40096.000000000007</v>
      </c>
      <c r="V2761" s="63"/>
      <c r="W2761" s="32">
        <v>2016</v>
      </c>
      <c r="X2761" s="87"/>
    </row>
    <row r="2762" spans="1:58" ht="50.1" customHeight="1">
      <c r="A2762" s="29" t="s">
        <v>6477</v>
      </c>
      <c r="B2762" s="30" t="s">
        <v>35</v>
      </c>
      <c r="C2762" s="31" t="s">
        <v>6469</v>
      </c>
      <c r="D2762" s="31" t="s">
        <v>6470</v>
      </c>
      <c r="E2762" s="31" t="s">
        <v>6471</v>
      </c>
      <c r="F2762" s="31" t="s">
        <v>6478</v>
      </c>
      <c r="G2762" s="32" t="s">
        <v>40</v>
      </c>
      <c r="H2762" s="33">
        <v>0</v>
      </c>
      <c r="I2762" s="67">
        <v>590000000</v>
      </c>
      <c r="J2762" s="32" t="s">
        <v>41</v>
      </c>
      <c r="K2762" s="32" t="s">
        <v>68</v>
      </c>
      <c r="L2762" s="32" t="s">
        <v>302</v>
      </c>
      <c r="M2762" s="32" t="s">
        <v>69</v>
      </c>
      <c r="N2762" s="32" t="s">
        <v>425</v>
      </c>
      <c r="O2762" s="32" t="s">
        <v>100</v>
      </c>
      <c r="P2762" s="32">
        <v>796</v>
      </c>
      <c r="Q2762" s="32" t="s">
        <v>47</v>
      </c>
      <c r="R2762" s="34">
        <v>12</v>
      </c>
      <c r="S2762" s="34">
        <v>17900</v>
      </c>
      <c r="T2762" s="35">
        <v>0</v>
      </c>
      <c r="U2762" s="36">
        <f t="shared" si="230"/>
        <v>0</v>
      </c>
      <c r="V2762" s="37" t="s">
        <v>48</v>
      </c>
      <c r="W2762" s="32">
        <v>2016</v>
      </c>
      <c r="X2762" s="38">
        <v>11</v>
      </c>
    </row>
    <row r="2763" spans="1:58" s="163" customFormat="1" ht="50.1" customHeight="1">
      <c r="A2763" s="41" t="s">
        <v>6479</v>
      </c>
      <c r="B2763" s="30" t="s">
        <v>35</v>
      </c>
      <c r="C2763" s="42" t="s">
        <v>6469</v>
      </c>
      <c r="D2763" s="42" t="s">
        <v>6470</v>
      </c>
      <c r="E2763" s="42" t="s">
        <v>6471</v>
      </c>
      <c r="F2763" s="161" t="s">
        <v>6478</v>
      </c>
      <c r="G2763" s="32" t="s">
        <v>40</v>
      </c>
      <c r="H2763" s="30">
        <v>0</v>
      </c>
      <c r="I2763" s="67">
        <v>590000000</v>
      </c>
      <c r="J2763" s="32" t="s">
        <v>41</v>
      </c>
      <c r="K2763" s="32" t="s">
        <v>182</v>
      </c>
      <c r="L2763" s="32" t="s">
        <v>302</v>
      </c>
      <c r="M2763" s="32" t="s">
        <v>69</v>
      </c>
      <c r="N2763" s="32" t="s">
        <v>425</v>
      </c>
      <c r="O2763" s="32" t="s">
        <v>175</v>
      </c>
      <c r="P2763" s="32">
        <v>796</v>
      </c>
      <c r="Q2763" s="32" t="s">
        <v>47</v>
      </c>
      <c r="R2763" s="62">
        <v>12</v>
      </c>
      <c r="S2763" s="53">
        <v>17900</v>
      </c>
      <c r="T2763" s="44">
        <f>R2763*S2763</f>
        <v>214800</v>
      </c>
      <c r="U2763" s="44">
        <f>T2763*1.12</f>
        <v>240576.00000000003</v>
      </c>
      <c r="V2763" s="63"/>
      <c r="W2763" s="32">
        <v>2016</v>
      </c>
      <c r="X2763" s="87"/>
    </row>
    <row r="2764" spans="1:58" ht="50.1" customHeight="1">
      <c r="A2764" s="29" t="s">
        <v>6480</v>
      </c>
      <c r="B2764" s="30" t="s">
        <v>35</v>
      </c>
      <c r="C2764" s="31" t="s">
        <v>6469</v>
      </c>
      <c r="D2764" s="31" t="s">
        <v>6470</v>
      </c>
      <c r="E2764" s="31" t="s">
        <v>6471</v>
      </c>
      <c r="F2764" s="31" t="s">
        <v>6481</v>
      </c>
      <c r="G2764" s="32" t="s">
        <v>40</v>
      </c>
      <c r="H2764" s="33">
        <v>0</v>
      </c>
      <c r="I2764" s="67">
        <v>590000000</v>
      </c>
      <c r="J2764" s="32" t="s">
        <v>41</v>
      </c>
      <c r="K2764" s="32" t="s">
        <v>68</v>
      </c>
      <c r="L2764" s="32" t="s">
        <v>302</v>
      </c>
      <c r="M2764" s="32" t="s">
        <v>69</v>
      </c>
      <c r="N2764" s="32" t="s">
        <v>303</v>
      </c>
      <c r="O2764" s="32" t="s">
        <v>71</v>
      </c>
      <c r="P2764" s="32">
        <v>796</v>
      </c>
      <c r="Q2764" s="32" t="s">
        <v>47</v>
      </c>
      <c r="R2764" s="34">
        <v>16</v>
      </c>
      <c r="S2764" s="34">
        <v>4200</v>
      </c>
      <c r="T2764" s="35">
        <v>0</v>
      </c>
      <c r="U2764" s="36">
        <f t="shared" si="230"/>
        <v>0</v>
      </c>
      <c r="V2764" s="37" t="s">
        <v>48</v>
      </c>
      <c r="W2764" s="32">
        <v>2016</v>
      </c>
      <c r="X2764" s="38">
        <v>11</v>
      </c>
    </row>
    <row r="2765" spans="1:58" s="40" customFormat="1" ht="50.1" customHeight="1">
      <c r="A2765" s="70" t="s">
        <v>6482</v>
      </c>
      <c r="B2765" s="30" t="s">
        <v>35</v>
      </c>
      <c r="C2765" s="42" t="s">
        <v>6469</v>
      </c>
      <c r="D2765" s="42" t="s">
        <v>6470</v>
      </c>
      <c r="E2765" s="42" t="s">
        <v>6471</v>
      </c>
      <c r="F2765" s="161" t="s">
        <v>6481</v>
      </c>
      <c r="G2765" s="32" t="s">
        <v>40</v>
      </c>
      <c r="H2765" s="30">
        <v>0</v>
      </c>
      <c r="I2765" s="351">
        <v>590000000</v>
      </c>
      <c r="J2765" s="32" t="s">
        <v>41</v>
      </c>
      <c r="K2765" s="32" t="s">
        <v>182</v>
      </c>
      <c r="L2765" s="32" t="s">
        <v>302</v>
      </c>
      <c r="M2765" s="32" t="s">
        <v>69</v>
      </c>
      <c r="N2765" s="32" t="s">
        <v>303</v>
      </c>
      <c r="O2765" s="32" t="s">
        <v>115</v>
      </c>
      <c r="P2765" s="32">
        <v>796</v>
      </c>
      <c r="Q2765" s="32" t="s">
        <v>47</v>
      </c>
      <c r="R2765" s="58">
        <v>16</v>
      </c>
      <c r="S2765" s="58">
        <v>4200</v>
      </c>
      <c r="T2765" s="58">
        <v>0</v>
      </c>
      <c r="U2765" s="58">
        <f>T2765*1.12</f>
        <v>0</v>
      </c>
      <c r="V2765" s="63"/>
      <c r="W2765" s="32">
        <v>2016</v>
      </c>
      <c r="X2765" s="87" t="s">
        <v>13391</v>
      </c>
      <c r="Y2765" s="364"/>
      <c r="Z2765" s="364"/>
      <c r="AA2765" s="364"/>
      <c r="AB2765" s="364"/>
      <c r="AC2765" s="364"/>
      <c r="AD2765" s="364"/>
      <c r="AE2765" s="364"/>
      <c r="AF2765" s="364"/>
      <c r="AG2765" s="364"/>
      <c r="AH2765" s="39"/>
      <c r="AI2765" s="39"/>
      <c r="AJ2765" s="39"/>
      <c r="AK2765" s="39"/>
      <c r="AL2765" s="39"/>
      <c r="AM2765" s="39"/>
      <c r="AN2765" s="39"/>
      <c r="AO2765" s="39"/>
      <c r="AP2765" s="39"/>
      <c r="AQ2765" s="39"/>
      <c r="AR2765" s="39"/>
      <c r="AS2765" s="39"/>
      <c r="AT2765" s="39"/>
      <c r="AU2765" s="39"/>
      <c r="AV2765" s="39"/>
      <c r="AW2765" s="39"/>
      <c r="AX2765" s="39"/>
      <c r="AY2765" s="39"/>
      <c r="AZ2765" s="39"/>
      <c r="BA2765" s="39"/>
      <c r="BB2765" s="39"/>
      <c r="BC2765" s="39"/>
      <c r="BD2765" s="39"/>
      <c r="BE2765" s="39"/>
      <c r="BF2765" s="39"/>
    </row>
    <row r="2766" spans="1:58" s="40" customFormat="1" ht="50.1" customHeight="1">
      <c r="A2766" s="30" t="s">
        <v>13683</v>
      </c>
      <c r="B2766" s="54" t="s">
        <v>35</v>
      </c>
      <c r="C2766" s="42" t="s">
        <v>6469</v>
      </c>
      <c r="D2766" s="42" t="s">
        <v>6470</v>
      </c>
      <c r="E2766" s="42" t="s">
        <v>6471</v>
      </c>
      <c r="F2766" s="42" t="s">
        <v>6481</v>
      </c>
      <c r="G2766" s="30" t="s">
        <v>40</v>
      </c>
      <c r="H2766" s="239">
        <v>0</v>
      </c>
      <c r="I2766" s="313">
        <v>590000000</v>
      </c>
      <c r="J2766" s="68" t="s">
        <v>394</v>
      </c>
      <c r="K2766" s="30" t="s">
        <v>13233</v>
      </c>
      <c r="L2766" s="30" t="s">
        <v>396</v>
      </c>
      <c r="M2766" s="30" t="s">
        <v>69</v>
      </c>
      <c r="N2766" s="30" t="s">
        <v>1851</v>
      </c>
      <c r="O2766" s="30" t="s">
        <v>13395</v>
      </c>
      <c r="P2766" s="32">
        <v>796</v>
      </c>
      <c r="Q2766" s="32" t="s">
        <v>47</v>
      </c>
      <c r="R2766" s="58">
        <v>12</v>
      </c>
      <c r="S2766" s="58">
        <v>5850</v>
      </c>
      <c r="T2766" s="58">
        <f>R2766*S2766</f>
        <v>70200</v>
      </c>
      <c r="U2766" s="58">
        <f>T2766*1.12</f>
        <v>78624.000000000015</v>
      </c>
      <c r="V2766" s="98"/>
      <c r="W2766" s="68">
        <v>2016</v>
      </c>
      <c r="X2766" s="123"/>
      <c r="Y2766" s="364"/>
      <c r="Z2766" s="364"/>
      <c r="AA2766" s="364"/>
      <c r="AB2766" s="364"/>
      <c r="AC2766" s="364"/>
      <c r="AD2766" s="364"/>
      <c r="AE2766" s="364"/>
      <c r="AF2766" s="364"/>
      <c r="AG2766" s="364"/>
      <c r="AH2766" s="39"/>
      <c r="AI2766" s="39"/>
      <c r="AJ2766" s="39"/>
      <c r="AK2766" s="39"/>
      <c r="AL2766" s="39"/>
      <c r="AM2766" s="39"/>
      <c r="AN2766" s="39"/>
      <c r="AO2766" s="39"/>
      <c r="AP2766" s="39"/>
      <c r="AQ2766" s="39"/>
      <c r="AR2766" s="39"/>
      <c r="AS2766" s="39"/>
      <c r="AT2766" s="39"/>
      <c r="AU2766" s="39"/>
      <c r="AV2766" s="39"/>
      <c r="AW2766" s="39"/>
      <c r="AX2766" s="39"/>
      <c r="AY2766" s="39"/>
      <c r="AZ2766" s="39"/>
      <c r="BA2766" s="39"/>
      <c r="BB2766" s="39"/>
      <c r="BC2766" s="39"/>
      <c r="BD2766" s="39"/>
      <c r="BE2766" s="39"/>
      <c r="BF2766" s="39"/>
    </row>
    <row r="2767" spans="1:58" ht="50.1" customHeight="1">
      <c r="A2767" s="29" t="s">
        <v>6483</v>
      </c>
      <c r="B2767" s="30" t="s">
        <v>35</v>
      </c>
      <c r="C2767" s="31" t="s">
        <v>6484</v>
      </c>
      <c r="D2767" s="31" t="s">
        <v>6485</v>
      </c>
      <c r="E2767" s="31" t="s">
        <v>6486</v>
      </c>
      <c r="F2767" s="31" t="s">
        <v>6487</v>
      </c>
      <c r="G2767" s="32" t="s">
        <v>40</v>
      </c>
      <c r="H2767" s="33">
        <v>0</v>
      </c>
      <c r="I2767" s="67">
        <v>590000000</v>
      </c>
      <c r="J2767" s="32" t="s">
        <v>41</v>
      </c>
      <c r="K2767" s="32" t="s">
        <v>6488</v>
      </c>
      <c r="L2767" s="32" t="s">
        <v>41</v>
      </c>
      <c r="M2767" s="32" t="s">
        <v>84</v>
      </c>
      <c r="N2767" s="32" t="s">
        <v>55</v>
      </c>
      <c r="O2767" s="32" t="s">
        <v>56</v>
      </c>
      <c r="P2767" s="32" t="s">
        <v>133</v>
      </c>
      <c r="Q2767" s="32" t="s">
        <v>134</v>
      </c>
      <c r="R2767" s="34">
        <v>3000</v>
      </c>
      <c r="S2767" s="34">
        <v>523</v>
      </c>
      <c r="T2767" s="35">
        <v>0</v>
      </c>
      <c r="U2767" s="36">
        <f t="shared" si="230"/>
        <v>0</v>
      </c>
      <c r="V2767" s="37" t="s">
        <v>48</v>
      </c>
      <c r="W2767" s="32">
        <v>2016</v>
      </c>
      <c r="X2767" s="38">
        <v>11</v>
      </c>
    </row>
    <row r="2768" spans="1:58" s="163" customFormat="1" ht="50.1" customHeight="1">
      <c r="A2768" s="41" t="s">
        <v>6489</v>
      </c>
      <c r="B2768" s="30" t="s">
        <v>35</v>
      </c>
      <c r="C2768" s="42" t="s">
        <v>6484</v>
      </c>
      <c r="D2768" s="73" t="s">
        <v>6490</v>
      </c>
      <c r="E2768" s="42" t="s">
        <v>6486</v>
      </c>
      <c r="F2768" s="165" t="s">
        <v>6487</v>
      </c>
      <c r="G2768" s="30" t="s">
        <v>40</v>
      </c>
      <c r="H2768" s="30">
        <v>0</v>
      </c>
      <c r="I2768" s="67">
        <v>590000000</v>
      </c>
      <c r="J2768" s="32" t="s">
        <v>41</v>
      </c>
      <c r="K2768" s="48" t="s">
        <v>6491</v>
      </c>
      <c r="L2768" s="32" t="s">
        <v>41</v>
      </c>
      <c r="M2768" s="98" t="s">
        <v>84</v>
      </c>
      <c r="N2768" s="30" t="s">
        <v>55</v>
      </c>
      <c r="O2768" s="67" t="s">
        <v>483</v>
      </c>
      <c r="P2768" s="98" t="s">
        <v>133</v>
      </c>
      <c r="Q2768" s="98" t="s">
        <v>137</v>
      </c>
      <c r="R2768" s="49" t="s">
        <v>6492</v>
      </c>
      <c r="S2768" s="118" t="s">
        <v>6493</v>
      </c>
      <c r="T2768" s="44">
        <f>R2768*S2768</f>
        <v>1569000</v>
      </c>
      <c r="U2768" s="44">
        <f>T2768*1.12</f>
        <v>1757280.0000000002</v>
      </c>
      <c r="V2768" s="166"/>
      <c r="W2768" s="32">
        <v>2016</v>
      </c>
      <c r="X2768" s="30"/>
    </row>
    <row r="2769" spans="1:63" ht="50.1" customHeight="1">
      <c r="A2769" s="29" t="s">
        <v>6494</v>
      </c>
      <c r="B2769" s="30" t="s">
        <v>35</v>
      </c>
      <c r="C2769" s="31" t="s">
        <v>6495</v>
      </c>
      <c r="D2769" s="31" t="s">
        <v>6496</v>
      </c>
      <c r="E2769" s="31" t="s">
        <v>6497</v>
      </c>
      <c r="F2769" s="31" t="s">
        <v>6496</v>
      </c>
      <c r="G2769" s="32" t="s">
        <v>40</v>
      </c>
      <c r="H2769" s="33">
        <v>0</v>
      </c>
      <c r="I2769" s="67">
        <v>590000000</v>
      </c>
      <c r="J2769" s="32" t="s">
        <v>41</v>
      </c>
      <c r="K2769" s="32" t="s">
        <v>42</v>
      </c>
      <c r="L2769" s="32" t="s">
        <v>43</v>
      </c>
      <c r="M2769" s="32" t="s">
        <v>44</v>
      </c>
      <c r="N2769" s="32" t="s">
        <v>45</v>
      </c>
      <c r="O2769" s="32" t="s">
        <v>46</v>
      </c>
      <c r="P2769" s="32" t="s">
        <v>1246</v>
      </c>
      <c r="Q2769" s="32" t="s">
        <v>1247</v>
      </c>
      <c r="R2769" s="34">
        <v>4</v>
      </c>
      <c r="S2769" s="34">
        <v>3000</v>
      </c>
      <c r="T2769" s="35">
        <v>0</v>
      </c>
      <c r="U2769" s="36">
        <f t="shared" si="230"/>
        <v>0</v>
      </c>
      <c r="V2769" s="37" t="s">
        <v>48</v>
      </c>
      <c r="W2769" s="32">
        <v>2016</v>
      </c>
      <c r="X2769" s="38">
        <v>11</v>
      </c>
    </row>
    <row r="2770" spans="1:63" s="163" customFormat="1" ht="50.1" customHeight="1">
      <c r="A2770" s="41" t="s">
        <v>6498</v>
      </c>
      <c r="B2770" s="30" t="s">
        <v>35</v>
      </c>
      <c r="C2770" s="42" t="s">
        <v>6495</v>
      </c>
      <c r="D2770" s="42" t="s">
        <v>6496</v>
      </c>
      <c r="E2770" s="42" t="s">
        <v>6497</v>
      </c>
      <c r="F2770" s="161" t="s">
        <v>6496</v>
      </c>
      <c r="G2770" s="30" t="s">
        <v>40</v>
      </c>
      <c r="H2770" s="30">
        <v>0</v>
      </c>
      <c r="I2770" s="67">
        <v>590000000</v>
      </c>
      <c r="J2770" s="32" t="s">
        <v>41</v>
      </c>
      <c r="K2770" s="30" t="s">
        <v>174</v>
      </c>
      <c r="L2770" s="32" t="s">
        <v>43</v>
      </c>
      <c r="M2770" s="30" t="s">
        <v>44</v>
      </c>
      <c r="N2770" s="30" t="s">
        <v>45</v>
      </c>
      <c r="O2770" s="32" t="s">
        <v>175</v>
      </c>
      <c r="P2770" s="32" t="s">
        <v>1246</v>
      </c>
      <c r="Q2770" s="30" t="s">
        <v>1247</v>
      </c>
      <c r="R2770" s="43">
        <v>4</v>
      </c>
      <c r="S2770" s="43">
        <v>3000</v>
      </c>
      <c r="T2770" s="44">
        <f>R2770*S2770</f>
        <v>12000</v>
      </c>
      <c r="U2770" s="44">
        <f>T2770*1.12</f>
        <v>13440.000000000002</v>
      </c>
      <c r="V2770" s="45"/>
      <c r="W2770" s="32">
        <v>2016</v>
      </c>
      <c r="X2770" s="30"/>
    </row>
    <row r="2771" spans="1:63" ht="50.1" customHeight="1">
      <c r="A2771" s="29" t="s">
        <v>6499</v>
      </c>
      <c r="B2771" s="30" t="s">
        <v>35</v>
      </c>
      <c r="C2771" s="31" t="s">
        <v>6500</v>
      </c>
      <c r="D2771" s="31" t="s">
        <v>6501</v>
      </c>
      <c r="E2771" s="31" t="s">
        <v>6502</v>
      </c>
      <c r="F2771" s="31" t="s">
        <v>6503</v>
      </c>
      <c r="G2771" s="32" t="s">
        <v>40</v>
      </c>
      <c r="H2771" s="33">
        <v>0</v>
      </c>
      <c r="I2771" s="67">
        <v>590000000</v>
      </c>
      <c r="J2771" s="32" t="s">
        <v>41</v>
      </c>
      <c r="K2771" s="32" t="s">
        <v>224</v>
      </c>
      <c r="L2771" s="32" t="s">
        <v>43</v>
      </c>
      <c r="M2771" s="32" t="s">
        <v>84</v>
      </c>
      <c r="N2771" s="32" t="s">
        <v>314</v>
      </c>
      <c r="O2771" s="32" t="s">
        <v>56</v>
      </c>
      <c r="P2771" s="32">
        <v>796</v>
      </c>
      <c r="Q2771" s="32" t="s">
        <v>47</v>
      </c>
      <c r="R2771" s="34">
        <v>3</v>
      </c>
      <c r="S2771" s="34">
        <v>7479.95</v>
      </c>
      <c r="T2771" s="35">
        <v>0</v>
      </c>
      <c r="U2771" s="36">
        <v>0</v>
      </c>
      <c r="V2771" s="37" t="s">
        <v>48</v>
      </c>
      <c r="W2771" s="32">
        <v>2016</v>
      </c>
      <c r="X2771" s="30" t="s">
        <v>12865</v>
      </c>
    </row>
    <row r="2772" spans="1:63" ht="50.1" customHeight="1">
      <c r="A2772" s="29" t="s">
        <v>6504</v>
      </c>
      <c r="B2772" s="30" t="s">
        <v>35</v>
      </c>
      <c r="C2772" s="31" t="s">
        <v>6500</v>
      </c>
      <c r="D2772" s="31" t="s">
        <v>6501</v>
      </c>
      <c r="E2772" s="31" t="s">
        <v>6502</v>
      </c>
      <c r="F2772" s="31" t="s">
        <v>6503</v>
      </c>
      <c r="G2772" s="32" t="s">
        <v>40</v>
      </c>
      <c r="H2772" s="33">
        <v>0</v>
      </c>
      <c r="I2772" s="67">
        <v>590000000</v>
      </c>
      <c r="J2772" s="32" t="s">
        <v>41</v>
      </c>
      <c r="K2772" s="32" t="s">
        <v>3922</v>
      </c>
      <c r="L2772" s="32" t="s">
        <v>43</v>
      </c>
      <c r="M2772" s="32" t="s">
        <v>69</v>
      </c>
      <c r="N2772" s="32" t="s">
        <v>314</v>
      </c>
      <c r="O2772" s="32" t="s">
        <v>46</v>
      </c>
      <c r="P2772" s="32">
        <v>796</v>
      </c>
      <c r="Q2772" s="32" t="s">
        <v>47</v>
      </c>
      <c r="R2772" s="34">
        <v>3</v>
      </c>
      <c r="S2772" s="34">
        <v>14464.24</v>
      </c>
      <c r="T2772" s="35">
        <f>R2772*S2772</f>
        <v>43392.72</v>
      </c>
      <c r="U2772" s="36">
        <f t="shared" ref="U2772:U2831" si="231">T2772*1.12</f>
        <v>48599.846400000009</v>
      </c>
      <c r="V2772" s="37" t="s">
        <v>48</v>
      </c>
      <c r="W2772" s="32">
        <v>2016</v>
      </c>
      <c r="X2772" s="38" t="s">
        <v>48</v>
      </c>
    </row>
    <row r="2773" spans="1:63" ht="50.1" customHeight="1">
      <c r="A2773" s="29" t="s">
        <v>6505</v>
      </c>
      <c r="B2773" s="30" t="s">
        <v>35</v>
      </c>
      <c r="C2773" s="31" t="s">
        <v>6506</v>
      </c>
      <c r="D2773" s="31" t="s">
        <v>6507</v>
      </c>
      <c r="E2773" s="31" t="s">
        <v>6508</v>
      </c>
      <c r="F2773" s="31" t="s">
        <v>6509</v>
      </c>
      <c r="G2773" s="32" t="s">
        <v>40</v>
      </c>
      <c r="H2773" s="33">
        <v>0</v>
      </c>
      <c r="I2773" s="67">
        <v>590000000</v>
      </c>
      <c r="J2773" s="32" t="s">
        <v>41</v>
      </c>
      <c r="K2773" s="32" t="s">
        <v>68</v>
      </c>
      <c r="L2773" s="32" t="s">
        <v>43</v>
      </c>
      <c r="M2773" s="32" t="s">
        <v>69</v>
      </c>
      <c r="N2773" s="32" t="s">
        <v>70</v>
      </c>
      <c r="O2773" s="32" t="s">
        <v>71</v>
      </c>
      <c r="P2773" s="32">
        <v>796</v>
      </c>
      <c r="Q2773" s="32" t="s">
        <v>47</v>
      </c>
      <c r="R2773" s="34">
        <v>8</v>
      </c>
      <c r="S2773" s="34">
        <v>1800</v>
      </c>
      <c r="T2773" s="35">
        <v>0</v>
      </c>
      <c r="U2773" s="36">
        <f t="shared" si="231"/>
        <v>0</v>
      </c>
      <c r="V2773" s="37" t="s">
        <v>48</v>
      </c>
      <c r="W2773" s="32">
        <v>2016</v>
      </c>
      <c r="X2773" s="38">
        <v>11</v>
      </c>
    </row>
    <row r="2774" spans="1:63" s="163" customFormat="1" ht="50.1" customHeight="1">
      <c r="A2774" s="41" t="s">
        <v>6510</v>
      </c>
      <c r="B2774" s="30" t="s">
        <v>35</v>
      </c>
      <c r="C2774" s="42" t="s">
        <v>6506</v>
      </c>
      <c r="D2774" s="42" t="s">
        <v>6507</v>
      </c>
      <c r="E2774" s="42" t="s">
        <v>6508</v>
      </c>
      <c r="F2774" s="164" t="s">
        <v>6509</v>
      </c>
      <c r="G2774" s="32" t="s">
        <v>40</v>
      </c>
      <c r="H2774" s="30">
        <v>0</v>
      </c>
      <c r="I2774" s="67">
        <v>590000000</v>
      </c>
      <c r="J2774" s="32" t="s">
        <v>41</v>
      </c>
      <c r="K2774" s="32" t="s">
        <v>182</v>
      </c>
      <c r="L2774" s="32" t="s">
        <v>43</v>
      </c>
      <c r="M2774" s="68" t="s">
        <v>69</v>
      </c>
      <c r="N2774" s="32" t="s">
        <v>70</v>
      </c>
      <c r="O2774" s="32" t="s">
        <v>115</v>
      </c>
      <c r="P2774" s="32">
        <v>796</v>
      </c>
      <c r="Q2774" s="32" t="s">
        <v>47</v>
      </c>
      <c r="R2774" s="58">
        <v>8</v>
      </c>
      <c r="S2774" s="58">
        <v>1800</v>
      </c>
      <c r="T2774" s="44">
        <f t="shared" ref="T2774:T2786" si="232">R2774*S2774</f>
        <v>14400</v>
      </c>
      <c r="U2774" s="44">
        <f t="shared" si="231"/>
        <v>16128.000000000002</v>
      </c>
      <c r="V2774" s="56"/>
      <c r="W2774" s="32">
        <v>2016</v>
      </c>
      <c r="X2774" s="30"/>
    </row>
    <row r="2775" spans="1:63" ht="50.1" customHeight="1">
      <c r="A2775" s="29" t="s">
        <v>6511</v>
      </c>
      <c r="B2775" s="30" t="s">
        <v>35</v>
      </c>
      <c r="C2775" s="31" t="s">
        <v>6512</v>
      </c>
      <c r="D2775" s="31" t="s">
        <v>6507</v>
      </c>
      <c r="E2775" s="31" t="s">
        <v>6513</v>
      </c>
      <c r="F2775" s="31" t="s">
        <v>6514</v>
      </c>
      <c r="G2775" s="32" t="s">
        <v>40</v>
      </c>
      <c r="H2775" s="33">
        <v>0</v>
      </c>
      <c r="I2775" s="67">
        <v>590000000</v>
      </c>
      <c r="J2775" s="32" t="s">
        <v>41</v>
      </c>
      <c r="K2775" s="32" t="s">
        <v>224</v>
      </c>
      <c r="L2775" s="32" t="s">
        <v>43</v>
      </c>
      <c r="M2775" s="32" t="s">
        <v>84</v>
      </c>
      <c r="N2775" s="32" t="s">
        <v>438</v>
      </c>
      <c r="O2775" s="32" t="s">
        <v>56</v>
      </c>
      <c r="P2775" s="32">
        <v>796</v>
      </c>
      <c r="Q2775" s="32" t="s">
        <v>47</v>
      </c>
      <c r="R2775" s="34">
        <v>100</v>
      </c>
      <c r="S2775" s="34">
        <v>370</v>
      </c>
      <c r="T2775" s="35">
        <f t="shared" si="232"/>
        <v>37000</v>
      </c>
      <c r="U2775" s="36">
        <f t="shared" si="231"/>
        <v>41440.000000000007</v>
      </c>
      <c r="V2775" s="37" t="s">
        <v>48</v>
      </c>
      <c r="W2775" s="32">
        <v>2016</v>
      </c>
      <c r="X2775" s="38" t="s">
        <v>48</v>
      </c>
    </row>
    <row r="2776" spans="1:63" ht="50.1" customHeight="1">
      <c r="A2776" s="29" t="s">
        <v>6515</v>
      </c>
      <c r="B2776" s="30" t="s">
        <v>35</v>
      </c>
      <c r="C2776" s="31" t="s">
        <v>6512</v>
      </c>
      <c r="D2776" s="31" t="s">
        <v>6507</v>
      </c>
      <c r="E2776" s="31" t="s">
        <v>6513</v>
      </c>
      <c r="F2776" s="31" t="s">
        <v>6516</v>
      </c>
      <c r="G2776" s="32" t="s">
        <v>40</v>
      </c>
      <c r="H2776" s="33">
        <v>0</v>
      </c>
      <c r="I2776" s="67">
        <v>590000000</v>
      </c>
      <c r="J2776" s="32" t="s">
        <v>41</v>
      </c>
      <c r="K2776" s="32" t="s">
        <v>224</v>
      </c>
      <c r="L2776" s="32" t="s">
        <v>43</v>
      </c>
      <c r="M2776" s="32" t="s">
        <v>84</v>
      </c>
      <c r="N2776" s="32" t="s">
        <v>438</v>
      </c>
      <c r="O2776" s="32" t="s">
        <v>56</v>
      </c>
      <c r="P2776" s="32">
        <v>796</v>
      </c>
      <c r="Q2776" s="32" t="s">
        <v>47</v>
      </c>
      <c r="R2776" s="34">
        <v>240</v>
      </c>
      <c r="S2776" s="34">
        <v>2100</v>
      </c>
      <c r="T2776" s="35">
        <f t="shared" si="232"/>
        <v>504000</v>
      </c>
      <c r="U2776" s="36">
        <f t="shared" si="231"/>
        <v>564480</v>
      </c>
      <c r="V2776" s="37" t="s">
        <v>48</v>
      </c>
      <c r="W2776" s="32">
        <v>2016</v>
      </c>
      <c r="X2776" s="38" t="s">
        <v>48</v>
      </c>
    </row>
    <row r="2777" spans="1:63" ht="50.1" customHeight="1">
      <c r="A2777" s="29" t="s">
        <v>6517</v>
      </c>
      <c r="B2777" s="30" t="s">
        <v>35</v>
      </c>
      <c r="C2777" s="31" t="s">
        <v>6518</v>
      </c>
      <c r="D2777" s="31" t="s">
        <v>6507</v>
      </c>
      <c r="E2777" s="31" t="s">
        <v>6519</v>
      </c>
      <c r="F2777" s="31" t="s">
        <v>2580</v>
      </c>
      <c r="G2777" s="32" t="s">
        <v>40</v>
      </c>
      <c r="H2777" s="33">
        <v>0</v>
      </c>
      <c r="I2777" s="67">
        <v>590000000</v>
      </c>
      <c r="J2777" s="32" t="s">
        <v>41</v>
      </c>
      <c r="K2777" s="32" t="s">
        <v>5455</v>
      </c>
      <c r="L2777" s="32" t="s">
        <v>83</v>
      </c>
      <c r="M2777" s="32" t="s">
        <v>84</v>
      </c>
      <c r="N2777" s="32" t="s">
        <v>85</v>
      </c>
      <c r="O2777" s="32" t="s">
        <v>95</v>
      </c>
      <c r="P2777" s="32">
        <v>796</v>
      </c>
      <c r="Q2777" s="32" t="s">
        <v>47</v>
      </c>
      <c r="R2777" s="34">
        <v>40</v>
      </c>
      <c r="S2777" s="34">
        <v>3500</v>
      </c>
      <c r="T2777" s="35">
        <f t="shared" si="232"/>
        <v>140000</v>
      </c>
      <c r="U2777" s="36">
        <f t="shared" si="231"/>
        <v>156800.00000000003</v>
      </c>
      <c r="V2777" s="37" t="s">
        <v>48</v>
      </c>
      <c r="W2777" s="32">
        <v>2016</v>
      </c>
      <c r="X2777" s="38" t="s">
        <v>48</v>
      </c>
    </row>
    <row r="2778" spans="1:63" s="40" customFormat="1" ht="50.1" customHeight="1">
      <c r="A2778" s="29" t="s">
        <v>6520</v>
      </c>
      <c r="B2778" s="30" t="s">
        <v>35</v>
      </c>
      <c r="C2778" s="31" t="s">
        <v>6521</v>
      </c>
      <c r="D2778" s="31" t="s">
        <v>6507</v>
      </c>
      <c r="E2778" s="31" t="s">
        <v>6522</v>
      </c>
      <c r="F2778" s="31" t="s">
        <v>938</v>
      </c>
      <c r="G2778" s="32" t="s">
        <v>40</v>
      </c>
      <c r="H2778" s="33">
        <v>0</v>
      </c>
      <c r="I2778" s="47">
        <v>590000000</v>
      </c>
      <c r="J2778" s="32" t="s">
        <v>41</v>
      </c>
      <c r="K2778" s="32" t="s">
        <v>6523</v>
      </c>
      <c r="L2778" s="32" t="s">
        <v>83</v>
      </c>
      <c r="M2778" s="32" t="s">
        <v>84</v>
      </c>
      <c r="N2778" s="32" t="s">
        <v>85</v>
      </c>
      <c r="O2778" s="32">
        <v>100</v>
      </c>
      <c r="P2778" s="32">
        <v>796</v>
      </c>
      <c r="Q2778" s="32" t="s">
        <v>47</v>
      </c>
      <c r="R2778" s="170">
        <v>8</v>
      </c>
      <c r="S2778" s="170">
        <v>1000</v>
      </c>
      <c r="T2778" s="170">
        <v>0</v>
      </c>
      <c r="U2778" s="401">
        <f t="shared" ref="U2778" si="233">T2778*1.12</f>
        <v>0</v>
      </c>
      <c r="V2778" s="37" t="s">
        <v>48</v>
      </c>
      <c r="W2778" s="32">
        <v>2016</v>
      </c>
      <c r="X2778" s="33" t="s">
        <v>14298</v>
      </c>
      <c r="Y2778" s="363"/>
      <c r="Z2778" s="364"/>
      <c r="AA2778" s="364"/>
      <c r="AB2778" s="364"/>
      <c r="AC2778" s="364"/>
      <c r="AD2778" s="364"/>
      <c r="AE2778" s="364"/>
      <c r="AF2778" s="364"/>
      <c r="AG2778" s="364"/>
      <c r="AH2778" s="364"/>
      <c r="AI2778" s="364"/>
      <c r="AJ2778" s="364"/>
      <c r="AK2778" s="364"/>
      <c r="AL2778" s="364"/>
      <c r="AM2778" s="39"/>
      <c r="AN2778" s="39"/>
      <c r="AO2778" s="39"/>
      <c r="AP2778" s="39"/>
      <c r="AQ2778" s="39"/>
      <c r="AR2778" s="39"/>
      <c r="AS2778" s="39"/>
      <c r="AT2778" s="39"/>
      <c r="AU2778" s="39"/>
      <c r="AV2778" s="39"/>
      <c r="AW2778" s="39"/>
      <c r="AX2778" s="39"/>
      <c r="AY2778" s="39"/>
      <c r="AZ2778" s="39"/>
      <c r="BA2778" s="39"/>
      <c r="BB2778" s="39"/>
      <c r="BC2778" s="39"/>
      <c r="BD2778" s="39"/>
      <c r="BE2778" s="39"/>
      <c r="BF2778" s="39"/>
      <c r="BG2778" s="39"/>
      <c r="BH2778" s="39"/>
      <c r="BI2778" s="39"/>
      <c r="BJ2778" s="39"/>
      <c r="BK2778" s="39"/>
    </row>
    <row r="2779" spans="1:63" s="40" customFormat="1" ht="50.1" customHeight="1">
      <c r="A2779" s="124" t="s">
        <v>14299</v>
      </c>
      <c r="B2779" s="30" t="s">
        <v>35</v>
      </c>
      <c r="C2779" s="423" t="s">
        <v>6529</v>
      </c>
      <c r="D2779" s="31" t="s">
        <v>6507</v>
      </c>
      <c r="E2779" s="31" t="s">
        <v>6530</v>
      </c>
      <c r="F2779" s="31" t="s">
        <v>938</v>
      </c>
      <c r="G2779" s="32" t="s">
        <v>40</v>
      </c>
      <c r="H2779" s="33">
        <v>0</v>
      </c>
      <c r="I2779" s="47">
        <v>590000000</v>
      </c>
      <c r="J2779" s="32" t="s">
        <v>41</v>
      </c>
      <c r="K2779" s="48" t="s">
        <v>14136</v>
      </c>
      <c r="L2779" s="32" t="s">
        <v>83</v>
      </c>
      <c r="M2779" s="32" t="s">
        <v>84</v>
      </c>
      <c r="N2779" s="32" t="s">
        <v>85</v>
      </c>
      <c r="O2779" s="248" t="s">
        <v>14294</v>
      </c>
      <c r="P2779" s="32">
        <v>796</v>
      </c>
      <c r="Q2779" s="32" t="s">
        <v>47</v>
      </c>
      <c r="R2779" s="206">
        <v>2</v>
      </c>
      <c r="S2779" s="206">
        <v>3900</v>
      </c>
      <c r="T2779" s="425">
        <f>R2779*S2779</f>
        <v>7800</v>
      </c>
      <c r="U2779" s="206">
        <f>T2779*1.12</f>
        <v>8736</v>
      </c>
      <c r="V2779" s="283"/>
      <c r="W2779" s="32">
        <v>2016</v>
      </c>
      <c r="X2779" s="33"/>
      <c r="Y2779" s="363"/>
      <c r="Z2779" s="364"/>
      <c r="AA2779" s="364"/>
      <c r="AB2779" s="364"/>
      <c r="AC2779" s="364"/>
      <c r="AD2779" s="364"/>
      <c r="AE2779" s="364"/>
      <c r="AF2779" s="364"/>
      <c r="AG2779" s="364"/>
      <c r="AH2779" s="364"/>
      <c r="AI2779" s="364"/>
      <c r="AJ2779" s="364"/>
      <c r="AK2779" s="364"/>
      <c r="AL2779" s="364"/>
      <c r="AM2779" s="39"/>
      <c r="AN2779" s="39"/>
      <c r="AO2779" s="39"/>
      <c r="AP2779" s="39"/>
      <c r="AQ2779" s="39"/>
      <c r="AR2779" s="39"/>
      <c r="AS2779" s="39"/>
      <c r="AT2779" s="39"/>
      <c r="AU2779" s="39"/>
      <c r="AV2779" s="39"/>
      <c r="AW2779" s="39"/>
      <c r="AX2779" s="39"/>
      <c r="AY2779" s="39"/>
      <c r="AZ2779" s="39"/>
      <c r="BA2779" s="39"/>
      <c r="BB2779" s="39"/>
      <c r="BC2779" s="39"/>
      <c r="BD2779" s="39"/>
      <c r="BE2779" s="39"/>
      <c r="BF2779" s="39"/>
      <c r="BG2779" s="39"/>
      <c r="BH2779" s="39"/>
      <c r="BI2779" s="39"/>
      <c r="BJ2779" s="39"/>
      <c r="BK2779" s="39"/>
    </row>
    <row r="2780" spans="1:63" s="40" customFormat="1" ht="50.1" customHeight="1">
      <c r="A2780" s="29" t="s">
        <v>6524</v>
      </c>
      <c r="B2780" s="30" t="s">
        <v>35</v>
      </c>
      <c r="C2780" s="31" t="s">
        <v>6525</v>
      </c>
      <c r="D2780" s="31" t="s">
        <v>6507</v>
      </c>
      <c r="E2780" s="31" t="s">
        <v>6526</v>
      </c>
      <c r="F2780" s="31" t="s">
        <v>93</v>
      </c>
      <c r="G2780" s="32" t="s">
        <v>40</v>
      </c>
      <c r="H2780" s="33">
        <v>0</v>
      </c>
      <c r="I2780" s="47">
        <v>590000000</v>
      </c>
      <c r="J2780" s="32" t="s">
        <v>41</v>
      </c>
      <c r="K2780" s="32" t="s">
        <v>6527</v>
      </c>
      <c r="L2780" s="32" t="s">
        <v>83</v>
      </c>
      <c r="M2780" s="32" t="s">
        <v>84</v>
      </c>
      <c r="N2780" s="32" t="s">
        <v>85</v>
      </c>
      <c r="O2780" s="32">
        <v>100</v>
      </c>
      <c r="P2780" s="32">
        <v>796</v>
      </c>
      <c r="Q2780" s="32" t="s">
        <v>47</v>
      </c>
      <c r="R2780" s="170">
        <v>8</v>
      </c>
      <c r="S2780" s="170">
        <v>1000</v>
      </c>
      <c r="T2780" s="170">
        <v>0</v>
      </c>
      <c r="U2780" s="401">
        <f>T2780*1.12</f>
        <v>0</v>
      </c>
      <c r="V2780" s="37" t="s">
        <v>48</v>
      </c>
      <c r="W2780" s="32">
        <v>2016</v>
      </c>
      <c r="X2780" s="33" t="s">
        <v>14295</v>
      </c>
      <c r="Y2780" s="363"/>
      <c r="Z2780" s="364"/>
      <c r="AA2780" s="364"/>
      <c r="AB2780" s="364"/>
      <c r="AC2780" s="364"/>
      <c r="AD2780" s="364"/>
      <c r="AE2780" s="364"/>
      <c r="AF2780" s="364"/>
      <c r="AG2780" s="364"/>
      <c r="AH2780" s="364"/>
      <c r="AI2780" s="364"/>
      <c r="AJ2780" s="364"/>
      <c r="AK2780" s="364"/>
      <c r="AL2780" s="364"/>
      <c r="AM2780" s="39"/>
      <c r="AN2780" s="39"/>
      <c r="AO2780" s="39"/>
      <c r="AP2780" s="39"/>
      <c r="AQ2780" s="39"/>
      <c r="AR2780" s="39"/>
      <c r="AS2780" s="39"/>
      <c r="AT2780" s="39"/>
      <c r="AU2780" s="39"/>
      <c r="AV2780" s="39"/>
      <c r="AW2780" s="39"/>
      <c r="AX2780" s="39"/>
      <c r="AY2780" s="39"/>
      <c r="AZ2780" s="39"/>
      <c r="BA2780" s="39"/>
      <c r="BB2780" s="39"/>
      <c r="BC2780" s="39"/>
      <c r="BD2780" s="39"/>
      <c r="BE2780" s="39"/>
      <c r="BF2780" s="39"/>
      <c r="BG2780" s="39"/>
      <c r="BH2780" s="39"/>
      <c r="BI2780" s="39"/>
      <c r="BJ2780" s="39"/>
      <c r="BK2780" s="39"/>
    </row>
    <row r="2781" spans="1:63" s="40" customFormat="1" ht="50.1" customHeight="1">
      <c r="A2781" s="124" t="s">
        <v>14296</v>
      </c>
      <c r="B2781" s="54" t="s">
        <v>35</v>
      </c>
      <c r="C2781" s="341" t="s">
        <v>14297</v>
      </c>
      <c r="D2781" s="341" t="s">
        <v>6507</v>
      </c>
      <c r="E2781" s="341" t="s">
        <v>6519</v>
      </c>
      <c r="F2781" s="341" t="s">
        <v>938</v>
      </c>
      <c r="G2781" s="57" t="s">
        <v>40</v>
      </c>
      <c r="H2781" s="32">
        <v>0</v>
      </c>
      <c r="I2781" s="320">
        <v>590000000</v>
      </c>
      <c r="J2781" s="57" t="s">
        <v>41</v>
      </c>
      <c r="K2781" s="48" t="s">
        <v>14136</v>
      </c>
      <c r="L2781" s="57" t="s">
        <v>83</v>
      </c>
      <c r="M2781" s="57" t="s">
        <v>84</v>
      </c>
      <c r="N2781" s="57" t="s">
        <v>88</v>
      </c>
      <c r="O2781" s="248" t="s">
        <v>14294</v>
      </c>
      <c r="P2781" s="32">
        <v>796</v>
      </c>
      <c r="Q2781" s="32" t="s">
        <v>47</v>
      </c>
      <c r="R2781" s="206">
        <v>8</v>
      </c>
      <c r="S2781" s="206">
        <v>3400</v>
      </c>
      <c r="T2781" s="425">
        <f>R2781*S2781</f>
        <v>27200</v>
      </c>
      <c r="U2781" s="206">
        <f>T2781*1.12</f>
        <v>30464.000000000004</v>
      </c>
      <c r="V2781" s="204"/>
      <c r="W2781" s="204">
        <v>2016</v>
      </c>
      <c r="X2781" s="217"/>
      <c r="Y2781" s="363"/>
      <c r="Z2781" s="364"/>
      <c r="AA2781" s="364"/>
      <c r="AB2781" s="364"/>
      <c r="AC2781" s="364"/>
      <c r="AD2781" s="364"/>
      <c r="AE2781" s="364"/>
      <c r="AF2781" s="364"/>
      <c r="AG2781" s="364"/>
      <c r="AH2781" s="364"/>
      <c r="AI2781" s="364"/>
      <c r="AJ2781" s="364"/>
      <c r="AK2781" s="364"/>
      <c r="AL2781" s="364"/>
      <c r="AM2781" s="39"/>
      <c r="AN2781" s="39"/>
      <c r="AO2781" s="39"/>
      <c r="AP2781" s="39"/>
      <c r="AQ2781" s="39"/>
      <c r="AR2781" s="39"/>
      <c r="AS2781" s="39"/>
      <c r="AT2781" s="39"/>
      <c r="AU2781" s="39"/>
      <c r="AV2781" s="39"/>
      <c r="AW2781" s="39"/>
      <c r="AX2781" s="39"/>
      <c r="AY2781" s="39"/>
      <c r="AZ2781" s="39"/>
      <c r="BA2781" s="39"/>
      <c r="BB2781" s="39"/>
      <c r="BC2781" s="39"/>
      <c r="BD2781" s="39"/>
      <c r="BE2781" s="39"/>
      <c r="BF2781" s="39"/>
      <c r="BG2781" s="39"/>
      <c r="BH2781" s="39"/>
      <c r="BI2781" s="39"/>
      <c r="BJ2781" s="39"/>
      <c r="BK2781" s="39"/>
    </row>
    <row r="2782" spans="1:63" ht="50.1" customHeight="1">
      <c r="A2782" s="29" t="s">
        <v>6528</v>
      </c>
      <c r="B2782" s="30" t="s">
        <v>35</v>
      </c>
      <c r="C2782" s="31" t="s">
        <v>6529</v>
      </c>
      <c r="D2782" s="31" t="s">
        <v>6507</v>
      </c>
      <c r="E2782" s="31" t="s">
        <v>6530</v>
      </c>
      <c r="F2782" s="31" t="s">
        <v>938</v>
      </c>
      <c r="G2782" s="32" t="s">
        <v>40</v>
      </c>
      <c r="H2782" s="33">
        <v>0</v>
      </c>
      <c r="I2782" s="67">
        <v>590000000</v>
      </c>
      <c r="J2782" s="32" t="s">
        <v>41</v>
      </c>
      <c r="K2782" s="32" t="s">
        <v>5446</v>
      </c>
      <c r="L2782" s="32" t="s">
        <v>83</v>
      </c>
      <c r="M2782" s="32" t="s">
        <v>84</v>
      </c>
      <c r="N2782" s="32" t="s">
        <v>85</v>
      </c>
      <c r="O2782" s="32" t="s">
        <v>95</v>
      </c>
      <c r="P2782" s="32">
        <v>796</v>
      </c>
      <c r="Q2782" s="32" t="s">
        <v>47</v>
      </c>
      <c r="R2782" s="34">
        <v>15</v>
      </c>
      <c r="S2782" s="34">
        <v>4000</v>
      </c>
      <c r="T2782" s="35">
        <f t="shared" si="232"/>
        <v>60000</v>
      </c>
      <c r="U2782" s="36">
        <f t="shared" si="231"/>
        <v>67200</v>
      </c>
      <c r="V2782" s="37" t="s">
        <v>48</v>
      </c>
      <c r="W2782" s="32">
        <v>2016</v>
      </c>
      <c r="X2782" s="38" t="s">
        <v>48</v>
      </c>
    </row>
    <row r="2783" spans="1:63" ht="50.1" customHeight="1">
      <c r="A2783" s="29" t="s">
        <v>6531</v>
      </c>
      <c r="B2783" s="30" t="s">
        <v>35</v>
      </c>
      <c r="C2783" s="31" t="s">
        <v>6532</v>
      </c>
      <c r="D2783" s="31" t="s">
        <v>6507</v>
      </c>
      <c r="E2783" s="31" t="s">
        <v>6533</v>
      </c>
      <c r="F2783" s="31" t="s">
        <v>93</v>
      </c>
      <c r="G2783" s="32" t="s">
        <v>40</v>
      </c>
      <c r="H2783" s="33">
        <v>0</v>
      </c>
      <c r="I2783" s="67">
        <v>590000000</v>
      </c>
      <c r="J2783" s="32" t="s">
        <v>41</v>
      </c>
      <c r="K2783" s="32" t="s">
        <v>6534</v>
      </c>
      <c r="L2783" s="32" t="s">
        <v>83</v>
      </c>
      <c r="M2783" s="32" t="s">
        <v>84</v>
      </c>
      <c r="N2783" s="32" t="s">
        <v>85</v>
      </c>
      <c r="O2783" s="32" t="s">
        <v>95</v>
      </c>
      <c r="P2783" s="32">
        <v>796</v>
      </c>
      <c r="Q2783" s="32" t="s">
        <v>47</v>
      </c>
      <c r="R2783" s="34">
        <v>10</v>
      </c>
      <c r="S2783" s="34">
        <v>4000</v>
      </c>
      <c r="T2783" s="35">
        <f t="shared" si="232"/>
        <v>40000</v>
      </c>
      <c r="U2783" s="36">
        <f t="shared" si="231"/>
        <v>44800.000000000007</v>
      </c>
      <c r="V2783" s="37" t="s">
        <v>48</v>
      </c>
      <c r="W2783" s="32">
        <v>2016</v>
      </c>
      <c r="X2783" s="38" t="s">
        <v>48</v>
      </c>
    </row>
    <row r="2784" spans="1:63" ht="50.1" customHeight="1">
      <c r="A2784" s="29" t="s">
        <v>6535</v>
      </c>
      <c r="B2784" s="30" t="s">
        <v>35</v>
      </c>
      <c r="C2784" s="31" t="s">
        <v>6536</v>
      </c>
      <c r="D2784" s="31" t="s">
        <v>6507</v>
      </c>
      <c r="E2784" s="31" t="s">
        <v>6537</v>
      </c>
      <c r="F2784" s="31" t="s">
        <v>93</v>
      </c>
      <c r="G2784" s="32" t="s">
        <v>40</v>
      </c>
      <c r="H2784" s="33">
        <v>0</v>
      </c>
      <c r="I2784" s="67">
        <v>590000000</v>
      </c>
      <c r="J2784" s="32" t="s">
        <v>41</v>
      </c>
      <c r="K2784" s="32" t="s">
        <v>6534</v>
      </c>
      <c r="L2784" s="32" t="s">
        <v>83</v>
      </c>
      <c r="M2784" s="32" t="s">
        <v>84</v>
      </c>
      <c r="N2784" s="32" t="s">
        <v>85</v>
      </c>
      <c r="O2784" s="32" t="s">
        <v>95</v>
      </c>
      <c r="P2784" s="32">
        <v>796</v>
      </c>
      <c r="Q2784" s="32" t="s">
        <v>47</v>
      </c>
      <c r="R2784" s="34">
        <v>10</v>
      </c>
      <c r="S2784" s="34">
        <v>4000</v>
      </c>
      <c r="T2784" s="35">
        <f t="shared" si="232"/>
        <v>40000</v>
      </c>
      <c r="U2784" s="36">
        <f t="shared" si="231"/>
        <v>44800.000000000007</v>
      </c>
      <c r="V2784" s="37" t="s">
        <v>48</v>
      </c>
      <c r="W2784" s="32">
        <v>2016</v>
      </c>
      <c r="X2784" s="38" t="s">
        <v>48</v>
      </c>
    </row>
    <row r="2785" spans="1:66" ht="50.1" customHeight="1">
      <c r="A2785" s="29" t="s">
        <v>6538</v>
      </c>
      <c r="B2785" s="30" t="s">
        <v>35</v>
      </c>
      <c r="C2785" s="31" t="s">
        <v>6539</v>
      </c>
      <c r="D2785" s="31" t="s">
        <v>6507</v>
      </c>
      <c r="E2785" s="31" t="s">
        <v>6540</v>
      </c>
      <c r="F2785" s="31" t="s">
        <v>938</v>
      </c>
      <c r="G2785" s="32" t="s">
        <v>40</v>
      </c>
      <c r="H2785" s="33">
        <v>0</v>
      </c>
      <c r="I2785" s="67">
        <v>590000000</v>
      </c>
      <c r="J2785" s="32" t="s">
        <v>41</v>
      </c>
      <c r="K2785" s="32" t="s">
        <v>6534</v>
      </c>
      <c r="L2785" s="32" t="s">
        <v>83</v>
      </c>
      <c r="M2785" s="32" t="s">
        <v>84</v>
      </c>
      <c r="N2785" s="32" t="s">
        <v>85</v>
      </c>
      <c r="O2785" s="32" t="s">
        <v>95</v>
      </c>
      <c r="P2785" s="32">
        <v>796</v>
      </c>
      <c r="Q2785" s="32" t="s">
        <v>47</v>
      </c>
      <c r="R2785" s="34">
        <v>15</v>
      </c>
      <c r="S2785" s="34">
        <v>4000</v>
      </c>
      <c r="T2785" s="35">
        <f t="shared" si="232"/>
        <v>60000</v>
      </c>
      <c r="U2785" s="36">
        <f t="shared" si="231"/>
        <v>67200</v>
      </c>
      <c r="V2785" s="37" t="s">
        <v>48</v>
      </c>
      <c r="W2785" s="32">
        <v>2016</v>
      </c>
      <c r="X2785" s="38" t="s">
        <v>48</v>
      </c>
    </row>
    <row r="2786" spans="1:66" ht="50.1" customHeight="1">
      <c r="A2786" s="29" t="s">
        <v>6541</v>
      </c>
      <c r="B2786" s="30" t="s">
        <v>35</v>
      </c>
      <c r="C2786" s="31" t="s">
        <v>6542</v>
      </c>
      <c r="D2786" s="31" t="s">
        <v>6507</v>
      </c>
      <c r="E2786" s="31" t="s">
        <v>6543</v>
      </c>
      <c r="F2786" s="31" t="s">
        <v>93</v>
      </c>
      <c r="G2786" s="32" t="s">
        <v>40</v>
      </c>
      <c r="H2786" s="33">
        <v>0</v>
      </c>
      <c r="I2786" s="67">
        <v>590000000</v>
      </c>
      <c r="J2786" s="32" t="s">
        <v>41</v>
      </c>
      <c r="K2786" s="32" t="s">
        <v>6534</v>
      </c>
      <c r="L2786" s="32" t="s">
        <v>83</v>
      </c>
      <c r="M2786" s="32" t="s">
        <v>84</v>
      </c>
      <c r="N2786" s="32" t="s">
        <v>85</v>
      </c>
      <c r="O2786" s="32" t="s">
        <v>95</v>
      </c>
      <c r="P2786" s="32">
        <v>796</v>
      </c>
      <c r="Q2786" s="32" t="s">
        <v>47</v>
      </c>
      <c r="R2786" s="34">
        <v>10</v>
      </c>
      <c r="S2786" s="34">
        <v>7000</v>
      </c>
      <c r="T2786" s="35">
        <f t="shared" si="232"/>
        <v>70000</v>
      </c>
      <c r="U2786" s="36">
        <f t="shared" si="231"/>
        <v>78400.000000000015</v>
      </c>
      <c r="V2786" s="37" t="s">
        <v>48</v>
      </c>
      <c r="W2786" s="32">
        <v>2016</v>
      </c>
      <c r="X2786" s="38" t="s">
        <v>48</v>
      </c>
    </row>
    <row r="2787" spans="1:66" ht="50.1" customHeight="1">
      <c r="A2787" s="29" t="s">
        <v>6544</v>
      </c>
      <c r="B2787" s="30" t="s">
        <v>35</v>
      </c>
      <c r="C2787" s="31" t="s">
        <v>6532</v>
      </c>
      <c r="D2787" s="31" t="s">
        <v>6507</v>
      </c>
      <c r="E2787" s="31" t="s">
        <v>6533</v>
      </c>
      <c r="F2787" s="31" t="s">
        <v>6545</v>
      </c>
      <c r="G2787" s="32" t="s">
        <v>40</v>
      </c>
      <c r="H2787" s="33">
        <v>0</v>
      </c>
      <c r="I2787" s="67">
        <v>590000000</v>
      </c>
      <c r="J2787" s="32" t="s">
        <v>41</v>
      </c>
      <c r="K2787" s="32" t="s">
        <v>68</v>
      </c>
      <c r="L2787" s="32" t="s">
        <v>302</v>
      </c>
      <c r="M2787" s="32" t="s">
        <v>69</v>
      </c>
      <c r="N2787" s="32" t="s">
        <v>303</v>
      </c>
      <c r="O2787" s="32" t="s">
        <v>71</v>
      </c>
      <c r="P2787" s="32">
        <v>796</v>
      </c>
      <c r="Q2787" s="32" t="s">
        <v>47</v>
      </c>
      <c r="R2787" s="34">
        <v>3</v>
      </c>
      <c r="S2787" s="34">
        <v>6200</v>
      </c>
      <c r="T2787" s="35">
        <v>0</v>
      </c>
      <c r="U2787" s="36">
        <f t="shared" si="231"/>
        <v>0</v>
      </c>
      <c r="V2787" s="37" t="s">
        <v>48</v>
      </c>
      <c r="W2787" s="32">
        <v>2016</v>
      </c>
      <c r="X2787" s="38">
        <v>11</v>
      </c>
    </row>
    <row r="2788" spans="1:66" s="40" customFormat="1" ht="50.1" customHeight="1">
      <c r="A2788" s="70" t="s">
        <v>6546</v>
      </c>
      <c r="B2788" s="30" t="s">
        <v>35</v>
      </c>
      <c r="C2788" s="42" t="s">
        <v>6532</v>
      </c>
      <c r="D2788" s="42" t="s">
        <v>6507</v>
      </c>
      <c r="E2788" s="42" t="s">
        <v>6533</v>
      </c>
      <c r="F2788" s="161" t="s">
        <v>6545</v>
      </c>
      <c r="G2788" s="32" t="s">
        <v>40</v>
      </c>
      <c r="H2788" s="30">
        <v>0</v>
      </c>
      <c r="I2788" s="47">
        <v>590000000</v>
      </c>
      <c r="J2788" s="32" t="s">
        <v>41</v>
      </c>
      <c r="K2788" s="32" t="s">
        <v>182</v>
      </c>
      <c r="L2788" s="32" t="s">
        <v>302</v>
      </c>
      <c r="M2788" s="32" t="s">
        <v>69</v>
      </c>
      <c r="N2788" s="32" t="s">
        <v>303</v>
      </c>
      <c r="O2788" s="32" t="s">
        <v>115</v>
      </c>
      <c r="P2788" s="32">
        <v>796</v>
      </c>
      <c r="Q2788" s="32" t="s">
        <v>47</v>
      </c>
      <c r="R2788" s="43">
        <v>3</v>
      </c>
      <c r="S2788" s="43">
        <v>6200</v>
      </c>
      <c r="T2788" s="43">
        <v>0</v>
      </c>
      <c r="U2788" s="43">
        <f t="shared" ref="U2788" si="234">T2788*1.12</f>
        <v>0</v>
      </c>
      <c r="V2788" s="63"/>
      <c r="W2788" s="32">
        <v>2016</v>
      </c>
      <c r="X2788" s="32" t="s">
        <v>14250</v>
      </c>
      <c r="Y2788" s="363"/>
      <c r="Z2788" s="364"/>
      <c r="AA2788" s="364"/>
      <c r="AB2788" s="364"/>
      <c r="AC2788" s="364"/>
      <c r="AD2788" s="364"/>
      <c r="AE2788" s="364"/>
      <c r="AF2788" s="364"/>
      <c r="AG2788" s="364"/>
      <c r="AH2788" s="364"/>
      <c r="AI2788" s="364"/>
      <c r="AJ2788" s="364"/>
      <c r="AK2788" s="364"/>
      <c r="AL2788" s="364"/>
      <c r="AM2788" s="39"/>
      <c r="AN2788" s="39"/>
      <c r="AO2788" s="39"/>
      <c r="AP2788" s="39"/>
      <c r="AQ2788" s="39"/>
      <c r="AR2788" s="39"/>
      <c r="AS2788" s="39"/>
      <c r="AT2788" s="39"/>
      <c r="AU2788" s="39"/>
      <c r="AV2788" s="39"/>
      <c r="AW2788" s="39"/>
      <c r="AX2788" s="39"/>
      <c r="AY2788" s="39"/>
      <c r="AZ2788" s="39"/>
      <c r="BA2788" s="39"/>
      <c r="BB2788" s="39"/>
      <c r="BC2788" s="39"/>
      <c r="BD2788" s="39"/>
      <c r="BE2788" s="39"/>
      <c r="BF2788" s="39"/>
      <c r="BG2788" s="39"/>
      <c r="BH2788" s="39"/>
      <c r="BI2788" s="39"/>
      <c r="BJ2788" s="39"/>
      <c r="BK2788" s="39"/>
    </row>
    <row r="2789" spans="1:66" s="40" customFormat="1" ht="50.1" customHeight="1">
      <c r="A2789" s="70" t="s">
        <v>14300</v>
      </c>
      <c r="B2789" s="30" t="s">
        <v>35</v>
      </c>
      <c r="C2789" s="426" t="s">
        <v>6539</v>
      </c>
      <c r="D2789" s="341" t="s">
        <v>6507</v>
      </c>
      <c r="E2789" s="341" t="s">
        <v>6540</v>
      </c>
      <c r="F2789" s="215" t="s">
        <v>938</v>
      </c>
      <c r="G2789" s="87" t="s">
        <v>40</v>
      </c>
      <c r="H2789" s="30">
        <v>0</v>
      </c>
      <c r="I2789" s="87">
        <v>590000000</v>
      </c>
      <c r="J2789" s="32" t="s">
        <v>41</v>
      </c>
      <c r="K2789" s="32" t="s">
        <v>14136</v>
      </c>
      <c r="L2789" s="32" t="s">
        <v>83</v>
      </c>
      <c r="M2789" s="87" t="s">
        <v>84</v>
      </c>
      <c r="N2789" s="32" t="s">
        <v>85</v>
      </c>
      <c r="O2789" s="248" t="s">
        <v>14294</v>
      </c>
      <c r="P2789" s="87">
        <v>796</v>
      </c>
      <c r="Q2789" s="87" t="s">
        <v>47</v>
      </c>
      <c r="R2789" s="218">
        <v>6</v>
      </c>
      <c r="S2789" s="218">
        <v>4000</v>
      </c>
      <c r="T2789" s="58">
        <f>R2789*S2789</f>
        <v>24000</v>
      </c>
      <c r="U2789" s="58">
        <f>T2789*1.12</f>
        <v>26880.000000000004</v>
      </c>
      <c r="V2789" s="204"/>
      <c r="W2789" s="204">
        <v>2016</v>
      </c>
      <c r="X2789" s="217"/>
      <c r="Y2789" s="363"/>
      <c r="Z2789" s="364"/>
      <c r="AA2789" s="364"/>
      <c r="AB2789" s="364"/>
      <c r="AC2789" s="364"/>
      <c r="AD2789" s="364"/>
      <c r="AE2789" s="364"/>
      <c r="AF2789" s="364"/>
      <c r="AG2789" s="364"/>
      <c r="AH2789" s="364"/>
      <c r="AI2789" s="364"/>
      <c r="AJ2789" s="364"/>
      <c r="AK2789" s="364"/>
      <c r="AL2789" s="364"/>
      <c r="AM2789" s="39"/>
      <c r="AN2789" s="39"/>
      <c r="AO2789" s="39"/>
      <c r="AP2789" s="39"/>
      <c r="AQ2789" s="39"/>
      <c r="AR2789" s="39"/>
      <c r="AS2789" s="39"/>
      <c r="AT2789" s="39"/>
      <c r="AU2789" s="39"/>
      <c r="AV2789" s="39"/>
      <c r="AW2789" s="39"/>
      <c r="AX2789" s="39"/>
      <c r="AY2789" s="39"/>
      <c r="AZ2789" s="39"/>
      <c r="BA2789" s="39"/>
      <c r="BB2789" s="39"/>
      <c r="BC2789" s="39"/>
      <c r="BD2789" s="39"/>
      <c r="BE2789" s="39"/>
      <c r="BF2789" s="39"/>
      <c r="BG2789" s="39"/>
      <c r="BH2789" s="39"/>
      <c r="BI2789" s="39"/>
      <c r="BJ2789" s="39"/>
      <c r="BK2789" s="39"/>
    </row>
    <row r="2790" spans="1:66" ht="50.1" customHeight="1">
      <c r="A2790" s="29" t="s">
        <v>6547</v>
      </c>
      <c r="B2790" s="30" t="s">
        <v>35</v>
      </c>
      <c r="C2790" s="31" t="s">
        <v>6548</v>
      </c>
      <c r="D2790" s="31" t="s">
        <v>6507</v>
      </c>
      <c r="E2790" s="31" t="s">
        <v>6549</v>
      </c>
      <c r="F2790" s="31" t="s">
        <v>6550</v>
      </c>
      <c r="G2790" s="32" t="s">
        <v>40</v>
      </c>
      <c r="H2790" s="33" t="s">
        <v>48</v>
      </c>
      <c r="I2790" s="67">
        <v>590000000</v>
      </c>
      <c r="J2790" s="32" t="s">
        <v>41</v>
      </c>
      <c r="K2790" s="32" t="s">
        <v>381</v>
      </c>
      <c r="L2790" s="32" t="s">
        <v>302</v>
      </c>
      <c r="M2790" s="32" t="s">
        <v>69</v>
      </c>
      <c r="N2790" s="32" t="s">
        <v>303</v>
      </c>
      <c r="O2790" s="32" t="s">
        <v>71</v>
      </c>
      <c r="P2790" s="32">
        <v>796</v>
      </c>
      <c r="Q2790" s="32" t="s">
        <v>47</v>
      </c>
      <c r="R2790" s="34">
        <v>10</v>
      </c>
      <c r="S2790" s="34">
        <v>93370</v>
      </c>
      <c r="T2790" s="35">
        <v>0</v>
      </c>
      <c r="U2790" s="36">
        <f t="shared" si="231"/>
        <v>0</v>
      </c>
      <c r="V2790" s="37" t="s">
        <v>48</v>
      </c>
      <c r="W2790" s="32">
        <v>2016</v>
      </c>
      <c r="X2790" s="38">
        <v>11</v>
      </c>
    </row>
    <row r="2791" spans="1:66" s="40" customFormat="1" ht="50.1" customHeight="1">
      <c r="A2791" s="70" t="s">
        <v>6551</v>
      </c>
      <c r="B2791" s="30" t="s">
        <v>35</v>
      </c>
      <c r="C2791" s="42" t="s">
        <v>6548</v>
      </c>
      <c r="D2791" s="42" t="s">
        <v>6507</v>
      </c>
      <c r="E2791" s="42" t="s">
        <v>6549</v>
      </c>
      <c r="F2791" s="161" t="s">
        <v>6550</v>
      </c>
      <c r="G2791" s="32" t="s">
        <v>40</v>
      </c>
      <c r="H2791" s="32">
        <v>0</v>
      </c>
      <c r="I2791" s="67">
        <v>590000000</v>
      </c>
      <c r="J2791" s="32" t="s">
        <v>41</v>
      </c>
      <c r="K2791" s="32" t="s">
        <v>383</v>
      </c>
      <c r="L2791" s="32" t="s">
        <v>302</v>
      </c>
      <c r="M2791" s="32" t="s">
        <v>69</v>
      </c>
      <c r="N2791" s="32" t="s">
        <v>303</v>
      </c>
      <c r="O2791" s="32" t="s">
        <v>398</v>
      </c>
      <c r="P2791" s="32">
        <v>796</v>
      </c>
      <c r="Q2791" s="32" t="s">
        <v>47</v>
      </c>
      <c r="R2791" s="58">
        <v>10</v>
      </c>
      <c r="S2791" s="58">
        <v>93370</v>
      </c>
      <c r="T2791" s="58">
        <v>0</v>
      </c>
      <c r="U2791" s="58">
        <f>T2791*1.12</f>
        <v>0</v>
      </c>
      <c r="V2791" s="63"/>
      <c r="W2791" s="32">
        <v>2016</v>
      </c>
      <c r="X2791" s="32" t="s">
        <v>14250</v>
      </c>
      <c r="Y2791" s="408"/>
      <c r="Z2791" s="363"/>
      <c r="AA2791" s="407"/>
      <c r="AB2791" s="363"/>
      <c r="AC2791" s="364"/>
      <c r="AD2791" s="364"/>
      <c r="AE2791" s="364"/>
      <c r="AF2791" s="364"/>
      <c r="AG2791" s="364"/>
      <c r="AH2791" s="364"/>
      <c r="AI2791" s="364"/>
      <c r="AJ2791" s="364"/>
      <c r="AK2791" s="364"/>
      <c r="AL2791" s="364"/>
      <c r="AM2791" s="364"/>
      <c r="AN2791" s="364"/>
      <c r="AO2791" s="364"/>
      <c r="AP2791" s="39"/>
      <c r="AQ2791" s="39"/>
      <c r="AR2791" s="39"/>
      <c r="AS2791" s="39"/>
      <c r="AT2791" s="39"/>
      <c r="AU2791" s="39"/>
      <c r="AV2791" s="39"/>
      <c r="AW2791" s="39"/>
      <c r="AX2791" s="39"/>
      <c r="AY2791" s="39"/>
      <c r="AZ2791" s="39"/>
      <c r="BA2791" s="39"/>
      <c r="BB2791" s="39"/>
      <c r="BC2791" s="39"/>
      <c r="BD2791" s="39"/>
      <c r="BE2791" s="39"/>
      <c r="BF2791" s="39"/>
      <c r="BG2791" s="39"/>
      <c r="BH2791" s="39"/>
      <c r="BI2791" s="39"/>
      <c r="BJ2791" s="39"/>
      <c r="BK2791" s="39"/>
      <c r="BL2791" s="39"/>
      <c r="BM2791" s="39"/>
      <c r="BN2791" s="39"/>
    </row>
    <row r="2792" spans="1:66" s="40" customFormat="1" ht="50.1" customHeight="1">
      <c r="A2792" s="70" t="s">
        <v>14397</v>
      </c>
      <c r="B2792" s="30" t="s">
        <v>35</v>
      </c>
      <c r="C2792" s="42" t="s">
        <v>14398</v>
      </c>
      <c r="D2792" s="220" t="s">
        <v>6507</v>
      </c>
      <c r="E2792" s="220" t="s">
        <v>14399</v>
      </c>
      <c r="F2792" s="42" t="s">
        <v>14400</v>
      </c>
      <c r="G2792" s="30" t="s">
        <v>14401</v>
      </c>
      <c r="H2792" s="30">
        <v>0</v>
      </c>
      <c r="I2792" s="32">
        <v>590000000</v>
      </c>
      <c r="J2792" s="32" t="s">
        <v>41</v>
      </c>
      <c r="K2792" s="30" t="s">
        <v>14326</v>
      </c>
      <c r="L2792" s="32" t="s">
        <v>41</v>
      </c>
      <c r="M2792" s="30" t="s">
        <v>84</v>
      </c>
      <c r="N2792" s="30" t="s">
        <v>14402</v>
      </c>
      <c r="O2792" s="32" t="s">
        <v>62</v>
      </c>
      <c r="P2792" s="32">
        <v>796</v>
      </c>
      <c r="Q2792" s="30" t="s">
        <v>47</v>
      </c>
      <c r="R2792" s="58">
        <v>4</v>
      </c>
      <c r="S2792" s="58">
        <v>25700</v>
      </c>
      <c r="T2792" s="58">
        <f>S2792*R2792</f>
        <v>102800</v>
      </c>
      <c r="U2792" s="58">
        <f>T2792*1.12</f>
        <v>115136.00000000001</v>
      </c>
      <c r="V2792" s="314"/>
      <c r="W2792" s="32">
        <v>2016</v>
      </c>
      <c r="X2792" s="314" t="s">
        <v>13857</v>
      </c>
      <c r="Y2792" s="408"/>
      <c r="Z2792" s="363"/>
      <c r="AA2792" s="407"/>
      <c r="AB2792" s="363"/>
      <c r="AC2792" s="364"/>
      <c r="AD2792" s="364"/>
      <c r="AE2792" s="364"/>
      <c r="AF2792" s="364"/>
      <c r="AG2792" s="364"/>
      <c r="AH2792" s="364"/>
      <c r="AI2792" s="364"/>
      <c r="AJ2792" s="364"/>
      <c r="AK2792" s="364"/>
      <c r="AL2792" s="364"/>
      <c r="AM2792" s="364"/>
      <c r="AN2792" s="364"/>
      <c r="AO2792" s="364"/>
      <c r="AP2792" s="39"/>
      <c r="AQ2792" s="39"/>
      <c r="AR2792" s="39"/>
      <c r="AS2792" s="39"/>
      <c r="AT2792" s="39"/>
      <c r="AU2792" s="39"/>
      <c r="AV2792" s="39"/>
      <c r="AW2792" s="39"/>
      <c r="AX2792" s="39"/>
      <c r="AY2792" s="39"/>
      <c r="AZ2792" s="39"/>
      <c r="BA2792" s="39"/>
      <c r="BB2792" s="39"/>
      <c r="BC2792" s="39"/>
      <c r="BD2792" s="39"/>
      <c r="BE2792" s="39"/>
      <c r="BF2792" s="39"/>
      <c r="BG2792" s="39"/>
      <c r="BH2792" s="39"/>
      <c r="BI2792" s="39"/>
      <c r="BJ2792" s="39"/>
      <c r="BK2792" s="39"/>
      <c r="BL2792" s="39"/>
      <c r="BM2792" s="39"/>
      <c r="BN2792" s="39"/>
    </row>
    <row r="2793" spans="1:66" ht="50.1" customHeight="1">
      <c r="A2793" s="29" t="s">
        <v>6552</v>
      </c>
      <c r="B2793" s="30" t="s">
        <v>35</v>
      </c>
      <c r="C2793" s="31" t="s">
        <v>6532</v>
      </c>
      <c r="D2793" s="31" t="s">
        <v>6507</v>
      </c>
      <c r="E2793" s="31" t="s">
        <v>6533</v>
      </c>
      <c r="F2793" s="31" t="s">
        <v>6553</v>
      </c>
      <c r="G2793" s="32" t="s">
        <v>40</v>
      </c>
      <c r="H2793" s="33">
        <v>0</v>
      </c>
      <c r="I2793" s="67">
        <v>590000000</v>
      </c>
      <c r="J2793" s="32" t="s">
        <v>41</v>
      </c>
      <c r="K2793" s="32" t="s">
        <v>68</v>
      </c>
      <c r="L2793" s="32" t="s">
        <v>302</v>
      </c>
      <c r="M2793" s="32" t="s">
        <v>69</v>
      </c>
      <c r="N2793" s="32" t="s">
        <v>303</v>
      </c>
      <c r="O2793" s="32" t="s">
        <v>71</v>
      </c>
      <c r="P2793" s="32">
        <v>796</v>
      </c>
      <c r="Q2793" s="32" t="s">
        <v>47</v>
      </c>
      <c r="R2793" s="34">
        <v>4</v>
      </c>
      <c r="S2793" s="34">
        <v>6200</v>
      </c>
      <c r="T2793" s="35">
        <v>0</v>
      </c>
      <c r="U2793" s="36">
        <f t="shared" si="231"/>
        <v>0</v>
      </c>
      <c r="V2793" s="37" t="s">
        <v>48</v>
      </c>
      <c r="W2793" s="32">
        <v>2016</v>
      </c>
      <c r="X2793" s="38">
        <v>11</v>
      </c>
    </row>
    <row r="2794" spans="1:66" s="163" customFormat="1" ht="50.1" customHeight="1">
      <c r="A2794" s="41" t="s">
        <v>6554</v>
      </c>
      <c r="B2794" s="30" t="s">
        <v>35</v>
      </c>
      <c r="C2794" s="42" t="s">
        <v>6532</v>
      </c>
      <c r="D2794" s="42" t="s">
        <v>6507</v>
      </c>
      <c r="E2794" s="42" t="s">
        <v>6533</v>
      </c>
      <c r="F2794" s="161" t="s">
        <v>6553</v>
      </c>
      <c r="G2794" s="32" t="s">
        <v>40</v>
      </c>
      <c r="H2794" s="30">
        <v>0</v>
      </c>
      <c r="I2794" s="67">
        <v>590000000</v>
      </c>
      <c r="J2794" s="32" t="s">
        <v>41</v>
      </c>
      <c r="K2794" s="32" t="s">
        <v>182</v>
      </c>
      <c r="L2794" s="32" t="s">
        <v>302</v>
      </c>
      <c r="M2794" s="32" t="s">
        <v>69</v>
      </c>
      <c r="N2794" s="32" t="s">
        <v>303</v>
      </c>
      <c r="O2794" s="32" t="s">
        <v>115</v>
      </c>
      <c r="P2794" s="32">
        <v>796</v>
      </c>
      <c r="Q2794" s="32" t="s">
        <v>47</v>
      </c>
      <c r="R2794" s="62">
        <v>4</v>
      </c>
      <c r="S2794" s="53">
        <v>6200</v>
      </c>
      <c r="T2794" s="44">
        <f>R2794*S2794</f>
        <v>24800</v>
      </c>
      <c r="U2794" s="44">
        <f>T2794*1.12</f>
        <v>27776.000000000004</v>
      </c>
      <c r="V2794" s="63"/>
      <c r="W2794" s="32">
        <v>2016</v>
      </c>
      <c r="X2794" s="87"/>
    </row>
    <row r="2795" spans="1:66" ht="50.1" customHeight="1">
      <c r="A2795" s="29" t="s">
        <v>6555</v>
      </c>
      <c r="B2795" s="30" t="s">
        <v>35</v>
      </c>
      <c r="C2795" s="31" t="s">
        <v>6556</v>
      </c>
      <c r="D2795" s="31" t="s">
        <v>6557</v>
      </c>
      <c r="E2795" s="31" t="s">
        <v>6558</v>
      </c>
      <c r="F2795" s="31" t="s">
        <v>48</v>
      </c>
      <c r="G2795" s="32" t="s">
        <v>40</v>
      </c>
      <c r="H2795" s="33">
        <v>0</v>
      </c>
      <c r="I2795" s="67">
        <v>590000000</v>
      </c>
      <c r="J2795" s="32" t="s">
        <v>41</v>
      </c>
      <c r="K2795" s="32" t="s">
        <v>68</v>
      </c>
      <c r="L2795" s="32" t="s">
        <v>43</v>
      </c>
      <c r="M2795" s="32" t="s">
        <v>69</v>
      </c>
      <c r="N2795" s="32" t="s">
        <v>70</v>
      </c>
      <c r="O2795" s="32" t="s">
        <v>71</v>
      </c>
      <c r="P2795" s="32">
        <v>796</v>
      </c>
      <c r="Q2795" s="32" t="s">
        <v>47</v>
      </c>
      <c r="R2795" s="34">
        <v>14</v>
      </c>
      <c r="S2795" s="34">
        <v>2500</v>
      </c>
      <c r="T2795" s="35">
        <v>0</v>
      </c>
      <c r="U2795" s="36">
        <f t="shared" si="231"/>
        <v>0</v>
      </c>
      <c r="V2795" s="37" t="s">
        <v>48</v>
      </c>
      <c r="W2795" s="32">
        <v>2016</v>
      </c>
      <c r="X2795" s="38">
        <v>11</v>
      </c>
    </row>
    <row r="2796" spans="1:66" s="40" customFormat="1" ht="50.1" customHeight="1">
      <c r="A2796" s="70" t="s">
        <v>6559</v>
      </c>
      <c r="B2796" s="30" t="s">
        <v>35</v>
      </c>
      <c r="C2796" s="220" t="s">
        <v>6556</v>
      </c>
      <c r="D2796" s="220" t="s">
        <v>6557</v>
      </c>
      <c r="E2796" s="220" t="s">
        <v>6558</v>
      </c>
      <c r="F2796" s="427"/>
      <c r="G2796" s="32" t="s">
        <v>40</v>
      </c>
      <c r="H2796" s="30">
        <v>0</v>
      </c>
      <c r="I2796" s="351">
        <v>590000000</v>
      </c>
      <c r="J2796" s="32" t="s">
        <v>41</v>
      </c>
      <c r="K2796" s="32" t="s">
        <v>182</v>
      </c>
      <c r="L2796" s="32" t="s">
        <v>43</v>
      </c>
      <c r="M2796" s="68" t="s">
        <v>69</v>
      </c>
      <c r="N2796" s="32" t="s">
        <v>70</v>
      </c>
      <c r="O2796" s="32" t="s">
        <v>115</v>
      </c>
      <c r="P2796" s="32">
        <v>796</v>
      </c>
      <c r="Q2796" s="32" t="s">
        <v>47</v>
      </c>
      <c r="R2796" s="58">
        <v>14</v>
      </c>
      <c r="S2796" s="58">
        <v>2500</v>
      </c>
      <c r="T2796" s="58">
        <v>0</v>
      </c>
      <c r="U2796" s="58">
        <f>T2796*1.12</f>
        <v>0</v>
      </c>
      <c r="V2796" s="56"/>
      <c r="W2796" s="32">
        <v>2016</v>
      </c>
      <c r="X2796" s="30" t="s">
        <v>14100</v>
      </c>
      <c r="Y2796" s="364"/>
      <c r="Z2796" s="364"/>
      <c r="AA2796" s="364"/>
      <c r="AB2796" s="364"/>
      <c r="AC2796" s="364"/>
      <c r="AD2796" s="364"/>
      <c r="AE2796" s="364"/>
      <c r="AF2796" s="364"/>
      <c r="AG2796" s="364"/>
      <c r="AH2796" s="39"/>
      <c r="AI2796" s="39"/>
      <c r="AJ2796" s="39"/>
      <c r="AK2796" s="39"/>
      <c r="AL2796" s="39"/>
      <c r="AM2796" s="39"/>
      <c r="AN2796" s="39"/>
      <c r="AO2796" s="39"/>
      <c r="AP2796" s="39"/>
      <c r="AQ2796" s="39"/>
      <c r="AR2796" s="39"/>
      <c r="AS2796" s="39"/>
      <c r="AT2796" s="39"/>
      <c r="AU2796" s="39"/>
      <c r="AV2796" s="39"/>
      <c r="AW2796" s="39"/>
      <c r="AX2796" s="39"/>
      <c r="AY2796" s="39"/>
      <c r="AZ2796" s="39"/>
      <c r="BA2796" s="39"/>
      <c r="BB2796" s="39"/>
      <c r="BC2796" s="39"/>
      <c r="BD2796" s="39"/>
      <c r="BE2796" s="39"/>
      <c r="BF2796" s="39"/>
    </row>
    <row r="2797" spans="1:66" s="40" customFormat="1" ht="50.1" customHeight="1">
      <c r="A2797" s="98" t="s">
        <v>14101</v>
      </c>
      <c r="B2797" s="54" t="s">
        <v>35</v>
      </c>
      <c r="C2797" s="220" t="s">
        <v>14102</v>
      </c>
      <c r="D2797" s="220" t="s">
        <v>6557</v>
      </c>
      <c r="E2797" s="220" t="s">
        <v>14103</v>
      </c>
      <c r="F2797" s="220" t="s">
        <v>14104</v>
      </c>
      <c r="G2797" s="30" t="s">
        <v>40</v>
      </c>
      <c r="H2797" s="239">
        <v>0</v>
      </c>
      <c r="I2797" s="313">
        <v>590000000</v>
      </c>
      <c r="J2797" s="68" t="s">
        <v>394</v>
      </c>
      <c r="K2797" s="30" t="s">
        <v>13233</v>
      </c>
      <c r="L2797" s="30" t="s">
        <v>14063</v>
      </c>
      <c r="M2797" s="30" t="s">
        <v>69</v>
      </c>
      <c r="N2797" s="30" t="s">
        <v>9603</v>
      </c>
      <c r="O2797" s="30" t="s">
        <v>2070</v>
      </c>
      <c r="P2797" s="30">
        <v>796</v>
      </c>
      <c r="Q2797" s="30" t="s">
        <v>47</v>
      </c>
      <c r="R2797" s="58">
        <v>3</v>
      </c>
      <c r="S2797" s="58">
        <v>2000</v>
      </c>
      <c r="T2797" s="58">
        <f t="shared" ref="T2797" si="235">R2797*S2797</f>
        <v>6000</v>
      </c>
      <c r="U2797" s="58">
        <f t="shared" ref="U2797" si="236">T2797*1.12</f>
        <v>6720.0000000000009</v>
      </c>
      <c r="V2797" s="70"/>
      <c r="W2797" s="68">
        <v>2016</v>
      </c>
      <c r="X2797" s="123"/>
      <c r="Y2797" s="364"/>
      <c r="Z2797" s="364"/>
      <c r="AA2797" s="364"/>
      <c r="AB2797" s="364"/>
      <c r="AC2797" s="364"/>
      <c r="AD2797" s="364"/>
      <c r="AE2797" s="364"/>
      <c r="AF2797" s="364"/>
      <c r="AG2797" s="364"/>
      <c r="AH2797" s="39"/>
      <c r="AI2797" s="39"/>
      <c r="AJ2797" s="39"/>
      <c r="AK2797" s="39"/>
      <c r="AL2797" s="39"/>
      <c r="AM2797" s="39"/>
      <c r="AN2797" s="39"/>
      <c r="AO2797" s="39"/>
      <c r="AP2797" s="39"/>
      <c r="AQ2797" s="39"/>
      <c r="AR2797" s="39"/>
      <c r="AS2797" s="39"/>
      <c r="AT2797" s="39"/>
      <c r="AU2797" s="39"/>
      <c r="AV2797" s="39"/>
      <c r="AW2797" s="39"/>
      <c r="AX2797" s="39"/>
      <c r="AY2797" s="39"/>
      <c r="AZ2797" s="39"/>
      <c r="BA2797" s="39"/>
      <c r="BB2797" s="39"/>
      <c r="BC2797" s="39"/>
      <c r="BD2797" s="39"/>
      <c r="BE2797" s="39"/>
      <c r="BF2797" s="39"/>
    </row>
    <row r="2798" spans="1:66" ht="50.1" customHeight="1">
      <c r="A2798" s="29" t="s">
        <v>6560</v>
      </c>
      <c r="B2798" s="30" t="s">
        <v>35</v>
      </c>
      <c r="C2798" s="31" t="s">
        <v>6561</v>
      </c>
      <c r="D2798" s="31" t="s">
        <v>6562</v>
      </c>
      <c r="E2798" s="31" t="s">
        <v>6563</v>
      </c>
      <c r="F2798" s="31" t="s">
        <v>6564</v>
      </c>
      <c r="G2798" s="32" t="s">
        <v>40</v>
      </c>
      <c r="H2798" s="33">
        <v>0</v>
      </c>
      <c r="I2798" s="67">
        <v>590000000</v>
      </c>
      <c r="J2798" s="32" t="s">
        <v>41</v>
      </c>
      <c r="K2798" s="32" t="s">
        <v>68</v>
      </c>
      <c r="L2798" s="32" t="s">
        <v>302</v>
      </c>
      <c r="M2798" s="32" t="s">
        <v>69</v>
      </c>
      <c r="N2798" s="32" t="s">
        <v>303</v>
      </c>
      <c r="O2798" s="32" t="s">
        <v>71</v>
      </c>
      <c r="P2798" s="32">
        <v>796</v>
      </c>
      <c r="Q2798" s="32" t="s">
        <v>47</v>
      </c>
      <c r="R2798" s="34">
        <v>12</v>
      </c>
      <c r="S2798" s="34">
        <v>600</v>
      </c>
      <c r="T2798" s="35">
        <v>0</v>
      </c>
      <c r="U2798" s="36">
        <f t="shared" si="231"/>
        <v>0</v>
      </c>
      <c r="V2798" s="37" t="s">
        <v>48</v>
      </c>
      <c r="W2798" s="32">
        <v>2016</v>
      </c>
      <c r="X2798" s="38">
        <v>11</v>
      </c>
    </row>
    <row r="2799" spans="1:66" s="163" customFormat="1" ht="50.1" customHeight="1">
      <c r="A2799" s="41" t="s">
        <v>6565</v>
      </c>
      <c r="B2799" s="30" t="s">
        <v>35</v>
      </c>
      <c r="C2799" s="31" t="s">
        <v>6561</v>
      </c>
      <c r="D2799" s="31" t="s">
        <v>6562</v>
      </c>
      <c r="E2799" s="31" t="s">
        <v>6563</v>
      </c>
      <c r="F2799" s="161" t="s">
        <v>6564</v>
      </c>
      <c r="G2799" s="32" t="s">
        <v>40</v>
      </c>
      <c r="H2799" s="30">
        <v>0</v>
      </c>
      <c r="I2799" s="67">
        <v>590000000</v>
      </c>
      <c r="J2799" s="32" t="s">
        <v>41</v>
      </c>
      <c r="K2799" s="32" t="s">
        <v>182</v>
      </c>
      <c r="L2799" s="32" t="s">
        <v>302</v>
      </c>
      <c r="M2799" s="32" t="s">
        <v>69</v>
      </c>
      <c r="N2799" s="32" t="s">
        <v>303</v>
      </c>
      <c r="O2799" s="32" t="s">
        <v>115</v>
      </c>
      <c r="P2799" s="32">
        <v>796</v>
      </c>
      <c r="Q2799" s="32" t="s">
        <v>47</v>
      </c>
      <c r="R2799" s="62">
        <v>12</v>
      </c>
      <c r="S2799" s="53">
        <v>600</v>
      </c>
      <c r="T2799" s="44">
        <f>R2799*S2799</f>
        <v>7200</v>
      </c>
      <c r="U2799" s="44">
        <f>T2799*1.12</f>
        <v>8064.0000000000009</v>
      </c>
      <c r="V2799" s="63"/>
      <c r="W2799" s="32">
        <v>2016</v>
      </c>
      <c r="X2799" s="87"/>
    </row>
    <row r="2800" spans="1:66" ht="50.1" customHeight="1">
      <c r="A2800" s="29" t="s">
        <v>6566</v>
      </c>
      <c r="B2800" s="30" t="s">
        <v>35</v>
      </c>
      <c r="C2800" s="31" t="s">
        <v>6561</v>
      </c>
      <c r="D2800" s="31" t="s">
        <v>6562</v>
      </c>
      <c r="E2800" s="31" t="s">
        <v>6563</v>
      </c>
      <c r="F2800" s="31" t="s">
        <v>6567</v>
      </c>
      <c r="G2800" s="32" t="s">
        <v>40</v>
      </c>
      <c r="H2800" s="33">
        <v>0</v>
      </c>
      <c r="I2800" s="67">
        <v>590000000</v>
      </c>
      <c r="J2800" s="32" t="s">
        <v>41</v>
      </c>
      <c r="K2800" s="32" t="s">
        <v>68</v>
      </c>
      <c r="L2800" s="32" t="s">
        <v>302</v>
      </c>
      <c r="M2800" s="32" t="s">
        <v>69</v>
      </c>
      <c r="N2800" s="32" t="s">
        <v>303</v>
      </c>
      <c r="O2800" s="32" t="s">
        <v>71</v>
      </c>
      <c r="P2800" s="32">
        <v>796</v>
      </c>
      <c r="Q2800" s="32" t="s">
        <v>47</v>
      </c>
      <c r="R2800" s="34">
        <v>68</v>
      </c>
      <c r="S2800" s="34">
        <v>600</v>
      </c>
      <c r="T2800" s="35">
        <v>0</v>
      </c>
      <c r="U2800" s="36">
        <f t="shared" si="231"/>
        <v>0</v>
      </c>
      <c r="V2800" s="37" t="s">
        <v>48</v>
      </c>
      <c r="W2800" s="32">
        <v>2016</v>
      </c>
      <c r="X2800" s="38">
        <v>11</v>
      </c>
    </row>
    <row r="2801" spans="1:58" s="40" customFormat="1" ht="50.1" customHeight="1">
      <c r="A2801" s="70" t="s">
        <v>6568</v>
      </c>
      <c r="B2801" s="30" t="s">
        <v>35</v>
      </c>
      <c r="C2801" s="31" t="s">
        <v>6561</v>
      </c>
      <c r="D2801" s="31" t="s">
        <v>6562</v>
      </c>
      <c r="E2801" s="31" t="s">
        <v>6563</v>
      </c>
      <c r="F2801" s="161" t="s">
        <v>6567</v>
      </c>
      <c r="G2801" s="32" t="s">
        <v>40</v>
      </c>
      <c r="H2801" s="30">
        <v>0</v>
      </c>
      <c r="I2801" s="67">
        <v>590000000</v>
      </c>
      <c r="J2801" s="32" t="s">
        <v>41</v>
      </c>
      <c r="K2801" s="32" t="s">
        <v>182</v>
      </c>
      <c r="L2801" s="32" t="s">
        <v>302</v>
      </c>
      <c r="M2801" s="32" t="s">
        <v>69</v>
      </c>
      <c r="N2801" s="32" t="s">
        <v>303</v>
      </c>
      <c r="O2801" s="32" t="s">
        <v>115</v>
      </c>
      <c r="P2801" s="32">
        <v>796</v>
      </c>
      <c r="Q2801" s="32" t="s">
        <v>47</v>
      </c>
      <c r="R2801" s="58">
        <v>68</v>
      </c>
      <c r="S2801" s="58">
        <v>600</v>
      </c>
      <c r="T2801" s="58">
        <v>0</v>
      </c>
      <c r="U2801" s="58">
        <f>T2801*1.12</f>
        <v>0</v>
      </c>
      <c r="V2801" s="63"/>
      <c r="W2801" s="32">
        <v>2016</v>
      </c>
      <c r="X2801" s="87" t="s">
        <v>6977</v>
      </c>
      <c r="Y2801" s="364"/>
      <c r="Z2801" s="364"/>
      <c r="AA2801" s="364"/>
      <c r="AB2801" s="364"/>
      <c r="AC2801" s="364"/>
      <c r="AD2801" s="364"/>
      <c r="AE2801" s="364"/>
      <c r="AF2801" s="364"/>
      <c r="AG2801" s="364"/>
      <c r="AH2801" s="39"/>
      <c r="AI2801" s="39"/>
      <c r="AJ2801" s="39"/>
      <c r="AK2801" s="39"/>
      <c r="AL2801" s="39"/>
      <c r="AM2801" s="39"/>
      <c r="AN2801" s="39"/>
      <c r="AO2801" s="39"/>
      <c r="AP2801" s="39"/>
      <c r="AQ2801" s="39"/>
      <c r="AR2801" s="39"/>
      <c r="AS2801" s="39"/>
      <c r="AT2801" s="39"/>
      <c r="AU2801" s="39"/>
      <c r="AV2801" s="39"/>
      <c r="AW2801" s="39"/>
      <c r="AX2801" s="39"/>
      <c r="AY2801" s="39"/>
      <c r="AZ2801" s="39"/>
      <c r="BA2801" s="39"/>
      <c r="BB2801" s="39"/>
      <c r="BC2801" s="39"/>
      <c r="BD2801" s="39"/>
      <c r="BE2801" s="39"/>
      <c r="BF2801" s="39"/>
    </row>
    <row r="2802" spans="1:58" s="40" customFormat="1" ht="50.1" customHeight="1">
      <c r="A2802" s="98" t="s">
        <v>13179</v>
      </c>
      <c r="B2802" s="54" t="s">
        <v>35</v>
      </c>
      <c r="C2802" s="31" t="s">
        <v>6561</v>
      </c>
      <c r="D2802" s="31" t="s">
        <v>6562</v>
      </c>
      <c r="E2802" s="31" t="s">
        <v>6563</v>
      </c>
      <c r="F2802" s="161" t="s">
        <v>13180</v>
      </c>
      <c r="G2802" s="30" t="s">
        <v>40</v>
      </c>
      <c r="H2802" s="239">
        <v>0</v>
      </c>
      <c r="I2802" s="313">
        <v>590000000</v>
      </c>
      <c r="J2802" s="68" t="s">
        <v>394</v>
      </c>
      <c r="K2802" s="253" t="s">
        <v>12378</v>
      </c>
      <c r="L2802" s="30" t="s">
        <v>396</v>
      </c>
      <c r="M2802" s="32" t="s">
        <v>69</v>
      </c>
      <c r="N2802" s="30" t="s">
        <v>303</v>
      </c>
      <c r="O2802" s="30" t="s">
        <v>398</v>
      </c>
      <c r="P2802" s="70">
        <v>796</v>
      </c>
      <c r="Q2802" s="30" t="s">
        <v>47</v>
      </c>
      <c r="R2802" s="58">
        <v>68</v>
      </c>
      <c r="S2802" s="58">
        <v>900</v>
      </c>
      <c r="T2802" s="58">
        <f>R2802*S2802</f>
        <v>61200</v>
      </c>
      <c r="U2802" s="58">
        <f>T2802*1.12</f>
        <v>68544</v>
      </c>
      <c r="V2802" s="30"/>
      <c r="W2802" s="68">
        <v>2016</v>
      </c>
      <c r="X2802" s="30"/>
      <c r="Y2802" s="364"/>
      <c r="Z2802" s="364"/>
      <c r="AA2802" s="364"/>
      <c r="AB2802" s="364"/>
      <c r="AC2802" s="364"/>
      <c r="AD2802" s="364"/>
      <c r="AE2802" s="364"/>
      <c r="AF2802" s="364"/>
      <c r="AG2802" s="364"/>
      <c r="AH2802" s="39"/>
      <c r="AI2802" s="39"/>
      <c r="AJ2802" s="39"/>
      <c r="AK2802" s="39"/>
      <c r="AL2802" s="39"/>
      <c r="AM2802" s="39"/>
      <c r="AN2802" s="39"/>
      <c r="AO2802" s="39"/>
      <c r="AP2802" s="39"/>
      <c r="AQ2802" s="39"/>
      <c r="AR2802" s="39"/>
      <c r="AS2802" s="39"/>
      <c r="AT2802" s="39"/>
      <c r="AU2802" s="39"/>
      <c r="AV2802" s="39"/>
      <c r="AW2802" s="39"/>
      <c r="AX2802" s="39"/>
      <c r="AY2802" s="39"/>
      <c r="AZ2802" s="39"/>
      <c r="BA2802" s="39"/>
      <c r="BB2802" s="39"/>
      <c r="BC2802" s="39"/>
      <c r="BD2802" s="39"/>
      <c r="BE2802" s="39"/>
      <c r="BF2802" s="39"/>
    </row>
    <row r="2803" spans="1:58" ht="50.1" customHeight="1">
      <c r="A2803" s="29" t="s">
        <v>6569</v>
      </c>
      <c r="B2803" s="30" t="s">
        <v>35</v>
      </c>
      <c r="C2803" s="31" t="s">
        <v>6570</v>
      </c>
      <c r="D2803" s="31" t="s">
        <v>6562</v>
      </c>
      <c r="E2803" s="31" t="s">
        <v>6571</v>
      </c>
      <c r="F2803" s="31" t="s">
        <v>6572</v>
      </c>
      <c r="G2803" s="32" t="s">
        <v>40</v>
      </c>
      <c r="H2803" s="33">
        <v>0</v>
      </c>
      <c r="I2803" s="67">
        <v>590000000</v>
      </c>
      <c r="J2803" s="32" t="s">
        <v>41</v>
      </c>
      <c r="K2803" s="32" t="s">
        <v>68</v>
      </c>
      <c r="L2803" s="32" t="s">
        <v>302</v>
      </c>
      <c r="M2803" s="32" t="s">
        <v>69</v>
      </c>
      <c r="N2803" s="32" t="s">
        <v>303</v>
      </c>
      <c r="O2803" s="32" t="s">
        <v>71</v>
      </c>
      <c r="P2803" s="32">
        <v>796</v>
      </c>
      <c r="Q2803" s="32" t="s">
        <v>47</v>
      </c>
      <c r="R2803" s="34">
        <v>7</v>
      </c>
      <c r="S2803" s="34">
        <v>400</v>
      </c>
      <c r="T2803" s="35">
        <v>0</v>
      </c>
      <c r="U2803" s="36">
        <f t="shared" si="231"/>
        <v>0</v>
      </c>
      <c r="V2803" s="37" t="s">
        <v>48</v>
      </c>
      <c r="W2803" s="32">
        <v>2016</v>
      </c>
      <c r="X2803" s="38">
        <v>11</v>
      </c>
    </row>
    <row r="2804" spans="1:58" s="163" customFormat="1" ht="50.1" customHeight="1">
      <c r="A2804" s="41" t="s">
        <v>6573</v>
      </c>
      <c r="B2804" s="30" t="s">
        <v>35</v>
      </c>
      <c r="C2804" s="42" t="s">
        <v>6570</v>
      </c>
      <c r="D2804" s="42" t="s">
        <v>6562</v>
      </c>
      <c r="E2804" s="42" t="s">
        <v>6571</v>
      </c>
      <c r="F2804" s="161" t="s">
        <v>6572</v>
      </c>
      <c r="G2804" s="32" t="s">
        <v>40</v>
      </c>
      <c r="H2804" s="30">
        <v>0</v>
      </c>
      <c r="I2804" s="67">
        <v>590000000</v>
      </c>
      <c r="J2804" s="32" t="s">
        <v>41</v>
      </c>
      <c r="K2804" s="32" t="s">
        <v>182</v>
      </c>
      <c r="L2804" s="32" t="s">
        <v>302</v>
      </c>
      <c r="M2804" s="32" t="s">
        <v>69</v>
      </c>
      <c r="N2804" s="32" t="s">
        <v>303</v>
      </c>
      <c r="O2804" s="32" t="s">
        <v>115</v>
      </c>
      <c r="P2804" s="32">
        <v>796</v>
      </c>
      <c r="Q2804" s="32" t="s">
        <v>47</v>
      </c>
      <c r="R2804" s="62">
        <v>7</v>
      </c>
      <c r="S2804" s="53">
        <v>400</v>
      </c>
      <c r="T2804" s="44">
        <f>R2804*S2804</f>
        <v>2800</v>
      </c>
      <c r="U2804" s="44">
        <f>T2804*1.12</f>
        <v>3136.0000000000005</v>
      </c>
      <c r="V2804" s="63"/>
      <c r="W2804" s="32">
        <v>2016</v>
      </c>
      <c r="X2804" s="87"/>
    </row>
    <row r="2805" spans="1:58" ht="50.1" customHeight="1">
      <c r="A2805" s="29" t="s">
        <v>6574</v>
      </c>
      <c r="B2805" s="30" t="s">
        <v>35</v>
      </c>
      <c r="C2805" s="31" t="s">
        <v>6570</v>
      </c>
      <c r="D2805" s="31" t="s">
        <v>6562</v>
      </c>
      <c r="E2805" s="31" t="s">
        <v>6571</v>
      </c>
      <c r="F2805" s="31" t="s">
        <v>6575</v>
      </c>
      <c r="G2805" s="32" t="s">
        <v>40</v>
      </c>
      <c r="H2805" s="33">
        <v>0</v>
      </c>
      <c r="I2805" s="67">
        <v>590000000</v>
      </c>
      <c r="J2805" s="32" t="s">
        <v>41</v>
      </c>
      <c r="K2805" s="32" t="s">
        <v>68</v>
      </c>
      <c r="L2805" s="32" t="s">
        <v>302</v>
      </c>
      <c r="M2805" s="32" t="s">
        <v>69</v>
      </c>
      <c r="N2805" s="32" t="s">
        <v>303</v>
      </c>
      <c r="O2805" s="32" t="s">
        <v>71</v>
      </c>
      <c r="P2805" s="32">
        <v>796</v>
      </c>
      <c r="Q2805" s="32" t="s">
        <v>47</v>
      </c>
      <c r="R2805" s="34">
        <v>4</v>
      </c>
      <c r="S2805" s="34">
        <v>400</v>
      </c>
      <c r="T2805" s="35">
        <v>0</v>
      </c>
      <c r="U2805" s="36">
        <f t="shared" si="231"/>
        <v>0</v>
      </c>
      <c r="V2805" s="37" t="s">
        <v>48</v>
      </c>
      <c r="W2805" s="32">
        <v>2016</v>
      </c>
      <c r="X2805" s="38">
        <v>11</v>
      </c>
    </row>
    <row r="2806" spans="1:58" s="163" customFormat="1" ht="50.1" customHeight="1">
      <c r="A2806" s="41" t="s">
        <v>6576</v>
      </c>
      <c r="B2806" s="30" t="s">
        <v>35</v>
      </c>
      <c r="C2806" s="42" t="s">
        <v>6570</v>
      </c>
      <c r="D2806" s="42" t="s">
        <v>6562</v>
      </c>
      <c r="E2806" s="42" t="s">
        <v>6571</v>
      </c>
      <c r="F2806" s="161" t="s">
        <v>6575</v>
      </c>
      <c r="G2806" s="32" t="s">
        <v>40</v>
      </c>
      <c r="H2806" s="30">
        <v>0</v>
      </c>
      <c r="I2806" s="67">
        <v>590000000</v>
      </c>
      <c r="J2806" s="32" t="s">
        <v>41</v>
      </c>
      <c r="K2806" s="32" t="s">
        <v>182</v>
      </c>
      <c r="L2806" s="32" t="s">
        <v>302</v>
      </c>
      <c r="M2806" s="32" t="s">
        <v>69</v>
      </c>
      <c r="N2806" s="32" t="s">
        <v>303</v>
      </c>
      <c r="O2806" s="32" t="s">
        <v>115</v>
      </c>
      <c r="P2806" s="32">
        <v>796</v>
      </c>
      <c r="Q2806" s="32" t="s">
        <v>47</v>
      </c>
      <c r="R2806" s="62">
        <v>4</v>
      </c>
      <c r="S2806" s="53">
        <v>400</v>
      </c>
      <c r="T2806" s="44">
        <f>R2806*S2806</f>
        <v>1600</v>
      </c>
      <c r="U2806" s="44">
        <f>T2806*1.12</f>
        <v>1792.0000000000002</v>
      </c>
      <c r="V2806" s="63"/>
      <c r="W2806" s="32">
        <v>2016</v>
      </c>
      <c r="X2806" s="87"/>
    </row>
    <row r="2807" spans="1:58" ht="50.1" customHeight="1">
      <c r="A2807" s="29" t="s">
        <v>6577</v>
      </c>
      <c r="B2807" s="30" t="s">
        <v>35</v>
      </c>
      <c r="C2807" s="31" t="s">
        <v>6570</v>
      </c>
      <c r="D2807" s="31" t="s">
        <v>6562</v>
      </c>
      <c r="E2807" s="31" t="s">
        <v>6571</v>
      </c>
      <c r="F2807" s="31" t="s">
        <v>6578</v>
      </c>
      <c r="G2807" s="32" t="s">
        <v>40</v>
      </c>
      <c r="H2807" s="33">
        <v>0</v>
      </c>
      <c r="I2807" s="67">
        <v>590000000</v>
      </c>
      <c r="J2807" s="32" t="s">
        <v>41</v>
      </c>
      <c r="K2807" s="32" t="s">
        <v>68</v>
      </c>
      <c r="L2807" s="32" t="s">
        <v>302</v>
      </c>
      <c r="M2807" s="32" t="s">
        <v>69</v>
      </c>
      <c r="N2807" s="32" t="s">
        <v>303</v>
      </c>
      <c r="O2807" s="32" t="s">
        <v>71</v>
      </c>
      <c r="P2807" s="32">
        <v>796</v>
      </c>
      <c r="Q2807" s="32" t="s">
        <v>47</v>
      </c>
      <c r="R2807" s="34">
        <v>4</v>
      </c>
      <c r="S2807" s="34">
        <v>400</v>
      </c>
      <c r="T2807" s="35">
        <v>0</v>
      </c>
      <c r="U2807" s="36">
        <f t="shared" si="231"/>
        <v>0</v>
      </c>
      <c r="V2807" s="37" t="s">
        <v>48</v>
      </c>
      <c r="W2807" s="32">
        <v>2016</v>
      </c>
      <c r="X2807" s="38">
        <v>11</v>
      </c>
    </row>
    <row r="2808" spans="1:58" s="40" customFormat="1" ht="50.1" customHeight="1">
      <c r="A2808" s="70" t="s">
        <v>6579</v>
      </c>
      <c r="B2808" s="30" t="s">
        <v>35</v>
      </c>
      <c r="C2808" s="42" t="s">
        <v>6570</v>
      </c>
      <c r="D2808" s="42" t="s">
        <v>6562</v>
      </c>
      <c r="E2808" s="42" t="s">
        <v>6571</v>
      </c>
      <c r="F2808" s="161" t="s">
        <v>6578</v>
      </c>
      <c r="G2808" s="32" t="s">
        <v>40</v>
      </c>
      <c r="H2808" s="30">
        <v>0</v>
      </c>
      <c r="I2808" s="351">
        <v>590000000</v>
      </c>
      <c r="J2808" s="32" t="s">
        <v>41</v>
      </c>
      <c r="K2808" s="32" t="s">
        <v>182</v>
      </c>
      <c r="L2808" s="32" t="s">
        <v>302</v>
      </c>
      <c r="M2808" s="32" t="s">
        <v>69</v>
      </c>
      <c r="N2808" s="32" t="s">
        <v>303</v>
      </c>
      <c r="O2808" s="32" t="s">
        <v>115</v>
      </c>
      <c r="P2808" s="32">
        <v>796</v>
      </c>
      <c r="Q2808" s="32" t="s">
        <v>47</v>
      </c>
      <c r="R2808" s="58">
        <v>4</v>
      </c>
      <c r="S2808" s="58">
        <v>400</v>
      </c>
      <c r="T2808" s="58">
        <v>0</v>
      </c>
      <c r="U2808" s="58">
        <f>T2808*1.12</f>
        <v>0</v>
      </c>
      <c r="V2808" s="63"/>
      <c r="W2808" s="32">
        <v>2016</v>
      </c>
      <c r="X2808" s="87" t="s">
        <v>785</v>
      </c>
      <c r="Y2808" s="364"/>
      <c r="Z2808" s="364"/>
      <c r="AA2808" s="364"/>
      <c r="AB2808" s="364"/>
      <c r="AC2808" s="364"/>
      <c r="AD2808" s="364"/>
      <c r="AE2808" s="364"/>
      <c r="AF2808" s="364"/>
      <c r="AG2808" s="364"/>
      <c r="AH2808" s="39"/>
      <c r="AI2808" s="39"/>
      <c r="AJ2808" s="39"/>
      <c r="AK2808" s="39"/>
      <c r="AL2808" s="39"/>
      <c r="AM2808" s="39"/>
      <c r="AN2808" s="39"/>
      <c r="AO2808" s="39"/>
      <c r="AP2808" s="39"/>
      <c r="AQ2808" s="39"/>
      <c r="AR2808" s="39"/>
      <c r="AS2808" s="39"/>
      <c r="AT2808" s="39"/>
      <c r="AU2808" s="39"/>
      <c r="AV2808" s="39"/>
      <c r="AW2808" s="39"/>
      <c r="AX2808" s="39"/>
      <c r="AY2808" s="39"/>
      <c r="AZ2808" s="39"/>
      <c r="BA2808" s="39"/>
      <c r="BB2808" s="39"/>
      <c r="BC2808" s="39"/>
      <c r="BD2808" s="39"/>
      <c r="BE2808" s="39"/>
      <c r="BF2808" s="39"/>
    </row>
    <row r="2809" spans="1:58" s="40" customFormat="1" ht="50.1" customHeight="1">
      <c r="A2809" s="30" t="s">
        <v>13304</v>
      </c>
      <c r="B2809" s="54" t="s">
        <v>35</v>
      </c>
      <c r="C2809" s="42" t="s">
        <v>6570</v>
      </c>
      <c r="D2809" s="42" t="s">
        <v>6562</v>
      </c>
      <c r="E2809" s="42" t="s">
        <v>6571</v>
      </c>
      <c r="F2809" s="161" t="s">
        <v>6578</v>
      </c>
      <c r="G2809" s="30" t="s">
        <v>40</v>
      </c>
      <c r="H2809" s="239">
        <v>0</v>
      </c>
      <c r="I2809" s="313">
        <v>590000000</v>
      </c>
      <c r="J2809" s="68" t="s">
        <v>394</v>
      </c>
      <c r="K2809" s="30" t="s">
        <v>13233</v>
      </c>
      <c r="L2809" s="30" t="s">
        <v>396</v>
      </c>
      <c r="M2809" s="32" t="s">
        <v>69</v>
      </c>
      <c r="N2809" s="30" t="s">
        <v>1851</v>
      </c>
      <c r="O2809" s="30" t="s">
        <v>398</v>
      </c>
      <c r="P2809" s="70">
        <v>796</v>
      </c>
      <c r="Q2809" s="30" t="s">
        <v>47</v>
      </c>
      <c r="R2809" s="58">
        <v>6</v>
      </c>
      <c r="S2809" s="58">
        <v>540</v>
      </c>
      <c r="T2809" s="58">
        <f>S2809*R2809</f>
        <v>3240</v>
      </c>
      <c r="U2809" s="323">
        <f t="shared" ref="U2809" si="237">T2809*1.12</f>
        <v>3628.8</v>
      </c>
      <c r="V2809" s="30"/>
      <c r="W2809" s="68">
        <v>2016</v>
      </c>
      <c r="X2809" s="32"/>
      <c r="Y2809" s="364"/>
      <c r="Z2809" s="364"/>
      <c r="AA2809" s="364"/>
      <c r="AB2809" s="364"/>
      <c r="AC2809" s="364"/>
      <c r="AD2809" s="364"/>
      <c r="AE2809" s="364"/>
      <c r="AF2809" s="364"/>
      <c r="AG2809" s="364"/>
      <c r="AH2809" s="39"/>
      <c r="AI2809" s="39"/>
      <c r="AJ2809" s="39"/>
      <c r="AK2809" s="39"/>
      <c r="AL2809" s="39"/>
      <c r="AM2809" s="39"/>
      <c r="AN2809" s="39"/>
      <c r="AO2809" s="39"/>
      <c r="AP2809" s="39"/>
      <c r="AQ2809" s="39"/>
      <c r="AR2809" s="39"/>
      <c r="AS2809" s="39"/>
      <c r="AT2809" s="39"/>
      <c r="AU2809" s="39"/>
      <c r="AV2809" s="39"/>
      <c r="AW2809" s="39"/>
      <c r="AX2809" s="39"/>
      <c r="AY2809" s="39"/>
      <c r="AZ2809" s="39"/>
      <c r="BA2809" s="39"/>
      <c r="BB2809" s="39"/>
      <c r="BC2809" s="39"/>
      <c r="BD2809" s="39"/>
      <c r="BE2809" s="39"/>
      <c r="BF2809" s="39"/>
    </row>
    <row r="2810" spans="1:58" ht="50.1" customHeight="1">
      <c r="A2810" s="29" t="s">
        <v>6580</v>
      </c>
      <c r="B2810" s="30" t="s">
        <v>35</v>
      </c>
      <c r="C2810" s="31" t="s">
        <v>6570</v>
      </c>
      <c r="D2810" s="31" t="s">
        <v>6562</v>
      </c>
      <c r="E2810" s="31" t="s">
        <v>6571</v>
      </c>
      <c r="F2810" s="31" t="s">
        <v>6581</v>
      </c>
      <c r="G2810" s="32" t="s">
        <v>40</v>
      </c>
      <c r="H2810" s="33">
        <v>0</v>
      </c>
      <c r="I2810" s="67">
        <v>590000000</v>
      </c>
      <c r="J2810" s="32" t="s">
        <v>41</v>
      </c>
      <c r="K2810" s="32" t="s">
        <v>68</v>
      </c>
      <c r="L2810" s="32" t="s">
        <v>302</v>
      </c>
      <c r="M2810" s="32" t="s">
        <v>69</v>
      </c>
      <c r="N2810" s="32" t="s">
        <v>303</v>
      </c>
      <c r="O2810" s="32" t="s">
        <v>71</v>
      </c>
      <c r="P2810" s="32">
        <v>796</v>
      </c>
      <c r="Q2810" s="32" t="s">
        <v>47</v>
      </c>
      <c r="R2810" s="34">
        <v>21</v>
      </c>
      <c r="S2810" s="34">
        <v>400</v>
      </c>
      <c r="T2810" s="35">
        <v>0</v>
      </c>
      <c r="U2810" s="36">
        <f t="shared" si="231"/>
        <v>0</v>
      </c>
      <c r="V2810" s="37" t="s">
        <v>48</v>
      </c>
      <c r="W2810" s="32">
        <v>2016</v>
      </c>
      <c r="X2810" s="38">
        <v>11</v>
      </c>
    </row>
    <row r="2811" spans="1:58" s="40" customFormat="1" ht="50.1" customHeight="1">
      <c r="A2811" s="70" t="s">
        <v>6582</v>
      </c>
      <c r="B2811" s="30" t="s">
        <v>35</v>
      </c>
      <c r="C2811" s="42" t="s">
        <v>6570</v>
      </c>
      <c r="D2811" s="42" t="s">
        <v>6562</v>
      </c>
      <c r="E2811" s="42" t="s">
        <v>6571</v>
      </c>
      <c r="F2811" s="161" t="s">
        <v>6581</v>
      </c>
      <c r="G2811" s="32" t="s">
        <v>40</v>
      </c>
      <c r="H2811" s="30">
        <v>0</v>
      </c>
      <c r="I2811" s="67">
        <v>590000000</v>
      </c>
      <c r="J2811" s="32" t="s">
        <v>41</v>
      </c>
      <c r="K2811" s="32" t="s">
        <v>182</v>
      </c>
      <c r="L2811" s="32" t="s">
        <v>302</v>
      </c>
      <c r="M2811" s="32" t="s">
        <v>69</v>
      </c>
      <c r="N2811" s="32" t="s">
        <v>303</v>
      </c>
      <c r="O2811" s="32" t="s">
        <v>115</v>
      </c>
      <c r="P2811" s="32">
        <v>796</v>
      </c>
      <c r="Q2811" s="32" t="s">
        <v>47</v>
      </c>
      <c r="R2811" s="43">
        <v>21</v>
      </c>
      <c r="S2811" s="43">
        <v>400</v>
      </c>
      <c r="T2811" s="44">
        <v>0</v>
      </c>
      <c r="U2811" s="44">
        <f>T2811*1.12</f>
        <v>0</v>
      </c>
      <c r="V2811" s="63"/>
      <c r="W2811" s="32">
        <v>2016</v>
      </c>
      <c r="X2811" s="87">
        <v>19</v>
      </c>
    </row>
    <row r="2812" spans="1:58" s="40" customFormat="1" ht="50.1" customHeight="1">
      <c r="A2812" s="68" t="s">
        <v>6583</v>
      </c>
      <c r="B2812" s="54" t="s">
        <v>35</v>
      </c>
      <c r="C2812" s="42" t="s">
        <v>6570</v>
      </c>
      <c r="D2812" s="42" t="s">
        <v>6562</v>
      </c>
      <c r="E2812" s="42" t="s">
        <v>6571</v>
      </c>
      <c r="F2812" s="42" t="s">
        <v>6581</v>
      </c>
      <c r="G2812" s="30" t="s">
        <v>40</v>
      </c>
      <c r="H2812" s="239">
        <v>0</v>
      </c>
      <c r="I2812" s="67">
        <v>590000000</v>
      </c>
      <c r="J2812" s="68" t="s">
        <v>394</v>
      </c>
      <c r="K2812" s="30" t="s">
        <v>6584</v>
      </c>
      <c r="L2812" s="30" t="s">
        <v>396</v>
      </c>
      <c r="M2812" s="30" t="s">
        <v>69</v>
      </c>
      <c r="N2812" s="30" t="s">
        <v>397</v>
      </c>
      <c r="O2812" s="30" t="s">
        <v>398</v>
      </c>
      <c r="P2812" s="32">
        <v>796</v>
      </c>
      <c r="Q2812" s="30" t="s">
        <v>47</v>
      </c>
      <c r="R2812" s="43">
        <v>21</v>
      </c>
      <c r="S2812" s="43">
        <v>500</v>
      </c>
      <c r="T2812" s="44">
        <f>S2812*R2812</f>
        <v>10500</v>
      </c>
      <c r="U2812" s="207">
        <f>T2812*1.12</f>
        <v>11760.000000000002</v>
      </c>
      <c r="V2812" s="30"/>
      <c r="W2812" s="68">
        <v>2016</v>
      </c>
      <c r="X2812" s="30"/>
    </row>
    <row r="2813" spans="1:58" ht="50.1" customHeight="1">
      <c r="A2813" s="29" t="s">
        <v>6585</v>
      </c>
      <c r="B2813" s="30" t="s">
        <v>35</v>
      </c>
      <c r="C2813" s="31" t="s">
        <v>6570</v>
      </c>
      <c r="D2813" s="31" t="s">
        <v>6562</v>
      </c>
      <c r="E2813" s="31" t="s">
        <v>6571</v>
      </c>
      <c r="F2813" s="31" t="s">
        <v>6586</v>
      </c>
      <c r="G2813" s="32" t="s">
        <v>40</v>
      </c>
      <c r="H2813" s="33">
        <v>0</v>
      </c>
      <c r="I2813" s="67">
        <v>590000000</v>
      </c>
      <c r="J2813" s="32" t="s">
        <v>41</v>
      </c>
      <c r="K2813" s="32" t="s">
        <v>68</v>
      </c>
      <c r="L2813" s="32" t="s">
        <v>302</v>
      </c>
      <c r="M2813" s="32" t="s">
        <v>69</v>
      </c>
      <c r="N2813" s="32" t="s">
        <v>303</v>
      </c>
      <c r="O2813" s="32" t="s">
        <v>71</v>
      </c>
      <c r="P2813" s="32">
        <v>796</v>
      </c>
      <c r="Q2813" s="32" t="s">
        <v>47</v>
      </c>
      <c r="R2813" s="34">
        <v>3</v>
      </c>
      <c r="S2813" s="34">
        <v>1200</v>
      </c>
      <c r="T2813" s="35">
        <v>0</v>
      </c>
      <c r="U2813" s="36">
        <f t="shared" si="231"/>
        <v>0</v>
      </c>
      <c r="V2813" s="37" t="s">
        <v>48</v>
      </c>
      <c r="W2813" s="32">
        <v>2016</v>
      </c>
      <c r="X2813" s="38">
        <v>11</v>
      </c>
    </row>
    <row r="2814" spans="1:58" s="163" customFormat="1" ht="50.1" customHeight="1">
      <c r="A2814" s="41" t="s">
        <v>6587</v>
      </c>
      <c r="B2814" s="30" t="s">
        <v>35</v>
      </c>
      <c r="C2814" s="42" t="s">
        <v>6570</v>
      </c>
      <c r="D2814" s="42" t="s">
        <v>6562</v>
      </c>
      <c r="E2814" s="42" t="s">
        <v>6571</v>
      </c>
      <c r="F2814" s="161" t="s">
        <v>6586</v>
      </c>
      <c r="G2814" s="32" t="s">
        <v>40</v>
      </c>
      <c r="H2814" s="30">
        <v>0</v>
      </c>
      <c r="I2814" s="67">
        <v>590000000</v>
      </c>
      <c r="J2814" s="32" t="s">
        <v>41</v>
      </c>
      <c r="K2814" s="32" t="s">
        <v>182</v>
      </c>
      <c r="L2814" s="32" t="s">
        <v>302</v>
      </c>
      <c r="M2814" s="32" t="s">
        <v>69</v>
      </c>
      <c r="N2814" s="32" t="s">
        <v>303</v>
      </c>
      <c r="O2814" s="32" t="s">
        <v>115</v>
      </c>
      <c r="P2814" s="32">
        <v>796</v>
      </c>
      <c r="Q2814" s="32" t="s">
        <v>47</v>
      </c>
      <c r="R2814" s="62">
        <v>3</v>
      </c>
      <c r="S2814" s="53">
        <v>1200</v>
      </c>
      <c r="T2814" s="44">
        <f>R2814*S2814</f>
        <v>3600</v>
      </c>
      <c r="U2814" s="44">
        <f>T2814*1.12</f>
        <v>4032.0000000000005</v>
      </c>
      <c r="V2814" s="63"/>
      <c r="W2814" s="32">
        <v>2016</v>
      </c>
      <c r="X2814" s="87"/>
    </row>
    <row r="2815" spans="1:58" ht="50.1" customHeight="1">
      <c r="A2815" s="29" t="s">
        <v>6588</v>
      </c>
      <c r="B2815" s="30" t="s">
        <v>35</v>
      </c>
      <c r="C2815" s="31" t="s">
        <v>6589</v>
      </c>
      <c r="D2815" s="31" t="s">
        <v>6590</v>
      </c>
      <c r="E2815" s="31" t="s">
        <v>6591</v>
      </c>
      <c r="F2815" s="31" t="s">
        <v>6592</v>
      </c>
      <c r="G2815" s="32" t="s">
        <v>40</v>
      </c>
      <c r="H2815" s="33">
        <v>0</v>
      </c>
      <c r="I2815" s="67">
        <v>590000000</v>
      </c>
      <c r="J2815" s="32" t="s">
        <v>41</v>
      </c>
      <c r="K2815" s="32" t="s">
        <v>132</v>
      </c>
      <c r="L2815" s="32" t="s">
        <v>41</v>
      </c>
      <c r="M2815" s="32" t="s">
        <v>84</v>
      </c>
      <c r="N2815" s="32" t="s">
        <v>55</v>
      </c>
      <c r="O2815" s="32" t="s">
        <v>56</v>
      </c>
      <c r="P2815" s="32" t="s">
        <v>133</v>
      </c>
      <c r="Q2815" s="32" t="s">
        <v>134</v>
      </c>
      <c r="R2815" s="34">
        <v>100</v>
      </c>
      <c r="S2815" s="34">
        <v>298</v>
      </c>
      <c r="T2815" s="35">
        <v>0</v>
      </c>
      <c r="U2815" s="36">
        <f t="shared" si="231"/>
        <v>0</v>
      </c>
      <c r="V2815" s="37" t="s">
        <v>48</v>
      </c>
      <c r="W2815" s="32">
        <v>2016</v>
      </c>
      <c r="X2815" s="38">
        <v>11</v>
      </c>
    </row>
    <row r="2816" spans="1:58" s="163" customFormat="1" ht="50.1" customHeight="1">
      <c r="A2816" s="41" t="s">
        <v>6593</v>
      </c>
      <c r="B2816" s="30" t="s">
        <v>35</v>
      </c>
      <c r="C2816" s="42" t="s">
        <v>6589</v>
      </c>
      <c r="D2816" s="73" t="s">
        <v>6594</v>
      </c>
      <c r="E2816" s="42" t="s">
        <v>6591</v>
      </c>
      <c r="F2816" s="165" t="s">
        <v>6592</v>
      </c>
      <c r="G2816" s="30" t="s">
        <v>40</v>
      </c>
      <c r="H2816" s="30">
        <v>0</v>
      </c>
      <c r="I2816" s="67">
        <v>590000000</v>
      </c>
      <c r="J2816" s="32" t="s">
        <v>41</v>
      </c>
      <c r="K2816" s="48" t="s">
        <v>212</v>
      </c>
      <c r="L2816" s="32" t="s">
        <v>41</v>
      </c>
      <c r="M2816" s="98" t="s">
        <v>84</v>
      </c>
      <c r="N2816" s="30" t="s">
        <v>55</v>
      </c>
      <c r="O2816" s="67" t="s">
        <v>56</v>
      </c>
      <c r="P2816" s="98" t="s">
        <v>133</v>
      </c>
      <c r="Q2816" s="98" t="s">
        <v>137</v>
      </c>
      <c r="R2816" s="49" t="s">
        <v>95</v>
      </c>
      <c r="S2816" s="118" t="s">
        <v>6595</v>
      </c>
      <c r="T2816" s="44">
        <f>R2816*S2816</f>
        <v>29800</v>
      </c>
      <c r="U2816" s="44">
        <f>T2816*1.12</f>
        <v>33376</v>
      </c>
      <c r="V2816" s="166"/>
      <c r="W2816" s="32">
        <v>2016</v>
      </c>
      <c r="X2816" s="30"/>
    </row>
    <row r="2817" spans="1:24" ht="50.1" customHeight="1">
      <c r="A2817" s="29" t="s">
        <v>6596</v>
      </c>
      <c r="B2817" s="30" t="s">
        <v>35</v>
      </c>
      <c r="C2817" s="31" t="s">
        <v>6597</v>
      </c>
      <c r="D2817" s="31" t="s">
        <v>6598</v>
      </c>
      <c r="E2817" s="31" t="s">
        <v>6599</v>
      </c>
      <c r="F2817" s="31" t="s">
        <v>6600</v>
      </c>
      <c r="G2817" s="32" t="s">
        <v>40</v>
      </c>
      <c r="H2817" s="33">
        <v>0</v>
      </c>
      <c r="I2817" s="67">
        <v>590000000</v>
      </c>
      <c r="J2817" s="32" t="s">
        <v>41</v>
      </c>
      <c r="K2817" s="32" t="s">
        <v>54</v>
      </c>
      <c r="L2817" s="32" t="s">
        <v>43</v>
      </c>
      <c r="M2817" s="32" t="s">
        <v>69</v>
      </c>
      <c r="N2817" s="32" t="s">
        <v>70</v>
      </c>
      <c r="O2817" s="32" t="s">
        <v>71</v>
      </c>
      <c r="P2817" s="32">
        <v>796</v>
      </c>
      <c r="Q2817" s="32" t="s">
        <v>47</v>
      </c>
      <c r="R2817" s="34">
        <v>270</v>
      </c>
      <c r="S2817" s="34">
        <v>1200</v>
      </c>
      <c r="T2817" s="35">
        <v>0</v>
      </c>
      <c r="U2817" s="36">
        <f t="shared" si="231"/>
        <v>0</v>
      </c>
      <c r="V2817" s="37" t="s">
        <v>48</v>
      </c>
      <c r="W2817" s="32">
        <v>2016</v>
      </c>
      <c r="X2817" s="38">
        <v>11</v>
      </c>
    </row>
    <row r="2818" spans="1:24" s="163" customFormat="1" ht="50.1" customHeight="1">
      <c r="A2818" s="41" t="s">
        <v>6601</v>
      </c>
      <c r="B2818" s="30" t="s">
        <v>35</v>
      </c>
      <c r="C2818" s="42" t="s">
        <v>6597</v>
      </c>
      <c r="D2818" s="42" t="s">
        <v>6598</v>
      </c>
      <c r="E2818" s="42" t="s">
        <v>6599</v>
      </c>
      <c r="F2818" s="164" t="s">
        <v>6600</v>
      </c>
      <c r="G2818" s="32" t="s">
        <v>40</v>
      </c>
      <c r="H2818" s="30">
        <v>0</v>
      </c>
      <c r="I2818" s="67">
        <v>590000000</v>
      </c>
      <c r="J2818" s="32" t="s">
        <v>41</v>
      </c>
      <c r="K2818" s="32" t="s">
        <v>524</v>
      </c>
      <c r="L2818" s="32" t="s">
        <v>43</v>
      </c>
      <c r="M2818" s="68" t="s">
        <v>69</v>
      </c>
      <c r="N2818" s="32" t="s">
        <v>70</v>
      </c>
      <c r="O2818" s="32" t="s">
        <v>115</v>
      </c>
      <c r="P2818" s="32">
        <v>796</v>
      </c>
      <c r="Q2818" s="32" t="s">
        <v>47</v>
      </c>
      <c r="R2818" s="58">
        <v>270</v>
      </c>
      <c r="S2818" s="58">
        <v>1200</v>
      </c>
      <c r="T2818" s="44">
        <f>R2818*S2818</f>
        <v>324000</v>
      </c>
      <c r="U2818" s="44">
        <f>T2818*1.12</f>
        <v>362880.00000000006</v>
      </c>
      <c r="V2818" s="56"/>
      <c r="W2818" s="32">
        <v>2016</v>
      </c>
      <c r="X2818" s="30"/>
    </row>
    <row r="2819" spans="1:24" ht="50.1" customHeight="1">
      <c r="A2819" s="29" t="s">
        <v>6602</v>
      </c>
      <c r="B2819" s="30" t="s">
        <v>35</v>
      </c>
      <c r="C2819" s="31" t="s">
        <v>6597</v>
      </c>
      <c r="D2819" s="31" t="s">
        <v>6598</v>
      </c>
      <c r="E2819" s="31" t="s">
        <v>6599</v>
      </c>
      <c r="F2819" s="31" t="s">
        <v>6600</v>
      </c>
      <c r="G2819" s="32" t="s">
        <v>40</v>
      </c>
      <c r="H2819" s="33">
        <v>0</v>
      </c>
      <c r="I2819" s="67">
        <v>590000000</v>
      </c>
      <c r="J2819" s="32" t="s">
        <v>41</v>
      </c>
      <c r="K2819" s="32" t="s">
        <v>54</v>
      </c>
      <c r="L2819" s="32" t="s">
        <v>43</v>
      </c>
      <c r="M2819" s="32" t="s">
        <v>69</v>
      </c>
      <c r="N2819" s="32" t="s">
        <v>70</v>
      </c>
      <c r="O2819" s="32" t="s">
        <v>71</v>
      </c>
      <c r="P2819" s="32">
        <v>796</v>
      </c>
      <c r="Q2819" s="32" t="s">
        <v>47</v>
      </c>
      <c r="R2819" s="34">
        <v>40</v>
      </c>
      <c r="S2819" s="34">
        <v>1300</v>
      </c>
      <c r="T2819" s="35">
        <v>0</v>
      </c>
      <c r="U2819" s="36">
        <f t="shared" si="231"/>
        <v>0</v>
      </c>
      <c r="V2819" s="37" t="s">
        <v>48</v>
      </c>
      <c r="W2819" s="32">
        <v>2016</v>
      </c>
      <c r="X2819" s="38">
        <v>11</v>
      </c>
    </row>
    <row r="2820" spans="1:24" s="163" customFormat="1" ht="50.1" customHeight="1">
      <c r="A2820" s="41" t="s">
        <v>6603</v>
      </c>
      <c r="B2820" s="30" t="s">
        <v>35</v>
      </c>
      <c r="C2820" s="42" t="s">
        <v>6597</v>
      </c>
      <c r="D2820" s="42" t="s">
        <v>6598</v>
      </c>
      <c r="E2820" s="42" t="s">
        <v>6599</v>
      </c>
      <c r="F2820" s="164" t="s">
        <v>6600</v>
      </c>
      <c r="G2820" s="32" t="s">
        <v>40</v>
      </c>
      <c r="H2820" s="30">
        <v>0</v>
      </c>
      <c r="I2820" s="67">
        <v>590000000</v>
      </c>
      <c r="J2820" s="32" t="s">
        <v>41</v>
      </c>
      <c r="K2820" s="32" t="s">
        <v>524</v>
      </c>
      <c r="L2820" s="32" t="s">
        <v>43</v>
      </c>
      <c r="M2820" s="68" t="s">
        <v>69</v>
      </c>
      <c r="N2820" s="32" t="s">
        <v>70</v>
      </c>
      <c r="O2820" s="32" t="s">
        <v>115</v>
      </c>
      <c r="P2820" s="32">
        <v>796</v>
      </c>
      <c r="Q2820" s="32" t="s">
        <v>47</v>
      </c>
      <c r="R2820" s="58">
        <v>40</v>
      </c>
      <c r="S2820" s="58">
        <v>1300</v>
      </c>
      <c r="T2820" s="44">
        <f>R2820*S2820</f>
        <v>52000</v>
      </c>
      <c r="U2820" s="44">
        <f t="shared" si="231"/>
        <v>58240.000000000007</v>
      </c>
      <c r="V2820" s="56"/>
      <c r="W2820" s="32">
        <v>2016</v>
      </c>
      <c r="X2820" s="30"/>
    </row>
    <row r="2821" spans="1:24" ht="50.1" customHeight="1">
      <c r="A2821" s="29" t="s">
        <v>6604</v>
      </c>
      <c r="B2821" s="30" t="s">
        <v>35</v>
      </c>
      <c r="C2821" s="31" t="s">
        <v>6597</v>
      </c>
      <c r="D2821" s="31" t="s">
        <v>6598</v>
      </c>
      <c r="E2821" s="31" t="s">
        <v>6599</v>
      </c>
      <c r="F2821" s="31" t="s">
        <v>6600</v>
      </c>
      <c r="G2821" s="32" t="s">
        <v>40</v>
      </c>
      <c r="H2821" s="33">
        <v>0</v>
      </c>
      <c r="I2821" s="67">
        <v>590000000</v>
      </c>
      <c r="J2821" s="32" t="s">
        <v>41</v>
      </c>
      <c r="K2821" s="32" t="s">
        <v>6605</v>
      </c>
      <c r="L2821" s="32" t="s">
        <v>43</v>
      </c>
      <c r="M2821" s="32" t="s">
        <v>69</v>
      </c>
      <c r="N2821" s="32" t="s">
        <v>70</v>
      </c>
      <c r="O2821" s="32" t="s">
        <v>71</v>
      </c>
      <c r="P2821" s="32">
        <v>796</v>
      </c>
      <c r="Q2821" s="32" t="s">
        <v>47</v>
      </c>
      <c r="R2821" s="34">
        <v>2</v>
      </c>
      <c r="S2821" s="34">
        <v>3200</v>
      </c>
      <c r="T2821" s="35">
        <f>R2821*S2821</f>
        <v>6400</v>
      </c>
      <c r="U2821" s="36">
        <f t="shared" si="231"/>
        <v>7168.0000000000009</v>
      </c>
      <c r="V2821" s="37" t="s">
        <v>48</v>
      </c>
      <c r="W2821" s="32">
        <v>2016</v>
      </c>
      <c r="X2821" s="38" t="s">
        <v>48</v>
      </c>
    </row>
    <row r="2822" spans="1:24" ht="50.1" customHeight="1">
      <c r="A2822" s="29" t="s">
        <v>6606</v>
      </c>
      <c r="B2822" s="30" t="s">
        <v>35</v>
      </c>
      <c r="C2822" s="31" t="s">
        <v>6597</v>
      </c>
      <c r="D2822" s="31" t="s">
        <v>6598</v>
      </c>
      <c r="E2822" s="31" t="s">
        <v>6599</v>
      </c>
      <c r="F2822" s="31" t="s">
        <v>6600</v>
      </c>
      <c r="G2822" s="32" t="s">
        <v>40</v>
      </c>
      <c r="H2822" s="33">
        <v>0</v>
      </c>
      <c r="I2822" s="67">
        <v>590000000</v>
      </c>
      <c r="J2822" s="32" t="s">
        <v>41</v>
      </c>
      <c r="K2822" s="32" t="s">
        <v>6607</v>
      </c>
      <c r="L2822" s="32" t="s">
        <v>43</v>
      </c>
      <c r="M2822" s="32" t="s">
        <v>69</v>
      </c>
      <c r="N2822" s="32" t="s">
        <v>70</v>
      </c>
      <c r="O2822" s="32" t="s">
        <v>71</v>
      </c>
      <c r="P2822" s="32">
        <v>796</v>
      </c>
      <c r="Q2822" s="32" t="s">
        <v>47</v>
      </c>
      <c r="R2822" s="34">
        <v>10</v>
      </c>
      <c r="S2822" s="34">
        <v>1100</v>
      </c>
      <c r="T2822" s="35">
        <v>0</v>
      </c>
      <c r="U2822" s="36">
        <f t="shared" si="231"/>
        <v>0</v>
      </c>
      <c r="V2822" s="37" t="s">
        <v>48</v>
      </c>
      <c r="W2822" s="32">
        <v>2016</v>
      </c>
      <c r="X2822" s="38">
        <v>11</v>
      </c>
    </row>
    <row r="2823" spans="1:24" s="163" customFormat="1" ht="50.1" customHeight="1">
      <c r="A2823" s="41" t="s">
        <v>6608</v>
      </c>
      <c r="B2823" s="30" t="s">
        <v>35</v>
      </c>
      <c r="C2823" s="42" t="s">
        <v>6597</v>
      </c>
      <c r="D2823" s="42" t="s">
        <v>6598</v>
      </c>
      <c r="E2823" s="42" t="s">
        <v>6599</v>
      </c>
      <c r="F2823" s="164" t="s">
        <v>6600</v>
      </c>
      <c r="G2823" s="32" t="s">
        <v>40</v>
      </c>
      <c r="H2823" s="30">
        <v>0</v>
      </c>
      <c r="I2823" s="67">
        <v>590000000</v>
      </c>
      <c r="J2823" s="32" t="s">
        <v>41</v>
      </c>
      <c r="K2823" s="30" t="s">
        <v>6609</v>
      </c>
      <c r="L2823" s="32" t="s">
        <v>43</v>
      </c>
      <c r="M2823" s="68" t="s">
        <v>69</v>
      </c>
      <c r="N2823" s="32" t="s">
        <v>70</v>
      </c>
      <c r="O2823" s="32" t="s">
        <v>115</v>
      </c>
      <c r="P2823" s="32">
        <v>796</v>
      </c>
      <c r="Q2823" s="32" t="s">
        <v>47</v>
      </c>
      <c r="R2823" s="58">
        <v>10</v>
      </c>
      <c r="S2823" s="58">
        <v>1100</v>
      </c>
      <c r="T2823" s="44">
        <f>R2823*S2823</f>
        <v>11000</v>
      </c>
      <c r="U2823" s="44">
        <f t="shared" si="231"/>
        <v>12320.000000000002</v>
      </c>
      <c r="V2823" s="56"/>
      <c r="W2823" s="32">
        <v>2016</v>
      </c>
      <c r="X2823" s="30"/>
    </row>
    <row r="2824" spans="1:24" ht="50.1" customHeight="1">
      <c r="A2824" s="29" t="s">
        <v>6610</v>
      </c>
      <c r="B2824" s="30" t="s">
        <v>35</v>
      </c>
      <c r="C2824" s="31" t="s">
        <v>6597</v>
      </c>
      <c r="D2824" s="31" t="s">
        <v>6598</v>
      </c>
      <c r="E2824" s="31" t="s">
        <v>6599</v>
      </c>
      <c r="F2824" s="31" t="s">
        <v>6611</v>
      </c>
      <c r="G2824" s="32" t="s">
        <v>40</v>
      </c>
      <c r="H2824" s="33">
        <v>0</v>
      </c>
      <c r="I2824" s="67">
        <v>590000000</v>
      </c>
      <c r="J2824" s="32" t="s">
        <v>41</v>
      </c>
      <c r="K2824" s="32" t="s">
        <v>54</v>
      </c>
      <c r="L2824" s="32" t="s">
        <v>43</v>
      </c>
      <c r="M2824" s="32" t="s">
        <v>69</v>
      </c>
      <c r="N2824" s="32" t="s">
        <v>70</v>
      </c>
      <c r="O2824" s="32" t="s">
        <v>71</v>
      </c>
      <c r="P2824" s="32">
        <v>796</v>
      </c>
      <c r="Q2824" s="32" t="s">
        <v>47</v>
      </c>
      <c r="R2824" s="34">
        <v>50</v>
      </c>
      <c r="S2824" s="34">
        <v>1350</v>
      </c>
      <c r="T2824" s="35">
        <v>0</v>
      </c>
      <c r="U2824" s="36">
        <f t="shared" si="231"/>
        <v>0</v>
      </c>
      <c r="V2824" s="37" t="s">
        <v>48</v>
      </c>
      <c r="W2824" s="32">
        <v>2016</v>
      </c>
      <c r="X2824" s="38">
        <v>11</v>
      </c>
    </row>
    <row r="2825" spans="1:24" s="163" customFormat="1" ht="50.1" customHeight="1">
      <c r="A2825" s="41" t="s">
        <v>6612</v>
      </c>
      <c r="B2825" s="30" t="s">
        <v>35</v>
      </c>
      <c r="C2825" s="42" t="s">
        <v>6597</v>
      </c>
      <c r="D2825" s="42" t="s">
        <v>6598</v>
      </c>
      <c r="E2825" s="42" t="s">
        <v>6599</v>
      </c>
      <c r="F2825" s="164" t="s">
        <v>6611</v>
      </c>
      <c r="G2825" s="32" t="s">
        <v>40</v>
      </c>
      <c r="H2825" s="30">
        <v>0</v>
      </c>
      <c r="I2825" s="67">
        <v>590000000</v>
      </c>
      <c r="J2825" s="32" t="s">
        <v>41</v>
      </c>
      <c r="K2825" s="32" t="s">
        <v>524</v>
      </c>
      <c r="L2825" s="32" t="s">
        <v>43</v>
      </c>
      <c r="M2825" s="68" t="s">
        <v>69</v>
      </c>
      <c r="N2825" s="32" t="s">
        <v>70</v>
      </c>
      <c r="O2825" s="32" t="s">
        <v>115</v>
      </c>
      <c r="P2825" s="32">
        <v>796</v>
      </c>
      <c r="Q2825" s="32" t="s">
        <v>47</v>
      </c>
      <c r="R2825" s="58">
        <v>50</v>
      </c>
      <c r="S2825" s="58">
        <v>1350</v>
      </c>
      <c r="T2825" s="44">
        <f>R2825*S2825</f>
        <v>67500</v>
      </c>
      <c r="U2825" s="44">
        <f t="shared" si="231"/>
        <v>75600</v>
      </c>
      <c r="V2825" s="56"/>
      <c r="W2825" s="32">
        <v>2016</v>
      </c>
      <c r="X2825" s="30"/>
    </row>
    <row r="2826" spans="1:24" ht="50.1" customHeight="1">
      <c r="A2826" s="29" t="s">
        <v>6613</v>
      </c>
      <c r="B2826" s="30" t="s">
        <v>35</v>
      </c>
      <c r="C2826" s="31" t="s">
        <v>6597</v>
      </c>
      <c r="D2826" s="31" t="s">
        <v>6598</v>
      </c>
      <c r="E2826" s="31" t="s">
        <v>6599</v>
      </c>
      <c r="F2826" s="31" t="s">
        <v>6611</v>
      </c>
      <c r="G2826" s="32" t="s">
        <v>40</v>
      </c>
      <c r="H2826" s="33">
        <v>0</v>
      </c>
      <c r="I2826" s="67">
        <v>590000000</v>
      </c>
      <c r="J2826" s="32" t="s">
        <v>41</v>
      </c>
      <c r="K2826" s="32" t="s">
        <v>6605</v>
      </c>
      <c r="L2826" s="32" t="s">
        <v>43</v>
      </c>
      <c r="M2826" s="32" t="s">
        <v>69</v>
      </c>
      <c r="N2826" s="32" t="s">
        <v>70</v>
      </c>
      <c r="O2826" s="32" t="s">
        <v>71</v>
      </c>
      <c r="P2826" s="32">
        <v>796</v>
      </c>
      <c r="Q2826" s="32" t="s">
        <v>47</v>
      </c>
      <c r="R2826" s="34">
        <v>2</v>
      </c>
      <c r="S2826" s="34">
        <v>4500</v>
      </c>
      <c r="T2826" s="35">
        <f>R2826*S2826</f>
        <v>9000</v>
      </c>
      <c r="U2826" s="36">
        <f t="shared" si="231"/>
        <v>10080.000000000002</v>
      </c>
      <c r="V2826" s="37" t="s">
        <v>48</v>
      </c>
      <c r="W2826" s="32">
        <v>2016</v>
      </c>
      <c r="X2826" s="38" t="s">
        <v>48</v>
      </c>
    </row>
    <row r="2827" spans="1:24" ht="50.1" customHeight="1">
      <c r="A2827" s="29" t="s">
        <v>6614</v>
      </c>
      <c r="B2827" s="30" t="s">
        <v>35</v>
      </c>
      <c r="C2827" s="31" t="s">
        <v>6597</v>
      </c>
      <c r="D2827" s="31" t="s">
        <v>6598</v>
      </c>
      <c r="E2827" s="31" t="s">
        <v>6599</v>
      </c>
      <c r="F2827" s="31" t="s">
        <v>6611</v>
      </c>
      <c r="G2827" s="32" t="s">
        <v>40</v>
      </c>
      <c r="H2827" s="33">
        <v>0</v>
      </c>
      <c r="I2827" s="67">
        <v>590000000</v>
      </c>
      <c r="J2827" s="32" t="s">
        <v>41</v>
      </c>
      <c r="K2827" s="32" t="s">
        <v>1502</v>
      </c>
      <c r="L2827" s="32" t="s">
        <v>43</v>
      </c>
      <c r="M2827" s="32" t="s">
        <v>69</v>
      </c>
      <c r="N2827" s="32" t="s">
        <v>70</v>
      </c>
      <c r="O2827" s="32" t="s">
        <v>71</v>
      </c>
      <c r="P2827" s="32">
        <v>796</v>
      </c>
      <c r="Q2827" s="32" t="s">
        <v>47</v>
      </c>
      <c r="R2827" s="34">
        <v>10</v>
      </c>
      <c r="S2827" s="34">
        <v>1450</v>
      </c>
      <c r="T2827" s="35">
        <v>0</v>
      </c>
      <c r="U2827" s="36">
        <f t="shared" si="231"/>
        <v>0</v>
      </c>
      <c r="V2827" s="37" t="s">
        <v>48</v>
      </c>
      <c r="W2827" s="32">
        <v>2016</v>
      </c>
      <c r="X2827" s="38">
        <v>11</v>
      </c>
    </row>
    <row r="2828" spans="1:24" s="163" customFormat="1" ht="50.1" customHeight="1">
      <c r="A2828" s="41" t="s">
        <v>6615</v>
      </c>
      <c r="B2828" s="30" t="s">
        <v>35</v>
      </c>
      <c r="C2828" s="42" t="s">
        <v>6597</v>
      </c>
      <c r="D2828" s="42" t="s">
        <v>6598</v>
      </c>
      <c r="E2828" s="42" t="s">
        <v>6599</v>
      </c>
      <c r="F2828" s="164" t="s">
        <v>6611</v>
      </c>
      <c r="G2828" s="32" t="s">
        <v>40</v>
      </c>
      <c r="H2828" s="30">
        <v>0</v>
      </c>
      <c r="I2828" s="67">
        <v>590000000</v>
      </c>
      <c r="J2828" s="32" t="s">
        <v>41</v>
      </c>
      <c r="K2828" s="32" t="s">
        <v>182</v>
      </c>
      <c r="L2828" s="32" t="s">
        <v>43</v>
      </c>
      <c r="M2828" s="68" t="s">
        <v>69</v>
      </c>
      <c r="N2828" s="32" t="s">
        <v>70</v>
      </c>
      <c r="O2828" s="32" t="s">
        <v>115</v>
      </c>
      <c r="P2828" s="32">
        <v>796</v>
      </c>
      <c r="Q2828" s="32" t="s">
        <v>47</v>
      </c>
      <c r="R2828" s="58">
        <v>10</v>
      </c>
      <c r="S2828" s="58">
        <v>1450</v>
      </c>
      <c r="T2828" s="44">
        <f>R2828*S2828</f>
        <v>14500</v>
      </c>
      <c r="U2828" s="44">
        <f t="shared" si="231"/>
        <v>16240.000000000002</v>
      </c>
      <c r="V2828" s="56"/>
      <c r="W2828" s="32">
        <v>2016</v>
      </c>
      <c r="X2828" s="30"/>
    </row>
    <row r="2829" spans="1:24" ht="50.1" customHeight="1">
      <c r="A2829" s="29" t="s">
        <v>6616</v>
      </c>
      <c r="B2829" s="30" t="s">
        <v>35</v>
      </c>
      <c r="C2829" s="31" t="s">
        <v>6597</v>
      </c>
      <c r="D2829" s="31" t="s">
        <v>6598</v>
      </c>
      <c r="E2829" s="31" t="s">
        <v>6599</v>
      </c>
      <c r="F2829" s="31" t="s">
        <v>6611</v>
      </c>
      <c r="G2829" s="32" t="s">
        <v>40</v>
      </c>
      <c r="H2829" s="33">
        <v>0</v>
      </c>
      <c r="I2829" s="67">
        <v>590000000</v>
      </c>
      <c r="J2829" s="32" t="s">
        <v>41</v>
      </c>
      <c r="K2829" s="32" t="s">
        <v>6617</v>
      </c>
      <c r="L2829" s="32" t="s">
        <v>43</v>
      </c>
      <c r="M2829" s="32" t="s">
        <v>69</v>
      </c>
      <c r="N2829" s="32" t="s">
        <v>70</v>
      </c>
      <c r="O2829" s="32" t="s">
        <v>71</v>
      </c>
      <c r="P2829" s="32">
        <v>796</v>
      </c>
      <c r="Q2829" s="32" t="s">
        <v>47</v>
      </c>
      <c r="R2829" s="34">
        <v>2</v>
      </c>
      <c r="S2829" s="34">
        <v>6500</v>
      </c>
      <c r="T2829" s="35">
        <f>R2829*S2829</f>
        <v>13000</v>
      </c>
      <c r="U2829" s="36">
        <f t="shared" si="231"/>
        <v>14560.000000000002</v>
      </c>
      <c r="V2829" s="37" t="s">
        <v>48</v>
      </c>
      <c r="W2829" s="32">
        <v>2016</v>
      </c>
      <c r="X2829" s="38" t="s">
        <v>48</v>
      </c>
    </row>
    <row r="2830" spans="1:24" ht="50.1" customHeight="1">
      <c r="A2830" s="29" t="s">
        <v>6618</v>
      </c>
      <c r="B2830" s="30" t="s">
        <v>35</v>
      </c>
      <c r="C2830" s="31" t="s">
        <v>6597</v>
      </c>
      <c r="D2830" s="31" t="s">
        <v>6598</v>
      </c>
      <c r="E2830" s="31" t="s">
        <v>6599</v>
      </c>
      <c r="F2830" s="31" t="s">
        <v>6611</v>
      </c>
      <c r="G2830" s="32" t="s">
        <v>40</v>
      </c>
      <c r="H2830" s="33">
        <v>0</v>
      </c>
      <c r="I2830" s="67">
        <v>590000000</v>
      </c>
      <c r="J2830" s="32" t="s">
        <v>41</v>
      </c>
      <c r="K2830" s="32" t="s">
        <v>6605</v>
      </c>
      <c r="L2830" s="32" t="s">
        <v>43</v>
      </c>
      <c r="M2830" s="32" t="s">
        <v>69</v>
      </c>
      <c r="N2830" s="32" t="s">
        <v>70</v>
      </c>
      <c r="O2830" s="32" t="s">
        <v>71</v>
      </c>
      <c r="P2830" s="32">
        <v>796</v>
      </c>
      <c r="Q2830" s="32" t="s">
        <v>47</v>
      </c>
      <c r="R2830" s="34">
        <v>2</v>
      </c>
      <c r="S2830" s="34">
        <v>9500</v>
      </c>
      <c r="T2830" s="35">
        <f>R2830*S2830</f>
        <v>19000</v>
      </c>
      <c r="U2830" s="36">
        <f t="shared" si="231"/>
        <v>21280.000000000004</v>
      </c>
      <c r="V2830" s="37" t="s">
        <v>48</v>
      </c>
      <c r="W2830" s="32">
        <v>2016</v>
      </c>
      <c r="X2830" s="38" t="s">
        <v>48</v>
      </c>
    </row>
    <row r="2831" spans="1:24" ht="50.1" customHeight="1">
      <c r="A2831" s="29" t="s">
        <v>6619</v>
      </c>
      <c r="B2831" s="30" t="s">
        <v>35</v>
      </c>
      <c r="C2831" s="31" t="s">
        <v>6597</v>
      </c>
      <c r="D2831" s="31" t="s">
        <v>6598</v>
      </c>
      <c r="E2831" s="31" t="s">
        <v>6599</v>
      </c>
      <c r="F2831" s="31" t="s">
        <v>6611</v>
      </c>
      <c r="G2831" s="32" t="s">
        <v>40</v>
      </c>
      <c r="H2831" s="33">
        <v>0</v>
      </c>
      <c r="I2831" s="67">
        <v>590000000</v>
      </c>
      <c r="J2831" s="32" t="s">
        <v>41</v>
      </c>
      <c r="K2831" s="32" t="s">
        <v>1466</v>
      </c>
      <c r="L2831" s="32" t="s">
        <v>43</v>
      </c>
      <c r="M2831" s="32" t="s">
        <v>69</v>
      </c>
      <c r="N2831" s="32" t="s">
        <v>70</v>
      </c>
      <c r="O2831" s="32" t="s">
        <v>71</v>
      </c>
      <c r="P2831" s="32">
        <v>796</v>
      </c>
      <c r="Q2831" s="32" t="s">
        <v>47</v>
      </c>
      <c r="R2831" s="34">
        <v>4</v>
      </c>
      <c r="S2831" s="34">
        <v>1400</v>
      </c>
      <c r="T2831" s="35">
        <f>R2831*S2831</f>
        <v>5600</v>
      </c>
      <c r="U2831" s="36">
        <f t="shared" si="231"/>
        <v>6272.0000000000009</v>
      </c>
      <c r="V2831" s="37" t="s">
        <v>48</v>
      </c>
      <c r="W2831" s="32">
        <v>2016</v>
      </c>
      <c r="X2831" s="38" t="s">
        <v>48</v>
      </c>
    </row>
    <row r="2832" spans="1:24" ht="50.1" customHeight="1">
      <c r="A2832" s="29" t="s">
        <v>6620</v>
      </c>
      <c r="B2832" s="30" t="s">
        <v>35</v>
      </c>
      <c r="C2832" s="31" t="s">
        <v>6621</v>
      </c>
      <c r="D2832" s="31" t="s">
        <v>6622</v>
      </c>
      <c r="E2832" s="31" t="s">
        <v>6623</v>
      </c>
      <c r="F2832" s="31" t="s">
        <v>6624</v>
      </c>
      <c r="G2832" s="32" t="s">
        <v>121</v>
      </c>
      <c r="H2832" s="33">
        <v>87.5</v>
      </c>
      <c r="I2832" s="67">
        <v>590000000</v>
      </c>
      <c r="J2832" s="32" t="s">
        <v>41</v>
      </c>
      <c r="K2832" s="32" t="s">
        <v>224</v>
      </c>
      <c r="L2832" s="32" t="s">
        <v>43</v>
      </c>
      <c r="M2832" s="32" t="s">
        <v>84</v>
      </c>
      <c r="N2832" s="32" t="s">
        <v>225</v>
      </c>
      <c r="O2832" s="32" t="s">
        <v>56</v>
      </c>
      <c r="P2832" s="32">
        <v>796</v>
      </c>
      <c r="Q2832" s="32" t="s">
        <v>47</v>
      </c>
      <c r="R2832" s="34">
        <v>120</v>
      </c>
      <c r="S2832" s="34">
        <v>2407.5</v>
      </c>
      <c r="T2832" s="35">
        <v>0</v>
      </c>
      <c r="U2832" s="36">
        <v>0</v>
      </c>
      <c r="V2832" s="37" t="s">
        <v>126</v>
      </c>
      <c r="W2832" s="32">
        <v>2016</v>
      </c>
      <c r="X2832" s="68" t="s">
        <v>12866</v>
      </c>
    </row>
    <row r="2833" spans="1:24" ht="50.1" customHeight="1">
      <c r="A2833" s="29" t="s">
        <v>6625</v>
      </c>
      <c r="B2833" s="30" t="s">
        <v>35</v>
      </c>
      <c r="C2833" s="31" t="s">
        <v>6621</v>
      </c>
      <c r="D2833" s="31" t="s">
        <v>6622</v>
      </c>
      <c r="E2833" s="31" t="s">
        <v>6623</v>
      </c>
      <c r="F2833" s="31" t="s">
        <v>6624</v>
      </c>
      <c r="G2833" s="32" t="s">
        <v>40</v>
      </c>
      <c r="H2833" s="33">
        <v>50</v>
      </c>
      <c r="I2833" s="67">
        <v>590000000</v>
      </c>
      <c r="J2833" s="32" t="s">
        <v>41</v>
      </c>
      <c r="K2833" s="32" t="s">
        <v>2101</v>
      </c>
      <c r="L2833" s="32" t="s">
        <v>41</v>
      </c>
      <c r="M2833" s="32" t="s">
        <v>84</v>
      </c>
      <c r="N2833" s="32" t="s">
        <v>314</v>
      </c>
      <c r="O2833" s="32" t="s">
        <v>56</v>
      </c>
      <c r="P2833" s="32">
        <v>796</v>
      </c>
      <c r="Q2833" s="32" t="s">
        <v>47</v>
      </c>
      <c r="R2833" s="34">
        <v>139</v>
      </c>
      <c r="S2833" s="34">
        <v>2500</v>
      </c>
      <c r="T2833" s="35">
        <f>R2833*S2833</f>
        <v>347500</v>
      </c>
      <c r="U2833" s="36">
        <f>T2833*1.12</f>
        <v>389200.00000000006</v>
      </c>
      <c r="V2833" s="37" t="s">
        <v>48</v>
      </c>
      <c r="W2833" s="32">
        <v>2016</v>
      </c>
      <c r="X2833" s="68"/>
    </row>
    <row r="2834" spans="1:24" ht="50.1" customHeight="1">
      <c r="A2834" s="29" t="s">
        <v>6626</v>
      </c>
      <c r="B2834" s="30" t="s">
        <v>35</v>
      </c>
      <c r="C2834" s="31" t="s">
        <v>6627</v>
      </c>
      <c r="D2834" s="31" t="s">
        <v>6622</v>
      </c>
      <c r="E2834" s="31" t="s">
        <v>6628</v>
      </c>
      <c r="F2834" s="31" t="s">
        <v>6629</v>
      </c>
      <c r="G2834" s="32" t="s">
        <v>121</v>
      </c>
      <c r="H2834" s="33">
        <v>90.5</v>
      </c>
      <c r="I2834" s="67">
        <v>590000000</v>
      </c>
      <c r="J2834" s="32" t="s">
        <v>41</v>
      </c>
      <c r="K2834" s="32" t="s">
        <v>224</v>
      </c>
      <c r="L2834" s="32" t="s">
        <v>43</v>
      </c>
      <c r="M2834" s="32" t="s">
        <v>84</v>
      </c>
      <c r="N2834" s="32" t="s">
        <v>225</v>
      </c>
      <c r="O2834" s="32" t="s">
        <v>56</v>
      </c>
      <c r="P2834" s="32">
        <v>796</v>
      </c>
      <c r="Q2834" s="32" t="s">
        <v>47</v>
      </c>
      <c r="R2834" s="34">
        <v>35</v>
      </c>
      <c r="S2834" s="34">
        <v>2408</v>
      </c>
      <c r="T2834" s="35">
        <v>0</v>
      </c>
      <c r="U2834" s="36">
        <v>0</v>
      </c>
      <c r="V2834" s="37" t="s">
        <v>126</v>
      </c>
      <c r="W2834" s="32">
        <v>2016</v>
      </c>
      <c r="X2834" s="68" t="s">
        <v>12866</v>
      </c>
    </row>
    <row r="2835" spans="1:24" ht="50.1" customHeight="1">
      <c r="A2835" s="29" t="s">
        <v>6630</v>
      </c>
      <c r="B2835" s="30" t="s">
        <v>35</v>
      </c>
      <c r="C2835" s="31" t="s">
        <v>6627</v>
      </c>
      <c r="D2835" s="31" t="s">
        <v>6622</v>
      </c>
      <c r="E2835" s="31" t="s">
        <v>6628</v>
      </c>
      <c r="F2835" s="31" t="s">
        <v>6629</v>
      </c>
      <c r="G2835" s="32" t="s">
        <v>40</v>
      </c>
      <c r="H2835" s="33">
        <v>50</v>
      </c>
      <c r="I2835" s="67">
        <v>590000000</v>
      </c>
      <c r="J2835" s="32" t="s">
        <v>41</v>
      </c>
      <c r="K2835" s="32" t="s">
        <v>2101</v>
      </c>
      <c r="L2835" s="32" t="s">
        <v>41</v>
      </c>
      <c r="M2835" s="32" t="s">
        <v>84</v>
      </c>
      <c r="N2835" s="32" t="s">
        <v>314</v>
      </c>
      <c r="O2835" s="32" t="s">
        <v>56</v>
      </c>
      <c r="P2835" s="32">
        <v>796</v>
      </c>
      <c r="Q2835" s="32" t="s">
        <v>47</v>
      </c>
      <c r="R2835" s="34">
        <v>41</v>
      </c>
      <c r="S2835" s="34">
        <v>2500</v>
      </c>
      <c r="T2835" s="35">
        <f>R2835*S2835</f>
        <v>102500</v>
      </c>
      <c r="U2835" s="36">
        <f>T2835*1.12</f>
        <v>114800.00000000001</v>
      </c>
      <c r="V2835" s="37" t="s">
        <v>48</v>
      </c>
      <c r="W2835" s="32">
        <v>2016</v>
      </c>
      <c r="X2835" s="38" t="s">
        <v>48</v>
      </c>
    </row>
    <row r="2836" spans="1:24" ht="50.1" customHeight="1">
      <c r="A2836" s="29" t="s">
        <v>6631</v>
      </c>
      <c r="B2836" s="30" t="s">
        <v>35</v>
      </c>
      <c r="C2836" s="31" t="s">
        <v>6632</v>
      </c>
      <c r="D2836" s="31" t="s">
        <v>6633</v>
      </c>
      <c r="E2836" s="31" t="s">
        <v>6634</v>
      </c>
      <c r="F2836" s="31" t="s">
        <v>48</v>
      </c>
      <c r="G2836" s="32" t="s">
        <v>40</v>
      </c>
      <c r="H2836" s="33">
        <v>0</v>
      </c>
      <c r="I2836" s="67">
        <v>590000000</v>
      </c>
      <c r="J2836" s="32" t="s">
        <v>41</v>
      </c>
      <c r="K2836" s="32" t="s">
        <v>132</v>
      </c>
      <c r="L2836" s="32" t="s">
        <v>41</v>
      </c>
      <c r="M2836" s="32" t="s">
        <v>84</v>
      </c>
      <c r="N2836" s="32" t="s">
        <v>676</v>
      </c>
      <c r="O2836" s="32" t="s">
        <v>56</v>
      </c>
      <c r="P2836" s="32" t="s">
        <v>133</v>
      </c>
      <c r="Q2836" s="32" t="s">
        <v>134</v>
      </c>
      <c r="R2836" s="34">
        <v>800</v>
      </c>
      <c r="S2836" s="34">
        <v>493</v>
      </c>
      <c r="T2836" s="35">
        <v>0</v>
      </c>
      <c r="U2836" s="36">
        <f>T2836*1.12</f>
        <v>0</v>
      </c>
      <c r="V2836" s="37" t="s">
        <v>48</v>
      </c>
      <c r="W2836" s="32">
        <v>2016</v>
      </c>
      <c r="X2836" s="38">
        <v>11</v>
      </c>
    </row>
    <row r="2837" spans="1:24" s="163" customFormat="1" ht="50.1" customHeight="1">
      <c r="A2837" s="41" t="s">
        <v>6635</v>
      </c>
      <c r="B2837" s="30" t="s">
        <v>35</v>
      </c>
      <c r="C2837" s="42" t="s">
        <v>6632</v>
      </c>
      <c r="D2837" s="59" t="s">
        <v>6633</v>
      </c>
      <c r="E2837" s="167" t="s">
        <v>6636</v>
      </c>
      <c r="F2837" s="161"/>
      <c r="G2837" s="30" t="s">
        <v>40</v>
      </c>
      <c r="H2837" s="30">
        <v>0</v>
      </c>
      <c r="I2837" s="67">
        <v>590000000</v>
      </c>
      <c r="J2837" s="32" t="s">
        <v>41</v>
      </c>
      <c r="K2837" s="48" t="s">
        <v>212</v>
      </c>
      <c r="L2837" s="32" t="s">
        <v>41</v>
      </c>
      <c r="M2837" s="30" t="s">
        <v>84</v>
      </c>
      <c r="N2837" s="30" t="s">
        <v>676</v>
      </c>
      <c r="O2837" s="67" t="s">
        <v>483</v>
      </c>
      <c r="P2837" s="30">
        <v>166</v>
      </c>
      <c r="Q2837" s="30" t="s">
        <v>137</v>
      </c>
      <c r="R2837" s="49">
        <v>800</v>
      </c>
      <c r="S2837" s="50">
        <v>493</v>
      </c>
      <c r="T2837" s="44">
        <f>R2837*S2837</f>
        <v>394400</v>
      </c>
      <c r="U2837" s="44">
        <f>T2837*1.12</f>
        <v>441728.00000000006</v>
      </c>
      <c r="V2837" s="72"/>
      <c r="W2837" s="32">
        <v>2016</v>
      </c>
      <c r="X2837" s="30"/>
    </row>
    <row r="2838" spans="1:24" ht="50.1" customHeight="1">
      <c r="A2838" s="29" t="s">
        <v>6637</v>
      </c>
      <c r="B2838" s="30" t="s">
        <v>35</v>
      </c>
      <c r="C2838" s="31" t="s">
        <v>6638</v>
      </c>
      <c r="D2838" s="31" t="s">
        <v>6639</v>
      </c>
      <c r="E2838" s="31" t="s">
        <v>6640</v>
      </c>
      <c r="F2838" s="31" t="s">
        <v>6641</v>
      </c>
      <c r="G2838" s="32" t="s">
        <v>40</v>
      </c>
      <c r="H2838" s="33">
        <v>0</v>
      </c>
      <c r="I2838" s="67">
        <v>590000000</v>
      </c>
      <c r="J2838" s="32" t="s">
        <v>41</v>
      </c>
      <c r="K2838" s="32" t="s">
        <v>132</v>
      </c>
      <c r="L2838" s="32" t="s">
        <v>41</v>
      </c>
      <c r="M2838" s="32" t="s">
        <v>84</v>
      </c>
      <c r="N2838" s="32" t="s">
        <v>55</v>
      </c>
      <c r="O2838" s="32" t="s">
        <v>56</v>
      </c>
      <c r="P2838" s="32" t="s">
        <v>133</v>
      </c>
      <c r="Q2838" s="32" t="s">
        <v>134</v>
      </c>
      <c r="R2838" s="34">
        <v>400</v>
      </c>
      <c r="S2838" s="34">
        <v>982</v>
      </c>
      <c r="T2838" s="35">
        <v>0</v>
      </c>
      <c r="U2838" s="36">
        <f t="shared" ref="U2838:U2880" si="238">T2838*1.12</f>
        <v>0</v>
      </c>
      <c r="V2838" s="37" t="s">
        <v>48</v>
      </c>
      <c r="W2838" s="32">
        <v>2016</v>
      </c>
      <c r="X2838" s="38">
        <v>11</v>
      </c>
    </row>
    <row r="2839" spans="1:24" s="163" customFormat="1" ht="50.1" customHeight="1">
      <c r="A2839" s="41" t="s">
        <v>6642</v>
      </c>
      <c r="B2839" s="30" t="s">
        <v>35</v>
      </c>
      <c r="C2839" s="42" t="s">
        <v>6638</v>
      </c>
      <c r="D2839" s="59" t="s">
        <v>6639</v>
      </c>
      <c r="E2839" s="59" t="s">
        <v>6640</v>
      </c>
      <c r="F2839" s="161" t="s">
        <v>6641</v>
      </c>
      <c r="G2839" s="30" t="s">
        <v>40</v>
      </c>
      <c r="H2839" s="30">
        <v>0</v>
      </c>
      <c r="I2839" s="67">
        <v>590000000</v>
      </c>
      <c r="J2839" s="32" t="s">
        <v>41</v>
      </c>
      <c r="K2839" s="48" t="s">
        <v>212</v>
      </c>
      <c r="L2839" s="32" t="s">
        <v>41</v>
      </c>
      <c r="M2839" s="30" t="s">
        <v>84</v>
      </c>
      <c r="N2839" s="30" t="s">
        <v>55</v>
      </c>
      <c r="O2839" s="67" t="s">
        <v>483</v>
      </c>
      <c r="P2839" s="30">
        <v>166</v>
      </c>
      <c r="Q2839" s="30" t="s">
        <v>137</v>
      </c>
      <c r="R2839" s="49">
        <v>400</v>
      </c>
      <c r="S2839" s="50">
        <v>982</v>
      </c>
      <c r="T2839" s="44">
        <f>R2839*S2839</f>
        <v>392800</v>
      </c>
      <c r="U2839" s="44">
        <f>T2839*1.12</f>
        <v>439936.00000000006</v>
      </c>
      <c r="V2839" s="72"/>
      <c r="W2839" s="32">
        <v>2016</v>
      </c>
      <c r="X2839" s="30"/>
    </row>
    <row r="2840" spans="1:24" ht="50.1" customHeight="1">
      <c r="A2840" s="29" t="s">
        <v>6643</v>
      </c>
      <c r="B2840" s="30" t="s">
        <v>35</v>
      </c>
      <c r="C2840" s="31" t="s">
        <v>6644</v>
      </c>
      <c r="D2840" s="31" t="s">
        <v>6645</v>
      </c>
      <c r="E2840" s="31" t="s">
        <v>6646</v>
      </c>
      <c r="F2840" s="31" t="s">
        <v>48</v>
      </c>
      <c r="G2840" s="32" t="s">
        <v>40</v>
      </c>
      <c r="H2840" s="33">
        <v>0</v>
      </c>
      <c r="I2840" s="67">
        <v>590000000</v>
      </c>
      <c r="J2840" s="32" t="s">
        <v>41</v>
      </c>
      <c r="K2840" s="32" t="s">
        <v>132</v>
      </c>
      <c r="L2840" s="32" t="s">
        <v>41</v>
      </c>
      <c r="M2840" s="32" t="s">
        <v>84</v>
      </c>
      <c r="N2840" s="32" t="s">
        <v>6647</v>
      </c>
      <c r="O2840" s="32" t="s">
        <v>56</v>
      </c>
      <c r="P2840" s="32" t="s">
        <v>5716</v>
      </c>
      <c r="Q2840" s="32" t="s">
        <v>5717</v>
      </c>
      <c r="R2840" s="34">
        <v>3</v>
      </c>
      <c r="S2840" s="34">
        <v>875</v>
      </c>
      <c r="T2840" s="35">
        <v>0</v>
      </c>
      <c r="U2840" s="36">
        <f t="shared" si="238"/>
        <v>0</v>
      </c>
      <c r="V2840" s="37" t="s">
        <v>48</v>
      </c>
      <c r="W2840" s="32">
        <v>2016</v>
      </c>
      <c r="X2840" s="38">
        <v>11</v>
      </c>
    </row>
    <row r="2841" spans="1:24" s="163" customFormat="1" ht="50.1" customHeight="1">
      <c r="A2841" s="41" t="s">
        <v>6648</v>
      </c>
      <c r="B2841" s="30" t="s">
        <v>35</v>
      </c>
      <c r="C2841" s="42" t="s">
        <v>6644</v>
      </c>
      <c r="D2841" s="42" t="s">
        <v>6645</v>
      </c>
      <c r="E2841" s="42" t="s">
        <v>6646</v>
      </c>
      <c r="F2841" s="168"/>
      <c r="G2841" s="68" t="s">
        <v>40</v>
      </c>
      <c r="H2841" s="30">
        <v>0</v>
      </c>
      <c r="I2841" s="67">
        <v>590000000</v>
      </c>
      <c r="J2841" s="32" t="s">
        <v>41</v>
      </c>
      <c r="K2841" s="48" t="s">
        <v>212</v>
      </c>
      <c r="L2841" s="32" t="s">
        <v>41</v>
      </c>
      <c r="M2841" s="30" t="s">
        <v>84</v>
      </c>
      <c r="N2841" s="68" t="s">
        <v>6649</v>
      </c>
      <c r="O2841" s="67" t="s">
        <v>483</v>
      </c>
      <c r="P2841" s="68">
        <v>872</v>
      </c>
      <c r="Q2841" s="30" t="s">
        <v>6650</v>
      </c>
      <c r="R2841" s="49">
        <v>3</v>
      </c>
      <c r="S2841" s="62">
        <v>875</v>
      </c>
      <c r="T2841" s="44">
        <f>R2841*S2841</f>
        <v>2625</v>
      </c>
      <c r="U2841" s="44">
        <f>T2841*1.12</f>
        <v>2940.0000000000005</v>
      </c>
      <c r="V2841" s="72"/>
      <c r="W2841" s="32">
        <v>2016</v>
      </c>
      <c r="X2841" s="30"/>
    </row>
    <row r="2842" spans="1:24" ht="50.1" customHeight="1">
      <c r="A2842" s="29" t="s">
        <v>6651</v>
      </c>
      <c r="B2842" s="30" t="s">
        <v>35</v>
      </c>
      <c r="C2842" s="31" t="s">
        <v>6652</v>
      </c>
      <c r="D2842" s="31" t="s">
        <v>6653</v>
      </c>
      <c r="E2842" s="31" t="s">
        <v>6654</v>
      </c>
      <c r="F2842" s="31" t="s">
        <v>6655</v>
      </c>
      <c r="G2842" s="32" t="s">
        <v>40</v>
      </c>
      <c r="H2842" s="33">
        <v>0</v>
      </c>
      <c r="I2842" s="67">
        <v>590000000</v>
      </c>
      <c r="J2842" s="32" t="s">
        <v>41</v>
      </c>
      <c r="K2842" s="32" t="s">
        <v>224</v>
      </c>
      <c r="L2842" s="32" t="s">
        <v>43</v>
      </c>
      <c r="M2842" s="32" t="s">
        <v>84</v>
      </c>
      <c r="N2842" s="32" t="s">
        <v>314</v>
      </c>
      <c r="O2842" s="32" t="s">
        <v>56</v>
      </c>
      <c r="P2842" s="32" t="s">
        <v>133</v>
      </c>
      <c r="Q2842" s="32" t="s">
        <v>134</v>
      </c>
      <c r="R2842" s="34">
        <v>200</v>
      </c>
      <c r="S2842" s="34">
        <v>256.8</v>
      </c>
      <c r="T2842" s="35">
        <v>0</v>
      </c>
      <c r="U2842" s="36">
        <f t="shared" si="238"/>
        <v>0</v>
      </c>
      <c r="V2842" s="37" t="s">
        <v>48</v>
      </c>
      <c r="W2842" s="32">
        <v>2016</v>
      </c>
      <c r="X2842" s="38">
        <v>11</v>
      </c>
    </row>
    <row r="2843" spans="1:24" s="163" customFormat="1" ht="50.1" customHeight="1">
      <c r="A2843" s="41" t="s">
        <v>6656</v>
      </c>
      <c r="B2843" s="30" t="s">
        <v>35</v>
      </c>
      <c r="C2843" s="42" t="s">
        <v>6652</v>
      </c>
      <c r="D2843" s="42" t="s">
        <v>6653</v>
      </c>
      <c r="E2843" s="42" t="s">
        <v>6654</v>
      </c>
      <c r="F2843" s="161" t="s">
        <v>6655</v>
      </c>
      <c r="G2843" s="30" t="s">
        <v>40</v>
      </c>
      <c r="H2843" s="30">
        <v>0</v>
      </c>
      <c r="I2843" s="67">
        <v>590000000</v>
      </c>
      <c r="J2843" s="32" t="s">
        <v>41</v>
      </c>
      <c r="K2843" s="30" t="s">
        <v>1296</v>
      </c>
      <c r="L2843" s="32" t="s">
        <v>43</v>
      </c>
      <c r="M2843" s="30" t="s">
        <v>84</v>
      </c>
      <c r="N2843" s="30" t="s">
        <v>525</v>
      </c>
      <c r="O2843" s="67" t="s">
        <v>483</v>
      </c>
      <c r="P2843" s="32">
        <v>166</v>
      </c>
      <c r="Q2843" s="30" t="s">
        <v>134</v>
      </c>
      <c r="R2843" s="43">
        <v>200</v>
      </c>
      <c r="S2843" s="43">
        <v>256.8</v>
      </c>
      <c r="T2843" s="44">
        <f>R2843*S2843</f>
        <v>51360</v>
      </c>
      <c r="U2843" s="44">
        <f>T2843*1.12</f>
        <v>57523.200000000004</v>
      </c>
      <c r="V2843" s="45"/>
      <c r="W2843" s="32">
        <v>2016</v>
      </c>
      <c r="X2843" s="30"/>
    </row>
    <row r="2844" spans="1:24" ht="50.1" customHeight="1">
      <c r="A2844" s="29" t="s">
        <v>6657</v>
      </c>
      <c r="B2844" s="30" t="s">
        <v>35</v>
      </c>
      <c r="C2844" s="31" t="s">
        <v>6658</v>
      </c>
      <c r="D2844" s="31" t="s">
        <v>6659</v>
      </c>
      <c r="E2844" s="31" t="s">
        <v>6660</v>
      </c>
      <c r="F2844" s="31" t="s">
        <v>6661</v>
      </c>
      <c r="G2844" s="32" t="s">
        <v>40</v>
      </c>
      <c r="H2844" s="33">
        <v>0</v>
      </c>
      <c r="I2844" s="67">
        <v>590000000</v>
      </c>
      <c r="J2844" s="32" t="s">
        <v>41</v>
      </c>
      <c r="K2844" s="32" t="s">
        <v>68</v>
      </c>
      <c r="L2844" s="32" t="s">
        <v>302</v>
      </c>
      <c r="M2844" s="32" t="s">
        <v>69</v>
      </c>
      <c r="N2844" s="32" t="s">
        <v>303</v>
      </c>
      <c r="O2844" s="32" t="s">
        <v>71</v>
      </c>
      <c r="P2844" s="32" t="s">
        <v>684</v>
      </c>
      <c r="Q2844" s="32" t="s">
        <v>685</v>
      </c>
      <c r="R2844" s="34">
        <v>5</v>
      </c>
      <c r="S2844" s="34">
        <v>120</v>
      </c>
      <c r="T2844" s="35">
        <v>0</v>
      </c>
      <c r="U2844" s="36">
        <f t="shared" si="238"/>
        <v>0</v>
      </c>
      <c r="V2844" s="37" t="s">
        <v>48</v>
      </c>
      <c r="W2844" s="32">
        <v>2016</v>
      </c>
      <c r="X2844" s="38">
        <v>11</v>
      </c>
    </row>
    <row r="2845" spans="1:24" s="163" customFormat="1" ht="50.1" customHeight="1">
      <c r="A2845" s="41" t="s">
        <v>6662</v>
      </c>
      <c r="B2845" s="30" t="s">
        <v>35</v>
      </c>
      <c r="C2845" s="42" t="s">
        <v>6658</v>
      </c>
      <c r="D2845" s="42" t="s">
        <v>6659</v>
      </c>
      <c r="E2845" s="42" t="s">
        <v>6660</v>
      </c>
      <c r="F2845" s="161" t="s">
        <v>6661</v>
      </c>
      <c r="G2845" s="32" t="s">
        <v>40</v>
      </c>
      <c r="H2845" s="30">
        <v>0</v>
      </c>
      <c r="I2845" s="67">
        <v>590000000</v>
      </c>
      <c r="J2845" s="32" t="s">
        <v>41</v>
      </c>
      <c r="K2845" s="32" t="s">
        <v>182</v>
      </c>
      <c r="L2845" s="32" t="s">
        <v>302</v>
      </c>
      <c r="M2845" s="32" t="s">
        <v>69</v>
      </c>
      <c r="N2845" s="32" t="s">
        <v>303</v>
      </c>
      <c r="O2845" s="32" t="s">
        <v>115</v>
      </c>
      <c r="P2845" s="32">
        <v>778</v>
      </c>
      <c r="Q2845" s="32" t="s">
        <v>687</v>
      </c>
      <c r="R2845" s="62">
        <v>5</v>
      </c>
      <c r="S2845" s="53">
        <v>120</v>
      </c>
      <c r="T2845" s="44">
        <f>R2845*S2845</f>
        <v>600</v>
      </c>
      <c r="U2845" s="44">
        <f>T2845*1.12</f>
        <v>672.00000000000011</v>
      </c>
      <c r="V2845" s="63"/>
      <c r="W2845" s="32">
        <v>2016</v>
      </c>
      <c r="X2845" s="87"/>
    </row>
    <row r="2846" spans="1:24" ht="50.1" customHeight="1">
      <c r="A2846" s="29" t="s">
        <v>6663</v>
      </c>
      <c r="B2846" s="30" t="s">
        <v>35</v>
      </c>
      <c r="C2846" s="31" t="s">
        <v>6658</v>
      </c>
      <c r="D2846" s="31" t="s">
        <v>6659</v>
      </c>
      <c r="E2846" s="31" t="s">
        <v>6660</v>
      </c>
      <c r="F2846" s="31" t="s">
        <v>6664</v>
      </c>
      <c r="G2846" s="32" t="s">
        <v>40</v>
      </c>
      <c r="H2846" s="33">
        <v>0</v>
      </c>
      <c r="I2846" s="67">
        <v>590000000</v>
      </c>
      <c r="J2846" s="32" t="s">
        <v>41</v>
      </c>
      <c r="K2846" s="32" t="s">
        <v>68</v>
      </c>
      <c r="L2846" s="32" t="s">
        <v>302</v>
      </c>
      <c r="M2846" s="32" t="s">
        <v>69</v>
      </c>
      <c r="N2846" s="32" t="s">
        <v>303</v>
      </c>
      <c r="O2846" s="32" t="s">
        <v>71</v>
      </c>
      <c r="P2846" s="32" t="s">
        <v>684</v>
      </c>
      <c r="Q2846" s="32" t="s">
        <v>685</v>
      </c>
      <c r="R2846" s="34">
        <v>5</v>
      </c>
      <c r="S2846" s="34">
        <v>120</v>
      </c>
      <c r="T2846" s="35">
        <v>0</v>
      </c>
      <c r="U2846" s="36">
        <f t="shared" si="238"/>
        <v>0</v>
      </c>
      <c r="V2846" s="37" t="s">
        <v>48</v>
      </c>
      <c r="W2846" s="32">
        <v>2016</v>
      </c>
      <c r="X2846" s="38">
        <v>11</v>
      </c>
    </row>
    <row r="2847" spans="1:24" s="163" customFormat="1" ht="50.1" customHeight="1">
      <c r="A2847" s="41" t="s">
        <v>6665</v>
      </c>
      <c r="B2847" s="30" t="s">
        <v>35</v>
      </c>
      <c r="C2847" s="42" t="s">
        <v>6658</v>
      </c>
      <c r="D2847" s="42" t="s">
        <v>6659</v>
      </c>
      <c r="E2847" s="42" t="s">
        <v>6660</v>
      </c>
      <c r="F2847" s="161" t="s">
        <v>6664</v>
      </c>
      <c r="G2847" s="32" t="s">
        <v>40</v>
      </c>
      <c r="H2847" s="30">
        <v>0</v>
      </c>
      <c r="I2847" s="67">
        <v>590000000</v>
      </c>
      <c r="J2847" s="32" t="s">
        <v>41</v>
      </c>
      <c r="K2847" s="32" t="s">
        <v>182</v>
      </c>
      <c r="L2847" s="32" t="s">
        <v>302</v>
      </c>
      <c r="M2847" s="32" t="s">
        <v>69</v>
      </c>
      <c r="N2847" s="32" t="s">
        <v>303</v>
      </c>
      <c r="O2847" s="32" t="s">
        <v>115</v>
      </c>
      <c r="P2847" s="32">
        <v>778</v>
      </c>
      <c r="Q2847" s="32" t="s">
        <v>687</v>
      </c>
      <c r="R2847" s="62">
        <v>5</v>
      </c>
      <c r="S2847" s="53">
        <v>120</v>
      </c>
      <c r="T2847" s="44">
        <f>R2847*S2847</f>
        <v>600</v>
      </c>
      <c r="U2847" s="44">
        <f>T2847*1.12</f>
        <v>672.00000000000011</v>
      </c>
      <c r="V2847" s="63"/>
      <c r="W2847" s="32">
        <v>2016</v>
      </c>
      <c r="X2847" s="87"/>
    </row>
    <row r="2848" spans="1:24" ht="50.1" customHeight="1">
      <c r="A2848" s="29" t="s">
        <v>6666</v>
      </c>
      <c r="B2848" s="30" t="s">
        <v>35</v>
      </c>
      <c r="C2848" s="31" t="s">
        <v>6658</v>
      </c>
      <c r="D2848" s="31" t="s">
        <v>6659</v>
      </c>
      <c r="E2848" s="31" t="s">
        <v>6660</v>
      </c>
      <c r="F2848" s="31" t="s">
        <v>6667</v>
      </c>
      <c r="G2848" s="32" t="s">
        <v>40</v>
      </c>
      <c r="H2848" s="33">
        <v>0</v>
      </c>
      <c r="I2848" s="67">
        <v>590000000</v>
      </c>
      <c r="J2848" s="32" t="s">
        <v>41</v>
      </c>
      <c r="K2848" s="32" t="s">
        <v>68</v>
      </c>
      <c r="L2848" s="32" t="s">
        <v>302</v>
      </c>
      <c r="M2848" s="32" t="s">
        <v>69</v>
      </c>
      <c r="N2848" s="32" t="s">
        <v>303</v>
      </c>
      <c r="O2848" s="32" t="s">
        <v>71</v>
      </c>
      <c r="P2848" s="32" t="s">
        <v>684</v>
      </c>
      <c r="Q2848" s="32" t="s">
        <v>685</v>
      </c>
      <c r="R2848" s="34">
        <v>5</v>
      </c>
      <c r="S2848" s="34">
        <v>225</v>
      </c>
      <c r="T2848" s="35">
        <v>0</v>
      </c>
      <c r="U2848" s="36">
        <f t="shared" si="238"/>
        <v>0</v>
      </c>
      <c r="V2848" s="37" t="s">
        <v>48</v>
      </c>
      <c r="W2848" s="32">
        <v>2016</v>
      </c>
      <c r="X2848" s="38">
        <v>11</v>
      </c>
    </row>
    <row r="2849" spans="1:61" s="163" customFormat="1" ht="50.1" customHeight="1">
      <c r="A2849" s="41" t="s">
        <v>6668</v>
      </c>
      <c r="B2849" s="30" t="s">
        <v>35</v>
      </c>
      <c r="C2849" s="42" t="s">
        <v>6658</v>
      </c>
      <c r="D2849" s="42" t="s">
        <v>6659</v>
      </c>
      <c r="E2849" s="42" t="s">
        <v>6660</v>
      </c>
      <c r="F2849" s="161" t="s">
        <v>6667</v>
      </c>
      <c r="G2849" s="32" t="s">
        <v>40</v>
      </c>
      <c r="H2849" s="30">
        <v>0</v>
      </c>
      <c r="I2849" s="67">
        <v>590000000</v>
      </c>
      <c r="J2849" s="32" t="s">
        <v>41</v>
      </c>
      <c r="K2849" s="32" t="s">
        <v>182</v>
      </c>
      <c r="L2849" s="32" t="s">
        <v>302</v>
      </c>
      <c r="M2849" s="32" t="s">
        <v>69</v>
      </c>
      <c r="N2849" s="32" t="s">
        <v>303</v>
      </c>
      <c r="O2849" s="32" t="s">
        <v>115</v>
      </c>
      <c r="P2849" s="32">
        <v>778</v>
      </c>
      <c r="Q2849" s="32" t="s">
        <v>687</v>
      </c>
      <c r="R2849" s="62">
        <v>5</v>
      </c>
      <c r="S2849" s="53">
        <v>225</v>
      </c>
      <c r="T2849" s="44">
        <f>R2849*S2849</f>
        <v>1125</v>
      </c>
      <c r="U2849" s="44">
        <f>T2849*1.12</f>
        <v>1260.0000000000002</v>
      </c>
      <c r="V2849" s="63"/>
      <c r="W2849" s="32">
        <v>2016</v>
      </c>
      <c r="X2849" s="87"/>
    </row>
    <row r="2850" spans="1:61" ht="50.1" customHeight="1">
      <c r="A2850" s="29" t="s">
        <v>6669</v>
      </c>
      <c r="B2850" s="30" t="s">
        <v>35</v>
      </c>
      <c r="C2850" s="31" t="s">
        <v>6658</v>
      </c>
      <c r="D2850" s="31" t="s">
        <v>6659</v>
      </c>
      <c r="E2850" s="31" t="s">
        <v>6660</v>
      </c>
      <c r="F2850" s="31" t="s">
        <v>6670</v>
      </c>
      <c r="G2850" s="32" t="s">
        <v>40</v>
      </c>
      <c r="H2850" s="33">
        <v>0</v>
      </c>
      <c r="I2850" s="67">
        <v>590000000</v>
      </c>
      <c r="J2850" s="32" t="s">
        <v>41</v>
      </c>
      <c r="K2850" s="32" t="s">
        <v>68</v>
      </c>
      <c r="L2850" s="32" t="s">
        <v>302</v>
      </c>
      <c r="M2850" s="32" t="s">
        <v>69</v>
      </c>
      <c r="N2850" s="32" t="s">
        <v>303</v>
      </c>
      <c r="O2850" s="32" t="s">
        <v>71</v>
      </c>
      <c r="P2850" s="32" t="s">
        <v>684</v>
      </c>
      <c r="Q2850" s="32" t="s">
        <v>685</v>
      </c>
      <c r="R2850" s="34">
        <v>5</v>
      </c>
      <c r="S2850" s="34">
        <v>480</v>
      </c>
      <c r="T2850" s="35">
        <v>0</v>
      </c>
      <c r="U2850" s="36">
        <f t="shared" si="238"/>
        <v>0</v>
      </c>
      <c r="V2850" s="37" t="s">
        <v>48</v>
      </c>
      <c r="W2850" s="32">
        <v>2016</v>
      </c>
      <c r="X2850" s="38">
        <v>11</v>
      </c>
    </row>
    <row r="2851" spans="1:61" s="163" customFormat="1" ht="50.1" customHeight="1">
      <c r="A2851" s="41" t="s">
        <v>6671</v>
      </c>
      <c r="B2851" s="30" t="s">
        <v>35</v>
      </c>
      <c r="C2851" s="42" t="s">
        <v>6658</v>
      </c>
      <c r="D2851" s="42" t="s">
        <v>6659</v>
      </c>
      <c r="E2851" s="42" t="s">
        <v>6660</v>
      </c>
      <c r="F2851" s="161" t="s">
        <v>6670</v>
      </c>
      <c r="G2851" s="32" t="s">
        <v>40</v>
      </c>
      <c r="H2851" s="30">
        <v>0</v>
      </c>
      <c r="I2851" s="67">
        <v>590000000</v>
      </c>
      <c r="J2851" s="32" t="s">
        <v>41</v>
      </c>
      <c r="K2851" s="32" t="s">
        <v>182</v>
      </c>
      <c r="L2851" s="32" t="s">
        <v>302</v>
      </c>
      <c r="M2851" s="32" t="s">
        <v>69</v>
      </c>
      <c r="N2851" s="32" t="s">
        <v>303</v>
      </c>
      <c r="O2851" s="32" t="s">
        <v>115</v>
      </c>
      <c r="P2851" s="32">
        <v>778</v>
      </c>
      <c r="Q2851" s="32" t="s">
        <v>687</v>
      </c>
      <c r="R2851" s="62">
        <v>5</v>
      </c>
      <c r="S2851" s="53">
        <v>480</v>
      </c>
      <c r="T2851" s="44">
        <f>R2851*S2851</f>
        <v>2400</v>
      </c>
      <c r="U2851" s="44">
        <f>T2851*1.12</f>
        <v>2688.0000000000005</v>
      </c>
      <c r="V2851" s="63"/>
      <c r="W2851" s="32">
        <v>2016</v>
      </c>
      <c r="X2851" s="87"/>
    </row>
    <row r="2852" spans="1:61" ht="50.1" customHeight="1">
      <c r="A2852" s="29" t="s">
        <v>6672</v>
      </c>
      <c r="B2852" s="30" t="s">
        <v>35</v>
      </c>
      <c r="C2852" s="31" t="s">
        <v>6658</v>
      </c>
      <c r="D2852" s="31" t="s">
        <v>6659</v>
      </c>
      <c r="E2852" s="31" t="s">
        <v>6660</v>
      </c>
      <c r="F2852" s="31" t="s">
        <v>6673</v>
      </c>
      <c r="G2852" s="32" t="s">
        <v>40</v>
      </c>
      <c r="H2852" s="33">
        <v>0</v>
      </c>
      <c r="I2852" s="67">
        <v>590000000</v>
      </c>
      <c r="J2852" s="32" t="s">
        <v>41</v>
      </c>
      <c r="K2852" s="32" t="s">
        <v>68</v>
      </c>
      <c r="L2852" s="32" t="s">
        <v>302</v>
      </c>
      <c r="M2852" s="32" t="s">
        <v>69</v>
      </c>
      <c r="N2852" s="32" t="s">
        <v>303</v>
      </c>
      <c r="O2852" s="32" t="s">
        <v>71</v>
      </c>
      <c r="P2852" s="32" t="s">
        <v>684</v>
      </c>
      <c r="Q2852" s="32" t="s">
        <v>685</v>
      </c>
      <c r="R2852" s="34">
        <v>3</v>
      </c>
      <c r="S2852" s="34">
        <v>1450</v>
      </c>
      <c r="T2852" s="35">
        <v>0</v>
      </c>
      <c r="U2852" s="36">
        <f t="shared" si="238"/>
        <v>0</v>
      </c>
      <c r="V2852" s="37" t="s">
        <v>48</v>
      </c>
      <c r="W2852" s="32">
        <v>2016</v>
      </c>
      <c r="X2852" s="38">
        <v>11</v>
      </c>
    </row>
    <row r="2853" spans="1:61" s="163" customFormat="1" ht="50.1" customHeight="1">
      <c r="A2853" s="41" t="s">
        <v>6674</v>
      </c>
      <c r="B2853" s="30" t="s">
        <v>35</v>
      </c>
      <c r="C2853" s="42" t="s">
        <v>6658</v>
      </c>
      <c r="D2853" s="42" t="s">
        <v>6659</v>
      </c>
      <c r="E2853" s="42" t="s">
        <v>6660</v>
      </c>
      <c r="F2853" s="161" t="s">
        <v>6673</v>
      </c>
      <c r="G2853" s="32" t="s">
        <v>40</v>
      </c>
      <c r="H2853" s="30">
        <v>0</v>
      </c>
      <c r="I2853" s="67">
        <v>590000000</v>
      </c>
      <c r="J2853" s="32" t="s">
        <v>41</v>
      </c>
      <c r="K2853" s="32" t="s">
        <v>182</v>
      </c>
      <c r="L2853" s="32" t="s">
        <v>302</v>
      </c>
      <c r="M2853" s="32" t="s">
        <v>69</v>
      </c>
      <c r="N2853" s="32" t="s">
        <v>303</v>
      </c>
      <c r="O2853" s="32" t="s">
        <v>115</v>
      </c>
      <c r="P2853" s="32">
        <v>778</v>
      </c>
      <c r="Q2853" s="32" t="s">
        <v>687</v>
      </c>
      <c r="R2853" s="62">
        <v>3</v>
      </c>
      <c r="S2853" s="53">
        <v>1450</v>
      </c>
      <c r="T2853" s="44">
        <f>R2853*S2853</f>
        <v>4350</v>
      </c>
      <c r="U2853" s="44">
        <f>T2853*1.12</f>
        <v>4872.0000000000009</v>
      </c>
      <c r="V2853" s="63"/>
      <c r="W2853" s="32">
        <v>2016</v>
      </c>
      <c r="X2853" s="87"/>
    </row>
    <row r="2854" spans="1:61" ht="50.1" customHeight="1">
      <c r="A2854" s="29" t="s">
        <v>6675</v>
      </c>
      <c r="B2854" s="30" t="s">
        <v>35</v>
      </c>
      <c r="C2854" s="31" t="s">
        <v>6658</v>
      </c>
      <c r="D2854" s="31" t="s">
        <v>6659</v>
      </c>
      <c r="E2854" s="31" t="s">
        <v>6660</v>
      </c>
      <c r="F2854" s="31" t="s">
        <v>6676</v>
      </c>
      <c r="G2854" s="32" t="s">
        <v>40</v>
      </c>
      <c r="H2854" s="33">
        <v>0</v>
      </c>
      <c r="I2854" s="67">
        <v>590000000</v>
      </c>
      <c r="J2854" s="32" t="s">
        <v>41</v>
      </c>
      <c r="K2854" s="32" t="s">
        <v>68</v>
      </c>
      <c r="L2854" s="32" t="s">
        <v>302</v>
      </c>
      <c r="M2854" s="32" t="s">
        <v>69</v>
      </c>
      <c r="N2854" s="32" t="s">
        <v>303</v>
      </c>
      <c r="O2854" s="32" t="s">
        <v>71</v>
      </c>
      <c r="P2854" s="32" t="s">
        <v>684</v>
      </c>
      <c r="Q2854" s="32" t="s">
        <v>685</v>
      </c>
      <c r="R2854" s="34">
        <v>3</v>
      </c>
      <c r="S2854" s="34">
        <v>1605</v>
      </c>
      <c r="T2854" s="35">
        <v>0</v>
      </c>
      <c r="U2854" s="36">
        <f t="shared" si="238"/>
        <v>0</v>
      </c>
      <c r="V2854" s="37" t="s">
        <v>48</v>
      </c>
      <c r="W2854" s="32">
        <v>2016</v>
      </c>
      <c r="X2854" s="38">
        <v>11</v>
      </c>
    </row>
    <row r="2855" spans="1:61" s="163" customFormat="1" ht="50.1" customHeight="1">
      <c r="A2855" s="41" t="s">
        <v>6677</v>
      </c>
      <c r="B2855" s="30" t="s">
        <v>35</v>
      </c>
      <c r="C2855" s="42" t="s">
        <v>6658</v>
      </c>
      <c r="D2855" s="42" t="s">
        <v>6659</v>
      </c>
      <c r="E2855" s="42" t="s">
        <v>6660</v>
      </c>
      <c r="F2855" s="161" t="s">
        <v>6676</v>
      </c>
      <c r="G2855" s="32" t="s">
        <v>40</v>
      </c>
      <c r="H2855" s="30">
        <v>0</v>
      </c>
      <c r="I2855" s="67">
        <v>590000000</v>
      </c>
      <c r="J2855" s="32" t="s">
        <v>41</v>
      </c>
      <c r="K2855" s="32" t="s">
        <v>182</v>
      </c>
      <c r="L2855" s="32" t="s">
        <v>302</v>
      </c>
      <c r="M2855" s="32" t="s">
        <v>69</v>
      </c>
      <c r="N2855" s="32" t="s">
        <v>303</v>
      </c>
      <c r="O2855" s="32" t="s">
        <v>115</v>
      </c>
      <c r="P2855" s="32">
        <v>778</v>
      </c>
      <c r="Q2855" s="32" t="s">
        <v>687</v>
      </c>
      <c r="R2855" s="62">
        <v>3</v>
      </c>
      <c r="S2855" s="53">
        <v>1605</v>
      </c>
      <c r="T2855" s="44">
        <f>R2855*S2855</f>
        <v>4815</v>
      </c>
      <c r="U2855" s="44">
        <f>T2855*1.12</f>
        <v>5392.8</v>
      </c>
      <c r="V2855" s="63"/>
      <c r="W2855" s="32">
        <v>2016</v>
      </c>
      <c r="X2855" s="87"/>
    </row>
    <row r="2856" spans="1:61" ht="50.1" customHeight="1">
      <c r="A2856" s="29" t="s">
        <v>6678</v>
      </c>
      <c r="B2856" s="30" t="s">
        <v>35</v>
      </c>
      <c r="C2856" s="31" t="s">
        <v>6679</v>
      </c>
      <c r="D2856" s="31" t="s">
        <v>6659</v>
      </c>
      <c r="E2856" s="31" t="s">
        <v>6680</v>
      </c>
      <c r="F2856" s="31" t="s">
        <v>6681</v>
      </c>
      <c r="G2856" s="32" t="s">
        <v>40</v>
      </c>
      <c r="H2856" s="33">
        <v>0</v>
      </c>
      <c r="I2856" s="67">
        <v>590000000</v>
      </c>
      <c r="J2856" s="32" t="s">
        <v>41</v>
      </c>
      <c r="K2856" s="32" t="s">
        <v>68</v>
      </c>
      <c r="L2856" s="32" t="s">
        <v>302</v>
      </c>
      <c r="M2856" s="32" t="s">
        <v>69</v>
      </c>
      <c r="N2856" s="32" t="s">
        <v>303</v>
      </c>
      <c r="O2856" s="32" t="s">
        <v>71</v>
      </c>
      <c r="P2856" s="32">
        <v>796</v>
      </c>
      <c r="Q2856" s="32" t="s">
        <v>47</v>
      </c>
      <c r="R2856" s="34">
        <v>282</v>
      </c>
      <c r="S2856" s="34">
        <v>75</v>
      </c>
      <c r="T2856" s="35">
        <v>0</v>
      </c>
      <c r="U2856" s="36">
        <f t="shared" si="238"/>
        <v>0</v>
      </c>
      <c r="V2856" s="37" t="s">
        <v>48</v>
      </c>
      <c r="W2856" s="32">
        <v>2016</v>
      </c>
      <c r="X2856" s="38">
        <v>11</v>
      </c>
    </row>
    <row r="2857" spans="1:61" s="40" customFormat="1" ht="50.1" customHeight="1">
      <c r="A2857" s="70" t="s">
        <v>6682</v>
      </c>
      <c r="B2857" s="30" t="s">
        <v>35</v>
      </c>
      <c r="C2857" s="42" t="s">
        <v>6679</v>
      </c>
      <c r="D2857" s="42" t="s">
        <v>6659</v>
      </c>
      <c r="E2857" s="42" t="s">
        <v>6680</v>
      </c>
      <c r="F2857" s="428" t="s">
        <v>6681</v>
      </c>
      <c r="G2857" s="32" t="s">
        <v>40</v>
      </c>
      <c r="H2857" s="30">
        <v>0</v>
      </c>
      <c r="I2857" s="351">
        <v>590000000</v>
      </c>
      <c r="J2857" s="32" t="s">
        <v>41</v>
      </c>
      <c r="K2857" s="32" t="s">
        <v>182</v>
      </c>
      <c r="L2857" s="32" t="s">
        <v>302</v>
      </c>
      <c r="M2857" s="32" t="s">
        <v>69</v>
      </c>
      <c r="N2857" s="32" t="s">
        <v>303</v>
      </c>
      <c r="O2857" s="32" t="s">
        <v>115</v>
      </c>
      <c r="P2857" s="32">
        <v>796</v>
      </c>
      <c r="Q2857" s="32" t="s">
        <v>47</v>
      </c>
      <c r="R2857" s="58">
        <v>282</v>
      </c>
      <c r="S2857" s="58">
        <v>75</v>
      </c>
      <c r="T2857" s="58">
        <v>0</v>
      </c>
      <c r="U2857" s="58">
        <f>T2857*1.12</f>
        <v>0</v>
      </c>
      <c r="V2857" s="63"/>
      <c r="W2857" s="32">
        <v>2016</v>
      </c>
      <c r="X2857" s="32" t="s">
        <v>12684</v>
      </c>
      <c r="Y2857" s="364"/>
      <c r="Z2857" s="364"/>
      <c r="AA2857" s="364"/>
      <c r="AB2857" s="364"/>
      <c r="AC2857" s="364"/>
      <c r="AD2857" s="364"/>
      <c r="AE2857" s="364"/>
      <c r="AF2857" s="364"/>
      <c r="AG2857" s="364"/>
      <c r="AH2857" s="39"/>
      <c r="AI2857" s="39"/>
      <c r="AJ2857" s="39"/>
      <c r="AK2857" s="39"/>
      <c r="AL2857" s="39"/>
      <c r="AM2857" s="39"/>
      <c r="AN2857" s="39"/>
      <c r="AO2857" s="39"/>
      <c r="AP2857" s="39"/>
      <c r="AQ2857" s="39"/>
      <c r="AR2857" s="39"/>
      <c r="AS2857" s="39"/>
      <c r="AT2857" s="39"/>
      <c r="AU2857" s="39"/>
      <c r="AV2857" s="39"/>
      <c r="AW2857" s="39"/>
      <c r="AX2857" s="39"/>
      <c r="AY2857" s="39"/>
      <c r="AZ2857" s="39"/>
      <c r="BA2857" s="39"/>
      <c r="BB2857" s="39"/>
      <c r="BC2857" s="39"/>
      <c r="BD2857" s="39"/>
      <c r="BE2857" s="39"/>
      <c r="BF2857" s="39"/>
    </row>
    <row r="2858" spans="1:61" s="40" customFormat="1" ht="50.1" customHeight="1">
      <c r="A2858" s="68" t="s">
        <v>13305</v>
      </c>
      <c r="B2858" s="54" t="s">
        <v>35</v>
      </c>
      <c r="C2858" s="42" t="s">
        <v>13306</v>
      </c>
      <c r="D2858" s="42" t="s">
        <v>6659</v>
      </c>
      <c r="E2858" s="42" t="s">
        <v>13307</v>
      </c>
      <c r="F2858" s="428" t="s">
        <v>13308</v>
      </c>
      <c r="G2858" s="30" t="s">
        <v>40</v>
      </c>
      <c r="H2858" s="239">
        <v>0</v>
      </c>
      <c r="I2858" s="313">
        <v>590000000</v>
      </c>
      <c r="J2858" s="68" t="s">
        <v>394</v>
      </c>
      <c r="K2858" s="30" t="s">
        <v>13201</v>
      </c>
      <c r="L2858" s="30" t="s">
        <v>396</v>
      </c>
      <c r="M2858" s="32" t="s">
        <v>69</v>
      </c>
      <c r="N2858" s="32" t="s">
        <v>303</v>
      </c>
      <c r="O2858" s="30" t="s">
        <v>398</v>
      </c>
      <c r="P2858" s="70">
        <v>796</v>
      </c>
      <c r="Q2858" s="30" t="s">
        <v>47</v>
      </c>
      <c r="R2858" s="58">
        <v>282</v>
      </c>
      <c r="S2858" s="58">
        <v>105</v>
      </c>
      <c r="T2858" s="58">
        <f>S2858*R2858</f>
        <v>29610</v>
      </c>
      <c r="U2858" s="323">
        <f t="shared" ref="U2858" si="239">T2858*1.12</f>
        <v>33163.200000000004</v>
      </c>
      <c r="V2858" s="30"/>
      <c r="W2858" s="68">
        <v>2016</v>
      </c>
      <c r="X2858" s="32"/>
      <c r="Y2858" s="364"/>
      <c r="Z2858" s="364"/>
      <c r="AA2858" s="364"/>
      <c r="AB2858" s="364"/>
      <c r="AC2858" s="364"/>
      <c r="AD2858" s="364"/>
      <c r="AE2858" s="364"/>
      <c r="AF2858" s="364"/>
      <c r="AG2858" s="364"/>
      <c r="AH2858" s="39"/>
      <c r="AI2858" s="39"/>
      <c r="AJ2858" s="39"/>
      <c r="AK2858" s="39"/>
      <c r="AL2858" s="39"/>
      <c r="AM2858" s="39"/>
      <c r="AN2858" s="39"/>
      <c r="AO2858" s="39"/>
      <c r="AP2858" s="39"/>
      <c r="AQ2858" s="39"/>
      <c r="AR2858" s="39"/>
      <c r="AS2858" s="39"/>
      <c r="AT2858" s="39"/>
      <c r="AU2858" s="39"/>
      <c r="AV2858" s="39"/>
      <c r="AW2858" s="39"/>
      <c r="AX2858" s="39"/>
      <c r="AY2858" s="39"/>
      <c r="AZ2858" s="39"/>
      <c r="BA2858" s="39"/>
      <c r="BB2858" s="39"/>
      <c r="BC2858" s="39"/>
      <c r="BD2858" s="39"/>
      <c r="BE2858" s="39"/>
      <c r="BF2858" s="39"/>
    </row>
    <row r="2859" spans="1:61" ht="50.1" customHeight="1">
      <c r="A2859" s="29" t="s">
        <v>6683</v>
      </c>
      <c r="B2859" s="30" t="s">
        <v>35</v>
      </c>
      <c r="C2859" s="31" t="s">
        <v>6679</v>
      </c>
      <c r="D2859" s="31" t="s">
        <v>6659</v>
      </c>
      <c r="E2859" s="31" t="s">
        <v>6680</v>
      </c>
      <c r="F2859" s="31" t="s">
        <v>6684</v>
      </c>
      <c r="G2859" s="32" t="s">
        <v>40</v>
      </c>
      <c r="H2859" s="33">
        <v>0</v>
      </c>
      <c r="I2859" s="67">
        <v>590000000</v>
      </c>
      <c r="J2859" s="32" t="s">
        <v>41</v>
      </c>
      <c r="K2859" s="32" t="s">
        <v>68</v>
      </c>
      <c r="L2859" s="32" t="s">
        <v>302</v>
      </c>
      <c r="M2859" s="32" t="s">
        <v>69</v>
      </c>
      <c r="N2859" s="32" t="s">
        <v>303</v>
      </c>
      <c r="O2859" s="32" t="s">
        <v>71</v>
      </c>
      <c r="P2859" s="32">
        <v>796</v>
      </c>
      <c r="Q2859" s="32" t="s">
        <v>47</v>
      </c>
      <c r="R2859" s="34">
        <v>56</v>
      </c>
      <c r="S2859" s="34">
        <v>81</v>
      </c>
      <c r="T2859" s="35">
        <v>0</v>
      </c>
      <c r="U2859" s="36">
        <f t="shared" si="238"/>
        <v>0</v>
      </c>
      <c r="V2859" s="37" t="s">
        <v>48</v>
      </c>
      <c r="W2859" s="32">
        <v>2016</v>
      </c>
      <c r="X2859" s="38">
        <v>11</v>
      </c>
    </row>
    <row r="2860" spans="1:61" s="40" customFormat="1" ht="50.1" customHeight="1">
      <c r="A2860" s="70" t="s">
        <v>6685</v>
      </c>
      <c r="B2860" s="30" t="s">
        <v>35</v>
      </c>
      <c r="C2860" s="42" t="s">
        <v>6679</v>
      </c>
      <c r="D2860" s="42" t="s">
        <v>6659</v>
      </c>
      <c r="E2860" s="42" t="s">
        <v>6680</v>
      </c>
      <c r="F2860" s="161" t="s">
        <v>6684</v>
      </c>
      <c r="G2860" s="32" t="s">
        <v>40</v>
      </c>
      <c r="H2860" s="30">
        <v>0</v>
      </c>
      <c r="I2860" s="351">
        <v>590000000</v>
      </c>
      <c r="J2860" s="32" t="s">
        <v>41</v>
      </c>
      <c r="K2860" s="32" t="s">
        <v>182</v>
      </c>
      <c r="L2860" s="32" t="s">
        <v>302</v>
      </c>
      <c r="M2860" s="32" t="s">
        <v>69</v>
      </c>
      <c r="N2860" s="32" t="s">
        <v>303</v>
      </c>
      <c r="O2860" s="32" t="s">
        <v>115</v>
      </c>
      <c r="P2860" s="32">
        <v>796</v>
      </c>
      <c r="Q2860" s="32" t="s">
        <v>47</v>
      </c>
      <c r="R2860" s="58">
        <v>56</v>
      </c>
      <c r="S2860" s="58">
        <v>81</v>
      </c>
      <c r="T2860" s="58">
        <v>0</v>
      </c>
      <c r="U2860" s="58">
        <f>T2860*1.12</f>
        <v>0</v>
      </c>
      <c r="V2860" s="63"/>
      <c r="W2860" s="32">
        <v>2016</v>
      </c>
      <c r="X2860" s="32">
        <v>11.19</v>
      </c>
      <c r="Y2860" s="364"/>
      <c r="Z2860" s="364"/>
      <c r="AA2860" s="364"/>
      <c r="AB2860" s="364"/>
      <c r="AC2860" s="364"/>
      <c r="AD2860" s="364"/>
      <c r="AE2860" s="364"/>
      <c r="AF2860" s="364"/>
      <c r="AG2860" s="364"/>
      <c r="AH2860" s="39"/>
      <c r="AI2860" s="39"/>
      <c r="AJ2860" s="39"/>
      <c r="AK2860" s="39"/>
      <c r="AL2860" s="39"/>
      <c r="AM2860" s="39"/>
      <c r="AN2860" s="39"/>
      <c r="AO2860" s="39"/>
      <c r="AP2860" s="39"/>
      <c r="AQ2860" s="39"/>
      <c r="AR2860" s="39"/>
      <c r="AS2860" s="39"/>
      <c r="AT2860" s="39"/>
      <c r="AU2860" s="39"/>
      <c r="AV2860" s="39"/>
      <c r="AW2860" s="39"/>
      <c r="AX2860" s="39"/>
      <c r="AY2860" s="39"/>
      <c r="AZ2860" s="39"/>
      <c r="BA2860" s="39"/>
      <c r="BB2860" s="39"/>
      <c r="BC2860" s="39"/>
      <c r="BD2860" s="39"/>
      <c r="BE2860" s="39"/>
      <c r="BF2860" s="39"/>
    </row>
    <row r="2861" spans="1:61" s="40" customFormat="1" ht="50.1" customHeight="1">
      <c r="A2861" s="68" t="s">
        <v>13309</v>
      </c>
      <c r="B2861" s="54" t="s">
        <v>35</v>
      </c>
      <c r="C2861" s="42" t="s">
        <v>6679</v>
      </c>
      <c r="D2861" s="42" t="s">
        <v>6659</v>
      </c>
      <c r="E2861" s="42" t="s">
        <v>6680</v>
      </c>
      <c r="F2861" s="161" t="s">
        <v>6684</v>
      </c>
      <c r="G2861" s="30" t="s">
        <v>40</v>
      </c>
      <c r="H2861" s="239">
        <v>0</v>
      </c>
      <c r="I2861" s="313">
        <v>590000000</v>
      </c>
      <c r="J2861" s="68" t="s">
        <v>394</v>
      </c>
      <c r="K2861" s="30" t="s">
        <v>13201</v>
      </c>
      <c r="L2861" s="30" t="s">
        <v>396</v>
      </c>
      <c r="M2861" s="32" t="s">
        <v>69</v>
      </c>
      <c r="N2861" s="32" t="s">
        <v>303</v>
      </c>
      <c r="O2861" s="30" t="s">
        <v>398</v>
      </c>
      <c r="P2861" s="70">
        <v>796</v>
      </c>
      <c r="Q2861" s="30" t="s">
        <v>47</v>
      </c>
      <c r="R2861" s="58">
        <v>56</v>
      </c>
      <c r="S2861" s="58">
        <v>125</v>
      </c>
      <c r="T2861" s="58">
        <f>S2861*R2861</f>
        <v>7000</v>
      </c>
      <c r="U2861" s="323">
        <f t="shared" ref="U2861" si="240">T2861*1.12</f>
        <v>7840.0000000000009</v>
      </c>
      <c r="V2861" s="30"/>
      <c r="W2861" s="68">
        <v>2016</v>
      </c>
      <c r="X2861" s="305"/>
      <c r="Y2861" s="364"/>
      <c r="Z2861" s="364"/>
      <c r="AA2861" s="364"/>
      <c r="AB2861" s="364"/>
      <c r="AC2861" s="364"/>
      <c r="AD2861" s="364"/>
      <c r="AE2861" s="364"/>
      <c r="AF2861" s="364"/>
      <c r="AG2861" s="364"/>
      <c r="AH2861" s="39"/>
      <c r="AI2861" s="39"/>
      <c r="AJ2861" s="39"/>
      <c r="AK2861" s="39"/>
      <c r="AL2861" s="39"/>
      <c r="AM2861" s="39"/>
      <c r="AN2861" s="39"/>
      <c r="AO2861" s="39"/>
      <c r="AP2861" s="39"/>
      <c r="AQ2861" s="39"/>
      <c r="AR2861" s="39"/>
      <c r="AS2861" s="39"/>
      <c r="AT2861" s="39"/>
      <c r="AU2861" s="39"/>
      <c r="AV2861" s="39"/>
      <c r="AW2861" s="39"/>
      <c r="AX2861" s="39"/>
      <c r="AY2861" s="39"/>
      <c r="AZ2861" s="39"/>
      <c r="BA2861" s="39"/>
      <c r="BB2861" s="39"/>
      <c r="BC2861" s="39"/>
      <c r="BD2861" s="39"/>
      <c r="BE2861" s="39"/>
      <c r="BF2861" s="39"/>
    </row>
    <row r="2862" spans="1:61" ht="50.1" customHeight="1">
      <c r="A2862" s="29" t="s">
        <v>6686</v>
      </c>
      <c r="B2862" s="30" t="s">
        <v>35</v>
      </c>
      <c r="C2862" s="31" t="s">
        <v>6687</v>
      </c>
      <c r="D2862" s="31" t="s">
        <v>6659</v>
      </c>
      <c r="E2862" s="31" t="s">
        <v>6688</v>
      </c>
      <c r="F2862" s="31" t="s">
        <v>6689</v>
      </c>
      <c r="G2862" s="32" t="s">
        <v>40</v>
      </c>
      <c r="H2862" s="33">
        <v>0</v>
      </c>
      <c r="I2862" s="67">
        <v>590000000</v>
      </c>
      <c r="J2862" s="32" t="s">
        <v>41</v>
      </c>
      <c r="K2862" s="32" t="s">
        <v>68</v>
      </c>
      <c r="L2862" s="32" t="s">
        <v>302</v>
      </c>
      <c r="M2862" s="32" t="s">
        <v>69</v>
      </c>
      <c r="N2862" s="32" t="s">
        <v>303</v>
      </c>
      <c r="O2862" s="32" t="s">
        <v>71</v>
      </c>
      <c r="P2862" s="32">
        <v>796</v>
      </c>
      <c r="Q2862" s="32" t="s">
        <v>47</v>
      </c>
      <c r="R2862" s="34">
        <v>3</v>
      </c>
      <c r="S2862" s="34">
        <v>81</v>
      </c>
      <c r="T2862" s="35">
        <v>0</v>
      </c>
      <c r="U2862" s="36">
        <f t="shared" si="238"/>
        <v>0</v>
      </c>
      <c r="V2862" s="37" t="s">
        <v>48</v>
      </c>
      <c r="W2862" s="32">
        <v>2016</v>
      </c>
      <c r="X2862" s="38">
        <v>11</v>
      </c>
    </row>
    <row r="2863" spans="1:61" s="40" customFormat="1" ht="50.1" customHeight="1">
      <c r="A2863" s="70" t="s">
        <v>6690</v>
      </c>
      <c r="B2863" s="30" t="s">
        <v>35</v>
      </c>
      <c r="C2863" s="220" t="s">
        <v>6687</v>
      </c>
      <c r="D2863" s="220" t="s">
        <v>6659</v>
      </c>
      <c r="E2863" s="220" t="s">
        <v>6688</v>
      </c>
      <c r="F2863" s="335" t="s">
        <v>6689</v>
      </c>
      <c r="G2863" s="32" t="s">
        <v>40</v>
      </c>
      <c r="H2863" s="30">
        <v>0</v>
      </c>
      <c r="I2863" s="351">
        <v>590000000</v>
      </c>
      <c r="J2863" s="32" t="s">
        <v>41</v>
      </c>
      <c r="K2863" s="32" t="s">
        <v>182</v>
      </c>
      <c r="L2863" s="32" t="s">
        <v>302</v>
      </c>
      <c r="M2863" s="32" t="s">
        <v>69</v>
      </c>
      <c r="N2863" s="32" t="s">
        <v>303</v>
      </c>
      <c r="O2863" s="32" t="s">
        <v>115</v>
      </c>
      <c r="P2863" s="32">
        <v>796</v>
      </c>
      <c r="Q2863" s="32" t="s">
        <v>47</v>
      </c>
      <c r="R2863" s="58">
        <v>3</v>
      </c>
      <c r="S2863" s="58">
        <v>81</v>
      </c>
      <c r="T2863" s="58">
        <v>0</v>
      </c>
      <c r="U2863" s="58">
        <f>T2863*1.12</f>
        <v>0</v>
      </c>
      <c r="V2863" s="63"/>
      <c r="W2863" s="32">
        <v>2016</v>
      </c>
      <c r="X2863" s="30" t="s">
        <v>5470</v>
      </c>
      <c r="Y2863" s="364"/>
      <c r="Z2863" s="364"/>
      <c r="AA2863" s="364"/>
      <c r="AB2863" s="364"/>
      <c r="AC2863" s="364"/>
      <c r="AD2863" s="364"/>
      <c r="AE2863" s="364"/>
      <c r="AF2863" s="364"/>
      <c r="AG2863" s="364"/>
      <c r="AH2863" s="364"/>
      <c r="AI2863" s="364"/>
      <c r="AJ2863" s="364"/>
      <c r="AK2863" s="39"/>
      <c r="AL2863" s="39"/>
      <c r="AM2863" s="39"/>
      <c r="AN2863" s="39"/>
      <c r="AO2863" s="39"/>
      <c r="AP2863" s="39"/>
      <c r="AQ2863" s="39"/>
      <c r="AR2863" s="39"/>
      <c r="AS2863" s="39"/>
      <c r="AT2863" s="39"/>
      <c r="AU2863" s="39"/>
      <c r="AV2863" s="39"/>
      <c r="AW2863" s="39"/>
      <c r="AX2863" s="39"/>
      <c r="AY2863" s="39"/>
      <c r="AZ2863" s="39"/>
      <c r="BA2863" s="39"/>
      <c r="BB2863" s="39"/>
      <c r="BC2863" s="39"/>
      <c r="BD2863" s="39"/>
      <c r="BE2863" s="39"/>
      <c r="BF2863" s="39"/>
      <c r="BG2863" s="39"/>
      <c r="BH2863" s="39"/>
      <c r="BI2863" s="39"/>
    </row>
    <row r="2864" spans="1:61" s="40" customFormat="1" ht="50.1" customHeight="1">
      <c r="A2864" s="70" t="s">
        <v>14237</v>
      </c>
      <c r="B2864" s="54" t="s">
        <v>35</v>
      </c>
      <c r="C2864" s="220" t="s">
        <v>6687</v>
      </c>
      <c r="D2864" s="220" t="s">
        <v>6659</v>
      </c>
      <c r="E2864" s="220" t="s">
        <v>6688</v>
      </c>
      <c r="F2864" s="220" t="s">
        <v>14238</v>
      </c>
      <c r="G2864" s="70" t="s">
        <v>40</v>
      </c>
      <c r="H2864" s="239">
        <v>0</v>
      </c>
      <c r="I2864" s="313">
        <v>590000000</v>
      </c>
      <c r="J2864" s="68" t="s">
        <v>394</v>
      </c>
      <c r="K2864" s="30" t="s">
        <v>14136</v>
      </c>
      <c r="L2864" s="30" t="s">
        <v>396</v>
      </c>
      <c r="M2864" s="30" t="s">
        <v>69</v>
      </c>
      <c r="N2864" s="30" t="s">
        <v>14227</v>
      </c>
      <c r="O2864" s="30" t="s">
        <v>175</v>
      </c>
      <c r="P2864" s="70">
        <v>796</v>
      </c>
      <c r="Q2864" s="30" t="s">
        <v>47</v>
      </c>
      <c r="R2864" s="58">
        <v>20</v>
      </c>
      <c r="S2864" s="58">
        <v>120</v>
      </c>
      <c r="T2864" s="323">
        <f>R2864*S2864</f>
        <v>2400</v>
      </c>
      <c r="U2864" s="323">
        <f>T2864*1.12</f>
        <v>2688.0000000000005</v>
      </c>
      <c r="V2864" s="123"/>
      <c r="W2864" s="68">
        <v>2016</v>
      </c>
      <c r="X2864" s="30"/>
      <c r="Y2864" s="364"/>
      <c r="Z2864" s="364"/>
      <c r="AA2864" s="364"/>
      <c r="AB2864" s="364"/>
      <c r="AC2864" s="364"/>
      <c r="AD2864" s="364"/>
      <c r="AE2864" s="364"/>
      <c r="AF2864" s="364"/>
      <c r="AG2864" s="364"/>
      <c r="AH2864" s="364"/>
      <c r="AI2864" s="364"/>
      <c r="AJ2864" s="364"/>
      <c r="AK2864" s="39"/>
      <c r="AL2864" s="39"/>
      <c r="AM2864" s="39"/>
      <c r="AN2864" s="39"/>
      <c r="AO2864" s="39"/>
      <c r="AP2864" s="39"/>
      <c r="AQ2864" s="39"/>
      <c r="AR2864" s="39"/>
      <c r="AS2864" s="39"/>
      <c r="AT2864" s="39"/>
      <c r="AU2864" s="39"/>
      <c r="AV2864" s="39"/>
      <c r="AW2864" s="39"/>
      <c r="AX2864" s="39"/>
      <c r="AY2864" s="39"/>
      <c r="AZ2864" s="39"/>
      <c r="BA2864" s="39"/>
      <c r="BB2864" s="39"/>
      <c r="BC2864" s="39"/>
      <c r="BD2864" s="39"/>
      <c r="BE2864" s="39"/>
      <c r="BF2864" s="39"/>
      <c r="BG2864" s="39"/>
      <c r="BH2864" s="39"/>
      <c r="BI2864" s="39"/>
    </row>
    <row r="2865" spans="1:58" ht="50.1" customHeight="1">
      <c r="A2865" s="29" t="s">
        <v>6691</v>
      </c>
      <c r="B2865" s="30" t="s">
        <v>35</v>
      </c>
      <c r="C2865" s="31" t="s">
        <v>6692</v>
      </c>
      <c r="D2865" s="31" t="s">
        <v>6659</v>
      </c>
      <c r="E2865" s="31" t="s">
        <v>6693</v>
      </c>
      <c r="F2865" s="31" t="s">
        <v>6694</v>
      </c>
      <c r="G2865" s="32" t="s">
        <v>40</v>
      </c>
      <c r="H2865" s="33">
        <v>0</v>
      </c>
      <c r="I2865" s="67">
        <v>590000000</v>
      </c>
      <c r="J2865" s="32" t="s">
        <v>41</v>
      </c>
      <c r="K2865" s="32" t="s">
        <v>68</v>
      </c>
      <c r="L2865" s="32" t="s">
        <v>302</v>
      </c>
      <c r="M2865" s="32" t="s">
        <v>69</v>
      </c>
      <c r="N2865" s="32" t="s">
        <v>303</v>
      </c>
      <c r="O2865" s="32" t="s">
        <v>71</v>
      </c>
      <c r="P2865" s="32">
        <v>796</v>
      </c>
      <c r="Q2865" s="32" t="s">
        <v>47</v>
      </c>
      <c r="R2865" s="34">
        <v>3</v>
      </c>
      <c r="S2865" s="34">
        <v>101</v>
      </c>
      <c r="T2865" s="35">
        <v>0</v>
      </c>
      <c r="U2865" s="36">
        <f t="shared" si="238"/>
        <v>0</v>
      </c>
      <c r="V2865" s="37" t="s">
        <v>48</v>
      </c>
      <c r="W2865" s="32">
        <v>2016</v>
      </c>
      <c r="X2865" s="38">
        <v>11</v>
      </c>
    </row>
    <row r="2866" spans="1:58" s="163" customFormat="1" ht="50.1" customHeight="1">
      <c r="A2866" s="41" t="s">
        <v>6695</v>
      </c>
      <c r="B2866" s="30" t="s">
        <v>35</v>
      </c>
      <c r="C2866" s="42" t="s">
        <v>6692</v>
      </c>
      <c r="D2866" s="42" t="s">
        <v>6659</v>
      </c>
      <c r="E2866" s="42" t="s">
        <v>6693</v>
      </c>
      <c r="F2866" s="161" t="s">
        <v>6694</v>
      </c>
      <c r="G2866" s="32" t="s">
        <v>40</v>
      </c>
      <c r="H2866" s="30">
        <v>0</v>
      </c>
      <c r="I2866" s="67">
        <v>590000000</v>
      </c>
      <c r="J2866" s="32" t="s">
        <v>41</v>
      </c>
      <c r="K2866" s="32" t="s">
        <v>182</v>
      </c>
      <c r="L2866" s="32" t="s">
        <v>302</v>
      </c>
      <c r="M2866" s="32" t="s">
        <v>69</v>
      </c>
      <c r="N2866" s="32" t="s">
        <v>303</v>
      </c>
      <c r="O2866" s="32" t="s">
        <v>115</v>
      </c>
      <c r="P2866" s="32">
        <v>796</v>
      </c>
      <c r="Q2866" s="32" t="s">
        <v>47</v>
      </c>
      <c r="R2866" s="62">
        <v>3</v>
      </c>
      <c r="S2866" s="53">
        <v>101</v>
      </c>
      <c r="T2866" s="44">
        <f>R2866*S2866</f>
        <v>303</v>
      </c>
      <c r="U2866" s="44">
        <f>T2866*1.12</f>
        <v>339.36</v>
      </c>
      <c r="V2866" s="63"/>
      <c r="W2866" s="32">
        <v>2016</v>
      </c>
      <c r="X2866" s="87"/>
    </row>
    <row r="2867" spans="1:58" ht="50.1" customHeight="1">
      <c r="A2867" s="29" t="s">
        <v>6696</v>
      </c>
      <c r="B2867" s="30" t="s">
        <v>35</v>
      </c>
      <c r="C2867" s="31" t="s">
        <v>6697</v>
      </c>
      <c r="D2867" s="31" t="s">
        <v>6659</v>
      </c>
      <c r="E2867" s="31" t="s">
        <v>6698</v>
      </c>
      <c r="F2867" s="31" t="s">
        <v>6699</v>
      </c>
      <c r="G2867" s="32" t="s">
        <v>40</v>
      </c>
      <c r="H2867" s="33">
        <v>0</v>
      </c>
      <c r="I2867" s="67">
        <v>590000000</v>
      </c>
      <c r="J2867" s="32" t="s">
        <v>41</v>
      </c>
      <c r="K2867" s="32" t="s">
        <v>68</v>
      </c>
      <c r="L2867" s="32" t="s">
        <v>302</v>
      </c>
      <c r="M2867" s="32" t="s">
        <v>69</v>
      </c>
      <c r="N2867" s="32" t="s">
        <v>303</v>
      </c>
      <c r="O2867" s="32" t="s">
        <v>71</v>
      </c>
      <c r="P2867" s="32">
        <v>796</v>
      </c>
      <c r="Q2867" s="32" t="s">
        <v>47</v>
      </c>
      <c r="R2867" s="34">
        <v>3</v>
      </c>
      <c r="S2867" s="34">
        <v>120</v>
      </c>
      <c r="T2867" s="35">
        <v>0</v>
      </c>
      <c r="U2867" s="36">
        <f t="shared" si="238"/>
        <v>0</v>
      </c>
      <c r="V2867" s="37" t="s">
        <v>48</v>
      </c>
      <c r="W2867" s="32">
        <v>2016</v>
      </c>
      <c r="X2867" s="38">
        <v>11</v>
      </c>
    </row>
    <row r="2868" spans="1:58" s="163" customFormat="1" ht="50.1" customHeight="1">
      <c r="A2868" s="41" t="s">
        <v>6700</v>
      </c>
      <c r="B2868" s="30" t="s">
        <v>35</v>
      </c>
      <c r="C2868" s="42" t="s">
        <v>6697</v>
      </c>
      <c r="D2868" s="42" t="s">
        <v>6659</v>
      </c>
      <c r="E2868" s="42" t="s">
        <v>6698</v>
      </c>
      <c r="F2868" s="161" t="s">
        <v>6699</v>
      </c>
      <c r="G2868" s="32" t="s">
        <v>40</v>
      </c>
      <c r="H2868" s="30">
        <v>0</v>
      </c>
      <c r="I2868" s="67">
        <v>590000000</v>
      </c>
      <c r="J2868" s="32" t="s">
        <v>41</v>
      </c>
      <c r="K2868" s="32" t="s">
        <v>182</v>
      </c>
      <c r="L2868" s="32" t="s">
        <v>302</v>
      </c>
      <c r="M2868" s="32" t="s">
        <v>69</v>
      </c>
      <c r="N2868" s="32" t="s">
        <v>303</v>
      </c>
      <c r="O2868" s="32" t="s">
        <v>115</v>
      </c>
      <c r="P2868" s="32">
        <v>796</v>
      </c>
      <c r="Q2868" s="32" t="s">
        <v>47</v>
      </c>
      <c r="R2868" s="62">
        <v>3</v>
      </c>
      <c r="S2868" s="53">
        <v>120</v>
      </c>
      <c r="T2868" s="44">
        <f>R2868*S2868</f>
        <v>360</v>
      </c>
      <c r="U2868" s="44">
        <f>T2868*1.12</f>
        <v>403.20000000000005</v>
      </c>
      <c r="V2868" s="63"/>
      <c r="W2868" s="32">
        <v>2016</v>
      </c>
      <c r="X2868" s="87"/>
    </row>
    <row r="2869" spans="1:58" ht="50.1" customHeight="1">
      <c r="A2869" s="29" t="s">
        <v>6701</v>
      </c>
      <c r="B2869" s="30" t="s">
        <v>35</v>
      </c>
      <c r="C2869" s="31" t="s">
        <v>6697</v>
      </c>
      <c r="D2869" s="31" t="s">
        <v>6659</v>
      </c>
      <c r="E2869" s="31" t="s">
        <v>6698</v>
      </c>
      <c r="F2869" s="31" t="s">
        <v>6702</v>
      </c>
      <c r="G2869" s="32" t="s">
        <v>40</v>
      </c>
      <c r="H2869" s="33">
        <v>0</v>
      </c>
      <c r="I2869" s="67">
        <v>590000000</v>
      </c>
      <c r="J2869" s="32" t="s">
        <v>41</v>
      </c>
      <c r="K2869" s="32" t="s">
        <v>68</v>
      </c>
      <c r="L2869" s="32" t="s">
        <v>302</v>
      </c>
      <c r="M2869" s="32" t="s">
        <v>69</v>
      </c>
      <c r="N2869" s="32" t="s">
        <v>303</v>
      </c>
      <c r="O2869" s="32" t="s">
        <v>71</v>
      </c>
      <c r="P2869" s="32">
        <v>796</v>
      </c>
      <c r="Q2869" s="32" t="s">
        <v>47</v>
      </c>
      <c r="R2869" s="34">
        <v>8</v>
      </c>
      <c r="S2869" s="34">
        <v>130</v>
      </c>
      <c r="T2869" s="35">
        <v>0</v>
      </c>
      <c r="U2869" s="36">
        <f t="shared" si="238"/>
        <v>0</v>
      </c>
      <c r="V2869" s="37" t="s">
        <v>48</v>
      </c>
      <c r="W2869" s="32">
        <v>2016</v>
      </c>
      <c r="X2869" s="38">
        <v>11</v>
      </c>
    </row>
    <row r="2870" spans="1:58" s="40" customFormat="1" ht="50.1" customHeight="1">
      <c r="A2870" s="70" t="s">
        <v>6703</v>
      </c>
      <c r="B2870" s="30" t="s">
        <v>35</v>
      </c>
      <c r="C2870" s="42" t="s">
        <v>6697</v>
      </c>
      <c r="D2870" s="42" t="s">
        <v>6659</v>
      </c>
      <c r="E2870" s="42" t="s">
        <v>6698</v>
      </c>
      <c r="F2870" s="161" t="s">
        <v>6702</v>
      </c>
      <c r="G2870" s="32" t="s">
        <v>40</v>
      </c>
      <c r="H2870" s="30">
        <v>0</v>
      </c>
      <c r="I2870" s="351">
        <v>590000000</v>
      </c>
      <c r="J2870" s="32" t="s">
        <v>41</v>
      </c>
      <c r="K2870" s="32" t="s">
        <v>182</v>
      </c>
      <c r="L2870" s="32" t="s">
        <v>302</v>
      </c>
      <c r="M2870" s="32" t="s">
        <v>69</v>
      </c>
      <c r="N2870" s="32" t="s">
        <v>303</v>
      </c>
      <c r="O2870" s="32" t="s">
        <v>115</v>
      </c>
      <c r="P2870" s="32">
        <v>796</v>
      </c>
      <c r="Q2870" s="32" t="s">
        <v>47</v>
      </c>
      <c r="R2870" s="58">
        <v>8</v>
      </c>
      <c r="S2870" s="58">
        <v>130</v>
      </c>
      <c r="T2870" s="58">
        <v>0</v>
      </c>
      <c r="U2870" s="58">
        <f>T2870*1.12</f>
        <v>0</v>
      </c>
      <c r="V2870" s="63"/>
      <c r="W2870" s="32">
        <v>2016</v>
      </c>
      <c r="X2870" s="87" t="s">
        <v>12684</v>
      </c>
      <c r="Y2870" s="364"/>
      <c r="Z2870" s="364"/>
      <c r="AA2870" s="364"/>
      <c r="AB2870" s="364"/>
      <c r="AC2870" s="364"/>
      <c r="AD2870" s="364"/>
      <c r="AE2870" s="364"/>
      <c r="AF2870" s="364"/>
      <c r="AG2870" s="364"/>
      <c r="AH2870" s="39"/>
      <c r="AI2870" s="39"/>
      <c r="AJ2870" s="39"/>
      <c r="AK2870" s="39"/>
      <c r="AL2870" s="39"/>
      <c r="AM2870" s="39"/>
      <c r="AN2870" s="39"/>
      <c r="AO2870" s="39"/>
      <c r="AP2870" s="39"/>
      <c r="AQ2870" s="39"/>
      <c r="AR2870" s="39"/>
      <c r="AS2870" s="39"/>
      <c r="AT2870" s="39"/>
      <c r="AU2870" s="39"/>
      <c r="AV2870" s="39"/>
      <c r="AW2870" s="39"/>
      <c r="AX2870" s="39"/>
      <c r="AY2870" s="39"/>
      <c r="AZ2870" s="39"/>
      <c r="BA2870" s="39"/>
      <c r="BB2870" s="39"/>
      <c r="BC2870" s="39"/>
      <c r="BD2870" s="39"/>
      <c r="BE2870" s="39"/>
      <c r="BF2870" s="39"/>
    </row>
    <row r="2871" spans="1:58" s="40" customFormat="1" ht="50.1" customHeight="1">
      <c r="A2871" s="68" t="s">
        <v>13310</v>
      </c>
      <c r="B2871" s="54" t="s">
        <v>35</v>
      </c>
      <c r="C2871" s="42" t="s">
        <v>13311</v>
      </c>
      <c r="D2871" s="42" t="s">
        <v>6659</v>
      </c>
      <c r="E2871" s="42" t="s">
        <v>13312</v>
      </c>
      <c r="F2871" s="161" t="s">
        <v>13313</v>
      </c>
      <c r="G2871" s="30" t="s">
        <v>40</v>
      </c>
      <c r="H2871" s="239">
        <v>0</v>
      </c>
      <c r="I2871" s="313">
        <v>590000000</v>
      </c>
      <c r="J2871" s="68" t="s">
        <v>394</v>
      </c>
      <c r="K2871" s="30" t="s">
        <v>13201</v>
      </c>
      <c r="L2871" s="30" t="s">
        <v>396</v>
      </c>
      <c r="M2871" s="32" t="s">
        <v>69</v>
      </c>
      <c r="N2871" s="32" t="s">
        <v>303</v>
      </c>
      <c r="O2871" s="30" t="s">
        <v>398</v>
      </c>
      <c r="P2871" s="70">
        <v>796</v>
      </c>
      <c r="Q2871" s="30" t="s">
        <v>47</v>
      </c>
      <c r="R2871" s="58">
        <v>8</v>
      </c>
      <c r="S2871" s="58">
        <v>185</v>
      </c>
      <c r="T2871" s="58">
        <f>S2871*R2871</f>
        <v>1480</v>
      </c>
      <c r="U2871" s="323">
        <f>T2871*1.12</f>
        <v>1657.6000000000001</v>
      </c>
      <c r="V2871" s="30"/>
      <c r="W2871" s="68">
        <v>2016</v>
      </c>
      <c r="X2871" s="32"/>
      <c r="Y2871" s="364"/>
      <c r="Z2871" s="364"/>
      <c r="AA2871" s="364"/>
      <c r="AB2871" s="364"/>
      <c r="AC2871" s="364"/>
      <c r="AD2871" s="364"/>
      <c r="AE2871" s="364"/>
      <c r="AF2871" s="364"/>
      <c r="AG2871" s="364"/>
      <c r="AH2871" s="39"/>
      <c r="AI2871" s="39"/>
      <c r="AJ2871" s="39"/>
      <c r="AK2871" s="39"/>
      <c r="AL2871" s="39"/>
      <c r="AM2871" s="39"/>
      <c r="AN2871" s="39"/>
      <c r="AO2871" s="39"/>
      <c r="AP2871" s="39"/>
      <c r="AQ2871" s="39"/>
      <c r="AR2871" s="39"/>
      <c r="AS2871" s="39"/>
      <c r="AT2871" s="39"/>
      <c r="AU2871" s="39"/>
      <c r="AV2871" s="39"/>
      <c r="AW2871" s="39"/>
      <c r="AX2871" s="39"/>
      <c r="AY2871" s="39"/>
      <c r="AZ2871" s="39"/>
      <c r="BA2871" s="39"/>
      <c r="BB2871" s="39"/>
      <c r="BC2871" s="39"/>
      <c r="BD2871" s="39"/>
      <c r="BE2871" s="39"/>
      <c r="BF2871" s="39"/>
    </row>
    <row r="2872" spans="1:58" ht="50.1" customHeight="1">
      <c r="A2872" s="29" t="s">
        <v>6704</v>
      </c>
      <c r="B2872" s="30" t="s">
        <v>35</v>
      </c>
      <c r="C2872" s="31" t="s">
        <v>6705</v>
      </c>
      <c r="D2872" s="31" t="s">
        <v>6659</v>
      </c>
      <c r="E2872" s="31" t="s">
        <v>6706</v>
      </c>
      <c r="F2872" s="31" t="s">
        <v>6707</v>
      </c>
      <c r="G2872" s="32" t="s">
        <v>40</v>
      </c>
      <c r="H2872" s="33">
        <v>0</v>
      </c>
      <c r="I2872" s="67">
        <v>590000000</v>
      </c>
      <c r="J2872" s="32" t="s">
        <v>41</v>
      </c>
      <c r="K2872" s="32" t="s">
        <v>68</v>
      </c>
      <c r="L2872" s="32" t="s">
        <v>302</v>
      </c>
      <c r="M2872" s="32" t="s">
        <v>69</v>
      </c>
      <c r="N2872" s="32" t="s">
        <v>303</v>
      </c>
      <c r="O2872" s="32" t="s">
        <v>71</v>
      </c>
      <c r="P2872" s="32">
        <v>796</v>
      </c>
      <c r="Q2872" s="32" t="s">
        <v>47</v>
      </c>
      <c r="R2872" s="34">
        <v>7</v>
      </c>
      <c r="S2872" s="34">
        <v>480</v>
      </c>
      <c r="T2872" s="35">
        <v>0</v>
      </c>
      <c r="U2872" s="36">
        <f t="shared" si="238"/>
        <v>0</v>
      </c>
      <c r="V2872" s="37" t="s">
        <v>48</v>
      </c>
      <c r="W2872" s="32">
        <v>2016</v>
      </c>
      <c r="X2872" s="38">
        <v>11</v>
      </c>
    </row>
    <row r="2873" spans="1:58" s="40" customFormat="1" ht="50.1" customHeight="1">
      <c r="A2873" s="70" t="s">
        <v>6708</v>
      </c>
      <c r="B2873" s="30" t="s">
        <v>35</v>
      </c>
      <c r="C2873" s="42" t="s">
        <v>6705</v>
      </c>
      <c r="D2873" s="42" t="s">
        <v>6659</v>
      </c>
      <c r="E2873" s="42" t="s">
        <v>6706</v>
      </c>
      <c r="F2873" s="161" t="s">
        <v>6707</v>
      </c>
      <c r="G2873" s="32" t="s">
        <v>40</v>
      </c>
      <c r="H2873" s="30">
        <v>0</v>
      </c>
      <c r="I2873" s="67">
        <v>590000000</v>
      </c>
      <c r="J2873" s="32" t="s">
        <v>41</v>
      </c>
      <c r="K2873" s="32" t="s">
        <v>182</v>
      </c>
      <c r="L2873" s="32" t="s">
        <v>302</v>
      </c>
      <c r="M2873" s="32" t="s">
        <v>69</v>
      </c>
      <c r="N2873" s="32" t="s">
        <v>303</v>
      </c>
      <c r="O2873" s="32" t="s">
        <v>115</v>
      </c>
      <c r="P2873" s="32">
        <v>796</v>
      </c>
      <c r="Q2873" s="32" t="s">
        <v>47</v>
      </c>
      <c r="R2873" s="43">
        <v>7</v>
      </c>
      <c r="S2873" s="43">
        <v>480</v>
      </c>
      <c r="T2873" s="44">
        <f>R2873*S2873</f>
        <v>3360</v>
      </c>
      <c r="U2873" s="44">
        <f>T2873*1.12</f>
        <v>3763.2000000000003</v>
      </c>
      <c r="V2873" s="63"/>
      <c r="W2873" s="32">
        <v>2016</v>
      </c>
      <c r="X2873" s="87"/>
    </row>
    <row r="2874" spans="1:58" ht="50.1" customHeight="1">
      <c r="A2874" s="29" t="s">
        <v>6709</v>
      </c>
      <c r="B2874" s="30" t="s">
        <v>35</v>
      </c>
      <c r="C2874" s="31" t="s">
        <v>6710</v>
      </c>
      <c r="D2874" s="31" t="s">
        <v>6659</v>
      </c>
      <c r="E2874" s="31" t="s">
        <v>6711</v>
      </c>
      <c r="F2874" s="31" t="s">
        <v>6712</v>
      </c>
      <c r="G2874" s="32" t="s">
        <v>40</v>
      </c>
      <c r="H2874" s="33">
        <v>0</v>
      </c>
      <c r="I2874" s="67">
        <v>590000000</v>
      </c>
      <c r="J2874" s="32" t="s">
        <v>41</v>
      </c>
      <c r="K2874" s="32" t="s">
        <v>68</v>
      </c>
      <c r="L2874" s="32" t="s">
        <v>302</v>
      </c>
      <c r="M2874" s="32" t="s">
        <v>69</v>
      </c>
      <c r="N2874" s="32" t="s">
        <v>303</v>
      </c>
      <c r="O2874" s="32" t="s">
        <v>71</v>
      </c>
      <c r="P2874" s="32">
        <v>796</v>
      </c>
      <c r="Q2874" s="32" t="s">
        <v>47</v>
      </c>
      <c r="R2874" s="34">
        <v>3</v>
      </c>
      <c r="S2874" s="34">
        <v>1605</v>
      </c>
      <c r="T2874" s="35">
        <v>0</v>
      </c>
      <c r="U2874" s="36">
        <f t="shared" si="238"/>
        <v>0</v>
      </c>
      <c r="V2874" s="37" t="s">
        <v>48</v>
      </c>
      <c r="W2874" s="32">
        <v>2016</v>
      </c>
      <c r="X2874" s="38">
        <v>11</v>
      </c>
    </row>
    <row r="2875" spans="1:58" s="40" customFormat="1" ht="50.1" customHeight="1">
      <c r="A2875" s="70" t="s">
        <v>6713</v>
      </c>
      <c r="B2875" s="30" t="s">
        <v>35</v>
      </c>
      <c r="C2875" s="42" t="s">
        <v>6710</v>
      </c>
      <c r="D2875" s="42" t="s">
        <v>6659</v>
      </c>
      <c r="E2875" s="42" t="s">
        <v>6711</v>
      </c>
      <c r="F2875" s="161" t="s">
        <v>6712</v>
      </c>
      <c r="G2875" s="32" t="s">
        <v>40</v>
      </c>
      <c r="H2875" s="30">
        <v>0</v>
      </c>
      <c r="I2875" s="67">
        <v>590000000</v>
      </c>
      <c r="J2875" s="32" t="s">
        <v>41</v>
      </c>
      <c r="K2875" s="32" t="s">
        <v>182</v>
      </c>
      <c r="L2875" s="32" t="s">
        <v>302</v>
      </c>
      <c r="M2875" s="32" t="s">
        <v>69</v>
      </c>
      <c r="N2875" s="32" t="s">
        <v>303</v>
      </c>
      <c r="O2875" s="32" t="s">
        <v>115</v>
      </c>
      <c r="P2875" s="32">
        <v>796</v>
      </c>
      <c r="Q2875" s="32" t="s">
        <v>47</v>
      </c>
      <c r="R2875" s="43">
        <v>3</v>
      </c>
      <c r="S2875" s="43">
        <v>1605</v>
      </c>
      <c r="T2875" s="44">
        <f>R2875*S2875</f>
        <v>4815</v>
      </c>
      <c r="U2875" s="44">
        <f>T2875*1.12</f>
        <v>5392.8</v>
      </c>
      <c r="V2875" s="63"/>
      <c r="W2875" s="32">
        <v>2016</v>
      </c>
      <c r="X2875" s="87"/>
    </row>
    <row r="2876" spans="1:58" ht="50.1" customHeight="1">
      <c r="A2876" s="29" t="s">
        <v>6714</v>
      </c>
      <c r="B2876" s="30" t="s">
        <v>35</v>
      </c>
      <c r="C2876" s="31" t="s">
        <v>6715</v>
      </c>
      <c r="D2876" s="31" t="s">
        <v>6716</v>
      </c>
      <c r="E2876" s="31" t="s">
        <v>6717</v>
      </c>
      <c r="F2876" s="31" t="s">
        <v>6718</v>
      </c>
      <c r="G2876" s="32" t="s">
        <v>40</v>
      </c>
      <c r="H2876" s="33">
        <v>0</v>
      </c>
      <c r="I2876" s="67">
        <v>590000000</v>
      </c>
      <c r="J2876" s="32" t="s">
        <v>41</v>
      </c>
      <c r="K2876" s="32" t="s">
        <v>275</v>
      </c>
      <c r="L2876" s="32" t="s">
        <v>41</v>
      </c>
      <c r="M2876" s="32" t="s">
        <v>84</v>
      </c>
      <c r="N2876" s="32" t="s">
        <v>1411</v>
      </c>
      <c r="O2876" s="32" t="s">
        <v>111</v>
      </c>
      <c r="P2876" s="32">
        <v>796</v>
      </c>
      <c r="Q2876" s="32" t="s">
        <v>47</v>
      </c>
      <c r="R2876" s="34">
        <v>35</v>
      </c>
      <c r="S2876" s="34">
        <v>253</v>
      </c>
      <c r="T2876" s="35">
        <v>0</v>
      </c>
      <c r="U2876" s="36">
        <f t="shared" si="238"/>
        <v>0</v>
      </c>
      <c r="V2876" s="37" t="s">
        <v>48</v>
      </c>
      <c r="W2876" s="32">
        <v>2016</v>
      </c>
      <c r="X2876" s="38">
        <v>11</v>
      </c>
    </row>
    <row r="2877" spans="1:58" s="163" customFormat="1" ht="50.1" customHeight="1">
      <c r="A2877" s="41" t="s">
        <v>6719</v>
      </c>
      <c r="B2877" s="30" t="s">
        <v>35</v>
      </c>
      <c r="C2877" s="42" t="s">
        <v>6715</v>
      </c>
      <c r="D2877" s="42" t="s">
        <v>6716</v>
      </c>
      <c r="E2877" s="42" t="s">
        <v>6717</v>
      </c>
      <c r="F2877" s="161" t="s">
        <v>6718</v>
      </c>
      <c r="G2877" s="30" t="s">
        <v>40</v>
      </c>
      <c r="H2877" s="30">
        <v>0</v>
      </c>
      <c r="I2877" s="67">
        <v>590000000</v>
      </c>
      <c r="J2877" s="32" t="s">
        <v>41</v>
      </c>
      <c r="K2877" s="30" t="s">
        <v>204</v>
      </c>
      <c r="L2877" s="30" t="s">
        <v>41</v>
      </c>
      <c r="M2877" s="30" t="s">
        <v>84</v>
      </c>
      <c r="N2877" s="30" t="s">
        <v>1411</v>
      </c>
      <c r="O2877" s="32" t="s">
        <v>115</v>
      </c>
      <c r="P2877" s="32">
        <v>796</v>
      </c>
      <c r="Q2877" s="30" t="s">
        <v>47</v>
      </c>
      <c r="R2877" s="43">
        <v>35</v>
      </c>
      <c r="S2877" s="43">
        <v>252.99999999999997</v>
      </c>
      <c r="T2877" s="44">
        <f>R2877*S2877</f>
        <v>8854.9999999999982</v>
      </c>
      <c r="U2877" s="44">
        <f>T2877*1.12</f>
        <v>9917.5999999999985</v>
      </c>
      <c r="V2877" s="45"/>
      <c r="W2877" s="32">
        <v>2016</v>
      </c>
      <c r="X2877" s="30"/>
    </row>
    <row r="2878" spans="1:58" ht="50.1" customHeight="1">
      <c r="A2878" s="29" t="s">
        <v>6720</v>
      </c>
      <c r="B2878" s="30" t="s">
        <v>35</v>
      </c>
      <c r="C2878" s="31" t="s">
        <v>6715</v>
      </c>
      <c r="D2878" s="31" t="s">
        <v>6716</v>
      </c>
      <c r="E2878" s="31" t="s">
        <v>6717</v>
      </c>
      <c r="F2878" s="31" t="s">
        <v>6721</v>
      </c>
      <c r="G2878" s="32" t="s">
        <v>40</v>
      </c>
      <c r="H2878" s="33">
        <v>0</v>
      </c>
      <c r="I2878" s="67">
        <v>590000000</v>
      </c>
      <c r="J2878" s="32" t="s">
        <v>41</v>
      </c>
      <c r="K2878" s="32" t="s">
        <v>275</v>
      </c>
      <c r="L2878" s="32" t="s">
        <v>41</v>
      </c>
      <c r="M2878" s="32" t="s">
        <v>84</v>
      </c>
      <c r="N2878" s="32" t="s">
        <v>810</v>
      </c>
      <c r="O2878" s="32" t="s">
        <v>111</v>
      </c>
      <c r="P2878" s="32">
        <v>796</v>
      </c>
      <c r="Q2878" s="32" t="s">
        <v>47</v>
      </c>
      <c r="R2878" s="34">
        <v>2</v>
      </c>
      <c r="S2878" s="34">
        <v>6578</v>
      </c>
      <c r="T2878" s="35">
        <v>0</v>
      </c>
      <c r="U2878" s="36">
        <f t="shared" si="238"/>
        <v>0</v>
      </c>
      <c r="V2878" s="37" t="s">
        <v>48</v>
      </c>
      <c r="W2878" s="32">
        <v>2016</v>
      </c>
      <c r="X2878" s="38">
        <v>11</v>
      </c>
    </row>
    <row r="2879" spans="1:58" s="163" customFormat="1" ht="50.1" customHeight="1">
      <c r="A2879" s="41" t="s">
        <v>6722</v>
      </c>
      <c r="B2879" s="30" t="s">
        <v>35</v>
      </c>
      <c r="C2879" s="42" t="s">
        <v>6715</v>
      </c>
      <c r="D2879" s="42" t="s">
        <v>6716</v>
      </c>
      <c r="E2879" s="42" t="s">
        <v>6717</v>
      </c>
      <c r="F2879" s="161" t="s">
        <v>6721</v>
      </c>
      <c r="G2879" s="30" t="s">
        <v>40</v>
      </c>
      <c r="H2879" s="30">
        <v>0</v>
      </c>
      <c r="I2879" s="67">
        <v>590000000</v>
      </c>
      <c r="J2879" s="32" t="s">
        <v>41</v>
      </c>
      <c r="K2879" s="30" t="s">
        <v>204</v>
      </c>
      <c r="L2879" s="30" t="s">
        <v>41</v>
      </c>
      <c r="M2879" s="30" t="s">
        <v>84</v>
      </c>
      <c r="N2879" s="30" t="s">
        <v>810</v>
      </c>
      <c r="O2879" s="32" t="s">
        <v>115</v>
      </c>
      <c r="P2879" s="32">
        <v>796</v>
      </c>
      <c r="Q2879" s="30" t="s">
        <v>47</v>
      </c>
      <c r="R2879" s="43">
        <v>2</v>
      </c>
      <c r="S2879" s="43">
        <v>6578.0000000000009</v>
      </c>
      <c r="T2879" s="44">
        <f>R2879*S2879</f>
        <v>13156.000000000002</v>
      </c>
      <c r="U2879" s="44">
        <f>T2879*1.12</f>
        <v>14734.720000000003</v>
      </c>
      <c r="V2879" s="45"/>
      <c r="W2879" s="32">
        <v>2016</v>
      </c>
      <c r="X2879" s="30"/>
    </row>
    <row r="2880" spans="1:58" ht="50.1" customHeight="1">
      <c r="A2880" s="29" t="s">
        <v>6723</v>
      </c>
      <c r="B2880" s="30" t="s">
        <v>35</v>
      </c>
      <c r="C2880" s="31" t="s">
        <v>6724</v>
      </c>
      <c r="D2880" s="31" t="s">
        <v>6725</v>
      </c>
      <c r="E2880" s="31" t="s">
        <v>6726</v>
      </c>
      <c r="F2880" s="31" t="s">
        <v>6727</v>
      </c>
      <c r="G2880" s="32" t="s">
        <v>40</v>
      </c>
      <c r="H2880" s="33">
        <v>0</v>
      </c>
      <c r="I2880" s="67">
        <v>590000000</v>
      </c>
      <c r="J2880" s="32" t="s">
        <v>41</v>
      </c>
      <c r="K2880" s="32" t="s">
        <v>68</v>
      </c>
      <c r="L2880" s="32" t="s">
        <v>41</v>
      </c>
      <c r="M2880" s="32" t="s">
        <v>69</v>
      </c>
      <c r="N2880" s="32" t="s">
        <v>6728</v>
      </c>
      <c r="O2880" s="32" t="s">
        <v>6729</v>
      </c>
      <c r="P2880" s="32" t="s">
        <v>1246</v>
      </c>
      <c r="Q2880" s="32" t="s">
        <v>1247</v>
      </c>
      <c r="R2880" s="34">
        <v>54</v>
      </c>
      <c r="S2880" s="34">
        <v>22000</v>
      </c>
      <c r="T2880" s="35">
        <v>0</v>
      </c>
      <c r="U2880" s="36">
        <f t="shared" si="238"/>
        <v>0</v>
      </c>
      <c r="V2880" s="37" t="s">
        <v>48</v>
      </c>
      <c r="W2880" s="32">
        <v>2016</v>
      </c>
      <c r="X2880" s="38">
        <v>11</v>
      </c>
    </row>
    <row r="2881" spans="1:24" s="163" customFormat="1" ht="50.1" customHeight="1">
      <c r="A2881" s="41" t="s">
        <v>6730</v>
      </c>
      <c r="B2881" s="30" t="s">
        <v>35</v>
      </c>
      <c r="C2881" s="69" t="s">
        <v>6724</v>
      </c>
      <c r="D2881" s="128" t="s">
        <v>6725</v>
      </c>
      <c r="E2881" s="42" t="s">
        <v>6726</v>
      </c>
      <c r="F2881" s="169" t="s">
        <v>6731</v>
      </c>
      <c r="G2881" s="54" t="s">
        <v>40</v>
      </c>
      <c r="H2881" s="30">
        <v>0</v>
      </c>
      <c r="I2881" s="67">
        <v>590000000</v>
      </c>
      <c r="J2881" s="32" t="s">
        <v>41</v>
      </c>
      <c r="K2881" s="32" t="s">
        <v>182</v>
      </c>
      <c r="L2881" s="68" t="s">
        <v>41</v>
      </c>
      <c r="M2881" s="32" t="s">
        <v>69</v>
      </c>
      <c r="N2881" s="54" t="s">
        <v>6728</v>
      </c>
      <c r="O2881" s="54" t="s">
        <v>166</v>
      </c>
      <c r="P2881" s="32" t="s">
        <v>1246</v>
      </c>
      <c r="Q2881" s="68" t="s">
        <v>1247</v>
      </c>
      <c r="R2881" s="170">
        <v>54</v>
      </c>
      <c r="S2881" s="170">
        <v>22000</v>
      </c>
      <c r="T2881" s="44">
        <f>R2881*S2881</f>
        <v>1188000</v>
      </c>
      <c r="U2881" s="44">
        <f>T2881*1.12</f>
        <v>1330560.0000000002</v>
      </c>
      <c r="V2881" s="171"/>
      <c r="W2881" s="32">
        <v>2016</v>
      </c>
      <c r="X2881" s="67"/>
    </row>
    <row r="2882" spans="1:24" ht="50.1" customHeight="1">
      <c r="A2882" s="29" t="s">
        <v>6732</v>
      </c>
      <c r="B2882" s="30" t="s">
        <v>35</v>
      </c>
      <c r="C2882" s="31" t="s">
        <v>6733</v>
      </c>
      <c r="D2882" s="31" t="s">
        <v>6725</v>
      </c>
      <c r="E2882" s="31" t="s">
        <v>6734</v>
      </c>
      <c r="F2882" s="31" t="s">
        <v>6735</v>
      </c>
      <c r="G2882" s="32" t="s">
        <v>40</v>
      </c>
      <c r="H2882" s="33">
        <v>0</v>
      </c>
      <c r="I2882" s="67">
        <v>590000000</v>
      </c>
      <c r="J2882" s="32" t="s">
        <v>41</v>
      </c>
      <c r="K2882" s="32" t="s">
        <v>68</v>
      </c>
      <c r="L2882" s="32" t="s">
        <v>41</v>
      </c>
      <c r="M2882" s="32" t="s">
        <v>69</v>
      </c>
      <c r="N2882" s="32" t="s">
        <v>6728</v>
      </c>
      <c r="O2882" s="32" t="s">
        <v>6729</v>
      </c>
      <c r="P2882" s="32" t="s">
        <v>994</v>
      </c>
      <c r="Q2882" s="32" t="s">
        <v>1222</v>
      </c>
      <c r="R2882" s="34">
        <v>125</v>
      </c>
      <c r="S2882" s="34">
        <v>850</v>
      </c>
      <c r="T2882" s="35">
        <v>0</v>
      </c>
      <c r="U2882" s="36">
        <v>0</v>
      </c>
      <c r="V2882" s="37" t="s">
        <v>48</v>
      </c>
      <c r="W2882" s="32">
        <v>2016</v>
      </c>
      <c r="X2882" s="38" t="s">
        <v>6736</v>
      </c>
    </row>
    <row r="2883" spans="1:24" ht="50.1" customHeight="1">
      <c r="A2883" s="29" t="s">
        <v>6737</v>
      </c>
      <c r="B2883" s="30" t="s">
        <v>35</v>
      </c>
      <c r="C2883" s="31" t="s">
        <v>6738</v>
      </c>
      <c r="D2883" s="31" t="s">
        <v>6739</v>
      </c>
      <c r="E2883" s="31" t="s">
        <v>6740</v>
      </c>
      <c r="F2883" s="31" t="s">
        <v>6741</v>
      </c>
      <c r="G2883" s="32" t="s">
        <v>40</v>
      </c>
      <c r="H2883" s="33">
        <v>0</v>
      </c>
      <c r="I2883" s="67">
        <v>590000000</v>
      </c>
      <c r="J2883" s="32" t="s">
        <v>41</v>
      </c>
      <c r="K2883" s="32" t="s">
        <v>132</v>
      </c>
      <c r="L2883" s="32" t="s">
        <v>43</v>
      </c>
      <c r="M2883" s="32" t="s">
        <v>84</v>
      </c>
      <c r="N2883" s="32" t="s">
        <v>4778</v>
      </c>
      <c r="O2883" s="32" t="s">
        <v>155</v>
      </c>
      <c r="P2883" s="32" t="s">
        <v>133</v>
      </c>
      <c r="Q2883" s="32" t="s">
        <v>134</v>
      </c>
      <c r="R2883" s="34">
        <v>400</v>
      </c>
      <c r="S2883" s="34">
        <v>438</v>
      </c>
      <c r="T2883" s="35">
        <v>0</v>
      </c>
      <c r="U2883" s="36">
        <f t="shared" ref="U2883:U2908" si="241">T2883*1.12</f>
        <v>0</v>
      </c>
      <c r="V2883" s="37" t="s">
        <v>48</v>
      </c>
      <c r="W2883" s="32">
        <v>2016</v>
      </c>
      <c r="X2883" s="38">
        <v>11</v>
      </c>
    </row>
    <row r="2884" spans="1:24" s="163" customFormat="1" ht="50.1" customHeight="1">
      <c r="A2884" s="41" t="s">
        <v>6742</v>
      </c>
      <c r="B2884" s="30" t="s">
        <v>35</v>
      </c>
      <c r="C2884" s="42" t="s">
        <v>6738</v>
      </c>
      <c r="D2884" s="42" t="s">
        <v>6739</v>
      </c>
      <c r="E2884" s="42" t="s">
        <v>6740</v>
      </c>
      <c r="F2884" s="161" t="s">
        <v>6741</v>
      </c>
      <c r="G2884" s="32" t="s">
        <v>40</v>
      </c>
      <c r="H2884" s="30">
        <v>0</v>
      </c>
      <c r="I2884" s="67">
        <v>590000000</v>
      </c>
      <c r="J2884" s="32" t="s">
        <v>41</v>
      </c>
      <c r="K2884" s="48" t="s">
        <v>212</v>
      </c>
      <c r="L2884" s="32" t="s">
        <v>43</v>
      </c>
      <c r="M2884" s="32" t="s">
        <v>84</v>
      </c>
      <c r="N2884" s="54" t="s">
        <v>4778</v>
      </c>
      <c r="O2884" s="54" t="s">
        <v>166</v>
      </c>
      <c r="P2884" s="98" t="s">
        <v>133</v>
      </c>
      <c r="Q2884" s="98" t="s">
        <v>134</v>
      </c>
      <c r="R2884" s="55">
        <v>400</v>
      </c>
      <c r="S2884" s="129">
        <v>438</v>
      </c>
      <c r="T2884" s="44">
        <f>R2884*S2884</f>
        <v>175200</v>
      </c>
      <c r="U2884" s="44">
        <f t="shared" si="241"/>
        <v>196224.00000000003</v>
      </c>
      <c r="V2884" s="162"/>
      <c r="W2884" s="32">
        <v>2016</v>
      </c>
      <c r="X2884" s="30"/>
    </row>
    <row r="2885" spans="1:24" ht="50.1" customHeight="1">
      <c r="A2885" s="29" t="s">
        <v>6743</v>
      </c>
      <c r="B2885" s="30" t="s">
        <v>35</v>
      </c>
      <c r="C2885" s="31" t="s">
        <v>6744</v>
      </c>
      <c r="D2885" s="31" t="s">
        <v>6745</v>
      </c>
      <c r="E2885" s="31" t="s">
        <v>1150</v>
      </c>
      <c r="F2885" s="31" t="s">
        <v>6746</v>
      </c>
      <c r="G2885" s="32" t="s">
        <v>103</v>
      </c>
      <c r="H2885" s="33">
        <v>10</v>
      </c>
      <c r="I2885" s="67">
        <v>590000000</v>
      </c>
      <c r="J2885" s="32" t="s">
        <v>41</v>
      </c>
      <c r="K2885" s="32" t="s">
        <v>200</v>
      </c>
      <c r="L2885" s="32" t="s">
        <v>43</v>
      </c>
      <c r="M2885" s="32" t="s">
        <v>84</v>
      </c>
      <c r="N2885" s="32" t="s">
        <v>201</v>
      </c>
      <c r="O2885" s="32" t="s">
        <v>202</v>
      </c>
      <c r="P2885" s="32" t="s">
        <v>133</v>
      </c>
      <c r="Q2885" s="32" t="s">
        <v>134</v>
      </c>
      <c r="R2885" s="34">
        <v>48.8</v>
      </c>
      <c r="S2885" s="34">
        <v>1300</v>
      </c>
      <c r="T2885" s="35">
        <v>0</v>
      </c>
      <c r="U2885" s="36">
        <f t="shared" si="241"/>
        <v>0</v>
      </c>
      <c r="V2885" s="37" t="s">
        <v>48</v>
      </c>
      <c r="W2885" s="32">
        <v>2016</v>
      </c>
      <c r="X2885" s="38">
        <v>11</v>
      </c>
    </row>
    <row r="2886" spans="1:24" s="163" customFormat="1" ht="50.1" customHeight="1">
      <c r="A2886" s="41" t="s">
        <v>6747</v>
      </c>
      <c r="B2886" s="30" t="s">
        <v>35</v>
      </c>
      <c r="C2886" s="42" t="s">
        <v>6744</v>
      </c>
      <c r="D2886" s="42" t="s">
        <v>6745</v>
      </c>
      <c r="E2886" s="42" t="s">
        <v>1150</v>
      </c>
      <c r="F2886" s="161" t="s">
        <v>6746</v>
      </c>
      <c r="G2886" s="30" t="s">
        <v>103</v>
      </c>
      <c r="H2886" s="30">
        <v>10</v>
      </c>
      <c r="I2886" s="67">
        <v>590000000</v>
      </c>
      <c r="J2886" s="32" t="s">
        <v>41</v>
      </c>
      <c r="K2886" s="30" t="s">
        <v>204</v>
      </c>
      <c r="L2886" s="32" t="s">
        <v>43</v>
      </c>
      <c r="M2886" s="30" t="s">
        <v>84</v>
      </c>
      <c r="N2886" s="30" t="s">
        <v>45</v>
      </c>
      <c r="O2886" s="54" t="s">
        <v>166</v>
      </c>
      <c r="P2886" s="32">
        <v>166</v>
      </c>
      <c r="Q2886" s="30" t="s">
        <v>134</v>
      </c>
      <c r="R2886" s="43">
        <v>48.8</v>
      </c>
      <c r="S2886" s="43">
        <v>1300</v>
      </c>
      <c r="T2886" s="44">
        <f>R2886*S2886</f>
        <v>63439.999999999993</v>
      </c>
      <c r="U2886" s="44">
        <f t="shared" si="241"/>
        <v>71052.800000000003</v>
      </c>
      <c r="V2886" s="45"/>
      <c r="W2886" s="32">
        <v>2016</v>
      </c>
      <c r="X2886" s="30"/>
    </row>
    <row r="2887" spans="1:24" ht="50.1" customHeight="1">
      <c r="A2887" s="29" t="s">
        <v>6748</v>
      </c>
      <c r="B2887" s="30" t="s">
        <v>35</v>
      </c>
      <c r="C2887" s="31" t="s">
        <v>6749</v>
      </c>
      <c r="D2887" s="31" t="s">
        <v>6750</v>
      </c>
      <c r="E2887" s="31" t="s">
        <v>6751</v>
      </c>
      <c r="F2887" s="31" t="s">
        <v>6752</v>
      </c>
      <c r="G2887" s="32" t="s">
        <v>40</v>
      </c>
      <c r="H2887" s="33">
        <v>0</v>
      </c>
      <c r="I2887" s="67">
        <v>590000000</v>
      </c>
      <c r="J2887" s="32" t="s">
        <v>6418</v>
      </c>
      <c r="K2887" s="32" t="s">
        <v>68</v>
      </c>
      <c r="L2887" s="32" t="s">
        <v>6419</v>
      </c>
      <c r="M2887" s="32" t="s">
        <v>69</v>
      </c>
      <c r="N2887" s="32" t="s">
        <v>303</v>
      </c>
      <c r="O2887" s="32" t="s">
        <v>71</v>
      </c>
      <c r="P2887" s="32">
        <v>796</v>
      </c>
      <c r="Q2887" s="32" t="s">
        <v>47</v>
      </c>
      <c r="R2887" s="34">
        <v>9000</v>
      </c>
      <c r="S2887" s="34">
        <v>10</v>
      </c>
      <c r="T2887" s="35">
        <v>0</v>
      </c>
      <c r="U2887" s="36">
        <f t="shared" si="241"/>
        <v>0</v>
      </c>
      <c r="V2887" s="37" t="s">
        <v>48</v>
      </c>
      <c r="W2887" s="32">
        <v>2016</v>
      </c>
      <c r="X2887" s="38">
        <v>11</v>
      </c>
    </row>
    <row r="2888" spans="1:24" s="163" customFormat="1" ht="50.1" customHeight="1">
      <c r="A2888" s="41" t="s">
        <v>6753</v>
      </c>
      <c r="B2888" s="30" t="s">
        <v>35</v>
      </c>
      <c r="C2888" s="42" t="s">
        <v>6749</v>
      </c>
      <c r="D2888" s="42" t="s">
        <v>6750</v>
      </c>
      <c r="E2888" s="42" t="s">
        <v>6751</v>
      </c>
      <c r="F2888" s="161" t="s">
        <v>6752</v>
      </c>
      <c r="G2888" s="32" t="s">
        <v>40</v>
      </c>
      <c r="H2888" s="30">
        <v>0</v>
      </c>
      <c r="I2888" s="67">
        <v>590000000</v>
      </c>
      <c r="J2888" s="32" t="s">
        <v>6418</v>
      </c>
      <c r="K2888" s="32" t="s">
        <v>182</v>
      </c>
      <c r="L2888" s="32" t="s">
        <v>6419</v>
      </c>
      <c r="M2888" s="32" t="s">
        <v>69</v>
      </c>
      <c r="N2888" s="32" t="s">
        <v>303</v>
      </c>
      <c r="O2888" s="32" t="s">
        <v>115</v>
      </c>
      <c r="P2888" s="32">
        <v>796</v>
      </c>
      <c r="Q2888" s="32" t="s">
        <v>47</v>
      </c>
      <c r="R2888" s="62">
        <v>9000</v>
      </c>
      <c r="S2888" s="53">
        <v>10</v>
      </c>
      <c r="T2888" s="44">
        <f>R2888*S2888</f>
        <v>90000</v>
      </c>
      <c r="U2888" s="44">
        <f t="shared" si="241"/>
        <v>100800.00000000001</v>
      </c>
      <c r="V2888" s="63"/>
      <c r="W2888" s="32">
        <v>2016</v>
      </c>
      <c r="X2888" s="87"/>
    </row>
    <row r="2889" spans="1:24" ht="50.1" customHeight="1">
      <c r="A2889" s="29" t="s">
        <v>6754</v>
      </c>
      <c r="B2889" s="30" t="s">
        <v>35</v>
      </c>
      <c r="C2889" s="31" t="s">
        <v>6755</v>
      </c>
      <c r="D2889" s="31" t="s">
        <v>6756</v>
      </c>
      <c r="E2889" s="31" t="s">
        <v>6757</v>
      </c>
      <c r="F2889" s="31" t="s">
        <v>6758</v>
      </c>
      <c r="G2889" s="32" t="s">
        <v>40</v>
      </c>
      <c r="H2889" s="33">
        <v>0</v>
      </c>
      <c r="I2889" s="67">
        <v>590000000</v>
      </c>
      <c r="J2889" s="32" t="s">
        <v>6759</v>
      </c>
      <c r="K2889" s="32" t="s">
        <v>68</v>
      </c>
      <c r="L2889" s="32" t="s">
        <v>6760</v>
      </c>
      <c r="M2889" s="32" t="s">
        <v>69</v>
      </c>
      <c r="N2889" s="32" t="s">
        <v>303</v>
      </c>
      <c r="O2889" s="32" t="s">
        <v>71</v>
      </c>
      <c r="P2889" s="32">
        <v>796</v>
      </c>
      <c r="Q2889" s="32" t="s">
        <v>47</v>
      </c>
      <c r="R2889" s="34">
        <v>4</v>
      </c>
      <c r="S2889" s="34">
        <v>23000000</v>
      </c>
      <c r="T2889" s="35">
        <v>0</v>
      </c>
      <c r="U2889" s="36">
        <f t="shared" si="241"/>
        <v>0</v>
      </c>
      <c r="V2889" s="37" t="s">
        <v>48</v>
      </c>
      <c r="W2889" s="32">
        <v>2016</v>
      </c>
      <c r="X2889" s="38">
        <v>11</v>
      </c>
    </row>
    <row r="2890" spans="1:24" s="163" customFormat="1" ht="50.1" customHeight="1">
      <c r="A2890" s="41" t="s">
        <v>6761</v>
      </c>
      <c r="B2890" s="30" t="s">
        <v>35</v>
      </c>
      <c r="C2890" s="42" t="s">
        <v>6755</v>
      </c>
      <c r="D2890" s="42" t="s">
        <v>6756</v>
      </c>
      <c r="E2890" s="42" t="s">
        <v>6757</v>
      </c>
      <c r="F2890" s="161" t="s">
        <v>6758</v>
      </c>
      <c r="G2890" s="32" t="s">
        <v>40</v>
      </c>
      <c r="H2890" s="30">
        <v>0</v>
      </c>
      <c r="I2890" s="67">
        <v>590000000</v>
      </c>
      <c r="J2890" s="32" t="s">
        <v>6759</v>
      </c>
      <c r="K2890" s="32" t="s">
        <v>182</v>
      </c>
      <c r="L2890" s="32" t="s">
        <v>6760</v>
      </c>
      <c r="M2890" s="32" t="s">
        <v>69</v>
      </c>
      <c r="N2890" s="32" t="s">
        <v>303</v>
      </c>
      <c r="O2890" s="32" t="s">
        <v>115</v>
      </c>
      <c r="P2890" s="32">
        <v>796</v>
      </c>
      <c r="Q2890" s="32" t="s">
        <v>47</v>
      </c>
      <c r="R2890" s="62">
        <v>4</v>
      </c>
      <c r="S2890" s="49">
        <v>23000000</v>
      </c>
      <c r="T2890" s="44">
        <f>R2890*S2890</f>
        <v>92000000</v>
      </c>
      <c r="U2890" s="44">
        <f t="shared" si="241"/>
        <v>103040000.00000001</v>
      </c>
      <c r="V2890" s="63"/>
      <c r="W2890" s="32">
        <v>2016</v>
      </c>
      <c r="X2890" s="87"/>
    </row>
    <row r="2891" spans="1:24" s="40" customFormat="1" ht="50.1" customHeight="1">
      <c r="A2891" s="29" t="s">
        <v>6762</v>
      </c>
      <c r="B2891" s="30" t="s">
        <v>35</v>
      </c>
      <c r="C2891" s="31" t="s">
        <v>6763</v>
      </c>
      <c r="D2891" s="31" t="s">
        <v>6756</v>
      </c>
      <c r="E2891" s="31" t="s">
        <v>6764</v>
      </c>
      <c r="F2891" s="31" t="s">
        <v>6765</v>
      </c>
      <c r="G2891" s="32" t="s">
        <v>40</v>
      </c>
      <c r="H2891" s="33">
        <v>25</v>
      </c>
      <c r="I2891" s="67">
        <v>590000000</v>
      </c>
      <c r="J2891" s="32" t="s">
        <v>41</v>
      </c>
      <c r="K2891" s="32" t="s">
        <v>68</v>
      </c>
      <c r="L2891" s="32" t="s">
        <v>302</v>
      </c>
      <c r="M2891" s="32" t="s">
        <v>69</v>
      </c>
      <c r="N2891" s="32" t="s">
        <v>303</v>
      </c>
      <c r="O2891" s="32" t="s">
        <v>71</v>
      </c>
      <c r="P2891" s="32">
        <v>796</v>
      </c>
      <c r="Q2891" s="32" t="s">
        <v>47</v>
      </c>
      <c r="R2891" s="102">
        <v>3</v>
      </c>
      <c r="S2891" s="102">
        <v>8200000</v>
      </c>
      <c r="T2891" s="35">
        <v>0</v>
      </c>
      <c r="U2891" s="36">
        <f t="shared" si="241"/>
        <v>0</v>
      </c>
      <c r="V2891" s="37" t="s">
        <v>48</v>
      </c>
      <c r="W2891" s="87">
        <v>2016</v>
      </c>
      <c r="X2891" s="38">
        <v>11</v>
      </c>
    </row>
    <row r="2892" spans="1:24" s="40" customFormat="1" ht="50.1" customHeight="1">
      <c r="A2892" s="70" t="s">
        <v>6766</v>
      </c>
      <c r="B2892" s="30" t="s">
        <v>35</v>
      </c>
      <c r="C2892" s="42" t="s">
        <v>6763</v>
      </c>
      <c r="D2892" s="42" t="s">
        <v>6756</v>
      </c>
      <c r="E2892" s="42" t="s">
        <v>6764</v>
      </c>
      <c r="F2892" s="161" t="s">
        <v>6765</v>
      </c>
      <c r="G2892" s="32" t="s">
        <v>40</v>
      </c>
      <c r="H2892" s="32">
        <v>25</v>
      </c>
      <c r="I2892" s="67">
        <v>590000000</v>
      </c>
      <c r="J2892" s="32" t="s">
        <v>41</v>
      </c>
      <c r="K2892" s="32" t="s">
        <v>182</v>
      </c>
      <c r="L2892" s="32" t="s">
        <v>302</v>
      </c>
      <c r="M2892" s="32" t="s">
        <v>69</v>
      </c>
      <c r="N2892" s="32" t="s">
        <v>303</v>
      </c>
      <c r="O2892" s="32" t="s">
        <v>115</v>
      </c>
      <c r="P2892" s="32">
        <v>796</v>
      </c>
      <c r="Q2892" s="32" t="s">
        <v>47</v>
      </c>
      <c r="R2892" s="58">
        <v>3</v>
      </c>
      <c r="S2892" s="58">
        <v>8200000</v>
      </c>
      <c r="T2892" s="44">
        <v>0</v>
      </c>
      <c r="U2892" s="44">
        <f t="shared" si="241"/>
        <v>0</v>
      </c>
      <c r="V2892" s="63"/>
      <c r="W2892" s="32">
        <v>2016</v>
      </c>
      <c r="X2892" s="30" t="s">
        <v>6767</v>
      </c>
    </row>
    <row r="2893" spans="1:24" s="40" customFormat="1" ht="50.1" customHeight="1">
      <c r="A2893" s="70" t="s">
        <v>6768</v>
      </c>
      <c r="B2893" s="54" t="s">
        <v>35</v>
      </c>
      <c r="C2893" s="42" t="s">
        <v>6763</v>
      </c>
      <c r="D2893" s="42" t="s">
        <v>6756</v>
      </c>
      <c r="E2893" s="42" t="s">
        <v>6764</v>
      </c>
      <c r="F2893" s="161" t="s">
        <v>6765</v>
      </c>
      <c r="G2893" s="70" t="s">
        <v>121</v>
      </c>
      <c r="H2893" s="70">
        <v>0</v>
      </c>
      <c r="I2893" s="67">
        <v>590000000</v>
      </c>
      <c r="J2893" s="68" t="s">
        <v>394</v>
      </c>
      <c r="K2893" s="30" t="s">
        <v>76</v>
      </c>
      <c r="L2893" s="30" t="s">
        <v>396</v>
      </c>
      <c r="M2893" s="30" t="s">
        <v>69</v>
      </c>
      <c r="N2893" s="30" t="s">
        <v>303</v>
      </c>
      <c r="O2893" s="30" t="s">
        <v>483</v>
      </c>
      <c r="P2893" s="32">
        <v>796</v>
      </c>
      <c r="Q2893" s="30" t="s">
        <v>47</v>
      </c>
      <c r="R2893" s="58">
        <v>3</v>
      </c>
      <c r="S2893" s="58">
        <v>12200000</v>
      </c>
      <c r="T2893" s="44">
        <f>R2893*S2893</f>
        <v>36600000</v>
      </c>
      <c r="U2893" s="44">
        <f t="shared" si="241"/>
        <v>40992000.000000007</v>
      </c>
      <c r="V2893" s="123"/>
      <c r="W2893" s="68">
        <v>2016</v>
      </c>
      <c r="X2893" s="123"/>
    </row>
    <row r="2894" spans="1:24" ht="50.1" customHeight="1">
      <c r="A2894" s="29" t="s">
        <v>6769</v>
      </c>
      <c r="B2894" s="30" t="s">
        <v>35</v>
      </c>
      <c r="C2894" s="31" t="s">
        <v>6763</v>
      </c>
      <c r="D2894" s="31" t="s">
        <v>6756</v>
      </c>
      <c r="E2894" s="31" t="s">
        <v>6764</v>
      </c>
      <c r="F2894" s="31" t="s">
        <v>6770</v>
      </c>
      <c r="G2894" s="32" t="s">
        <v>40</v>
      </c>
      <c r="H2894" s="33">
        <v>20</v>
      </c>
      <c r="I2894" s="67">
        <v>590000000</v>
      </c>
      <c r="J2894" s="32" t="s">
        <v>6759</v>
      </c>
      <c r="K2894" s="32" t="s">
        <v>68</v>
      </c>
      <c r="L2894" s="32" t="s">
        <v>6760</v>
      </c>
      <c r="M2894" s="32" t="s">
        <v>69</v>
      </c>
      <c r="N2894" s="32" t="s">
        <v>303</v>
      </c>
      <c r="O2894" s="32" t="s">
        <v>71</v>
      </c>
      <c r="P2894" s="32">
        <v>796</v>
      </c>
      <c r="Q2894" s="32" t="s">
        <v>47</v>
      </c>
      <c r="R2894" s="34">
        <v>3</v>
      </c>
      <c r="S2894" s="34">
        <v>13800000</v>
      </c>
      <c r="T2894" s="35">
        <v>0</v>
      </c>
      <c r="U2894" s="36">
        <f t="shared" si="241"/>
        <v>0</v>
      </c>
      <c r="V2894" s="37" t="s">
        <v>48</v>
      </c>
      <c r="W2894" s="32">
        <v>2016</v>
      </c>
      <c r="X2894" s="38">
        <v>11</v>
      </c>
    </row>
    <row r="2895" spans="1:24" ht="50.1" customHeight="1">
      <c r="A2895" s="70" t="s">
        <v>6771</v>
      </c>
      <c r="B2895" s="30" t="s">
        <v>35</v>
      </c>
      <c r="C2895" s="42" t="s">
        <v>6763</v>
      </c>
      <c r="D2895" s="42" t="s">
        <v>6756</v>
      </c>
      <c r="E2895" s="42" t="s">
        <v>6764</v>
      </c>
      <c r="F2895" s="161" t="s">
        <v>6770</v>
      </c>
      <c r="G2895" s="32" t="s">
        <v>40</v>
      </c>
      <c r="H2895" s="32">
        <v>20</v>
      </c>
      <c r="I2895" s="32">
        <v>590000000</v>
      </c>
      <c r="J2895" s="32" t="s">
        <v>6759</v>
      </c>
      <c r="K2895" s="32" t="s">
        <v>182</v>
      </c>
      <c r="L2895" s="32" t="s">
        <v>6760</v>
      </c>
      <c r="M2895" s="32" t="s">
        <v>69</v>
      </c>
      <c r="N2895" s="32" t="s">
        <v>303</v>
      </c>
      <c r="O2895" s="32" t="s">
        <v>115</v>
      </c>
      <c r="P2895" s="32">
        <v>796</v>
      </c>
      <c r="Q2895" s="32" t="s">
        <v>47</v>
      </c>
      <c r="R2895" s="58">
        <v>3</v>
      </c>
      <c r="S2895" s="58">
        <v>13800000</v>
      </c>
      <c r="T2895" s="58">
        <v>0</v>
      </c>
      <c r="U2895" s="58">
        <f>T2895*1.12</f>
        <v>0</v>
      </c>
      <c r="V2895" s="63"/>
      <c r="W2895" s="32">
        <v>2016</v>
      </c>
      <c r="X2895" s="87" t="s">
        <v>12803</v>
      </c>
    </row>
    <row r="2896" spans="1:24" ht="50.1" customHeight="1">
      <c r="A2896" s="70" t="s">
        <v>12804</v>
      </c>
      <c r="B2896" s="30" t="s">
        <v>35</v>
      </c>
      <c r="C2896" s="42" t="s">
        <v>6763</v>
      </c>
      <c r="D2896" s="42" t="s">
        <v>6756</v>
      </c>
      <c r="E2896" s="42" t="s">
        <v>6764</v>
      </c>
      <c r="F2896" s="161" t="s">
        <v>12805</v>
      </c>
      <c r="G2896" s="32" t="s">
        <v>40</v>
      </c>
      <c r="H2896" s="32">
        <v>15</v>
      </c>
      <c r="I2896" s="32">
        <v>590000000</v>
      </c>
      <c r="J2896" s="32" t="s">
        <v>41</v>
      </c>
      <c r="K2896" s="32" t="s">
        <v>12806</v>
      </c>
      <c r="L2896" s="32" t="s">
        <v>302</v>
      </c>
      <c r="M2896" s="32" t="s">
        <v>69</v>
      </c>
      <c r="N2896" s="32" t="s">
        <v>12807</v>
      </c>
      <c r="O2896" s="32" t="s">
        <v>115</v>
      </c>
      <c r="P2896" s="32">
        <v>796</v>
      </c>
      <c r="Q2896" s="32" t="s">
        <v>47</v>
      </c>
      <c r="R2896" s="58">
        <v>3</v>
      </c>
      <c r="S2896" s="58">
        <v>13800000</v>
      </c>
      <c r="T2896" s="58">
        <f>R2896*S2896</f>
        <v>41400000</v>
      </c>
      <c r="U2896" s="58">
        <f>T2896*1.12</f>
        <v>46368000.000000007</v>
      </c>
      <c r="V2896" s="63"/>
      <c r="W2896" s="32">
        <v>2016</v>
      </c>
      <c r="X2896" s="87"/>
    </row>
    <row r="2897" spans="1:24" ht="50.1" customHeight="1">
      <c r="A2897" s="29" t="s">
        <v>6772</v>
      </c>
      <c r="B2897" s="30" t="s">
        <v>35</v>
      </c>
      <c r="C2897" s="31" t="s">
        <v>6763</v>
      </c>
      <c r="D2897" s="31" t="s">
        <v>6756</v>
      </c>
      <c r="E2897" s="31" t="s">
        <v>6764</v>
      </c>
      <c r="F2897" s="31" t="s">
        <v>6773</v>
      </c>
      <c r="G2897" s="32" t="s">
        <v>40</v>
      </c>
      <c r="H2897" s="33">
        <v>20</v>
      </c>
      <c r="I2897" s="67">
        <v>590000000</v>
      </c>
      <c r="J2897" s="32" t="s">
        <v>6759</v>
      </c>
      <c r="K2897" s="32" t="s">
        <v>68</v>
      </c>
      <c r="L2897" s="32" t="s">
        <v>6760</v>
      </c>
      <c r="M2897" s="32" t="s">
        <v>69</v>
      </c>
      <c r="N2897" s="32" t="s">
        <v>303</v>
      </c>
      <c r="O2897" s="32" t="s">
        <v>71</v>
      </c>
      <c r="P2897" s="32">
        <v>796</v>
      </c>
      <c r="Q2897" s="32" t="s">
        <v>47</v>
      </c>
      <c r="R2897" s="34">
        <v>4</v>
      </c>
      <c r="S2897" s="34">
        <v>15000000</v>
      </c>
      <c r="T2897" s="35">
        <v>0</v>
      </c>
      <c r="U2897" s="36">
        <f t="shared" si="241"/>
        <v>0</v>
      </c>
      <c r="V2897" s="37" t="s">
        <v>48</v>
      </c>
      <c r="W2897" s="32">
        <v>2016</v>
      </c>
      <c r="X2897" s="38">
        <v>11</v>
      </c>
    </row>
    <row r="2898" spans="1:24" s="163" customFormat="1" ht="50.1" customHeight="1">
      <c r="A2898" s="41" t="s">
        <v>6774</v>
      </c>
      <c r="B2898" s="30" t="s">
        <v>35</v>
      </c>
      <c r="C2898" s="42" t="s">
        <v>6763</v>
      </c>
      <c r="D2898" s="42" t="s">
        <v>6756</v>
      </c>
      <c r="E2898" s="42" t="s">
        <v>6764</v>
      </c>
      <c r="F2898" s="161" t="s">
        <v>6773</v>
      </c>
      <c r="G2898" s="32" t="s">
        <v>40</v>
      </c>
      <c r="H2898" s="32">
        <v>20</v>
      </c>
      <c r="I2898" s="67">
        <v>590000000</v>
      </c>
      <c r="J2898" s="32" t="s">
        <v>6759</v>
      </c>
      <c r="K2898" s="32" t="s">
        <v>182</v>
      </c>
      <c r="L2898" s="32" t="s">
        <v>6760</v>
      </c>
      <c r="M2898" s="32" t="s">
        <v>69</v>
      </c>
      <c r="N2898" s="32" t="s">
        <v>303</v>
      </c>
      <c r="O2898" s="32" t="s">
        <v>115</v>
      </c>
      <c r="P2898" s="32">
        <v>796</v>
      </c>
      <c r="Q2898" s="32" t="s">
        <v>47</v>
      </c>
      <c r="R2898" s="62">
        <v>4</v>
      </c>
      <c r="S2898" s="49">
        <v>15000000</v>
      </c>
      <c r="T2898" s="44">
        <f>R2898*S2898</f>
        <v>60000000</v>
      </c>
      <c r="U2898" s="44">
        <f t="shared" si="241"/>
        <v>67200000</v>
      </c>
      <c r="V2898" s="63"/>
      <c r="W2898" s="32">
        <v>2016</v>
      </c>
      <c r="X2898" s="87"/>
    </row>
    <row r="2899" spans="1:24" ht="50.1" customHeight="1">
      <c r="A2899" s="29" t="s">
        <v>6775</v>
      </c>
      <c r="B2899" s="30" t="s">
        <v>35</v>
      </c>
      <c r="C2899" s="31" t="s">
        <v>6776</v>
      </c>
      <c r="D2899" s="31" t="s">
        <v>6777</v>
      </c>
      <c r="E2899" s="31" t="s">
        <v>6778</v>
      </c>
      <c r="F2899" s="31" t="s">
        <v>6779</v>
      </c>
      <c r="G2899" s="32" t="s">
        <v>40</v>
      </c>
      <c r="H2899" s="33">
        <v>0</v>
      </c>
      <c r="I2899" s="67">
        <v>590000000</v>
      </c>
      <c r="J2899" s="32" t="s">
        <v>41</v>
      </c>
      <c r="K2899" s="32" t="s">
        <v>543</v>
      </c>
      <c r="L2899" s="32" t="s">
        <v>41</v>
      </c>
      <c r="M2899" s="32" t="s">
        <v>84</v>
      </c>
      <c r="N2899" s="32" t="s">
        <v>544</v>
      </c>
      <c r="O2899" s="32" t="s">
        <v>146</v>
      </c>
      <c r="P2899" s="32">
        <v>796</v>
      </c>
      <c r="Q2899" s="32" t="s">
        <v>47</v>
      </c>
      <c r="R2899" s="34">
        <v>10</v>
      </c>
      <c r="S2899" s="34">
        <v>49220</v>
      </c>
      <c r="T2899" s="35">
        <v>0</v>
      </c>
      <c r="U2899" s="36">
        <f t="shared" si="241"/>
        <v>0</v>
      </c>
      <c r="V2899" s="37" t="s">
        <v>48</v>
      </c>
      <c r="W2899" s="32">
        <v>2016</v>
      </c>
      <c r="X2899" s="38">
        <v>11</v>
      </c>
    </row>
    <row r="2900" spans="1:24" ht="50.1" customHeight="1">
      <c r="A2900" s="70" t="s">
        <v>6780</v>
      </c>
      <c r="B2900" s="30" t="s">
        <v>35</v>
      </c>
      <c r="C2900" s="42" t="s">
        <v>6776</v>
      </c>
      <c r="D2900" s="42" t="s">
        <v>6777</v>
      </c>
      <c r="E2900" s="42" t="s">
        <v>6778</v>
      </c>
      <c r="F2900" s="165" t="s">
        <v>6779</v>
      </c>
      <c r="G2900" s="30" t="s">
        <v>40</v>
      </c>
      <c r="H2900" s="30">
        <v>0</v>
      </c>
      <c r="I2900" s="32">
        <v>590000000</v>
      </c>
      <c r="J2900" s="32" t="s">
        <v>41</v>
      </c>
      <c r="K2900" s="32" t="s">
        <v>546</v>
      </c>
      <c r="L2900" s="32" t="s">
        <v>41</v>
      </c>
      <c r="M2900" s="68" t="s">
        <v>84</v>
      </c>
      <c r="N2900" s="30" t="s">
        <v>544</v>
      </c>
      <c r="O2900" s="32" t="s">
        <v>115</v>
      </c>
      <c r="P2900" s="30">
        <v>796</v>
      </c>
      <c r="Q2900" s="30" t="s">
        <v>47</v>
      </c>
      <c r="R2900" s="58">
        <v>10</v>
      </c>
      <c r="S2900" s="58">
        <v>49220</v>
      </c>
      <c r="T2900" s="58">
        <v>0</v>
      </c>
      <c r="U2900" s="58">
        <f t="shared" ref="U2900" si="242">T2900*1.12</f>
        <v>0</v>
      </c>
      <c r="V2900" s="162"/>
      <c r="W2900" s="32">
        <v>2016</v>
      </c>
      <c r="X2900" s="32" t="s">
        <v>12808</v>
      </c>
    </row>
    <row r="2901" spans="1:24" ht="50.1" customHeight="1">
      <c r="A2901" s="29" t="s">
        <v>12809</v>
      </c>
      <c r="B2901" s="30" t="s">
        <v>35</v>
      </c>
      <c r="C2901" s="30" t="s">
        <v>6776</v>
      </c>
      <c r="D2901" s="42" t="s">
        <v>6777</v>
      </c>
      <c r="E2901" s="42" t="s">
        <v>6778</v>
      </c>
      <c r="F2901" s="165" t="s">
        <v>6779</v>
      </c>
      <c r="G2901" s="30" t="s">
        <v>40</v>
      </c>
      <c r="H2901" s="32">
        <v>30</v>
      </c>
      <c r="I2901" s="67">
        <v>590000000</v>
      </c>
      <c r="J2901" s="32" t="s">
        <v>41</v>
      </c>
      <c r="K2901" s="32" t="s">
        <v>12277</v>
      </c>
      <c r="L2901" s="32" t="s">
        <v>41</v>
      </c>
      <c r="M2901" s="68" t="s">
        <v>44</v>
      </c>
      <c r="N2901" s="32" t="s">
        <v>12810</v>
      </c>
      <c r="O2901" s="32" t="s">
        <v>398</v>
      </c>
      <c r="P2901" s="32">
        <v>796</v>
      </c>
      <c r="Q2901" s="30" t="s">
        <v>47</v>
      </c>
      <c r="R2901" s="58">
        <v>10</v>
      </c>
      <c r="S2901" s="102">
        <v>59800</v>
      </c>
      <c r="T2901" s="102">
        <f>S2901*R2901</f>
        <v>598000</v>
      </c>
      <c r="U2901" s="316">
        <f>T2901*1.12</f>
        <v>669760.00000000012</v>
      </c>
      <c r="V2901" s="123"/>
      <c r="W2901" s="32">
        <v>2016</v>
      </c>
      <c r="X2901" s="123"/>
    </row>
    <row r="2902" spans="1:24" ht="50.1" customHeight="1">
      <c r="A2902" s="29" t="s">
        <v>6781</v>
      </c>
      <c r="B2902" s="30" t="s">
        <v>35</v>
      </c>
      <c r="C2902" s="31" t="s">
        <v>6782</v>
      </c>
      <c r="D2902" s="31" t="s">
        <v>6783</v>
      </c>
      <c r="E2902" s="31" t="s">
        <v>6784</v>
      </c>
      <c r="F2902" s="31" t="s">
        <v>48</v>
      </c>
      <c r="G2902" s="32" t="s">
        <v>40</v>
      </c>
      <c r="H2902" s="33">
        <v>0</v>
      </c>
      <c r="I2902" s="67">
        <v>590000000</v>
      </c>
      <c r="J2902" s="32" t="s">
        <v>41</v>
      </c>
      <c r="K2902" s="32" t="s">
        <v>153</v>
      </c>
      <c r="L2902" s="32" t="s">
        <v>43</v>
      </c>
      <c r="M2902" s="32" t="s">
        <v>84</v>
      </c>
      <c r="N2902" s="32" t="s">
        <v>154</v>
      </c>
      <c r="O2902" s="32" t="s">
        <v>155</v>
      </c>
      <c r="P2902" s="32" t="s">
        <v>133</v>
      </c>
      <c r="Q2902" s="32" t="s">
        <v>134</v>
      </c>
      <c r="R2902" s="34">
        <v>2</v>
      </c>
      <c r="S2902" s="34">
        <v>133000</v>
      </c>
      <c r="T2902" s="35">
        <v>0</v>
      </c>
      <c r="U2902" s="36">
        <f t="shared" si="241"/>
        <v>0</v>
      </c>
      <c r="V2902" s="37" t="s">
        <v>48</v>
      </c>
      <c r="W2902" s="32">
        <v>2016</v>
      </c>
      <c r="X2902" s="38">
        <v>11</v>
      </c>
    </row>
    <row r="2903" spans="1:24" s="40" customFormat="1" ht="50.1" customHeight="1">
      <c r="A2903" s="70" t="s">
        <v>6785</v>
      </c>
      <c r="B2903" s="30" t="s">
        <v>35</v>
      </c>
      <c r="C2903" s="220" t="s">
        <v>6782</v>
      </c>
      <c r="D2903" s="42" t="s">
        <v>6783</v>
      </c>
      <c r="E2903" s="220" t="s">
        <v>6784</v>
      </c>
      <c r="F2903" s="335"/>
      <c r="G2903" s="32" t="s">
        <v>40</v>
      </c>
      <c r="H2903" s="30">
        <v>0</v>
      </c>
      <c r="I2903" s="32">
        <v>590000000</v>
      </c>
      <c r="J2903" s="32" t="s">
        <v>41</v>
      </c>
      <c r="K2903" s="32" t="s">
        <v>165</v>
      </c>
      <c r="L2903" s="32" t="s">
        <v>43</v>
      </c>
      <c r="M2903" s="32" t="s">
        <v>84</v>
      </c>
      <c r="N2903" s="54" t="s">
        <v>154</v>
      </c>
      <c r="O2903" s="54" t="s">
        <v>166</v>
      </c>
      <c r="P2903" s="32">
        <v>166</v>
      </c>
      <c r="Q2903" s="30" t="s">
        <v>134</v>
      </c>
      <c r="R2903" s="58">
        <v>2</v>
      </c>
      <c r="S2903" s="58">
        <v>133000</v>
      </c>
      <c r="T2903" s="119">
        <v>0</v>
      </c>
      <c r="U2903" s="58">
        <f>T2903*1.12</f>
        <v>0</v>
      </c>
      <c r="V2903" s="56"/>
      <c r="W2903" s="32">
        <v>2016</v>
      </c>
      <c r="X2903" s="32" t="s">
        <v>12653</v>
      </c>
    </row>
    <row r="2904" spans="1:24" s="40" customFormat="1" ht="50.1" customHeight="1">
      <c r="A2904" s="70" t="s">
        <v>12690</v>
      </c>
      <c r="B2904" s="30" t="s">
        <v>35</v>
      </c>
      <c r="C2904" s="220" t="s">
        <v>6782</v>
      </c>
      <c r="D2904" s="42" t="s">
        <v>6783</v>
      </c>
      <c r="E2904" s="220" t="s">
        <v>6784</v>
      </c>
      <c r="F2904" s="335"/>
      <c r="G2904" s="32" t="s">
        <v>40</v>
      </c>
      <c r="H2904" s="30">
        <v>0</v>
      </c>
      <c r="I2904" s="32">
        <v>590000000</v>
      </c>
      <c r="J2904" s="32" t="s">
        <v>41</v>
      </c>
      <c r="K2904" s="32" t="s">
        <v>12669</v>
      </c>
      <c r="L2904" s="32" t="s">
        <v>43</v>
      </c>
      <c r="M2904" s="32" t="s">
        <v>84</v>
      </c>
      <c r="N2904" s="54" t="s">
        <v>154</v>
      </c>
      <c r="O2904" s="54" t="s">
        <v>166</v>
      </c>
      <c r="P2904" s="32">
        <v>166</v>
      </c>
      <c r="Q2904" s="30" t="s">
        <v>134</v>
      </c>
      <c r="R2904" s="58">
        <v>196</v>
      </c>
      <c r="S2904" s="58">
        <v>176.607</v>
      </c>
      <c r="T2904" s="119">
        <f>R2904*S2904</f>
        <v>34614.972000000002</v>
      </c>
      <c r="U2904" s="58">
        <f>T2904*1.12</f>
        <v>38768.768640000002</v>
      </c>
      <c r="V2904" s="231"/>
      <c r="W2904" s="32">
        <v>2016</v>
      </c>
      <c r="X2904" s="32"/>
    </row>
    <row r="2905" spans="1:24" ht="50.1" customHeight="1">
      <c r="A2905" s="29" t="s">
        <v>6786</v>
      </c>
      <c r="B2905" s="30" t="s">
        <v>35</v>
      </c>
      <c r="C2905" s="31" t="s">
        <v>6787</v>
      </c>
      <c r="D2905" s="31" t="s">
        <v>6783</v>
      </c>
      <c r="E2905" s="31" t="s">
        <v>6788</v>
      </c>
      <c r="F2905" s="31" t="s">
        <v>48</v>
      </c>
      <c r="G2905" s="32" t="s">
        <v>40</v>
      </c>
      <c r="H2905" s="33">
        <v>0</v>
      </c>
      <c r="I2905" s="67">
        <v>590000000</v>
      </c>
      <c r="J2905" s="32" t="s">
        <v>41</v>
      </c>
      <c r="K2905" s="32" t="s">
        <v>153</v>
      </c>
      <c r="L2905" s="32" t="s">
        <v>43</v>
      </c>
      <c r="M2905" s="32" t="s">
        <v>84</v>
      </c>
      <c r="N2905" s="32" t="s">
        <v>154</v>
      </c>
      <c r="O2905" s="32" t="s">
        <v>155</v>
      </c>
      <c r="P2905" s="32" t="s">
        <v>133</v>
      </c>
      <c r="Q2905" s="32" t="s">
        <v>134</v>
      </c>
      <c r="R2905" s="34">
        <v>2</v>
      </c>
      <c r="S2905" s="34">
        <v>133000</v>
      </c>
      <c r="T2905" s="35">
        <v>0</v>
      </c>
      <c r="U2905" s="36">
        <f t="shared" si="241"/>
        <v>0</v>
      </c>
      <c r="V2905" s="37" t="s">
        <v>48</v>
      </c>
      <c r="W2905" s="32">
        <v>2016</v>
      </c>
      <c r="X2905" s="38">
        <v>11</v>
      </c>
    </row>
    <row r="2906" spans="1:24" s="40" customFormat="1" ht="50.1" customHeight="1">
      <c r="A2906" s="70" t="s">
        <v>6789</v>
      </c>
      <c r="B2906" s="30" t="s">
        <v>35</v>
      </c>
      <c r="C2906" s="220" t="s">
        <v>6787</v>
      </c>
      <c r="D2906" s="42" t="s">
        <v>6783</v>
      </c>
      <c r="E2906" s="220" t="s">
        <v>6788</v>
      </c>
      <c r="F2906" s="335"/>
      <c r="G2906" s="32" t="s">
        <v>40</v>
      </c>
      <c r="H2906" s="30">
        <v>0</v>
      </c>
      <c r="I2906" s="32">
        <v>590000000</v>
      </c>
      <c r="J2906" s="32" t="s">
        <v>41</v>
      </c>
      <c r="K2906" s="32" t="s">
        <v>165</v>
      </c>
      <c r="L2906" s="32" t="s">
        <v>43</v>
      </c>
      <c r="M2906" s="32" t="s">
        <v>84</v>
      </c>
      <c r="N2906" s="54" t="s">
        <v>154</v>
      </c>
      <c r="O2906" s="54" t="s">
        <v>166</v>
      </c>
      <c r="P2906" s="32">
        <v>166</v>
      </c>
      <c r="Q2906" s="30" t="s">
        <v>134</v>
      </c>
      <c r="R2906" s="58">
        <v>2</v>
      </c>
      <c r="S2906" s="58">
        <v>133000</v>
      </c>
      <c r="T2906" s="119">
        <v>0</v>
      </c>
      <c r="U2906" s="58">
        <f>T2906*1.12</f>
        <v>0</v>
      </c>
      <c r="V2906" s="56"/>
      <c r="W2906" s="32">
        <v>2016</v>
      </c>
      <c r="X2906" s="32" t="s">
        <v>12687</v>
      </c>
    </row>
    <row r="2907" spans="1:24" s="40" customFormat="1" ht="50.1" customHeight="1">
      <c r="A2907" s="70" t="s">
        <v>12689</v>
      </c>
      <c r="B2907" s="30" t="s">
        <v>35</v>
      </c>
      <c r="C2907" s="220" t="s">
        <v>6811</v>
      </c>
      <c r="D2907" s="42" t="s">
        <v>6783</v>
      </c>
      <c r="E2907" s="220" t="s">
        <v>6812</v>
      </c>
      <c r="F2907" s="335"/>
      <c r="G2907" s="32" t="s">
        <v>40</v>
      </c>
      <c r="H2907" s="30">
        <v>0</v>
      </c>
      <c r="I2907" s="32">
        <v>590000000</v>
      </c>
      <c r="J2907" s="32" t="s">
        <v>41</v>
      </c>
      <c r="K2907" s="32" t="s">
        <v>12669</v>
      </c>
      <c r="L2907" s="32" t="s">
        <v>43</v>
      </c>
      <c r="M2907" s="32" t="s">
        <v>84</v>
      </c>
      <c r="N2907" s="54" t="s">
        <v>154</v>
      </c>
      <c r="O2907" s="54" t="s">
        <v>166</v>
      </c>
      <c r="P2907" s="32">
        <v>168</v>
      </c>
      <c r="Q2907" s="30" t="s">
        <v>163</v>
      </c>
      <c r="R2907" s="58">
        <v>2</v>
      </c>
      <c r="S2907" s="58">
        <v>176607.14</v>
      </c>
      <c r="T2907" s="119">
        <f>R2907*S2907</f>
        <v>353214.28</v>
      </c>
      <c r="U2907" s="58">
        <f>T2907*1.12</f>
        <v>395599.99360000005</v>
      </c>
      <c r="V2907" s="231"/>
      <c r="W2907" s="32">
        <v>2016</v>
      </c>
      <c r="X2907" s="32"/>
    </row>
    <row r="2908" spans="1:24" ht="50.1" customHeight="1">
      <c r="A2908" s="29" t="s">
        <v>6790</v>
      </c>
      <c r="B2908" s="30" t="s">
        <v>35</v>
      </c>
      <c r="C2908" s="31" t="s">
        <v>6791</v>
      </c>
      <c r="D2908" s="31" t="s">
        <v>6783</v>
      </c>
      <c r="E2908" s="31" t="s">
        <v>6792</v>
      </c>
      <c r="F2908" s="31" t="s">
        <v>48</v>
      </c>
      <c r="G2908" s="32" t="s">
        <v>40</v>
      </c>
      <c r="H2908" s="33">
        <v>0</v>
      </c>
      <c r="I2908" s="67">
        <v>590000000</v>
      </c>
      <c r="J2908" s="32" t="s">
        <v>41</v>
      </c>
      <c r="K2908" s="32" t="s">
        <v>153</v>
      </c>
      <c r="L2908" s="32" t="s">
        <v>43</v>
      </c>
      <c r="M2908" s="32" t="s">
        <v>84</v>
      </c>
      <c r="N2908" s="32" t="s">
        <v>154</v>
      </c>
      <c r="O2908" s="32" t="s">
        <v>155</v>
      </c>
      <c r="P2908" s="32" t="s">
        <v>133</v>
      </c>
      <c r="Q2908" s="32" t="s">
        <v>134</v>
      </c>
      <c r="R2908" s="34">
        <v>2</v>
      </c>
      <c r="S2908" s="34">
        <v>133000</v>
      </c>
      <c r="T2908" s="35">
        <v>0</v>
      </c>
      <c r="U2908" s="36">
        <f t="shared" si="241"/>
        <v>0</v>
      </c>
      <c r="V2908" s="37" t="s">
        <v>48</v>
      </c>
      <c r="W2908" s="32">
        <v>2016</v>
      </c>
      <c r="X2908" s="38">
        <v>11</v>
      </c>
    </row>
    <row r="2909" spans="1:24" s="40" customFormat="1" ht="50.1" customHeight="1">
      <c r="A2909" s="70" t="s">
        <v>6793</v>
      </c>
      <c r="B2909" s="30" t="s">
        <v>35</v>
      </c>
      <c r="C2909" s="220" t="s">
        <v>6791</v>
      </c>
      <c r="D2909" s="42" t="s">
        <v>6783</v>
      </c>
      <c r="E2909" s="220" t="s">
        <v>6792</v>
      </c>
      <c r="F2909" s="335"/>
      <c r="G2909" s="32" t="s">
        <v>40</v>
      </c>
      <c r="H2909" s="30">
        <v>0</v>
      </c>
      <c r="I2909" s="32">
        <v>590000000</v>
      </c>
      <c r="J2909" s="32" t="s">
        <v>41</v>
      </c>
      <c r="K2909" s="32" t="s">
        <v>165</v>
      </c>
      <c r="L2909" s="32" t="s">
        <v>43</v>
      </c>
      <c r="M2909" s="32" t="s">
        <v>84</v>
      </c>
      <c r="N2909" s="54" t="s">
        <v>154</v>
      </c>
      <c r="O2909" s="54" t="s">
        <v>166</v>
      </c>
      <c r="P2909" s="32">
        <v>166</v>
      </c>
      <c r="Q2909" s="30" t="s">
        <v>134</v>
      </c>
      <c r="R2909" s="58">
        <v>2</v>
      </c>
      <c r="S2909" s="58">
        <v>133000</v>
      </c>
      <c r="T2909" s="119">
        <v>0</v>
      </c>
      <c r="U2909" s="58">
        <f>T2909*1.12</f>
        <v>0</v>
      </c>
      <c r="V2909" s="56"/>
      <c r="W2909" s="32">
        <v>2016</v>
      </c>
      <c r="X2909" s="32" t="s">
        <v>12687</v>
      </c>
    </row>
    <row r="2910" spans="1:24" s="40" customFormat="1" ht="50.1" customHeight="1">
      <c r="A2910" s="70" t="s">
        <v>12688</v>
      </c>
      <c r="B2910" s="30" t="s">
        <v>35</v>
      </c>
      <c r="C2910" s="220" t="s">
        <v>6807</v>
      </c>
      <c r="D2910" s="42" t="s">
        <v>6783</v>
      </c>
      <c r="E2910" s="220" t="s">
        <v>6808</v>
      </c>
      <c r="F2910" s="335"/>
      <c r="G2910" s="32" t="s">
        <v>40</v>
      </c>
      <c r="H2910" s="30">
        <v>0</v>
      </c>
      <c r="I2910" s="32">
        <v>590000000</v>
      </c>
      <c r="J2910" s="32" t="s">
        <v>41</v>
      </c>
      <c r="K2910" s="32" t="s">
        <v>12669</v>
      </c>
      <c r="L2910" s="32" t="s">
        <v>43</v>
      </c>
      <c r="M2910" s="32" t="s">
        <v>84</v>
      </c>
      <c r="N2910" s="54" t="s">
        <v>154</v>
      </c>
      <c r="O2910" s="54" t="s">
        <v>166</v>
      </c>
      <c r="P2910" s="32">
        <v>168</v>
      </c>
      <c r="Q2910" s="30" t="s">
        <v>163</v>
      </c>
      <c r="R2910" s="58">
        <v>2</v>
      </c>
      <c r="S2910" s="58">
        <v>176607.14</v>
      </c>
      <c r="T2910" s="119">
        <f>R2910*S2910</f>
        <v>353214.28</v>
      </c>
      <c r="U2910" s="58">
        <f>T2910*1.12</f>
        <v>395599.99360000005</v>
      </c>
      <c r="V2910" s="231"/>
      <c r="W2910" s="32">
        <v>2016</v>
      </c>
      <c r="X2910" s="32"/>
    </row>
    <row r="2911" spans="1:24" ht="50.1" customHeight="1">
      <c r="A2911" s="29" t="s">
        <v>6794</v>
      </c>
      <c r="B2911" s="30" t="s">
        <v>35</v>
      </c>
      <c r="C2911" s="31" t="s">
        <v>6795</v>
      </c>
      <c r="D2911" s="31" t="s">
        <v>6783</v>
      </c>
      <c r="E2911" s="31" t="s">
        <v>6796</v>
      </c>
      <c r="F2911" s="31" t="s">
        <v>48</v>
      </c>
      <c r="G2911" s="32" t="s">
        <v>40</v>
      </c>
      <c r="H2911" s="33">
        <v>0</v>
      </c>
      <c r="I2911" s="67">
        <v>590000000</v>
      </c>
      <c r="J2911" s="32" t="s">
        <v>41</v>
      </c>
      <c r="K2911" s="32" t="s">
        <v>153</v>
      </c>
      <c r="L2911" s="32" t="s">
        <v>43</v>
      </c>
      <c r="M2911" s="32" t="s">
        <v>84</v>
      </c>
      <c r="N2911" s="32" t="s">
        <v>154</v>
      </c>
      <c r="O2911" s="32" t="s">
        <v>155</v>
      </c>
      <c r="P2911" s="32" t="s">
        <v>133</v>
      </c>
      <c r="Q2911" s="32" t="s">
        <v>134</v>
      </c>
      <c r="R2911" s="34">
        <v>2</v>
      </c>
      <c r="S2911" s="34">
        <v>133000</v>
      </c>
      <c r="T2911" s="35">
        <v>0</v>
      </c>
      <c r="U2911" s="36">
        <v>0</v>
      </c>
      <c r="V2911" s="37" t="s">
        <v>48</v>
      </c>
      <c r="W2911" s="32">
        <v>2016</v>
      </c>
      <c r="X2911" s="38" t="s">
        <v>2456</v>
      </c>
    </row>
    <row r="2912" spans="1:24" ht="50.1" customHeight="1">
      <c r="A2912" s="29" t="s">
        <v>6797</v>
      </c>
      <c r="B2912" s="30" t="s">
        <v>35</v>
      </c>
      <c r="C2912" s="31" t="s">
        <v>6795</v>
      </c>
      <c r="D2912" s="31" t="s">
        <v>6783</v>
      </c>
      <c r="E2912" s="31" t="s">
        <v>6796</v>
      </c>
      <c r="F2912" s="31" t="s">
        <v>48</v>
      </c>
      <c r="G2912" s="32" t="s">
        <v>40</v>
      </c>
      <c r="H2912" s="33">
        <v>0</v>
      </c>
      <c r="I2912" s="67">
        <v>590000000</v>
      </c>
      <c r="J2912" s="32" t="s">
        <v>41</v>
      </c>
      <c r="K2912" s="32" t="s">
        <v>153</v>
      </c>
      <c r="L2912" s="32" t="s">
        <v>43</v>
      </c>
      <c r="M2912" s="32" t="s">
        <v>84</v>
      </c>
      <c r="N2912" s="32" t="s">
        <v>154</v>
      </c>
      <c r="O2912" s="32" t="s">
        <v>155</v>
      </c>
      <c r="P2912" s="32" t="s">
        <v>133</v>
      </c>
      <c r="Q2912" s="32" t="s">
        <v>134</v>
      </c>
      <c r="R2912" s="34">
        <v>2000</v>
      </c>
      <c r="S2912" s="34">
        <v>133</v>
      </c>
      <c r="T2912" s="35">
        <f>R2912*S2912</f>
        <v>266000</v>
      </c>
      <c r="U2912" s="36">
        <f>T2912*1.12</f>
        <v>297920</v>
      </c>
      <c r="V2912" s="37" t="s">
        <v>48</v>
      </c>
      <c r="W2912" s="32">
        <v>2016</v>
      </c>
      <c r="X2912" s="38" t="s">
        <v>48</v>
      </c>
    </row>
    <row r="2913" spans="1:24" ht="50.1" customHeight="1">
      <c r="A2913" s="29" t="s">
        <v>6798</v>
      </c>
      <c r="B2913" s="30" t="s">
        <v>35</v>
      </c>
      <c r="C2913" s="31" t="s">
        <v>6799</v>
      </c>
      <c r="D2913" s="31" t="s">
        <v>6783</v>
      </c>
      <c r="E2913" s="31" t="s">
        <v>6800</v>
      </c>
      <c r="F2913" s="31" t="s">
        <v>48</v>
      </c>
      <c r="G2913" s="32" t="s">
        <v>40</v>
      </c>
      <c r="H2913" s="33">
        <v>0</v>
      </c>
      <c r="I2913" s="67">
        <v>590000000</v>
      </c>
      <c r="J2913" s="32" t="s">
        <v>41</v>
      </c>
      <c r="K2913" s="32" t="s">
        <v>153</v>
      </c>
      <c r="L2913" s="32" t="s">
        <v>43</v>
      </c>
      <c r="M2913" s="32" t="s">
        <v>84</v>
      </c>
      <c r="N2913" s="32" t="s">
        <v>154</v>
      </c>
      <c r="O2913" s="32" t="s">
        <v>155</v>
      </c>
      <c r="P2913" s="32" t="s">
        <v>162</v>
      </c>
      <c r="Q2913" s="32" t="s">
        <v>163</v>
      </c>
      <c r="R2913" s="34">
        <v>2</v>
      </c>
      <c r="S2913" s="34">
        <v>133000</v>
      </c>
      <c r="T2913" s="35">
        <v>0</v>
      </c>
      <c r="U2913" s="36">
        <v>0</v>
      </c>
      <c r="V2913" s="37" t="s">
        <v>48</v>
      </c>
      <c r="W2913" s="32">
        <v>2016</v>
      </c>
      <c r="X2913" s="32" t="s">
        <v>12653</v>
      </c>
    </row>
    <row r="2914" spans="1:24" ht="50.1" customHeight="1">
      <c r="A2914" s="29" t="s">
        <v>6801</v>
      </c>
      <c r="B2914" s="30" t="s">
        <v>35</v>
      </c>
      <c r="C2914" s="31" t="s">
        <v>6799</v>
      </c>
      <c r="D2914" s="31" t="s">
        <v>6783</v>
      </c>
      <c r="E2914" s="31" t="s">
        <v>6800</v>
      </c>
      <c r="F2914" s="31" t="s">
        <v>48</v>
      </c>
      <c r="G2914" s="32" t="s">
        <v>40</v>
      </c>
      <c r="H2914" s="33">
        <v>0</v>
      </c>
      <c r="I2914" s="67">
        <v>590000000</v>
      </c>
      <c r="J2914" s="32" t="s">
        <v>41</v>
      </c>
      <c r="K2914" s="32" t="s">
        <v>957</v>
      </c>
      <c r="L2914" s="32" t="s">
        <v>43</v>
      </c>
      <c r="M2914" s="32" t="s">
        <v>84</v>
      </c>
      <c r="N2914" s="32" t="s">
        <v>154</v>
      </c>
      <c r="O2914" s="32" t="s">
        <v>2295</v>
      </c>
      <c r="P2914" s="32" t="s">
        <v>162</v>
      </c>
      <c r="Q2914" s="32" t="s">
        <v>163</v>
      </c>
      <c r="R2914" s="34">
        <v>2.76</v>
      </c>
      <c r="S2914" s="34">
        <v>172000</v>
      </c>
      <c r="T2914" s="35">
        <f>R2914*S2914</f>
        <v>474719.99999999994</v>
      </c>
      <c r="U2914" s="36">
        <f t="shared" ref="U2914:U2920" si="243">T2914*1.12</f>
        <v>531686.40000000002</v>
      </c>
      <c r="V2914" s="37" t="s">
        <v>48</v>
      </c>
      <c r="W2914" s="32">
        <v>2016</v>
      </c>
      <c r="X2914" s="38" t="s">
        <v>48</v>
      </c>
    </row>
    <row r="2915" spans="1:24" ht="50.1" customHeight="1">
      <c r="A2915" s="29" t="s">
        <v>6802</v>
      </c>
      <c r="B2915" s="30" t="s">
        <v>35</v>
      </c>
      <c r="C2915" s="31" t="s">
        <v>6803</v>
      </c>
      <c r="D2915" s="31" t="s">
        <v>6783</v>
      </c>
      <c r="E2915" s="31" t="s">
        <v>6804</v>
      </c>
      <c r="F2915" s="31" t="s">
        <v>48</v>
      </c>
      <c r="G2915" s="32" t="s">
        <v>40</v>
      </c>
      <c r="H2915" s="33">
        <v>0</v>
      </c>
      <c r="I2915" s="67">
        <v>590000000</v>
      </c>
      <c r="J2915" s="32" t="s">
        <v>41</v>
      </c>
      <c r="K2915" s="32" t="s">
        <v>153</v>
      </c>
      <c r="L2915" s="32" t="s">
        <v>43</v>
      </c>
      <c r="M2915" s="32" t="s">
        <v>84</v>
      </c>
      <c r="N2915" s="32" t="s">
        <v>154</v>
      </c>
      <c r="O2915" s="32" t="s">
        <v>155</v>
      </c>
      <c r="P2915" s="32" t="s">
        <v>162</v>
      </c>
      <c r="Q2915" s="32" t="s">
        <v>163</v>
      </c>
      <c r="R2915" s="34">
        <v>2</v>
      </c>
      <c r="S2915" s="34">
        <v>133000</v>
      </c>
      <c r="T2915" s="35">
        <v>0</v>
      </c>
      <c r="U2915" s="36">
        <f t="shared" si="243"/>
        <v>0</v>
      </c>
      <c r="V2915" s="37" t="s">
        <v>48</v>
      </c>
      <c r="W2915" s="32">
        <v>2016</v>
      </c>
      <c r="X2915" s="38">
        <v>11</v>
      </c>
    </row>
    <row r="2916" spans="1:24" s="40" customFormat="1" ht="50.1" customHeight="1">
      <c r="A2916" s="70" t="s">
        <v>6805</v>
      </c>
      <c r="B2916" s="30" t="s">
        <v>35</v>
      </c>
      <c r="C2916" s="220" t="s">
        <v>6803</v>
      </c>
      <c r="D2916" s="42" t="s">
        <v>6783</v>
      </c>
      <c r="E2916" s="220" t="s">
        <v>6804</v>
      </c>
      <c r="F2916" s="335"/>
      <c r="G2916" s="32" t="s">
        <v>40</v>
      </c>
      <c r="H2916" s="30">
        <v>0</v>
      </c>
      <c r="I2916" s="32">
        <v>590000000</v>
      </c>
      <c r="J2916" s="32" t="s">
        <v>41</v>
      </c>
      <c r="K2916" s="32" t="s">
        <v>165</v>
      </c>
      <c r="L2916" s="32" t="s">
        <v>43</v>
      </c>
      <c r="M2916" s="32" t="s">
        <v>84</v>
      </c>
      <c r="N2916" s="54" t="s">
        <v>154</v>
      </c>
      <c r="O2916" s="54" t="s">
        <v>166</v>
      </c>
      <c r="P2916" s="32">
        <v>168</v>
      </c>
      <c r="Q2916" s="30" t="s">
        <v>163</v>
      </c>
      <c r="R2916" s="58">
        <v>2</v>
      </c>
      <c r="S2916" s="58">
        <v>133000</v>
      </c>
      <c r="T2916" s="119">
        <v>0</v>
      </c>
      <c r="U2916" s="58">
        <f t="shared" si="243"/>
        <v>0</v>
      </c>
      <c r="V2916" s="56"/>
      <c r="W2916" s="32">
        <v>2016</v>
      </c>
      <c r="X2916" s="32">
        <v>11.19</v>
      </c>
    </row>
    <row r="2917" spans="1:24" s="40" customFormat="1" ht="50.1" customHeight="1">
      <c r="A2917" s="70" t="s">
        <v>12686</v>
      </c>
      <c r="B2917" s="30" t="s">
        <v>35</v>
      </c>
      <c r="C2917" s="220" t="s">
        <v>6803</v>
      </c>
      <c r="D2917" s="42" t="s">
        <v>6783</v>
      </c>
      <c r="E2917" s="220" t="s">
        <v>6804</v>
      </c>
      <c r="F2917" s="335"/>
      <c r="G2917" s="32" t="s">
        <v>40</v>
      </c>
      <c r="H2917" s="30">
        <v>0</v>
      </c>
      <c r="I2917" s="32">
        <v>590000000</v>
      </c>
      <c r="J2917" s="32" t="s">
        <v>41</v>
      </c>
      <c r="K2917" s="32" t="s">
        <v>12669</v>
      </c>
      <c r="L2917" s="32" t="s">
        <v>43</v>
      </c>
      <c r="M2917" s="32" t="s">
        <v>84</v>
      </c>
      <c r="N2917" s="54" t="s">
        <v>154</v>
      </c>
      <c r="O2917" s="54" t="s">
        <v>166</v>
      </c>
      <c r="P2917" s="32">
        <v>168</v>
      </c>
      <c r="Q2917" s="30" t="s">
        <v>163</v>
      </c>
      <c r="R2917" s="58">
        <v>2</v>
      </c>
      <c r="S2917" s="58">
        <v>176610</v>
      </c>
      <c r="T2917" s="119">
        <f>R2917*S2917</f>
        <v>353220</v>
      </c>
      <c r="U2917" s="58">
        <f t="shared" si="243"/>
        <v>395606.4</v>
      </c>
      <c r="V2917" s="231"/>
      <c r="W2917" s="32">
        <v>2016</v>
      </c>
      <c r="X2917" s="32"/>
    </row>
    <row r="2918" spans="1:24" ht="50.1" customHeight="1">
      <c r="A2918" s="29" t="s">
        <v>6806</v>
      </c>
      <c r="B2918" s="30" t="s">
        <v>35</v>
      </c>
      <c r="C2918" s="31" t="s">
        <v>6807</v>
      </c>
      <c r="D2918" s="31" t="s">
        <v>6783</v>
      </c>
      <c r="E2918" s="31" t="s">
        <v>6808</v>
      </c>
      <c r="F2918" s="31" t="s">
        <v>48</v>
      </c>
      <c r="G2918" s="32" t="s">
        <v>40</v>
      </c>
      <c r="H2918" s="33">
        <v>0</v>
      </c>
      <c r="I2918" s="67">
        <v>590000000</v>
      </c>
      <c r="J2918" s="32" t="s">
        <v>41</v>
      </c>
      <c r="K2918" s="32" t="s">
        <v>153</v>
      </c>
      <c r="L2918" s="32" t="s">
        <v>43</v>
      </c>
      <c r="M2918" s="32" t="s">
        <v>84</v>
      </c>
      <c r="N2918" s="32" t="s">
        <v>154</v>
      </c>
      <c r="O2918" s="32" t="s">
        <v>155</v>
      </c>
      <c r="P2918" s="32" t="s">
        <v>162</v>
      </c>
      <c r="Q2918" s="32" t="s">
        <v>163</v>
      </c>
      <c r="R2918" s="34">
        <v>2</v>
      </c>
      <c r="S2918" s="34">
        <v>133000</v>
      </c>
      <c r="T2918" s="35">
        <v>0</v>
      </c>
      <c r="U2918" s="36">
        <f t="shared" si="243"/>
        <v>0</v>
      </c>
      <c r="V2918" s="37" t="s">
        <v>48</v>
      </c>
      <c r="W2918" s="32">
        <v>2016</v>
      </c>
      <c r="X2918" s="38">
        <v>11</v>
      </c>
    </row>
    <row r="2919" spans="1:24" s="40" customFormat="1" ht="50.1" customHeight="1">
      <c r="A2919" s="70" t="s">
        <v>6809</v>
      </c>
      <c r="B2919" s="30" t="s">
        <v>35</v>
      </c>
      <c r="C2919" s="220" t="s">
        <v>6807</v>
      </c>
      <c r="D2919" s="42" t="s">
        <v>6783</v>
      </c>
      <c r="E2919" s="220" t="s">
        <v>6808</v>
      </c>
      <c r="F2919" s="335"/>
      <c r="G2919" s="32" t="s">
        <v>40</v>
      </c>
      <c r="H2919" s="30">
        <v>0</v>
      </c>
      <c r="I2919" s="32">
        <v>590000000</v>
      </c>
      <c r="J2919" s="32" t="s">
        <v>41</v>
      </c>
      <c r="K2919" s="32" t="s">
        <v>165</v>
      </c>
      <c r="L2919" s="32" t="s">
        <v>43</v>
      </c>
      <c r="M2919" s="32" t="s">
        <v>84</v>
      </c>
      <c r="N2919" s="54" t="s">
        <v>154</v>
      </c>
      <c r="O2919" s="54" t="s">
        <v>166</v>
      </c>
      <c r="P2919" s="32">
        <v>168</v>
      </c>
      <c r="Q2919" s="30" t="s">
        <v>163</v>
      </c>
      <c r="R2919" s="58">
        <v>2</v>
      </c>
      <c r="S2919" s="58">
        <v>133000</v>
      </c>
      <c r="T2919" s="119">
        <v>0</v>
      </c>
      <c r="U2919" s="58">
        <f t="shared" si="243"/>
        <v>0</v>
      </c>
      <c r="V2919" s="56"/>
      <c r="W2919" s="32">
        <v>2016</v>
      </c>
      <c r="X2919" s="32" t="s">
        <v>6977</v>
      </c>
    </row>
    <row r="2920" spans="1:24" s="40" customFormat="1" ht="50.1" customHeight="1">
      <c r="A2920" s="70" t="s">
        <v>12691</v>
      </c>
      <c r="B2920" s="30" t="s">
        <v>35</v>
      </c>
      <c r="C2920" s="220" t="s">
        <v>6807</v>
      </c>
      <c r="D2920" s="42" t="s">
        <v>6783</v>
      </c>
      <c r="E2920" s="220" t="s">
        <v>6808</v>
      </c>
      <c r="F2920" s="220" t="s">
        <v>6800</v>
      </c>
      <c r="G2920" s="32" t="s">
        <v>40</v>
      </c>
      <c r="H2920" s="30">
        <v>0</v>
      </c>
      <c r="I2920" s="32">
        <v>590000000</v>
      </c>
      <c r="J2920" s="32" t="s">
        <v>41</v>
      </c>
      <c r="K2920" s="32" t="s">
        <v>12669</v>
      </c>
      <c r="L2920" s="32" t="s">
        <v>43</v>
      </c>
      <c r="M2920" s="32" t="s">
        <v>84</v>
      </c>
      <c r="N2920" s="54" t="s">
        <v>154</v>
      </c>
      <c r="O2920" s="54" t="s">
        <v>166</v>
      </c>
      <c r="P2920" s="32">
        <v>168</v>
      </c>
      <c r="Q2920" s="30" t="s">
        <v>163</v>
      </c>
      <c r="R2920" s="58">
        <v>2</v>
      </c>
      <c r="S2920" s="58">
        <v>176607.14</v>
      </c>
      <c r="T2920" s="119">
        <f t="shared" ref="T2920" si="244">R2920*S2920</f>
        <v>353214.28</v>
      </c>
      <c r="U2920" s="58">
        <f t="shared" si="243"/>
        <v>395599.99360000005</v>
      </c>
      <c r="V2920" s="231"/>
      <c r="W2920" s="32">
        <v>2016</v>
      </c>
      <c r="X2920" s="32"/>
    </row>
    <row r="2921" spans="1:24" ht="50.1" customHeight="1">
      <c r="A2921" s="29" t="s">
        <v>6810</v>
      </c>
      <c r="B2921" s="30" t="s">
        <v>35</v>
      </c>
      <c r="C2921" s="31" t="s">
        <v>6811</v>
      </c>
      <c r="D2921" s="31" t="s">
        <v>6783</v>
      </c>
      <c r="E2921" s="31" t="s">
        <v>6812</v>
      </c>
      <c r="F2921" s="31" t="s">
        <v>48</v>
      </c>
      <c r="G2921" s="32" t="s">
        <v>40</v>
      </c>
      <c r="H2921" s="33">
        <v>0</v>
      </c>
      <c r="I2921" s="67">
        <v>590000000</v>
      </c>
      <c r="J2921" s="32" t="s">
        <v>41</v>
      </c>
      <c r="K2921" s="32" t="s">
        <v>153</v>
      </c>
      <c r="L2921" s="32" t="s">
        <v>43</v>
      </c>
      <c r="M2921" s="32" t="s">
        <v>84</v>
      </c>
      <c r="N2921" s="32" t="s">
        <v>154</v>
      </c>
      <c r="O2921" s="32" t="s">
        <v>155</v>
      </c>
      <c r="P2921" s="32" t="s">
        <v>162</v>
      </c>
      <c r="Q2921" s="32" t="s">
        <v>163</v>
      </c>
      <c r="R2921" s="34">
        <v>2</v>
      </c>
      <c r="S2921" s="34">
        <v>133000</v>
      </c>
      <c r="T2921" s="35">
        <v>0</v>
      </c>
      <c r="U2921" s="36">
        <v>0</v>
      </c>
      <c r="V2921" s="37" t="s">
        <v>48</v>
      </c>
      <c r="W2921" s="32">
        <v>2016</v>
      </c>
      <c r="X2921" s="38" t="s">
        <v>156</v>
      </c>
    </row>
    <row r="2922" spans="1:24" ht="50.1" customHeight="1">
      <c r="A2922" s="29" t="s">
        <v>6813</v>
      </c>
      <c r="B2922" s="30" t="s">
        <v>35</v>
      </c>
      <c r="C2922" s="31" t="s">
        <v>6811</v>
      </c>
      <c r="D2922" s="31" t="s">
        <v>6783</v>
      </c>
      <c r="E2922" s="31" t="s">
        <v>6812</v>
      </c>
      <c r="F2922" s="31" t="s">
        <v>48</v>
      </c>
      <c r="G2922" s="32" t="s">
        <v>40</v>
      </c>
      <c r="H2922" s="33">
        <v>0</v>
      </c>
      <c r="I2922" s="67">
        <v>590000000</v>
      </c>
      <c r="J2922" s="32" t="s">
        <v>41</v>
      </c>
      <c r="K2922" s="32" t="s">
        <v>153</v>
      </c>
      <c r="L2922" s="32" t="s">
        <v>43</v>
      </c>
      <c r="M2922" s="32" t="s">
        <v>84</v>
      </c>
      <c r="N2922" s="32" t="s">
        <v>154</v>
      </c>
      <c r="O2922" s="32" t="s">
        <v>155</v>
      </c>
      <c r="P2922" s="32" t="s">
        <v>162</v>
      </c>
      <c r="Q2922" s="32" t="s">
        <v>163</v>
      </c>
      <c r="R2922" s="34">
        <v>2</v>
      </c>
      <c r="S2922" s="34">
        <v>192000</v>
      </c>
      <c r="T2922" s="35">
        <f>R2922*S2922</f>
        <v>384000</v>
      </c>
      <c r="U2922" s="36">
        <f>T2922*1.12</f>
        <v>430080.00000000006</v>
      </c>
      <c r="V2922" s="37" t="s">
        <v>48</v>
      </c>
      <c r="W2922" s="32">
        <v>2016</v>
      </c>
      <c r="X2922" s="38" t="s">
        <v>48</v>
      </c>
    </row>
    <row r="2923" spans="1:24" ht="50.1" customHeight="1">
      <c r="A2923" s="29" t="s">
        <v>6814</v>
      </c>
      <c r="B2923" s="30" t="s">
        <v>35</v>
      </c>
      <c r="C2923" s="31" t="s">
        <v>6815</v>
      </c>
      <c r="D2923" s="31" t="s">
        <v>6783</v>
      </c>
      <c r="E2923" s="31" t="s">
        <v>6816</v>
      </c>
      <c r="F2923" s="31" t="s">
        <v>48</v>
      </c>
      <c r="G2923" s="32" t="s">
        <v>40</v>
      </c>
      <c r="H2923" s="33">
        <v>0</v>
      </c>
      <c r="I2923" s="67">
        <v>590000000</v>
      </c>
      <c r="J2923" s="32" t="s">
        <v>41</v>
      </c>
      <c r="K2923" s="32" t="s">
        <v>153</v>
      </c>
      <c r="L2923" s="32" t="s">
        <v>43</v>
      </c>
      <c r="M2923" s="32" t="s">
        <v>84</v>
      </c>
      <c r="N2923" s="32" t="s">
        <v>154</v>
      </c>
      <c r="O2923" s="32" t="s">
        <v>155</v>
      </c>
      <c r="P2923" s="32" t="s">
        <v>162</v>
      </c>
      <c r="Q2923" s="32" t="s">
        <v>163</v>
      </c>
      <c r="R2923" s="34">
        <v>2</v>
      </c>
      <c r="S2923" s="34">
        <v>133000</v>
      </c>
      <c r="T2923" s="35">
        <v>0</v>
      </c>
      <c r="U2923" s="36">
        <v>0</v>
      </c>
      <c r="V2923" s="37" t="s">
        <v>48</v>
      </c>
      <c r="W2923" s="32">
        <v>2016</v>
      </c>
      <c r="X2923" s="38" t="s">
        <v>156</v>
      </c>
    </row>
    <row r="2924" spans="1:24" ht="50.1" customHeight="1">
      <c r="A2924" s="29" t="s">
        <v>6817</v>
      </c>
      <c r="B2924" s="30" t="s">
        <v>35</v>
      </c>
      <c r="C2924" s="31" t="s">
        <v>6815</v>
      </c>
      <c r="D2924" s="31" t="s">
        <v>6783</v>
      </c>
      <c r="E2924" s="31" t="s">
        <v>6816</v>
      </c>
      <c r="F2924" s="31" t="s">
        <v>48</v>
      </c>
      <c r="G2924" s="32" t="s">
        <v>40</v>
      </c>
      <c r="H2924" s="33">
        <v>0</v>
      </c>
      <c r="I2924" s="67">
        <v>590000000</v>
      </c>
      <c r="J2924" s="32" t="s">
        <v>41</v>
      </c>
      <c r="K2924" s="32" t="s">
        <v>153</v>
      </c>
      <c r="L2924" s="32" t="s">
        <v>43</v>
      </c>
      <c r="M2924" s="32" t="s">
        <v>84</v>
      </c>
      <c r="N2924" s="32" t="s">
        <v>154</v>
      </c>
      <c r="O2924" s="32" t="s">
        <v>155</v>
      </c>
      <c r="P2924" s="32" t="s">
        <v>162</v>
      </c>
      <c r="Q2924" s="32" t="s">
        <v>163</v>
      </c>
      <c r="R2924" s="34">
        <v>2</v>
      </c>
      <c r="S2924" s="34">
        <v>152000</v>
      </c>
      <c r="T2924" s="35">
        <f>R2924*S2924</f>
        <v>304000</v>
      </c>
      <c r="U2924" s="36">
        <f>T2924*1.12</f>
        <v>340480.00000000006</v>
      </c>
      <c r="V2924" s="37" t="s">
        <v>48</v>
      </c>
      <c r="W2924" s="32">
        <v>2016</v>
      </c>
      <c r="X2924" s="38" t="s">
        <v>48</v>
      </c>
    </row>
    <row r="2925" spans="1:24" ht="50.1" customHeight="1">
      <c r="A2925" s="29" t="s">
        <v>6818</v>
      </c>
      <c r="B2925" s="30" t="s">
        <v>35</v>
      </c>
      <c r="C2925" s="31" t="s">
        <v>6819</v>
      </c>
      <c r="D2925" s="31" t="s">
        <v>6783</v>
      </c>
      <c r="E2925" s="31" t="s">
        <v>6820</v>
      </c>
      <c r="F2925" s="31" t="s">
        <v>48</v>
      </c>
      <c r="G2925" s="32" t="s">
        <v>40</v>
      </c>
      <c r="H2925" s="33">
        <v>0</v>
      </c>
      <c r="I2925" s="67">
        <v>590000000</v>
      </c>
      <c r="J2925" s="32" t="s">
        <v>41</v>
      </c>
      <c r="K2925" s="32" t="s">
        <v>153</v>
      </c>
      <c r="L2925" s="32" t="s">
        <v>43</v>
      </c>
      <c r="M2925" s="32" t="s">
        <v>84</v>
      </c>
      <c r="N2925" s="32" t="s">
        <v>154</v>
      </c>
      <c r="O2925" s="32" t="s">
        <v>155</v>
      </c>
      <c r="P2925" s="32" t="s">
        <v>162</v>
      </c>
      <c r="Q2925" s="32" t="s">
        <v>163</v>
      </c>
      <c r="R2925" s="34">
        <v>2</v>
      </c>
      <c r="S2925" s="34">
        <v>133000</v>
      </c>
      <c r="T2925" s="35">
        <v>0</v>
      </c>
      <c r="U2925" s="36">
        <v>0</v>
      </c>
      <c r="V2925" s="37" t="s">
        <v>48</v>
      </c>
      <c r="W2925" s="32">
        <v>2016</v>
      </c>
      <c r="X2925" s="38" t="s">
        <v>2456</v>
      </c>
    </row>
    <row r="2926" spans="1:24" ht="50.1" customHeight="1">
      <c r="A2926" s="29" t="s">
        <v>6821</v>
      </c>
      <c r="B2926" s="30" t="s">
        <v>35</v>
      </c>
      <c r="C2926" s="31" t="s">
        <v>6819</v>
      </c>
      <c r="D2926" s="31" t="s">
        <v>6783</v>
      </c>
      <c r="E2926" s="31" t="s">
        <v>6820</v>
      </c>
      <c r="F2926" s="31" t="s">
        <v>48</v>
      </c>
      <c r="G2926" s="32" t="s">
        <v>40</v>
      </c>
      <c r="H2926" s="33">
        <v>0</v>
      </c>
      <c r="I2926" s="67">
        <v>590000000</v>
      </c>
      <c r="J2926" s="32" t="s">
        <v>41</v>
      </c>
      <c r="K2926" s="32" t="s">
        <v>153</v>
      </c>
      <c r="L2926" s="32" t="s">
        <v>43</v>
      </c>
      <c r="M2926" s="32" t="s">
        <v>84</v>
      </c>
      <c r="N2926" s="32" t="s">
        <v>154</v>
      </c>
      <c r="O2926" s="32" t="s">
        <v>155</v>
      </c>
      <c r="P2926" s="32" t="s">
        <v>162</v>
      </c>
      <c r="Q2926" s="32" t="s">
        <v>163</v>
      </c>
      <c r="R2926" s="34">
        <v>6.06</v>
      </c>
      <c r="S2926" s="34">
        <v>191000</v>
      </c>
      <c r="T2926" s="35">
        <f>R2926*S2926</f>
        <v>1157460</v>
      </c>
      <c r="U2926" s="36">
        <f>T2926*1.12</f>
        <v>1296355.2000000002</v>
      </c>
      <c r="V2926" s="37" t="s">
        <v>48</v>
      </c>
      <c r="W2926" s="32">
        <v>2016</v>
      </c>
      <c r="X2926" s="38" t="s">
        <v>48</v>
      </c>
    </row>
    <row r="2927" spans="1:24" ht="50.1" customHeight="1">
      <c r="A2927" s="29" t="s">
        <v>6822</v>
      </c>
      <c r="B2927" s="30" t="s">
        <v>35</v>
      </c>
      <c r="C2927" s="31" t="s">
        <v>6823</v>
      </c>
      <c r="D2927" s="31" t="s">
        <v>6783</v>
      </c>
      <c r="E2927" s="31" t="s">
        <v>6824</v>
      </c>
      <c r="F2927" s="31" t="s">
        <v>48</v>
      </c>
      <c r="G2927" s="32" t="s">
        <v>40</v>
      </c>
      <c r="H2927" s="33">
        <v>0</v>
      </c>
      <c r="I2927" s="67">
        <v>590000000</v>
      </c>
      <c r="J2927" s="32" t="s">
        <v>41</v>
      </c>
      <c r="K2927" s="32" t="s">
        <v>153</v>
      </c>
      <c r="L2927" s="32" t="s">
        <v>43</v>
      </c>
      <c r="M2927" s="32" t="s">
        <v>84</v>
      </c>
      <c r="N2927" s="32" t="s">
        <v>154</v>
      </c>
      <c r="O2927" s="32" t="s">
        <v>155</v>
      </c>
      <c r="P2927" s="32" t="s">
        <v>162</v>
      </c>
      <c r="Q2927" s="32" t="s">
        <v>163</v>
      </c>
      <c r="R2927" s="34">
        <v>2</v>
      </c>
      <c r="S2927" s="34">
        <v>133000</v>
      </c>
      <c r="T2927" s="35">
        <f>R2927*S2927</f>
        <v>266000</v>
      </c>
      <c r="U2927" s="36">
        <f>T2927*1.12</f>
        <v>297920</v>
      </c>
      <c r="V2927" s="37" t="s">
        <v>48</v>
      </c>
      <c r="W2927" s="32">
        <v>2016</v>
      </c>
      <c r="X2927" s="38" t="s">
        <v>48</v>
      </c>
    </row>
    <row r="2928" spans="1:24" ht="50.1" customHeight="1">
      <c r="A2928" s="29" t="s">
        <v>6825</v>
      </c>
      <c r="B2928" s="30" t="s">
        <v>35</v>
      </c>
      <c r="C2928" s="31" t="s">
        <v>6826</v>
      </c>
      <c r="D2928" s="31" t="s">
        <v>6783</v>
      </c>
      <c r="E2928" s="31" t="s">
        <v>6827</v>
      </c>
      <c r="F2928" s="31" t="s">
        <v>48</v>
      </c>
      <c r="G2928" s="32" t="s">
        <v>40</v>
      </c>
      <c r="H2928" s="33">
        <v>0</v>
      </c>
      <c r="I2928" s="67">
        <v>590000000</v>
      </c>
      <c r="J2928" s="32" t="s">
        <v>41</v>
      </c>
      <c r="K2928" s="32" t="s">
        <v>153</v>
      </c>
      <c r="L2928" s="32" t="s">
        <v>43</v>
      </c>
      <c r="M2928" s="32" t="s">
        <v>84</v>
      </c>
      <c r="N2928" s="32" t="s">
        <v>154</v>
      </c>
      <c r="O2928" s="32" t="s">
        <v>155</v>
      </c>
      <c r="P2928" s="32" t="s">
        <v>162</v>
      </c>
      <c r="Q2928" s="32" t="s">
        <v>163</v>
      </c>
      <c r="R2928" s="34">
        <v>2</v>
      </c>
      <c r="S2928" s="34">
        <v>133000</v>
      </c>
      <c r="T2928" s="35">
        <v>0</v>
      </c>
      <c r="U2928" s="36">
        <v>0</v>
      </c>
      <c r="V2928" s="37" t="s">
        <v>48</v>
      </c>
      <c r="W2928" s="32">
        <v>2016</v>
      </c>
      <c r="X2928" s="38" t="s">
        <v>6299</v>
      </c>
    </row>
    <row r="2929" spans="1:61" ht="50.1" customHeight="1">
      <c r="A2929" s="29" t="s">
        <v>6828</v>
      </c>
      <c r="B2929" s="30" t="s">
        <v>35</v>
      </c>
      <c r="C2929" s="31" t="s">
        <v>6826</v>
      </c>
      <c r="D2929" s="31" t="s">
        <v>6783</v>
      </c>
      <c r="E2929" s="31" t="s">
        <v>6827</v>
      </c>
      <c r="F2929" s="31" t="s">
        <v>48</v>
      </c>
      <c r="G2929" s="32" t="s">
        <v>40</v>
      </c>
      <c r="H2929" s="33">
        <v>0</v>
      </c>
      <c r="I2929" s="67">
        <v>590000000</v>
      </c>
      <c r="J2929" s="32" t="s">
        <v>41</v>
      </c>
      <c r="K2929" s="32" t="s">
        <v>2101</v>
      </c>
      <c r="L2929" s="32" t="s">
        <v>43</v>
      </c>
      <c r="M2929" s="32" t="s">
        <v>84</v>
      </c>
      <c r="N2929" s="32" t="s">
        <v>154</v>
      </c>
      <c r="O2929" s="32" t="s">
        <v>155</v>
      </c>
      <c r="P2929" s="32" t="s">
        <v>162</v>
      </c>
      <c r="Q2929" s="32" t="s">
        <v>163</v>
      </c>
      <c r="R2929" s="34">
        <v>5.9109999999999996</v>
      </c>
      <c r="S2929" s="34">
        <v>133000</v>
      </c>
      <c r="T2929" s="35">
        <f>R2929*S2929</f>
        <v>786163</v>
      </c>
      <c r="U2929" s="36">
        <f>T2929*1.12</f>
        <v>880502.56</v>
      </c>
      <c r="V2929" s="37" t="s">
        <v>48</v>
      </c>
      <c r="W2929" s="32">
        <v>2016</v>
      </c>
      <c r="X2929" s="38" t="s">
        <v>48</v>
      </c>
    </row>
    <row r="2930" spans="1:61" ht="50.1" customHeight="1">
      <c r="A2930" s="29" t="s">
        <v>6829</v>
      </c>
      <c r="B2930" s="30" t="s">
        <v>35</v>
      </c>
      <c r="C2930" s="31" t="s">
        <v>6830</v>
      </c>
      <c r="D2930" s="31" t="s">
        <v>6831</v>
      </c>
      <c r="E2930" s="31" t="s">
        <v>6832</v>
      </c>
      <c r="F2930" s="31" t="s">
        <v>48</v>
      </c>
      <c r="G2930" s="32" t="s">
        <v>40</v>
      </c>
      <c r="H2930" s="33">
        <v>0</v>
      </c>
      <c r="I2930" s="67">
        <v>590000000</v>
      </c>
      <c r="J2930" s="32" t="s">
        <v>41</v>
      </c>
      <c r="K2930" s="32" t="s">
        <v>153</v>
      </c>
      <c r="L2930" s="32" t="s">
        <v>43</v>
      </c>
      <c r="M2930" s="32" t="s">
        <v>84</v>
      </c>
      <c r="N2930" s="32" t="s">
        <v>154</v>
      </c>
      <c r="O2930" s="32" t="s">
        <v>155</v>
      </c>
      <c r="P2930" s="32" t="s">
        <v>162</v>
      </c>
      <c r="Q2930" s="32" t="s">
        <v>163</v>
      </c>
      <c r="R2930" s="34">
        <v>1</v>
      </c>
      <c r="S2930" s="34">
        <v>257000</v>
      </c>
      <c r="T2930" s="35">
        <v>0</v>
      </c>
      <c r="U2930" s="36">
        <f>T2930*1.12</f>
        <v>0</v>
      </c>
      <c r="V2930" s="37" t="s">
        <v>48</v>
      </c>
      <c r="W2930" s="32">
        <v>2016</v>
      </c>
      <c r="X2930" s="38">
        <v>11</v>
      </c>
    </row>
    <row r="2931" spans="1:61" s="163" customFormat="1" ht="50.1" customHeight="1">
      <c r="A2931" s="41" t="s">
        <v>6833</v>
      </c>
      <c r="B2931" s="30" t="s">
        <v>35</v>
      </c>
      <c r="C2931" s="42" t="s">
        <v>6830</v>
      </c>
      <c r="D2931" s="42" t="s">
        <v>6831</v>
      </c>
      <c r="E2931" s="42" t="s">
        <v>6832</v>
      </c>
      <c r="F2931" s="161"/>
      <c r="G2931" s="32" t="s">
        <v>40</v>
      </c>
      <c r="H2931" s="30">
        <v>0</v>
      </c>
      <c r="I2931" s="67">
        <v>590000000</v>
      </c>
      <c r="J2931" s="32" t="s">
        <v>41</v>
      </c>
      <c r="K2931" s="32" t="s">
        <v>165</v>
      </c>
      <c r="L2931" s="32" t="s">
        <v>43</v>
      </c>
      <c r="M2931" s="32" t="s">
        <v>84</v>
      </c>
      <c r="N2931" s="54" t="s">
        <v>154</v>
      </c>
      <c r="O2931" s="54" t="s">
        <v>166</v>
      </c>
      <c r="P2931" s="30" t="s">
        <v>162</v>
      </c>
      <c r="Q2931" s="30" t="s">
        <v>163</v>
      </c>
      <c r="R2931" s="55">
        <v>1</v>
      </c>
      <c r="S2931" s="55">
        <v>257000</v>
      </c>
      <c r="T2931" s="44">
        <f>R2931*S2931</f>
        <v>257000</v>
      </c>
      <c r="U2931" s="44">
        <f>T2931*1.12</f>
        <v>287840</v>
      </c>
      <c r="V2931" s="56"/>
      <c r="W2931" s="32">
        <v>2016</v>
      </c>
      <c r="X2931" s="32"/>
    </row>
    <row r="2932" spans="1:61" ht="50.1" customHeight="1">
      <c r="A2932" s="29" t="s">
        <v>6834</v>
      </c>
      <c r="B2932" s="30" t="s">
        <v>35</v>
      </c>
      <c r="C2932" s="31" t="s">
        <v>6835</v>
      </c>
      <c r="D2932" s="31" t="s">
        <v>6831</v>
      </c>
      <c r="E2932" s="31" t="s">
        <v>6836</v>
      </c>
      <c r="F2932" s="31" t="s">
        <v>48</v>
      </c>
      <c r="G2932" s="32" t="s">
        <v>40</v>
      </c>
      <c r="H2932" s="33">
        <v>0</v>
      </c>
      <c r="I2932" s="67">
        <v>590000000</v>
      </c>
      <c r="J2932" s="32" t="s">
        <v>41</v>
      </c>
      <c r="K2932" s="32" t="s">
        <v>153</v>
      </c>
      <c r="L2932" s="32" t="s">
        <v>43</v>
      </c>
      <c r="M2932" s="32" t="s">
        <v>84</v>
      </c>
      <c r="N2932" s="32" t="s">
        <v>154</v>
      </c>
      <c r="O2932" s="32" t="s">
        <v>155</v>
      </c>
      <c r="P2932" s="32" t="s">
        <v>162</v>
      </c>
      <c r="Q2932" s="32" t="s">
        <v>163</v>
      </c>
      <c r="R2932" s="34">
        <v>1</v>
      </c>
      <c r="S2932" s="34">
        <v>257000</v>
      </c>
      <c r="T2932" s="35">
        <v>0</v>
      </c>
      <c r="U2932" s="36">
        <f t="shared" ref="U2932:U2943" si="245">T2932*1.12</f>
        <v>0</v>
      </c>
      <c r="V2932" s="37" t="s">
        <v>48</v>
      </c>
      <c r="W2932" s="32">
        <v>2016</v>
      </c>
      <c r="X2932" s="38">
        <v>11</v>
      </c>
    </row>
    <row r="2933" spans="1:61" s="40" customFormat="1" ht="50.1" customHeight="1">
      <c r="A2933" s="70" t="s">
        <v>6837</v>
      </c>
      <c r="B2933" s="30" t="s">
        <v>35</v>
      </c>
      <c r="C2933" s="42" t="s">
        <v>6835</v>
      </c>
      <c r="D2933" s="42" t="s">
        <v>6831</v>
      </c>
      <c r="E2933" s="42" t="s">
        <v>6836</v>
      </c>
      <c r="F2933" s="161"/>
      <c r="G2933" s="32" t="s">
        <v>40</v>
      </c>
      <c r="H2933" s="30">
        <v>0</v>
      </c>
      <c r="I2933" s="67">
        <v>590000000</v>
      </c>
      <c r="J2933" s="32" t="s">
        <v>41</v>
      </c>
      <c r="K2933" s="32" t="s">
        <v>165</v>
      </c>
      <c r="L2933" s="32" t="s">
        <v>43</v>
      </c>
      <c r="M2933" s="32" t="s">
        <v>84</v>
      </c>
      <c r="N2933" s="54" t="s">
        <v>154</v>
      </c>
      <c r="O2933" s="54" t="s">
        <v>166</v>
      </c>
      <c r="P2933" s="32">
        <v>168</v>
      </c>
      <c r="Q2933" s="30" t="s">
        <v>163</v>
      </c>
      <c r="R2933" s="373">
        <v>1</v>
      </c>
      <c r="S2933" s="58">
        <v>257000</v>
      </c>
      <c r="T2933" s="58">
        <v>0</v>
      </c>
      <c r="U2933" s="58">
        <f>T2933*1.12</f>
        <v>0</v>
      </c>
      <c r="V2933" s="56"/>
      <c r="W2933" s="32">
        <v>2016</v>
      </c>
      <c r="X2933" s="32" t="s">
        <v>12653</v>
      </c>
      <c r="Y2933" s="364"/>
      <c r="Z2933" s="364"/>
      <c r="AA2933" s="364"/>
      <c r="AB2933" s="364"/>
      <c r="AC2933" s="364"/>
      <c r="AD2933" s="364"/>
      <c r="AE2933" s="364"/>
      <c r="AF2933" s="364"/>
      <c r="AG2933" s="364"/>
      <c r="AH2933" s="364"/>
      <c r="AI2933" s="364"/>
      <c r="AJ2933" s="364"/>
      <c r="AK2933" s="39"/>
      <c r="AL2933" s="39"/>
      <c r="AM2933" s="39"/>
      <c r="AN2933" s="39"/>
      <c r="AO2933" s="39"/>
      <c r="AP2933" s="39"/>
      <c r="AQ2933" s="39"/>
      <c r="AR2933" s="39"/>
      <c r="AS2933" s="39"/>
      <c r="AT2933" s="39"/>
      <c r="AU2933" s="39"/>
      <c r="AV2933" s="39"/>
      <c r="AW2933" s="39"/>
      <c r="AX2933" s="39"/>
      <c r="AY2933" s="39"/>
      <c r="AZ2933" s="39"/>
      <c r="BA2933" s="39"/>
      <c r="BB2933" s="39"/>
      <c r="BC2933" s="39"/>
      <c r="BD2933" s="39"/>
      <c r="BE2933" s="39"/>
      <c r="BF2933" s="39"/>
      <c r="BG2933" s="39"/>
      <c r="BH2933" s="39"/>
      <c r="BI2933" s="39"/>
    </row>
    <row r="2934" spans="1:61" s="40" customFormat="1" ht="50.1" customHeight="1">
      <c r="A2934" s="70" t="s">
        <v>14194</v>
      </c>
      <c r="B2934" s="30" t="s">
        <v>35</v>
      </c>
      <c r="C2934" s="220" t="s">
        <v>6835</v>
      </c>
      <c r="D2934" s="42" t="s">
        <v>6831</v>
      </c>
      <c r="E2934" s="220" t="s">
        <v>6836</v>
      </c>
      <c r="F2934" s="335"/>
      <c r="G2934" s="32" t="s">
        <v>40</v>
      </c>
      <c r="H2934" s="30">
        <v>0</v>
      </c>
      <c r="I2934" s="32">
        <v>590000000</v>
      </c>
      <c r="J2934" s="32" t="s">
        <v>41</v>
      </c>
      <c r="K2934" s="32" t="s">
        <v>13233</v>
      </c>
      <c r="L2934" s="32" t="s">
        <v>43</v>
      </c>
      <c r="M2934" s="32" t="s">
        <v>84</v>
      </c>
      <c r="N2934" s="54" t="s">
        <v>154</v>
      </c>
      <c r="O2934" s="54" t="s">
        <v>166</v>
      </c>
      <c r="P2934" s="32">
        <v>168</v>
      </c>
      <c r="Q2934" s="30" t="s">
        <v>163</v>
      </c>
      <c r="R2934" s="373">
        <v>5.3999999999999999E-2</v>
      </c>
      <c r="S2934" s="58">
        <v>335000</v>
      </c>
      <c r="T2934" s="119">
        <f t="shared" ref="T2934" si="246">R2934*S2934</f>
        <v>18090</v>
      </c>
      <c r="U2934" s="58">
        <f t="shared" ref="U2934" si="247">T2934*1.12</f>
        <v>20260.800000000003</v>
      </c>
      <c r="V2934" s="56"/>
      <c r="W2934" s="32">
        <v>2016</v>
      </c>
      <c r="X2934" s="32"/>
      <c r="Y2934" s="364"/>
      <c r="Z2934" s="364"/>
      <c r="AA2934" s="364"/>
      <c r="AB2934" s="364"/>
      <c r="AC2934" s="364"/>
      <c r="AD2934" s="364"/>
      <c r="AE2934" s="364"/>
      <c r="AF2934" s="364"/>
      <c r="AG2934" s="364"/>
      <c r="AH2934" s="364"/>
      <c r="AI2934" s="364"/>
      <c r="AJ2934" s="364"/>
      <c r="AK2934" s="39"/>
      <c r="AL2934" s="39"/>
      <c r="AM2934" s="39"/>
      <c r="AN2934" s="39"/>
      <c r="AO2934" s="39"/>
      <c r="AP2934" s="39"/>
      <c r="AQ2934" s="39"/>
      <c r="AR2934" s="39"/>
      <c r="AS2934" s="39"/>
      <c r="AT2934" s="39"/>
      <c r="AU2934" s="39"/>
      <c r="AV2934" s="39"/>
      <c r="AW2934" s="39"/>
      <c r="AX2934" s="39"/>
      <c r="AY2934" s="39"/>
      <c r="AZ2934" s="39"/>
      <c r="BA2934" s="39"/>
      <c r="BB2934" s="39"/>
      <c r="BC2934" s="39"/>
      <c r="BD2934" s="39"/>
      <c r="BE2934" s="39"/>
      <c r="BF2934" s="39"/>
      <c r="BG2934" s="39"/>
      <c r="BH2934" s="39"/>
      <c r="BI2934" s="39"/>
    </row>
    <row r="2935" spans="1:61" ht="50.1" customHeight="1">
      <c r="A2935" s="29" t="s">
        <v>6838</v>
      </c>
      <c r="B2935" s="30" t="s">
        <v>35</v>
      </c>
      <c r="C2935" s="31" t="s">
        <v>6839</v>
      </c>
      <c r="D2935" s="31" t="s">
        <v>6831</v>
      </c>
      <c r="E2935" s="31" t="s">
        <v>6840</v>
      </c>
      <c r="F2935" s="31" t="s">
        <v>48</v>
      </c>
      <c r="G2935" s="32" t="s">
        <v>40</v>
      </c>
      <c r="H2935" s="33">
        <v>0</v>
      </c>
      <c r="I2935" s="67">
        <v>590000000</v>
      </c>
      <c r="J2935" s="32" t="s">
        <v>41</v>
      </c>
      <c r="K2935" s="32" t="s">
        <v>153</v>
      </c>
      <c r="L2935" s="32" t="s">
        <v>43</v>
      </c>
      <c r="M2935" s="32" t="s">
        <v>84</v>
      </c>
      <c r="N2935" s="32" t="s">
        <v>154</v>
      </c>
      <c r="O2935" s="32" t="s">
        <v>155</v>
      </c>
      <c r="P2935" s="32" t="s">
        <v>162</v>
      </c>
      <c r="Q2935" s="32" t="s">
        <v>163</v>
      </c>
      <c r="R2935" s="34">
        <v>1</v>
      </c>
      <c r="S2935" s="34">
        <v>257000</v>
      </c>
      <c r="T2935" s="35">
        <v>0</v>
      </c>
      <c r="U2935" s="36">
        <f t="shared" si="245"/>
        <v>0</v>
      </c>
      <c r="V2935" s="37" t="s">
        <v>48</v>
      </c>
      <c r="W2935" s="32">
        <v>2016</v>
      </c>
      <c r="X2935" s="38">
        <v>11</v>
      </c>
    </row>
    <row r="2936" spans="1:61" s="40" customFormat="1" ht="50.1" customHeight="1">
      <c r="A2936" s="70" t="s">
        <v>6841</v>
      </c>
      <c r="B2936" s="30" t="s">
        <v>35</v>
      </c>
      <c r="C2936" s="42" t="s">
        <v>6839</v>
      </c>
      <c r="D2936" s="42" t="s">
        <v>6831</v>
      </c>
      <c r="E2936" s="42" t="s">
        <v>6840</v>
      </c>
      <c r="F2936" s="161"/>
      <c r="G2936" s="32" t="s">
        <v>40</v>
      </c>
      <c r="H2936" s="30">
        <v>0</v>
      </c>
      <c r="I2936" s="67">
        <v>590000000</v>
      </c>
      <c r="J2936" s="32" t="s">
        <v>41</v>
      </c>
      <c r="K2936" s="32" t="s">
        <v>165</v>
      </c>
      <c r="L2936" s="32" t="s">
        <v>43</v>
      </c>
      <c r="M2936" s="32" t="s">
        <v>84</v>
      </c>
      <c r="N2936" s="54" t="s">
        <v>154</v>
      </c>
      <c r="O2936" s="54" t="s">
        <v>166</v>
      </c>
      <c r="P2936" s="32">
        <v>168</v>
      </c>
      <c r="Q2936" s="30" t="s">
        <v>163</v>
      </c>
      <c r="R2936" s="373">
        <v>1</v>
      </c>
      <c r="S2936" s="58">
        <v>257000</v>
      </c>
      <c r="T2936" s="58">
        <v>0</v>
      </c>
      <c r="U2936" s="58">
        <f>T2936*1.12</f>
        <v>0</v>
      </c>
      <c r="V2936" s="56"/>
      <c r="W2936" s="32">
        <v>2016</v>
      </c>
      <c r="X2936" s="32" t="s">
        <v>12653</v>
      </c>
      <c r="Y2936" s="364"/>
      <c r="Z2936" s="364"/>
      <c r="AA2936" s="364"/>
      <c r="AB2936" s="364"/>
      <c r="AC2936" s="364"/>
      <c r="AD2936" s="364"/>
      <c r="AE2936" s="364"/>
      <c r="AF2936" s="364"/>
      <c r="AG2936" s="364"/>
      <c r="AH2936" s="364"/>
      <c r="AI2936" s="364"/>
      <c r="AJ2936" s="364"/>
      <c r="AK2936" s="39"/>
      <c r="AL2936" s="39"/>
      <c r="AM2936" s="39"/>
      <c r="AN2936" s="39"/>
      <c r="AO2936" s="39"/>
      <c r="AP2936" s="39"/>
      <c r="AQ2936" s="39"/>
      <c r="AR2936" s="39"/>
      <c r="AS2936" s="39"/>
      <c r="AT2936" s="39"/>
      <c r="AU2936" s="39"/>
      <c r="AV2936" s="39"/>
      <c r="AW2936" s="39"/>
      <c r="AX2936" s="39"/>
      <c r="AY2936" s="39"/>
      <c r="AZ2936" s="39"/>
      <c r="BA2936" s="39"/>
      <c r="BB2936" s="39"/>
      <c r="BC2936" s="39"/>
      <c r="BD2936" s="39"/>
      <c r="BE2936" s="39"/>
      <c r="BF2936" s="39"/>
      <c r="BG2936" s="39"/>
      <c r="BH2936" s="39"/>
      <c r="BI2936" s="39"/>
    </row>
    <row r="2937" spans="1:61" s="40" customFormat="1" ht="50.1" customHeight="1">
      <c r="A2937" s="70" t="s">
        <v>14195</v>
      </c>
      <c r="B2937" s="30" t="s">
        <v>35</v>
      </c>
      <c r="C2937" s="220" t="s">
        <v>6839</v>
      </c>
      <c r="D2937" s="42" t="s">
        <v>6831</v>
      </c>
      <c r="E2937" s="220" t="s">
        <v>6840</v>
      </c>
      <c r="F2937" s="335"/>
      <c r="G2937" s="32" t="s">
        <v>40</v>
      </c>
      <c r="H2937" s="30">
        <v>0</v>
      </c>
      <c r="I2937" s="32">
        <v>590000000</v>
      </c>
      <c r="J2937" s="32" t="s">
        <v>41</v>
      </c>
      <c r="K2937" s="32" t="s">
        <v>13233</v>
      </c>
      <c r="L2937" s="32" t="s">
        <v>43</v>
      </c>
      <c r="M2937" s="32" t="s">
        <v>84</v>
      </c>
      <c r="N2937" s="54" t="s">
        <v>154</v>
      </c>
      <c r="O2937" s="54" t="s">
        <v>166</v>
      </c>
      <c r="P2937" s="32">
        <v>168</v>
      </c>
      <c r="Q2937" s="30" t="s">
        <v>163</v>
      </c>
      <c r="R2937" s="373">
        <v>8.1000000000000003E-2</v>
      </c>
      <c r="S2937" s="58">
        <v>335000</v>
      </c>
      <c r="T2937" s="119">
        <f t="shared" ref="T2937" si="248">R2937*S2937</f>
        <v>27135</v>
      </c>
      <c r="U2937" s="58">
        <f t="shared" ref="U2937" si="249">T2937*1.12</f>
        <v>30391.200000000004</v>
      </c>
      <c r="V2937" s="56"/>
      <c r="W2937" s="32">
        <v>2016</v>
      </c>
      <c r="X2937" s="32"/>
      <c r="Y2937" s="364"/>
      <c r="Z2937" s="364"/>
      <c r="AA2937" s="364"/>
      <c r="AB2937" s="364"/>
      <c r="AC2937" s="364"/>
      <c r="AD2937" s="364"/>
      <c r="AE2937" s="364"/>
      <c r="AF2937" s="364"/>
      <c r="AG2937" s="364"/>
      <c r="AH2937" s="364"/>
      <c r="AI2937" s="364"/>
      <c r="AJ2937" s="364"/>
      <c r="AK2937" s="39"/>
      <c r="AL2937" s="39"/>
      <c r="AM2937" s="39"/>
      <c r="AN2937" s="39"/>
      <c r="AO2937" s="39"/>
      <c r="AP2937" s="39"/>
      <c r="AQ2937" s="39"/>
      <c r="AR2937" s="39"/>
      <c r="AS2937" s="39"/>
      <c r="AT2937" s="39"/>
      <c r="AU2937" s="39"/>
      <c r="AV2937" s="39"/>
      <c r="AW2937" s="39"/>
      <c r="AX2937" s="39"/>
      <c r="AY2937" s="39"/>
      <c r="AZ2937" s="39"/>
      <c r="BA2937" s="39"/>
      <c r="BB2937" s="39"/>
      <c r="BC2937" s="39"/>
      <c r="BD2937" s="39"/>
      <c r="BE2937" s="39"/>
      <c r="BF2937" s="39"/>
      <c r="BG2937" s="39"/>
      <c r="BH2937" s="39"/>
      <c r="BI2937" s="39"/>
    </row>
    <row r="2938" spans="1:61" ht="50.1" customHeight="1">
      <c r="A2938" s="29" t="s">
        <v>6842</v>
      </c>
      <c r="B2938" s="30" t="s">
        <v>35</v>
      </c>
      <c r="C2938" s="31" t="s">
        <v>6843</v>
      </c>
      <c r="D2938" s="31" t="s">
        <v>6831</v>
      </c>
      <c r="E2938" s="31" t="s">
        <v>6844</v>
      </c>
      <c r="F2938" s="31" t="s">
        <v>48</v>
      </c>
      <c r="G2938" s="32" t="s">
        <v>40</v>
      </c>
      <c r="H2938" s="33">
        <v>0</v>
      </c>
      <c r="I2938" s="67">
        <v>590000000</v>
      </c>
      <c r="J2938" s="32" t="s">
        <v>41</v>
      </c>
      <c r="K2938" s="32" t="s">
        <v>153</v>
      </c>
      <c r="L2938" s="32" t="s">
        <v>43</v>
      </c>
      <c r="M2938" s="32" t="s">
        <v>84</v>
      </c>
      <c r="N2938" s="32" t="s">
        <v>154</v>
      </c>
      <c r="O2938" s="32" t="s">
        <v>155</v>
      </c>
      <c r="P2938" s="32" t="s">
        <v>162</v>
      </c>
      <c r="Q2938" s="32" t="s">
        <v>163</v>
      </c>
      <c r="R2938" s="34">
        <v>1</v>
      </c>
      <c r="S2938" s="34">
        <v>257000</v>
      </c>
      <c r="T2938" s="35">
        <v>0</v>
      </c>
      <c r="U2938" s="36">
        <f t="shared" si="245"/>
        <v>0</v>
      </c>
      <c r="V2938" s="37" t="s">
        <v>48</v>
      </c>
      <c r="W2938" s="32">
        <v>2016</v>
      </c>
      <c r="X2938" s="38">
        <v>11</v>
      </c>
    </row>
    <row r="2939" spans="1:61" s="163" customFormat="1" ht="50.1" customHeight="1">
      <c r="A2939" s="41" t="s">
        <v>6845</v>
      </c>
      <c r="B2939" s="30" t="s">
        <v>35</v>
      </c>
      <c r="C2939" s="42" t="s">
        <v>6843</v>
      </c>
      <c r="D2939" s="42" t="s">
        <v>6831</v>
      </c>
      <c r="E2939" s="42" t="s">
        <v>6844</v>
      </c>
      <c r="F2939" s="161"/>
      <c r="G2939" s="32" t="s">
        <v>40</v>
      </c>
      <c r="H2939" s="30">
        <v>0</v>
      </c>
      <c r="I2939" s="67">
        <v>590000000</v>
      </c>
      <c r="J2939" s="32" t="s">
        <v>41</v>
      </c>
      <c r="K2939" s="32" t="s">
        <v>165</v>
      </c>
      <c r="L2939" s="32" t="s">
        <v>43</v>
      </c>
      <c r="M2939" s="32" t="s">
        <v>84</v>
      </c>
      <c r="N2939" s="54" t="s">
        <v>154</v>
      </c>
      <c r="O2939" s="54" t="s">
        <v>166</v>
      </c>
      <c r="P2939" s="30" t="s">
        <v>162</v>
      </c>
      <c r="Q2939" s="30" t="s">
        <v>163</v>
      </c>
      <c r="R2939" s="55">
        <v>1</v>
      </c>
      <c r="S2939" s="55">
        <v>257000</v>
      </c>
      <c r="T2939" s="44">
        <f>R2939*S2939</f>
        <v>257000</v>
      </c>
      <c r="U2939" s="44">
        <f>T2939*1.12</f>
        <v>287840</v>
      </c>
      <c r="V2939" s="56"/>
      <c r="W2939" s="32">
        <v>2016</v>
      </c>
      <c r="X2939" s="32"/>
    </row>
    <row r="2940" spans="1:61" ht="50.1" customHeight="1">
      <c r="A2940" s="29" t="s">
        <v>6846</v>
      </c>
      <c r="B2940" s="30" t="s">
        <v>35</v>
      </c>
      <c r="C2940" s="31" t="s">
        <v>6847</v>
      </c>
      <c r="D2940" s="31" t="s">
        <v>6831</v>
      </c>
      <c r="E2940" s="31" t="s">
        <v>6848</v>
      </c>
      <c r="F2940" s="31" t="s">
        <v>48</v>
      </c>
      <c r="G2940" s="32" t="s">
        <v>40</v>
      </c>
      <c r="H2940" s="33">
        <v>0</v>
      </c>
      <c r="I2940" s="67">
        <v>590000000</v>
      </c>
      <c r="J2940" s="32" t="s">
        <v>41</v>
      </c>
      <c r="K2940" s="32" t="s">
        <v>153</v>
      </c>
      <c r="L2940" s="32" t="s">
        <v>43</v>
      </c>
      <c r="M2940" s="32" t="s">
        <v>84</v>
      </c>
      <c r="N2940" s="32" t="s">
        <v>154</v>
      </c>
      <c r="O2940" s="32" t="s">
        <v>155</v>
      </c>
      <c r="P2940" s="32" t="s">
        <v>162</v>
      </c>
      <c r="Q2940" s="32" t="s">
        <v>163</v>
      </c>
      <c r="R2940" s="34">
        <v>1</v>
      </c>
      <c r="S2940" s="34">
        <v>257000</v>
      </c>
      <c r="T2940" s="35">
        <v>0</v>
      </c>
      <c r="U2940" s="36">
        <f t="shared" si="245"/>
        <v>0</v>
      </c>
      <c r="V2940" s="37" t="s">
        <v>48</v>
      </c>
      <c r="W2940" s="32">
        <v>2016</v>
      </c>
      <c r="X2940" s="38">
        <v>11</v>
      </c>
    </row>
    <row r="2941" spans="1:61" s="40" customFormat="1" ht="50.1" customHeight="1">
      <c r="A2941" s="70" t="s">
        <v>6849</v>
      </c>
      <c r="B2941" s="30" t="s">
        <v>35</v>
      </c>
      <c r="C2941" s="42" t="s">
        <v>6847</v>
      </c>
      <c r="D2941" s="42" t="s">
        <v>6831</v>
      </c>
      <c r="E2941" s="42" t="s">
        <v>6848</v>
      </c>
      <c r="F2941" s="161"/>
      <c r="G2941" s="32" t="s">
        <v>40</v>
      </c>
      <c r="H2941" s="30">
        <v>0</v>
      </c>
      <c r="I2941" s="67">
        <v>590000000</v>
      </c>
      <c r="J2941" s="32" t="s">
        <v>41</v>
      </c>
      <c r="K2941" s="32" t="s">
        <v>165</v>
      </c>
      <c r="L2941" s="32" t="s">
        <v>43</v>
      </c>
      <c r="M2941" s="32" t="s">
        <v>84</v>
      </c>
      <c r="N2941" s="54" t="s">
        <v>154</v>
      </c>
      <c r="O2941" s="54" t="s">
        <v>166</v>
      </c>
      <c r="P2941" s="32">
        <v>168</v>
      </c>
      <c r="Q2941" s="30" t="s">
        <v>163</v>
      </c>
      <c r="R2941" s="373">
        <v>1</v>
      </c>
      <c r="S2941" s="58">
        <v>257000</v>
      </c>
      <c r="T2941" s="58">
        <v>0</v>
      </c>
      <c r="U2941" s="58">
        <f>T2941*1.12</f>
        <v>0</v>
      </c>
      <c r="V2941" s="56"/>
      <c r="W2941" s="32">
        <v>2016</v>
      </c>
      <c r="X2941" s="32" t="s">
        <v>12653</v>
      </c>
      <c r="Y2941" s="364"/>
      <c r="Z2941" s="364"/>
      <c r="AA2941" s="364"/>
      <c r="AB2941" s="364"/>
      <c r="AC2941" s="364"/>
      <c r="AD2941" s="364"/>
      <c r="AE2941" s="364"/>
      <c r="AF2941" s="364"/>
      <c r="AG2941" s="364"/>
      <c r="AH2941" s="364"/>
      <c r="AI2941" s="364"/>
      <c r="AJ2941" s="364"/>
      <c r="AK2941" s="39"/>
      <c r="AL2941" s="39"/>
      <c r="AM2941" s="39"/>
      <c r="AN2941" s="39"/>
      <c r="AO2941" s="39"/>
      <c r="AP2941" s="39"/>
      <c r="AQ2941" s="39"/>
      <c r="AR2941" s="39"/>
      <c r="AS2941" s="39"/>
      <c r="AT2941" s="39"/>
      <c r="AU2941" s="39"/>
      <c r="AV2941" s="39"/>
      <c r="AW2941" s="39"/>
      <c r="AX2941" s="39"/>
      <c r="AY2941" s="39"/>
      <c r="AZ2941" s="39"/>
      <c r="BA2941" s="39"/>
      <c r="BB2941" s="39"/>
      <c r="BC2941" s="39"/>
      <c r="BD2941" s="39"/>
      <c r="BE2941" s="39"/>
      <c r="BF2941" s="39"/>
      <c r="BG2941" s="39"/>
      <c r="BH2941" s="39"/>
      <c r="BI2941" s="39"/>
    </row>
    <row r="2942" spans="1:61" s="40" customFormat="1" ht="50.1" customHeight="1">
      <c r="A2942" s="70" t="s">
        <v>14196</v>
      </c>
      <c r="B2942" s="30" t="s">
        <v>35</v>
      </c>
      <c r="C2942" s="220" t="s">
        <v>6847</v>
      </c>
      <c r="D2942" s="42" t="s">
        <v>6831</v>
      </c>
      <c r="E2942" s="220" t="s">
        <v>6848</v>
      </c>
      <c r="F2942" s="335"/>
      <c r="G2942" s="32" t="s">
        <v>40</v>
      </c>
      <c r="H2942" s="30">
        <v>0</v>
      </c>
      <c r="I2942" s="32">
        <v>590000000</v>
      </c>
      <c r="J2942" s="32" t="s">
        <v>41</v>
      </c>
      <c r="K2942" s="32" t="s">
        <v>13233</v>
      </c>
      <c r="L2942" s="32" t="s">
        <v>43</v>
      </c>
      <c r="M2942" s="32" t="s">
        <v>84</v>
      </c>
      <c r="N2942" s="54" t="s">
        <v>154</v>
      </c>
      <c r="O2942" s="54" t="s">
        <v>166</v>
      </c>
      <c r="P2942" s="32">
        <v>168</v>
      </c>
      <c r="Q2942" s="30" t="s">
        <v>163</v>
      </c>
      <c r="R2942" s="373">
        <v>0.115</v>
      </c>
      <c r="S2942" s="58">
        <v>335000</v>
      </c>
      <c r="T2942" s="119">
        <f t="shared" ref="T2942" si="250">R2942*S2942</f>
        <v>38525</v>
      </c>
      <c r="U2942" s="58">
        <f t="shared" ref="U2942" si="251">T2942*1.12</f>
        <v>43148.000000000007</v>
      </c>
      <c r="V2942" s="56"/>
      <c r="W2942" s="32">
        <v>2016</v>
      </c>
      <c r="X2942" s="32"/>
      <c r="Y2942" s="364"/>
      <c r="Z2942" s="364"/>
      <c r="AA2942" s="364"/>
      <c r="AB2942" s="364"/>
      <c r="AC2942" s="364"/>
      <c r="AD2942" s="364"/>
      <c r="AE2942" s="364"/>
      <c r="AF2942" s="364"/>
      <c r="AG2942" s="364"/>
      <c r="AH2942" s="364"/>
      <c r="AI2942" s="364"/>
      <c r="AJ2942" s="364"/>
      <c r="AK2942" s="39"/>
      <c r="AL2942" s="39"/>
      <c r="AM2942" s="39"/>
      <c r="AN2942" s="39"/>
      <c r="AO2942" s="39"/>
      <c r="AP2942" s="39"/>
      <c r="AQ2942" s="39"/>
      <c r="AR2942" s="39"/>
      <c r="AS2942" s="39"/>
      <c r="AT2942" s="39"/>
      <c r="AU2942" s="39"/>
      <c r="AV2942" s="39"/>
      <c r="AW2942" s="39"/>
      <c r="AX2942" s="39"/>
      <c r="AY2942" s="39"/>
      <c r="AZ2942" s="39"/>
      <c r="BA2942" s="39"/>
      <c r="BB2942" s="39"/>
      <c r="BC2942" s="39"/>
      <c r="BD2942" s="39"/>
      <c r="BE2942" s="39"/>
      <c r="BF2942" s="39"/>
      <c r="BG2942" s="39"/>
      <c r="BH2942" s="39"/>
      <c r="BI2942" s="39"/>
    </row>
    <row r="2943" spans="1:61" ht="50.1" customHeight="1">
      <c r="A2943" s="29" t="s">
        <v>6850</v>
      </c>
      <c r="B2943" s="30" t="s">
        <v>35</v>
      </c>
      <c r="C2943" s="31" t="s">
        <v>6851</v>
      </c>
      <c r="D2943" s="31" t="s">
        <v>6831</v>
      </c>
      <c r="E2943" s="31" t="s">
        <v>6852</v>
      </c>
      <c r="F2943" s="31" t="s">
        <v>48</v>
      </c>
      <c r="G2943" s="32" t="s">
        <v>40</v>
      </c>
      <c r="H2943" s="33">
        <v>0</v>
      </c>
      <c r="I2943" s="67">
        <v>590000000</v>
      </c>
      <c r="J2943" s="32" t="s">
        <v>41</v>
      </c>
      <c r="K2943" s="32" t="s">
        <v>153</v>
      </c>
      <c r="L2943" s="32" t="s">
        <v>43</v>
      </c>
      <c r="M2943" s="32" t="s">
        <v>84</v>
      </c>
      <c r="N2943" s="32" t="s">
        <v>154</v>
      </c>
      <c r="O2943" s="32" t="s">
        <v>155</v>
      </c>
      <c r="P2943" s="32" t="s">
        <v>162</v>
      </c>
      <c r="Q2943" s="32" t="s">
        <v>163</v>
      </c>
      <c r="R2943" s="34">
        <v>1</v>
      </c>
      <c r="S2943" s="34">
        <v>257000</v>
      </c>
      <c r="T2943" s="35">
        <v>0</v>
      </c>
      <c r="U2943" s="36">
        <f t="shared" si="245"/>
        <v>0</v>
      </c>
      <c r="V2943" s="37" t="s">
        <v>48</v>
      </c>
      <c r="W2943" s="32">
        <v>2016</v>
      </c>
      <c r="X2943" s="38">
        <v>11</v>
      </c>
    </row>
    <row r="2944" spans="1:61" s="40" customFormat="1" ht="50.1" customHeight="1">
      <c r="A2944" s="70" t="s">
        <v>6853</v>
      </c>
      <c r="B2944" s="30" t="s">
        <v>35</v>
      </c>
      <c r="C2944" s="42" t="s">
        <v>6851</v>
      </c>
      <c r="D2944" s="42" t="s">
        <v>6831</v>
      </c>
      <c r="E2944" s="42" t="s">
        <v>6852</v>
      </c>
      <c r="F2944" s="161"/>
      <c r="G2944" s="32" t="s">
        <v>40</v>
      </c>
      <c r="H2944" s="30">
        <v>0</v>
      </c>
      <c r="I2944" s="67">
        <v>590000000</v>
      </c>
      <c r="J2944" s="32" t="s">
        <v>41</v>
      </c>
      <c r="K2944" s="32" t="s">
        <v>165</v>
      </c>
      <c r="L2944" s="32" t="s">
        <v>43</v>
      </c>
      <c r="M2944" s="32" t="s">
        <v>84</v>
      </c>
      <c r="N2944" s="54" t="s">
        <v>154</v>
      </c>
      <c r="O2944" s="54" t="s">
        <v>166</v>
      </c>
      <c r="P2944" s="32">
        <v>168</v>
      </c>
      <c r="Q2944" s="30" t="s">
        <v>163</v>
      </c>
      <c r="R2944" s="373">
        <v>1</v>
      </c>
      <c r="S2944" s="58">
        <v>257000</v>
      </c>
      <c r="T2944" s="58">
        <v>0</v>
      </c>
      <c r="U2944" s="58">
        <f>T2944*1.12</f>
        <v>0</v>
      </c>
      <c r="V2944" s="56"/>
      <c r="W2944" s="32">
        <v>2016</v>
      </c>
      <c r="X2944" s="32" t="s">
        <v>12653</v>
      </c>
      <c r="Y2944" s="364"/>
      <c r="Z2944" s="364"/>
      <c r="AA2944" s="364"/>
      <c r="AB2944" s="364"/>
      <c r="AC2944" s="364"/>
      <c r="AD2944" s="364"/>
      <c r="AE2944" s="364"/>
      <c r="AF2944" s="364"/>
      <c r="AG2944" s="364"/>
      <c r="AH2944" s="364"/>
      <c r="AI2944" s="364"/>
      <c r="AJ2944" s="364"/>
      <c r="AK2944" s="39"/>
      <c r="AL2944" s="39"/>
      <c r="AM2944" s="39"/>
      <c r="AN2944" s="39"/>
      <c r="AO2944" s="39"/>
      <c r="AP2944" s="39"/>
      <c r="AQ2944" s="39"/>
      <c r="AR2944" s="39"/>
      <c r="AS2944" s="39"/>
      <c r="AT2944" s="39"/>
      <c r="AU2944" s="39"/>
      <c r="AV2944" s="39"/>
      <c r="AW2944" s="39"/>
      <c r="AX2944" s="39"/>
      <c r="AY2944" s="39"/>
      <c r="AZ2944" s="39"/>
      <c r="BA2944" s="39"/>
      <c r="BB2944" s="39"/>
      <c r="BC2944" s="39"/>
      <c r="BD2944" s="39"/>
      <c r="BE2944" s="39"/>
      <c r="BF2944" s="39"/>
      <c r="BG2944" s="39"/>
      <c r="BH2944" s="39"/>
      <c r="BI2944" s="39"/>
    </row>
    <row r="2945" spans="1:61" s="40" customFormat="1" ht="50.1" customHeight="1">
      <c r="A2945" s="70" t="s">
        <v>14197</v>
      </c>
      <c r="B2945" s="30" t="s">
        <v>35</v>
      </c>
      <c r="C2945" s="220" t="s">
        <v>6851</v>
      </c>
      <c r="D2945" s="42" t="s">
        <v>6831</v>
      </c>
      <c r="E2945" s="220" t="s">
        <v>6852</v>
      </c>
      <c r="F2945" s="335"/>
      <c r="G2945" s="32" t="s">
        <v>40</v>
      </c>
      <c r="H2945" s="30">
        <v>0</v>
      </c>
      <c r="I2945" s="32">
        <v>590000000</v>
      </c>
      <c r="J2945" s="32" t="s">
        <v>41</v>
      </c>
      <c r="K2945" s="32" t="s">
        <v>13233</v>
      </c>
      <c r="L2945" s="32" t="s">
        <v>43</v>
      </c>
      <c r="M2945" s="32" t="s">
        <v>84</v>
      </c>
      <c r="N2945" s="54" t="s">
        <v>154</v>
      </c>
      <c r="O2945" s="54" t="s">
        <v>166</v>
      </c>
      <c r="P2945" s="32">
        <v>168</v>
      </c>
      <c r="Q2945" s="30" t="s">
        <v>163</v>
      </c>
      <c r="R2945" s="373">
        <v>0.17899999999999999</v>
      </c>
      <c r="S2945" s="58">
        <v>335000</v>
      </c>
      <c r="T2945" s="119">
        <f t="shared" ref="T2945" si="252">R2945*S2945</f>
        <v>59965</v>
      </c>
      <c r="U2945" s="58">
        <f t="shared" ref="U2945" si="253">T2945*1.12</f>
        <v>67160.800000000003</v>
      </c>
      <c r="V2945" s="56"/>
      <c r="W2945" s="32">
        <v>2016</v>
      </c>
      <c r="X2945" s="32"/>
      <c r="Y2945" s="364"/>
      <c r="Z2945" s="364"/>
      <c r="AA2945" s="364"/>
      <c r="AB2945" s="364"/>
      <c r="AC2945" s="364"/>
      <c r="AD2945" s="364"/>
      <c r="AE2945" s="364"/>
      <c r="AF2945" s="364"/>
      <c r="AG2945" s="364"/>
      <c r="AH2945" s="364"/>
      <c r="AI2945" s="364"/>
      <c r="AJ2945" s="364"/>
      <c r="AK2945" s="39"/>
      <c r="AL2945" s="39"/>
      <c r="AM2945" s="39"/>
      <c r="AN2945" s="39"/>
      <c r="AO2945" s="39"/>
      <c r="AP2945" s="39"/>
      <c r="AQ2945" s="39"/>
      <c r="AR2945" s="39"/>
      <c r="AS2945" s="39"/>
      <c r="AT2945" s="39"/>
      <c r="AU2945" s="39"/>
      <c r="AV2945" s="39"/>
      <c r="AW2945" s="39"/>
      <c r="AX2945" s="39"/>
      <c r="AY2945" s="39"/>
      <c r="AZ2945" s="39"/>
      <c r="BA2945" s="39"/>
      <c r="BB2945" s="39"/>
      <c r="BC2945" s="39"/>
      <c r="BD2945" s="39"/>
      <c r="BE2945" s="39"/>
      <c r="BF2945" s="39"/>
      <c r="BG2945" s="39"/>
      <c r="BH2945" s="39"/>
      <c r="BI2945" s="39"/>
    </row>
    <row r="2946" spans="1:61" ht="50.1" customHeight="1">
      <c r="A2946" s="29" t="s">
        <v>6854</v>
      </c>
      <c r="B2946" s="30" t="s">
        <v>35</v>
      </c>
      <c r="C2946" s="31" t="s">
        <v>6855</v>
      </c>
      <c r="D2946" s="31" t="s">
        <v>6831</v>
      </c>
      <c r="E2946" s="31" t="s">
        <v>6856</v>
      </c>
      <c r="F2946" s="31" t="s">
        <v>48</v>
      </c>
      <c r="G2946" s="32" t="s">
        <v>40</v>
      </c>
      <c r="H2946" s="33">
        <v>0</v>
      </c>
      <c r="I2946" s="67">
        <v>590000000</v>
      </c>
      <c r="J2946" s="32" t="s">
        <v>41</v>
      </c>
      <c r="K2946" s="32" t="s">
        <v>153</v>
      </c>
      <c r="L2946" s="32" t="s">
        <v>43</v>
      </c>
      <c r="M2946" s="32" t="s">
        <v>84</v>
      </c>
      <c r="N2946" s="32" t="s">
        <v>154</v>
      </c>
      <c r="O2946" s="32" t="s">
        <v>155</v>
      </c>
      <c r="P2946" s="32" t="s">
        <v>162</v>
      </c>
      <c r="Q2946" s="32" t="s">
        <v>163</v>
      </c>
      <c r="R2946" s="34">
        <v>1</v>
      </c>
      <c r="S2946" s="34">
        <v>257000</v>
      </c>
      <c r="T2946" s="35">
        <v>0</v>
      </c>
      <c r="U2946" s="36">
        <v>0</v>
      </c>
      <c r="V2946" s="37" t="s">
        <v>48</v>
      </c>
      <c r="W2946" s="32">
        <v>2016</v>
      </c>
      <c r="X2946" s="38" t="s">
        <v>156</v>
      </c>
    </row>
    <row r="2947" spans="1:61" ht="50.1" customHeight="1">
      <c r="A2947" s="29" t="s">
        <v>6857</v>
      </c>
      <c r="B2947" s="30" t="s">
        <v>35</v>
      </c>
      <c r="C2947" s="31" t="s">
        <v>6855</v>
      </c>
      <c r="D2947" s="31" t="s">
        <v>6831</v>
      </c>
      <c r="E2947" s="31" t="s">
        <v>6856</v>
      </c>
      <c r="F2947" s="31" t="s">
        <v>48</v>
      </c>
      <c r="G2947" s="32" t="s">
        <v>40</v>
      </c>
      <c r="H2947" s="33">
        <v>0</v>
      </c>
      <c r="I2947" s="67">
        <v>590000000</v>
      </c>
      <c r="J2947" s="32" t="s">
        <v>41</v>
      </c>
      <c r="K2947" s="32" t="s">
        <v>153</v>
      </c>
      <c r="L2947" s="32" t="s">
        <v>43</v>
      </c>
      <c r="M2947" s="32" t="s">
        <v>84</v>
      </c>
      <c r="N2947" s="32" t="s">
        <v>154</v>
      </c>
      <c r="O2947" s="32" t="s">
        <v>155</v>
      </c>
      <c r="P2947" s="32" t="s">
        <v>162</v>
      </c>
      <c r="Q2947" s="32" t="s">
        <v>163</v>
      </c>
      <c r="R2947" s="34">
        <v>1</v>
      </c>
      <c r="S2947" s="34">
        <v>261000</v>
      </c>
      <c r="T2947" s="35">
        <f>R2947*S2947</f>
        <v>261000</v>
      </c>
      <c r="U2947" s="36">
        <f>T2947*1.12</f>
        <v>292320</v>
      </c>
      <c r="V2947" s="37" t="s">
        <v>48</v>
      </c>
      <c r="W2947" s="32">
        <v>2016</v>
      </c>
      <c r="X2947" s="38" t="s">
        <v>48</v>
      </c>
    </row>
    <row r="2948" spans="1:61" ht="50.1" customHeight="1">
      <c r="A2948" s="29" t="s">
        <v>6858</v>
      </c>
      <c r="B2948" s="30" t="s">
        <v>35</v>
      </c>
      <c r="C2948" s="31" t="s">
        <v>6859</v>
      </c>
      <c r="D2948" s="31" t="s">
        <v>6831</v>
      </c>
      <c r="E2948" s="31" t="s">
        <v>6860</v>
      </c>
      <c r="F2948" s="31" t="s">
        <v>48</v>
      </c>
      <c r="G2948" s="32" t="s">
        <v>40</v>
      </c>
      <c r="H2948" s="33">
        <v>0</v>
      </c>
      <c r="I2948" s="67">
        <v>590000000</v>
      </c>
      <c r="J2948" s="32" t="s">
        <v>41</v>
      </c>
      <c r="K2948" s="32" t="s">
        <v>153</v>
      </c>
      <c r="L2948" s="32" t="s">
        <v>43</v>
      </c>
      <c r="M2948" s="32" t="s">
        <v>84</v>
      </c>
      <c r="N2948" s="32" t="s">
        <v>154</v>
      </c>
      <c r="O2948" s="32" t="s">
        <v>155</v>
      </c>
      <c r="P2948" s="32" t="s">
        <v>162</v>
      </c>
      <c r="Q2948" s="32" t="s">
        <v>163</v>
      </c>
      <c r="R2948" s="34">
        <v>1</v>
      </c>
      <c r="S2948" s="34">
        <v>257000</v>
      </c>
      <c r="T2948" s="35">
        <v>0</v>
      </c>
      <c r="U2948" s="36">
        <v>0</v>
      </c>
      <c r="V2948" s="37" t="s">
        <v>48</v>
      </c>
      <c r="W2948" s="32">
        <v>2016</v>
      </c>
      <c r="X2948" s="38" t="s">
        <v>156</v>
      </c>
    </row>
    <row r="2949" spans="1:61" ht="50.1" customHeight="1">
      <c r="A2949" s="29" t="s">
        <v>6861</v>
      </c>
      <c r="B2949" s="30" t="s">
        <v>35</v>
      </c>
      <c r="C2949" s="31" t="s">
        <v>6859</v>
      </c>
      <c r="D2949" s="31" t="s">
        <v>6831</v>
      </c>
      <c r="E2949" s="31" t="s">
        <v>6860</v>
      </c>
      <c r="F2949" s="31" t="s">
        <v>48</v>
      </c>
      <c r="G2949" s="32" t="s">
        <v>40</v>
      </c>
      <c r="H2949" s="33">
        <v>0</v>
      </c>
      <c r="I2949" s="67">
        <v>590000000</v>
      </c>
      <c r="J2949" s="32" t="s">
        <v>41</v>
      </c>
      <c r="K2949" s="32" t="s">
        <v>153</v>
      </c>
      <c r="L2949" s="32" t="s">
        <v>43</v>
      </c>
      <c r="M2949" s="32" t="s">
        <v>84</v>
      </c>
      <c r="N2949" s="32" t="s">
        <v>154</v>
      </c>
      <c r="O2949" s="32" t="s">
        <v>155</v>
      </c>
      <c r="P2949" s="32" t="s">
        <v>162</v>
      </c>
      <c r="Q2949" s="32" t="s">
        <v>163</v>
      </c>
      <c r="R2949" s="34">
        <v>1</v>
      </c>
      <c r="S2949" s="34">
        <v>272321.43</v>
      </c>
      <c r="T2949" s="35">
        <f>R2949*S2949</f>
        <v>272321.43</v>
      </c>
      <c r="U2949" s="36">
        <f>T2949*1.12</f>
        <v>305000.00160000002</v>
      </c>
      <c r="V2949" s="37" t="s">
        <v>48</v>
      </c>
      <c r="W2949" s="32">
        <v>2016</v>
      </c>
      <c r="X2949" s="38" t="s">
        <v>48</v>
      </c>
    </row>
    <row r="2950" spans="1:61" ht="50.1" customHeight="1">
      <c r="A2950" s="29" t="s">
        <v>6862</v>
      </c>
      <c r="B2950" s="30" t="s">
        <v>35</v>
      </c>
      <c r="C2950" s="31" t="s">
        <v>6863</v>
      </c>
      <c r="D2950" s="31" t="s">
        <v>6831</v>
      </c>
      <c r="E2950" s="31" t="s">
        <v>6864</v>
      </c>
      <c r="F2950" s="31" t="s">
        <v>48</v>
      </c>
      <c r="G2950" s="32" t="s">
        <v>40</v>
      </c>
      <c r="H2950" s="33">
        <v>0</v>
      </c>
      <c r="I2950" s="67">
        <v>590000000</v>
      </c>
      <c r="J2950" s="32" t="s">
        <v>41</v>
      </c>
      <c r="K2950" s="32" t="s">
        <v>153</v>
      </c>
      <c r="L2950" s="32" t="s">
        <v>43</v>
      </c>
      <c r="M2950" s="32" t="s">
        <v>84</v>
      </c>
      <c r="N2950" s="32" t="s">
        <v>154</v>
      </c>
      <c r="O2950" s="32" t="s">
        <v>155</v>
      </c>
      <c r="P2950" s="32" t="s">
        <v>162</v>
      </c>
      <c r="Q2950" s="32" t="s">
        <v>163</v>
      </c>
      <c r="R2950" s="34">
        <v>1</v>
      </c>
      <c r="S2950" s="34">
        <v>257000</v>
      </c>
      <c r="T2950" s="35">
        <v>0</v>
      </c>
      <c r="U2950" s="36">
        <f>T2950*1.12</f>
        <v>0</v>
      </c>
      <c r="V2950" s="37" t="s">
        <v>48</v>
      </c>
      <c r="W2950" s="32">
        <v>2016</v>
      </c>
      <c r="X2950" s="38">
        <v>11</v>
      </c>
    </row>
    <row r="2951" spans="1:61" s="40" customFormat="1" ht="50.1" customHeight="1">
      <c r="A2951" s="70" t="s">
        <v>6865</v>
      </c>
      <c r="B2951" s="30" t="s">
        <v>35</v>
      </c>
      <c r="C2951" s="42" t="s">
        <v>6863</v>
      </c>
      <c r="D2951" s="42" t="s">
        <v>6831</v>
      </c>
      <c r="E2951" s="42" t="s">
        <v>6864</v>
      </c>
      <c r="F2951" s="161"/>
      <c r="G2951" s="32" t="s">
        <v>40</v>
      </c>
      <c r="H2951" s="30">
        <v>0</v>
      </c>
      <c r="I2951" s="67">
        <v>590000000</v>
      </c>
      <c r="J2951" s="32" t="s">
        <v>41</v>
      </c>
      <c r="K2951" s="32" t="s">
        <v>165</v>
      </c>
      <c r="L2951" s="32" t="s">
        <v>43</v>
      </c>
      <c r="M2951" s="32" t="s">
        <v>84</v>
      </c>
      <c r="N2951" s="54" t="s">
        <v>154</v>
      </c>
      <c r="O2951" s="54" t="s">
        <v>166</v>
      </c>
      <c r="P2951" s="32">
        <v>168</v>
      </c>
      <c r="Q2951" s="30" t="s">
        <v>163</v>
      </c>
      <c r="R2951" s="373">
        <v>1</v>
      </c>
      <c r="S2951" s="58">
        <v>257000</v>
      </c>
      <c r="T2951" s="58">
        <v>0</v>
      </c>
      <c r="U2951" s="58">
        <f>T2951*1.12</f>
        <v>0</v>
      </c>
      <c r="V2951" s="56"/>
      <c r="W2951" s="32">
        <v>2016</v>
      </c>
      <c r="X2951" s="32" t="s">
        <v>12653</v>
      </c>
      <c r="Y2951" s="364"/>
      <c r="Z2951" s="364"/>
      <c r="AA2951" s="364"/>
      <c r="AB2951" s="364"/>
      <c r="AC2951" s="364"/>
      <c r="AD2951" s="364"/>
      <c r="AE2951" s="364"/>
      <c r="AF2951" s="364"/>
      <c r="AG2951" s="364"/>
      <c r="AH2951" s="364"/>
      <c r="AI2951" s="364"/>
      <c r="AJ2951" s="364"/>
      <c r="AK2951" s="39"/>
      <c r="AL2951" s="39"/>
      <c r="AM2951" s="39"/>
      <c r="AN2951" s="39"/>
      <c r="AO2951" s="39"/>
      <c r="AP2951" s="39"/>
      <c r="AQ2951" s="39"/>
      <c r="AR2951" s="39"/>
      <c r="AS2951" s="39"/>
      <c r="AT2951" s="39"/>
      <c r="AU2951" s="39"/>
      <c r="AV2951" s="39"/>
      <c r="AW2951" s="39"/>
      <c r="AX2951" s="39"/>
      <c r="AY2951" s="39"/>
      <c r="AZ2951" s="39"/>
      <c r="BA2951" s="39"/>
      <c r="BB2951" s="39"/>
      <c r="BC2951" s="39"/>
      <c r="BD2951" s="39"/>
      <c r="BE2951" s="39"/>
      <c r="BF2951" s="39"/>
      <c r="BG2951" s="39"/>
      <c r="BH2951" s="39"/>
      <c r="BI2951" s="39"/>
    </row>
    <row r="2952" spans="1:61" s="40" customFormat="1" ht="50.1" customHeight="1">
      <c r="A2952" s="70" t="s">
        <v>14198</v>
      </c>
      <c r="B2952" s="30" t="s">
        <v>35</v>
      </c>
      <c r="C2952" s="220" t="s">
        <v>6863</v>
      </c>
      <c r="D2952" s="42" t="s">
        <v>6831</v>
      </c>
      <c r="E2952" s="220" t="s">
        <v>6864</v>
      </c>
      <c r="F2952" s="335"/>
      <c r="G2952" s="32" t="s">
        <v>40</v>
      </c>
      <c r="H2952" s="30">
        <v>0</v>
      </c>
      <c r="I2952" s="32">
        <v>590000000</v>
      </c>
      <c r="J2952" s="32" t="s">
        <v>41</v>
      </c>
      <c r="K2952" s="32" t="s">
        <v>13233</v>
      </c>
      <c r="L2952" s="32" t="s">
        <v>43</v>
      </c>
      <c r="M2952" s="32" t="s">
        <v>84</v>
      </c>
      <c r="N2952" s="54" t="s">
        <v>154</v>
      </c>
      <c r="O2952" s="54" t="s">
        <v>166</v>
      </c>
      <c r="P2952" s="32">
        <v>168</v>
      </c>
      <c r="Q2952" s="30" t="s">
        <v>163</v>
      </c>
      <c r="R2952" s="373">
        <v>0.31900000000000001</v>
      </c>
      <c r="S2952" s="58">
        <v>335000</v>
      </c>
      <c r="T2952" s="119">
        <f>R2952*S2952</f>
        <v>106865</v>
      </c>
      <c r="U2952" s="58">
        <f t="shared" ref="U2952" si="254">T2952*1.12</f>
        <v>119688.80000000002</v>
      </c>
      <c r="V2952" s="56"/>
      <c r="W2952" s="32">
        <v>2016</v>
      </c>
      <c r="X2952" s="32"/>
      <c r="Y2952" s="364"/>
      <c r="Z2952" s="364"/>
      <c r="AA2952" s="364"/>
      <c r="AB2952" s="364"/>
      <c r="AC2952" s="364"/>
      <c r="AD2952" s="364"/>
      <c r="AE2952" s="364"/>
      <c r="AF2952" s="364"/>
      <c r="AG2952" s="364"/>
      <c r="AH2952" s="364"/>
      <c r="AI2952" s="364"/>
      <c r="AJ2952" s="364"/>
      <c r="AK2952" s="39"/>
      <c r="AL2952" s="39"/>
      <c r="AM2952" s="39"/>
      <c r="AN2952" s="39"/>
      <c r="AO2952" s="39"/>
      <c r="AP2952" s="39"/>
      <c r="AQ2952" s="39"/>
      <c r="AR2952" s="39"/>
      <c r="AS2952" s="39"/>
      <c r="AT2952" s="39"/>
      <c r="AU2952" s="39"/>
      <c r="AV2952" s="39"/>
      <c r="AW2952" s="39"/>
      <c r="AX2952" s="39"/>
      <c r="AY2952" s="39"/>
      <c r="AZ2952" s="39"/>
      <c r="BA2952" s="39"/>
      <c r="BB2952" s="39"/>
      <c r="BC2952" s="39"/>
      <c r="BD2952" s="39"/>
      <c r="BE2952" s="39"/>
      <c r="BF2952" s="39"/>
      <c r="BG2952" s="39"/>
      <c r="BH2952" s="39"/>
      <c r="BI2952" s="39"/>
    </row>
    <row r="2953" spans="1:61" ht="50.1" customHeight="1">
      <c r="A2953" s="29" t="s">
        <v>6866</v>
      </c>
      <c r="B2953" s="30" t="s">
        <v>35</v>
      </c>
      <c r="C2953" s="31" t="s">
        <v>6867</v>
      </c>
      <c r="D2953" s="31" t="s">
        <v>6831</v>
      </c>
      <c r="E2953" s="31" t="s">
        <v>6868</v>
      </c>
      <c r="F2953" s="31" t="s">
        <v>48</v>
      </c>
      <c r="G2953" s="32" t="s">
        <v>40</v>
      </c>
      <c r="H2953" s="33">
        <v>0</v>
      </c>
      <c r="I2953" s="67">
        <v>590000000</v>
      </c>
      <c r="J2953" s="32" t="s">
        <v>41</v>
      </c>
      <c r="K2953" s="32" t="s">
        <v>153</v>
      </c>
      <c r="L2953" s="32" t="s">
        <v>43</v>
      </c>
      <c r="M2953" s="32" t="s">
        <v>84</v>
      </c>
      <c r="N2953" s="32" t="s">
        <v>154</v>
      </c>
      <c r="O2953" s="32" t="s">
        <v>155</v>
      </c>
      <c r="P2953" s="32" t="s">
        <v>162</v>
      </c>
      <c r="Q2953" s="32" t="s">
        <v>163</v>
      </c>
      <c r="R2953" s="34">
        <v>1</v>
      </c>
      <c r="S2953" s="34">
        <v>257000</v>
      </c>
      <c r="T2953" s="35">
        <v>0</v>
      </c>
      <c r="U2953" s="36">
        <v>0</v>
      </c>
      <c r="V2953" s="37" t="s">
        <v>48</v>
      </c>
      <c r="W2953" s="32">
        <v>2016</v>
      </c>
      <c r="X2953" s="38" t="s">
        <v>156</v>
      </c>
    </row>
    <row r="2954" spans="1:61" ht="50.1" customHeight="1">
      <c r="A2954" s="29" t="s">
        <v>6869</v>
      </c>
      <c r="B2954" s="30" t="s">
        <v>35</v>
      </c>
      <c r="C2954" s="31" t="s">
        <v>6867</v>
      </c>
      <c r="D2954" s="31" t="s">
        <v>6831</v>
      </c>
      <c r="E2954" s="31" t="s">
        <v>6868</v>
      </c>
      <c r="F2954" s="31" t="s">
        <v>48</v>
      </c>
      <c r="G2954" s="32" t="s">
        <v>40</v>
      </c>
      <c r="H2954" s="33">
        <v>0</v>
      </c>
      <c r="I2954" s="67">
        <v>590000000</v>
      </c>
      <c r="J2954" s="32" t="s">
        <v>41</v>
      </c>
      <c r="K2954" s="32" t="s">
        <v>153</v>
      </c>
      <c r="L2954" s="32" t="s">
        <v>43</v>
      </c>
      <c r="M2954" s="32" t="s">
        <v>84</v>
      </c>
      <c r="N2954" s="32" t="s">
        <v>154</v>
      </c>
      <c r="O2954" s="32" t="s">
        <v>155</v>
      </c>
      <c r="P2954" s="32" t="s">
        <v>162</v>
      </c>
      <c r="Q2954" s="32" t="s">
        <v>163</v>
      </c>
      <c r="R2954" s="34">
        <v>1</v>
      </c>
      <c r="S2954" s="34">
        <v>272321.43</v>
      </c>
      <c r="T2954" s="35">
        <f>R2954*S2954</f>
        <v>272321.43</v>
      </c>
      <c r="U2954" s="36">
        <f>T2954*1.12</f>
        <v>305000.00160000002</v>
      </c>
      <c r="V2954" s="37" t="s">
        <v>48</v>
      </c>
      <c r="W2954" s="32">
        <v>2016</v>
      </c>
      <c r="X2954" s="38" t="s">
        <v>48</v>
      </c>
    </row>
    <row r="2955" spans="1:61" ht="50.1" customHeight="1">
      <c r="A2955" s="29" t="s">
        <v>6870</v>
      </c>
      <c r="B2955" s="30" t="s">
        <v>35</v>
      </c>
      <c r="C2955" s="31" t="s">
        <v>6871</v>
      </c>
      <c r="D2955" s="31" t="s">
        <v>6831</v>
      </c>
      <c r="E2955" s="31" t="s">
        <v>6872</v>
      </c>
      <c r="F2955" s="31" t="s">
        <v>48</v>
      </c>
      <c r="G2955" s="32" t="s">
        <v>40</v>
      </c>
      <c r="H2955" s="33">
        <v>0</v>
      </c>
      <c r="I2955" s="67">
        <v>590000000</v>
      </c>
      <c r="J2955" s="32" t="s">
        <v>41</v>
      </c>
      <c r="K2955" s="32" t="s">
        <v>153</v>
      </c>
      <c r="L2955" s="32" t="s">
        <v>43</v>
      </c>
      <c r="M2955" s="32" t="s">
        <v>84</v>
      </c>
      <c r="N2955" s="32" t="s">
        <v>154</v>
      </c>
      <c r="O2955" s="32" t="s">
        <v>155</v>
      </c>
      <c r="P2955" s="32" t="s">
        <v>162</v>
      </c>
      <c r="Q2955" s="32" t="s">
        <v>163</v>
      </c>
      <c r="R2955" s="34">
        <v>1</v>
      </c>
      <c r="S2955" s="34">
        <v>257000</v>
      </c>
      <c r="T2955" s="35">
        <v>0</v>
      </c>
      <c r="U2955" s="36">
        <v>0</v>
      </c>
      <c r="V2955" s="37" t="s">
        <v>48</v>
      </c>
      <c r="W2955" s="32">
        <v>2016</v>
      </c>
      <c r="X2955" s="38" t="s">
        <v>156</v>
      </c>
    </row>
    <row r="2956" spans="1:61" ht="50.1" customHeight="1">
      <c r="A2956" s="29" t="s">
        <v>6873</v>
      </c>
      <c r="B2956" s="30" t="s">
        <v>35</v>
      </c>
      <c r="C2956" s="31" t="s">
        <v>6871</v>
      </c>
      <c r="D2956" s="31" t="s">
        <v>6831</v>
      </c>
      <c r="E2956" s="31" t="s">
        <v>6872</v>
      </c>
      <c r="F2956" s="31" t="s">
        <v>48</v>
      </c>
      <c r="G2956" s="32" t="s">
        <v>40</v>
      </c>
      <c r="H2956" s="33">
        <v>0</v>
      </c>
      <c r="I2956" s="67">
        <v>590000000</v>
      </c>
      <c r="J2956" s="32" t="s">
        <v>41</v>
      </c>
      <c r="K2956" s="32" t="s">
        <v>153</v>
      </c>
      <c r="L2956" s="32" t="s">
        <v>43</v>
      </c>
      <c r="M2956" s="32" t="s">
        <v>84</v>
      </c>
      <c r="N2956" s="32" t="s">
        <v>154</v>
      </c>
      <c r="O2956" s="32" t="s">
        <v>155</v>
      </c>
      <c r="P2956" s="32" t="s">
        <v>162</v>
      </c>
      <c r="Q2956" s="32" t="s">
        <v>163</v>
      </c>
      <c r="R2956" s="34">
        <v>1</v>
      </c>
      <c r="S2956" s="34">
        <v>272321.43</v>
      </c>
      <c r="T2956" s="35">
        <f>R2956*S2956</f>
        <v>272321.43</v>
      </c>
      <c r="U2956" s="36">
        <f>T2956*1.12</f>
        <v>305000.00160000002</v>
      </c>
      <c r="V2956" s="37" t="s">
        <v>48</v>
      </c>
      <c r="W2956" s="32">
        <v>2016</v>
      </c>
      <c r="X2956" s="38" t="s">
        <v>48</v>
      </c>
    </row>
    <row r="2957" spans="1:61" ht="50.1" customHeight="1">
      <c r="A2957" s="29" t="s">
        <v>6874</v>
      </c>
      <c r="B2957" s="30" t="s">
        <v>35</v>
      </c>
      <c r="C2957" s="31" t="s">
        <v>6875</v>
      </c>
      <c r="D2957" s="31" t="s">
        <v>6831</v>
      </c>
      <c r="E2957" s="31" t="s">
        <v>6876</v>
      </c>
      <c r="F2957" s="31" t="s">
        <v>48</v>
      </c>
      <c r="G2957" s="32" t="s">
        <v>40</v>
      </c>
      <c r="H2957" s="33">
        <v>0</v>
      </c>
      <c r="I2957" s="67">
        <v>590000000</v>
      </c>
      <c r="J2957" s="32" t="s">
        <v>41</v>
      </c>
      <c r="K2957" s="32" t="s">
        <v>153</v>
      </c>
      <c r="L2957" s="32" t="s">
        <v>43</v>
      </c>
      <c r="M2957" s="32" t="s">
        <v>84</v>
      </c>
      <c r="N2957" s="32" t="s">
        <v>154</v>
      </c>
      <c r="O2957" s="32" t="s">
        <v>155</v>
      </c>
      <c r="P2957" s="32" t="s">
        <v>162</v>
      </c>
      <c r="Q2957" s="32" t="s">
        <v>163</v>
      </c>
      <c r="R2957" s="34">
        <v>1</v>
      </c>
      <c r="S2957" s="34">
        <v>257000</v>
      </c>
      <c r="T2957" s="35">
        <v>0</v>
      </c>
      <c r="U2957" s="36">
        <f>T2957*1.12</f>
        <v>0</v>
      </c>
      <c r="V2957" s="37" t="s">
        <v>48</v>
      </c>
      <c r="W2957" s="32">
        <v>2016</v>
      </c>
      <c r="X2957" s="38">
        <v>11</v>
      </c>
    </row>
    <row r="2958" spans="1:61" s="40" customFormat="1" ht="50.1" customHeight="1">
      <c r="A2958" s="70" t="s">
        <v>6877</v>
      </c>
      <c r="B2958" s="30" t="s">
        <v>35</v>
      </c>
      <c r="C2958" s="42" t="s">
        <v>6875</v>
      </c>
      <c r="D2958" s="42" t="s">
        <v>6831</v>
      </c>
      <c r="E2958" s="42" t="s">
        <v>6876</v>
      </c>
      <c r="F2958" s="161"/>
      <c r="G2958" s="32" t="s">
        <v>40</v>
      </c>
      <c r="H2958" s="30">
        <v>0</v>
      </c>
      <c r="I2958" s="67">
        <v>590000000</v>
      </c>
      <c r="J2958" s="32" t="s">
        <v>41</v>
      </c>
      <c r="K2958" s="32" t="s">
        <v>165</v>
      </c>
      <c r="L2958" s="32" t="s">
        <v>43</v>
      </c>
      <c r="M2958" s="32" t="s">
        <v>84</v>
      </c>
      <c r="N2958" s="54" t="s">
        <v>154</v>
      </c>
      <c r="O2958" s="54" t="s">
        <v>166</v>
      </c>
      <c r="P2958" s="32">
        <v>168</v>
      </c>
      <c r="Q2958" s="30" t="s">
        <v>163</v>
      </c>
      <c r="R2958" s="373">
        <v>1</v>
      </c>
      <c r="S2958" s="58">
        <v>257000</v>
      </c>
      <c r="T2958" s="58">
        <v>0</v>
      </c>
      <c r="U2958" s="58">
        <f>T2958*1.12</f>
        <v>0</v>
      </c>
      <c r="V2958" s="56"/>
      <c r="W2958" s="32">
        <v>2016</v>
      </c>
      <c r="X2958" s="32">
        <v>11.19</v>
      </c>
      <c r="Y2958" s="364"/>
      <c r="Z2958" s="364"/>
      <c r="AA2958" s="364"/>
      <c r="AB2958" s="364"/>
      <c r="AC2958" s="364"/>
      <c r="AD2958" s="364"/>
      <c r="AE2958" s="364"/>
      <c r="AF2958" s="364"/>
      <c r="AG2958" s="364"/>
      <c r="AH2958" s="39"/>
      <c r="AI2958" s="39"/>
      <c r="AJ2958" s="39"/>
      <c r="AK2958" s="39"/>
      <c r="AL2958" s="39"/>
      <c r="AM2958" s="39"/>
      <c r="AN2958" s="39"/>
      <c r="AO2958" s="39"/>
      <c r="AP2958" s="39"/>
      <c r="AQ2958" s="39"/>
      <c r="AR2958" s="39"/>
      <c r="AS2958" s="39"/>
      <c r="AT2958" s="39"/>
      <c r="AU2958" s="39"/>
      <c r="AV2958" s="39"/>
      <c r="AW2958" s="39"/>
      <c r="AX2958" s="39"/>
      <c r="AY2958" s="39"/>
      <c r="AZ2958" s="39"/>
      <c r="BA2958" s="39"/>
      <c r="BB2958" s="39"/>
      <c r="BC2958" s="39"/>
      <c r="BD2958" s="39"/>
      <c r="BE2958" s="39"/>
      <c r="BF2958" s="39"/>
    </row>
    <row r="2959" spans="1:61" s="40" customFormat="1" ht="50.1" customHeight="1">
      <c r="A2959" s="70" t="s">
        <v>13922</v>
      </c>
      <c r="B2959" s="30" t="s">
        <v>35</v>
      </c>
      <c r="C2959" s="42" t="s">
        <v>6875</v>
      </c>
      <c r="D2959" s="42" t="s">
        <v>6831</v>
      </c>
      <c r="E2959" s="42" t="s">
        <v>6876</v>
      </c>
      <c r="F2959" s="161"/>
      <c r="G2959" s="32" t="s">
        <v>40</v>
      </c>
      <c r="H2959" s="30">
        <v>0</v>
      </c>
      <c r="I2959" s="67">
        <v>590000000</v>
      </c>
      <c r="J2959" s="32" t="s">
        <v>41</v>
      </c>
      <c r="K2959" s="32" t="s">
        <v>13289</v>
      </c>
      <c r="L2959" s="32" t="s">
        <v>43</v>
      </c>
      <c r="M2959" s="32" t="s">
        <v>84</v>
      </c>
      <c r="N2959" s="54" t="s">
        <v>154</v>
      </c>
      <c r="O2959" s="54" t="s">
        <v>166</v>
      </c>
      <c r="P2959" s="32">
        <v>168</v>
      </c>
      <c r="Q2959" s="30" t="s">
        <v>163</v>
      </c>
      <c r="R2959" s="373">
        <v>1</v>
      </c>
      <c r="S2959" s="58">
        <v>317000</v>
      </c>
      <c r="T2959" s="58">
        <f>R2959*S2959</f>
        <v>317000</v>
      </c>
      <c r="U2959" s="58">
        <f t="shared" ref="U2959" si="255">T2959*1.12</f>
        <v>355040.00000000006</v>
      </c>
      <c r="V2959" s="56"/>
      <c r="W2959" s="32">
        <v>2016</v>
      </c>
      <c r="X2959" s="32"/>
      <c r="Y2959" s="364"/>
      <c r="Z2959" s="364"/>
      <c r="AA2959" s="364"/>
      <c r="AB2959" s="364"/>
      <c r="AC2959" s="364"/>
      <c r="AD2959" s="364"/>
      <c r="AE2959" s="364"/>
      <c r="AF2959" s="364"/>
      <c r="AG2959" s="364"/>
      <c r="AH2959" s="39"/>
      <c r="AI2959" s="39"/>
      <c r="AJ2959" s="39"/>
      <c r="AK2959" s="39"/>
      <c r="AL2959" s="39"/>
      <c r="AM2959" s="39"/>
      <c r="AN2959" s="39"/>
      <c r="AO2959" s="39"/>
      <c r="AP2959" s="39"/>
      <c r="AQ2959" s="39"/>
      <c r="AR2959" s="39"/>
      <c r="AS2959" s="39"/>
      <c r="AT2959" s="39"/>
      <c r="AU2959" s="39"/>
      <c r="AV2959" s="39"/>
      <c r="AW2959" s="39"/>
      <c r="AX2959" s="39"/>
      <c r="AY2959" s="39"/>
      <c r="AZ2959" s="39"/>
      <c r="BA2959" s="39"/>
      <c r="BB2959" s="39"/>
      <c r="BC2959" s="39"/>
      <c r="BD2959" s="39"/>
      <c r="BE2959" s="39"/>
      <c r="BF2959" s="39"/>
    </row>
    <row r="2960" spans="1:61" ht="50.1" customHeight="1">
      <c r="A2960" s="29" t="s">
        <v>6878</v>
      </c>
      <c r="B2960" s="30" t="s">
        <v>35</v>
      </c>
      <c r="C2960" s="31" t="s">
        <v>6879</v>
      </c>
      <c r="D2960" s="31" t="s">
        <v>6831</v>
      </c>
      <c r="E2960" s="31" t="s">
        <v>6880</v>
      </c>
      <c r="F2960" s="31" t="s">
        <v>48</v>
      </c>
      <c r="G2960" s="32" t="s">
        <v>40</v>
      </c>
      <c r="H2960" s="33">
        <v>0</v>
      </c>
      <c r="I2960" s="67">
        <v>590000000</v>
      </c>
      <c r="J2960" s="32" t="s">
        <v>41</v>
      </c>
      <c r="K2960" s="32" t="s">
        <v>153</v>
      </c>
      <c r="L2960" s="32" t="s">
        <v>43</v>
      </c>
      <c r="M2960" s="32" t="s">
        <v>84</v>
      </c>
      <c r="N2960" s="32" t="s">
        <v>154</v>
      </c>
      <c r="O2960" s="32" t="s">
        <v>155</v>
      </c>
      <c r="P2960" s="32" t="s">
        <v>162</v>
      </c>
      <c r="Q2960" s="32" t="s">
        <v>163</v>
      </c>
      <c r="R2960" s="34">
        <v>1</v>
      </c>
      <c r="S2960" s="34">
        <v>257000</v>
      </c>
      <c r="T2960" s="35">
        <v>0</v>
      </c>
      <c r="U2960" s="36">
        <f>T2960*1.12</f>
        <v>0</v>
      </c>
      <c r="V2960" s="37" t="s">
        <v>48</v>
      </c>
      <c r="W2960" s="32">
        <v>2016</v>
      </c>
      <c r="X2960" s="38">
        <v>11</v>
      </c>
    </row>
    <row r="2961" spans="1:61" s="40" customFormat="1" ht="50.1" customHeight="1">
      <c r="A2961" s="70" t="s">
        <v>6881</v>
      </c>
      <c r="B2961" s="30" t="s">
        <v>35</v>
      </c>
      <c r="C2961" s="42" t="s">
        <v>6879</v>
      </c>
      <c r="D2961" s="42" t="s">
        <v>6831</v>
      </c>
      <c r="E2961" s="42" t="s">
        <v>6880</v>
      </c>
      <c r="F2961" s="161"/>
      <c r="G2961" s="32" t="s">
        <v>40</v>
      </c>
      <c r="H2961" s="30">
        <v>0</v>
      </c>
      <c r="I2961" s="67">
        <v>590000000</v>
      </c>
      <c r="J2961" s="32" t="s">
        <v>41</v>
      </c>
      <c r="K2961" s="32" t="s">
        <v>165</v>
      </c>
      <c r="L2961" s="32" t="s">
        <v>43</v>
      </c>
      <c r="M2961" s="32" t="s">
        <v>84</v>
      </c>
      <c r="N2961" s="54" t="s">
        <v>154</v>
      </c>
      <c r="O2961" s="54" t="s">
        <v>166</v>
      </c>
      <c r="P2961" s="32">
        <v>168</v>
      </c>
      <c r="Q2961" s="30" t="s">
        <v>163</v>
      </c>
      <c r="R2961" s="373">
        <v>1</v>
      </c>
      <c r="S2961" s="58">
        <v>257000</v>
      </c>
      <c r="T2961" s="58">
        <v>0</v>
      </c>
      <c r="U2961" s="58">
        <f>T2961*1.12</f>
        <v>0</v>
      </c>
      <c r="V2961" s="56"/>
      <c r="W2961" s="32">
        <v>2016</v>
      </c>
      <c r="X2961" s="32" t="s">
        <v>12653</v>
      </c>
      <c r="Y2961" s="364"/>
      <c r="Z2961" s="364"/>
      <c r="AA2961" s="364"/>
      <c r="AB2961" s="364"/>
      <c r="AC2961" s="364"/>
      <c r="AD2961" s="364"/>
      <c r="AE2961" s="364"/>
      <c r="AF2961" s="364"/>
      <c r="AG2961" s="364"/>
      <c r="AH2961" s="364"/>
      <c r="AI2961" s="364"/>
      <c r="AJ2961" s="364"/>
      <c r="AK2961" s="39"/>
      <c r="AL2961" s="39"/>
      <c r="AM2961" s="39"/>
      <c r="AN2961" s="39"/>
      <c r="AO2961" s="39"/>
      <c r="AP2961" s="39"/>
      <c r="AQ2961" s="39"/>
      <c r="AR2961" s="39"/>
      <c r="AS2961" s="39"/>
      <c r="AT2961" s="39"/>
      <c r="AU2961" s="39"/>
      <c r="AV2961" s="39"/>
      <c r="AW2961" s="39"/>
      <c r="AX2961" s="39"/>
      <c r="AY2961" s="39"/>
      <c r="AZ2961" s="39"/>
      <c r="BA2961" s="39"/>
      <c r="BB2961" s="39"/>
      <c r="BC2961" s="39"/>
      <c r="BD2961" s="39"/>
      <c r="BE2961" s="39"/>
      <c r="BF2961" s="39"/>
      <c r="BG2961" s="39"/>
      <c r="BH2961" s="39"/>
      <c r="BI2961" s="39"/>
    </row>
    <row r="2962" spans="1:61" s="40" customFormat="1" ht="50.1" customHeight="1">
      <c r="A2962" s="70" t="s">
        <v>14199</v>
      </c>
      <c r="B2962" s="30" t="s">
        <v>35</v>
      </c>
      <c r="C2962" s="220" t="s">
        <v>6879</v>
      </c>
      <c r="D2962" s="42" t="s">
        <v>6831</v>
      </c>
      <c r="E2962" s="220" t="s">
        <v>6880</v>
      </c>
      <c r="F2962" s="335"/>
      <c r="G2962" s="32" t="s">
        <v>40</v>
      </c>
      <c r="H2962" s="30">
        <v>0</v>
      </c>
      <c r="I2962" s="32">
        <v>590000000</v>
      </c>
      <c r="J2962" s="32" t="s">
        <v>41</v>
      </c>
      <c r="K2962" s="32" t="s">
        <v>13233</v>
      </c>
      <c r="L2962" s="32" t="s">
        <v>43</v>
      </c>
      <c r="M2962" s="32" t="s">
        <v>84</v>
      </c>
      <c r="N2962" s="54" t="s">
        <v>154</v>
      </c>
      <c r="O2962" s="54" t="s">
        <v>166</v>
      </c>
      <c r="P2962" s="32">
        <v>168</v>
      </c>
      <c r="Q2962" s="30" t="s">
        <v>163</v>
      </c>
      <c r="R2962" s="373">
        <v>0.70499999999999996</v>
      </c>
      <c r="S2962" s="58">
        <v>335000</v>
      </c>
      <c r="T2962" s="119">
        <f>R2962*S2962</f>
        <v>236175</v>
      </c>
      <c r="U2962" s="58">
        <f>T2962*1.12</f>
        <v>264516</v>
      </c>
      <c r="V2962" s="56"/>
      <c r="W2962" s="32">
        <v>2016</v>
      </c>
      <c r="X2962" s="32"/>
      <c r="Y2962" s="364"/>
      <c r="Z2962" s="364"/>
      <c r="AA2962" s="364"/>
      <c r="AB2962" s="364"/>
      <c r="AC2962" s="364"/>
      <c r="AD2962" s="364"/>
      <c r="AE2962" s="364"/>
      <c r="AF2962" s="364"/>
      <c r="AG2962" s="364"/>
      <c r="AH2962" s="364"/>
      <c r="AI2962" s="364"/>
      <c r="AJ2962" s="364"/>
      <c r="AK2962" s="39"/>
      <c r="AL2962" s="39"/>
      <c r="AM2962" s="39"/>
      <c r="AN2962" s="39"/>
      <c r="AO2962" s="39"/>
      <c r="AP2962" s="39"/>
      <c r="AQ2962" s="39"/>
      <c r="AR2962" s="39"/>
      <c r="AS2962" s="39"/>
      <c r="AT2962" s="39"/>
      <c r="AU2962" s="39"/>
      <c r="AV2962" s="39"/>
      <c r="AW2962" s="39"/>
      <c r="AX2962" s="39"/>
      <c r="AY2962" s="39"/>
      <c r="AZ2962" s="39"/>
      <c r="BA2962" s="39"/>
      <c r="BB2962" s="39"/>
      <c r="BC2962" s="39"/>
      <c r="BD2962" s="39"/>
      <c r="BE2962" s="39"/>
      <c r="BF2962" s="39"/>
      <c r="BG2962" s="39"/>
      <c r="BH2962" s="39"/>
      <c r="BI2962" s="39"/>
    </row>
    <row r="2963" spans="1:61" ht="50.1" customHeight="1">
      <c r="A2963" s="29" t="s">
        <v>6882</v>
      </c>
      <c r="B2963" s="30" t="s">
        <v>35</v>
      </c>
      <c r="C2963" s="31" t="s">
        <v>6883</v>
      </c>
      <c r="D2963" s="31" t="s">
        <v>6831</v>
      </c>
      <c r="E2963" s="31" t="s">
        <v>6884</v>
      </c>
      <c r="F2963" s="31" t="s">
        <v>48</v>
      </c>
      <c r="G2963" s="32" t="s">
        <v>40</v>
      </c>
      <c r="H2963" s="33">
        <v>0</v>
      </c>
      <c r="I2963" s="67">
        <v>590000000</v>
      </c>
      <c r="J2963" s="32" t="s">
        <v>41</v>
      </c>
      <c r="K2963" s="32" t="s">
        <v>153</v>
      </c>
      <c r="L2963" s="32" t="s">
        <v>43</v>
      </c>
      <c r="M2963" s="32" t="s">
        <v>84</v>
      </c>
      <c r="N2963" s="32" t="s">
        <v>154</v>
      </c>
      <c r="O2963" s="32" t="s">
        <v>155</v>
      </c>
      <c r="P2963" s="32" t="s">
        <v>162</v>
      </c>
      <c r="Q2963" s="32" t="s">
        <v>163</v>
      </c>
      <c r="R2963" s="34">
        <v>1</v>
      </c>
      <c r="S2963" s="34">
        <v>257000</v>
      </c>
      <c r="T2963" s="35">
        <v>0</v>
      </c>
      <c r="U2963" s="36">
        <v>0</v>
      </c>
      <c r="V2963" s="37" t="s">
        <v>48</v>
      </c>
      <c r="W2963" s="32">
        <v>2016</v>
      </c>
      <c r="X2963" s="38" t="s">
        <v>156</v>
      </c>
    </row>
    <row r="2964" spans="1:61" ht="50.1" customHeight="1">
      <c r="A2964" s="29" t="s">
        <v>6885</v>
      </c>
      <c r="B2964" s="30" t="s">
        <v>35</v>
      </c>
      <c r="C2964" s="31" t="s">
        <v>6883</v>
      </c>
      <c r="D2964" s="31" t="s">
        <v>6831</v>
      </c>
      <c r="E2964" s="31" t="s">
        <v>6884</v>
      </c>
      <c r="F2964" s="31" t="s">
        <v>48</v>
      </c>
      <c r="G2964" s="32" t="s">
        <v>40</v>
      </c>
      <c r="H2964" s="33">
        <v>0</v>
      </c>
      <c r="I2964" s="67">
        <v>590000000</v>
      </c>
      <c r="J2964" s="32" t="s">
        <v>41</v>
      </c>
      <c r="K2964" s="32" t="s">
        <v>153</v>
      </c>
      <c r="L2964" s="32" t="s">
        <v>43</v>
      </c>
      <c r="M2964" s="32" t="s">
        <v>84</v>
      </c>
      <c r="N2964" s="32" t="s">
        <v>154</v>
      </c>
      <c r="O2964" s="32" t="s">
        <v>155</v>
      </c>
      <c r="P2964" s="32" t="s">
        <v>162</v>
      </c>
      <c r="Q2964" s="32" t="s">
        <v>163</v>
      </c>
      <c r="R2964" s="34">
        <v>1</v>
      </c>
      <c r="S2964" s="34">
        <v>261000</v>
      </c>
      <c r="T2964" s="35">
        <f>R2964*S2964</f>
        <v>261000</v>
      </c>
      <c r="U2964" s="36">
        <f>T2964*1.12</f>
        <v>292320</v>
      </c>
      <c r="V2964" s="37" t="s">
        <v>48</v>
      </c>
      <c r="W2964" s="32">
        <v>2016</v>
      </c>
      <c r="X2964" s="38" t="s">
        <v>48</v>
      </c>
    </row>
    <row r="2965" spans="1:61" ht="50.1" customHeight="1">
      <c r="A2965" s="29" t="s">
        <v>6886</v>
      </c>
      <c r="B2965" s="30" t="s">
        <v>35</v>
      </c>
      <c r="C2965" s="31" t="s">
        <v>6887</v>
      </c>
      <c r="D2965" s="31" t="s">
        <v>6831</v>
      </c>
      <c r="E2965" s="31" t="s">
        <v>6888</v>
      </c>
      <c r="F2965" s="31" t="s">
        <v>48</v>
      </c>
      <c r="G2965" s="32" t="s">
        <v>40</v>
      </c>
      <c r="H2965" s="33">
        <v>0</v>
      </c>
      <c r="I2965" s="67">
        <v>590000000</v>
      </c>
      <c r="J2965" s="32" t="s">
        <v>41</v>
      </c>
      <c r="K2965" s="32" t="s">
        <v>153</v>
      </c>
      <c r="L2965" s="32" t="s">
        <v>43</v>
      </c>
      <c r="M2965" s="32" t="s">
        <v>84</v>
      </c>
      <c r="N2965" s="32" t="s">
        <v>154</v>
      </c>
      <c r="O2965" s="32" t="s">
        <v>155</v>
      </c>
      <c r="P2965" s="32" t="s">
        <v>162</v>
      </c>
      <c r="Q2965" s="32" t="s">
        <v>163</v>
      </c>
      <c r="R2965" s="34">
        <v>1</v>
      </c>
      <c r="S2965" s="34">
        <v>257000</v>
      </c>
      <c r="T2965" s="35">
        <v>0</v>
      </c>
      <c r="U2965" s="36">
        <v>0</v>
      </c>
      <c r="V2965" s="37" t="s">
        <v>48</v>
      </c>
      <c r="W2965" s="32">
        <v>2016</v>
      </c>
      <c r="X2965" s="38" t="s">
        <v>156</v>
      </c>
    </row>
    <row r="2966" spans="1:61" ht="50.1" customHeight="1">
      <c r="A2966" s="29" t="s">
        <v>6889</v>
      </c>
      <c r="B2966" s="30" t="s">
        <v>35</v>
      </c>
      <c r="C2966" s="31" t="s">
        <v>6887</v>
      </c>
      <c r="D2966" s="31" t="s">
        <v>6831</v>
      </c>
      <c r="E2966" s="31" t="s">
        <v>6888</v>
      </c>
      <c r="F2966" s="31" t="s">
        <v>48</v>
      </c>
      <c r="G2966" s="32" t="s">
        <v>40</v>
      </c>
      <c r="H2966" s="33">
        <v>0</v>
      </c>
      <c r="I2966" s="67">
        <v>590000000</v>
      </c>
      <c r="J2966" s="32" t="s">
        <v>41</v>
      </c>
      <c r="K2966" s="32" t="s">
        <v>153</v>
      </c>
      <c r="L2966" s="32" t="s">
        <v>43</v>
      </c>
      <c r="M2966" s="32" t="s">
        <v>84</v>
      </c>
      <c r="N2966" s="32" t="s">
        <v>154</v>
      </c>
      <c r="O2966" s="32" t="s">
        <v>155</v>
      </c>
      <c r="P2966" s="32" t="s">
        <v>162</v>
      </c>
      <c r="Q2966" s="32" t="s">
        <v>163</v>
      </c>
      <c r="R2966" s="34">
        <v>1</v>
      </c>
      <c r="S2966" s="34">
        <v>272321.43</v>
      </c>
      <c r="T2966" s="35">
        <f>R2966*S2966</f>
        <v>272321.43</v>
      </c>
      <c r="U2966" s="36">
        <f>T2966*1.12</f>
        <v>305000.00160000002</v>
      </c>
      <c r="V2966" s="37" t="s">
        <v>48</v>
      </c>
      <c r="W2966" s="32">
        <v>2016</v>
      </c>
      <c r="X2966" s="38" t="s">
        <v>48</v>
      </c>
    </row>
    <row r="2967" spans="1:61" ht="50.1" customHeight="1">
      <c r="A2967" s="29" t="s">
        <v>6890</v>
      </c>
      <c r="B2967" s="30" t="s">
        <v>35</v>
      </c>
      <c r="C2967" s="31" t="s">
        <v>6891</v>
      </c>
      <c r="D2967" s="31" t="s">
        <v>6831</v>
      </c>
      <c r="E2967" s="31" t="s">
        <v>6892</v>
      </c>
      <c r="F2967" s="31" t="s">
        <v>48</v>
      </c>
      <c r="G2967" s="32" t="s">
        <v>40</v>
      </c>
      <c r="H2967" s="33">
        <v>0</v>
      </c>
      <c r="I2967" s="67">
        <v>590000000</v>
      </c>
      <c r="J2967" s="32" t="s">
        <v>41</v>
      </c>
      <c r="K2967" s="32" t="s">
        <v>153</v>
      </c>
      <c r="L2967" s="32" t="s">
        <v>43</v>
      </c>
      <c r="M2967" s="32" t="s">
        <v>84</v>
      </c>
      <c r="N2967" s="32" t="s">
        <v>154</v>
      </c>
      <c r="O2967" s="32" t="s">
        <v>155</v>
      </c>
      <c r="P2967" s="32" t="s">
        <v>162</v>
      </c>
      <c r="Q2967" s="32" t="s">
        <v>163</v>
      </c>
      <c r="R2967" s="34">
        <v>1</v>
      </c>
      <c r="S2967" s="34">
        <v>257000</v>
      </c>
      <c r="T2967" s="35">
        <v>0</v>
      </c>
      <c r="U2967" s="36">
        <v>0</v>
      </c>
      <c r="V2967" s="37" t="s">
        <v>48</v>
      </c>
      <c r="W2967" s="32">
        <v>2016</v>
      </c>
      <c r="X2967" s="38">
        <v>19</v>
      </c>
    </row>
    <row r="2968" spans="1:61" ht="50.1" customHeight="1">
      <c r="A2968" s="29" t="s">
        <v>6893</v>
      </c>
      <c r="B2968" s="30" t="s">
        <v>35</v>
      </c>
      <c r="C2968" s="31" t="s">
        <v>6891</v>
      </c>
      <c r="D2968" s="31" t="s">
        <v>6831</v>
      </c>
      <c r="E2968" s="31" t="s">
        <v>6892</v>
      </c>
      <c r="F2968" s="31" t="s">
        <v>48</v>
      </c>
      <c r="G2968" s="32" t="s">
        <v>40</v>
      </c>
      <c r="H2968" s="33">
        <v>0</v>
      </c>
      <c r="I2968" s="67">
        <v>590000000</v>
      </c>
      <c r="J2968" s="32" t="s">
        <v>41</v>
      </c>
      <c r="K2968" s="32" t="s">
        <v>1422</v>
      </c>
      <c r="L2968" s="32" t="s">
        <v>43</v>
      </c>
      <c r="M2968" s="32" t="s">
        <v>84</v>
      </c>
      <c r="N2968" s="32" t="s">
        <v>154</v>
      </c>
      <c r="O2968" s="32" t="s">
        <v>2295</v>
      </c>
      <c r="P2968" s="32" t="s">
        <v>162</v>
      </c>
      <c r="Q2968" s="32" t="s">
        <v>163</v>
      </c>
      <c r="R2968" s="34">
        <v>1</v>
      </c>
      <c r="S2968" s="34">
        <v>304000</v>
      </c>
      <c r="T2968" s="35">
        <f>R2968*S2968</f>
        <v>304000</v>
      </c>
      <c r="U2968" s="36">
        <f t="shared" ref="U2968:U2976" si="256">T2968*1.12</f>
        <v>340480.00000000006</v>
      </c>
      <c r="V2968" s="37" t="s">
        <v>48</v>
      </c>
      <c r="W2968" s="32">
        <v>2016</v>
      </c>
      <c r="X2968" s="38" t="s">
        <v>48</v>
      </c>
    </row>
    <row r="2969" spans="1:61" ht="50.1" customHeight="1">
      <c r="A2969" s="29" t="s">
        <v>6894</v>
      </c>
      <c r="B2969" s="30" t="s">
        <v>35</v>
      </c>
      <c r="C2969" s="31" t="s">
        <v>6895</v>
      </c>
      <c r="D2969" s="31" t="s">
        <v>6831</v>
      </c>
      <c r="E2969" s="31" t="s">
        <v>6896</v>
      </c>
      <c r="F2969" s="31" t="s">
        <v>48</v>
      </c>
      <c r="G2969" s="32" t="s">
        <v>40</v>
      </c>
      <c r="H2969" s="33">
        <v>0</v>
      </c>
      <c r="I2969" s="67">
        <v>590000000</v>
      </c>
      <c r="J2969" s="32" t="s">
        <v>41</v>
      </c>
      <c r="K2969" s="32" t="s">
        <v>153</v>
      </c>
      <c r="L2969" s="32" t="s">
        <v>43</v>
      </c>
      <c r="M2969" s="32" t="s">
        <v>84</v>
      </c>
      <c r="N2969" s="32" t="s">
        <v>154</v>
      </c>
      <c r="O2969" s="32" t="s">
        <v>155</v>
      </c>
      <c r="P2969" s="32" t="s">
        <v>162</v>
      </c>
      <c r="Q2969" s="32" t="s">
        <v>163</v>
      </c>
      <c r="R2969" s="34">
        <v>1</v>
      </c>
      <c r="S2969" s="34">
        <v>257000</v>
      </c>
      <c r="T2969" s="35">
        <v>0</v>
      </c>
      <c r="U2969" s="36">
        <f t="shared" si="256"/>
        <v>0</v>
      </c>
      <c r="V2969" s="37" t="s">
        <v>48</v>
      </c>
      <c r="W2969" s="32">
        <v>2016</v>
      </c>
      <c r="X2969" s="38">
        <v>11</v>
      </c>
    </row>
    <row r="2970" spans="1:61" s="40" customFormat="1" ht="50.1" customHeight="1">
      <c r="A2970" s="70" t="s">
        <v>6897</v>
      </c>
      <c r="B2970" s="30" t="s">
        <v>35</v>
      </c>
      <c r="C2970" s="42" t="s">
        <v>6895</v>
      </c>
      <c r="D2970" s="42" t="s">
        <v>6831</v>
      </c>
      <c r="E2970" s="42" t="s">
        <v>6896</v>
      </c>
      <c r="F2970" s="161"/>
      <c r="G2970" s="32" t="s">
        <v>40</v>
      </c>
      <c r="H2970" s="30">
        <v>0</v>
      </c>
      <c r="I2970" s="67">
        <v>590000000</v>
      </c>
      <c r="J2970" s="32" t="s">
        <v>41</v>
      </c>
      <c r="K2970" s="32" t="s">
        <v>165</v>
      </c>
      <c r="L2970" s="32" t="s">
        <v>43</v>
      </c>
      <c r="M2970" s="32" t="s">
        <v>84</v>
      </c>
      <c r="N2970" s="54" t="s">
        <v>154</v>
      </c>
      <c r="O2970" s="54" t="s">
        <v>166</v>
      </c>
      <c r="P2970" s="32">
        <v>168</v>
      </c>
      <c r="Q2970" s="30" t="s">
        <v>163</v>
      </c>
      <c r="R2970" s="373">
        <v>1</v>
      </c>
      <c r="S2970" s="58">
        <v>257000</v>
      </c>
      <c r="T2970" s="58">
        <v>0</v>
      </c>
      <c r="U2970" s="58">
        <f>T2970*1.12</f>
        <v>0</v>
      </c>
      <c r="V2970" s="56"/>
      <c r="W2970" s="32">
        <v>2016</v>
      </c>
      <c r="X2970" s="32">
        <v>11.19</v>
      </c>
      <c r="Y2970" s="364"/>
      <c r="Z2970" s="364"/>
      <c r="AA2970" s="364"/>
      <c r="AB2970" s="364"/>
      <c r="AC2970" s="364"/>
      <c r="AD2970" s="364"/>
      <c r="AE2970" s="364"/>
      <c r="AF2970" s="364"/>
      <c r="AG2970" s="364"/>
      <c r="AH2970" s="39"/>
      <c r="AI2970" s="39"/>
      <c r="AJ2970" s="39"/>
      <c r="AK2970" s="39"/>
      <c r="AL2970" s="39"/>
      <c r="AM2970" s="39"/>
      <c r="AN2970" s="39"/>
      <c r="AO2970" s="39"/>
      <c r="AP2970" s="39"/>
      <c r="AQ2970" s="39"/>
      <c r="AR2970" s="39"/>
      <c r="AS2970" s="39"/>
      <c r="AT2970" s="39"/>
      <c r="AU2970" s="39"/>
      <c r="AV2970" s="39"/>
      <c r="AW2970" s="39"/>
      <c r="AX2970" s="39"/>
      <c r="AY2970" s="39"/>
      <c r="AZ2970" s="39"/>
      <c r="BA2970" s="39"/>
      <c r="BB2970" s="39"/>
      <c r="BC2970" s="39"/>
      <c r="BD2970" s="39"/>
      <c r="BE2970" s="39"/>
      <c r="BF2970" s="39"/>
    </row>
    <row r="2971" spans="1:61" s="40" customFormat="1" ht="50.1" customHeight="1">
      <c r="A2971" s="70" t="s">
        <v>13928</v>
      </c>
      <c r="B2971" s="30" t="s">
        <v>35</v>
      </c>
      <c r="C2971" s="42" t="s">
        <v>6895</v>
      </c>
      <c r="D2971" s="42" t="s">
        <v>6831</v>
      </c>
      <c r="E2971" s="42" t="s">
        <v>6896</v>
      </c>
      <c r="F2971" s="161"/>
      <c r="G2971" s="32" t="s">
        <v>40</v>
      </c>
      <c r="H2971" s="30">
        <v>0</v>
      </c>
      <c r="I2971" s="67">
        <v>590000000</v>
      </c>
      <c r="J2971" s="32" t="s">
        <v>41</v>
      </c>
      <c r="K2971" s="32" t="s">
        <v>13289</v>
      </c>
      <c r="L2971" s="32" t="s">
        <v>43</v>
      </c>
      <c r="M2971" s="32" t="s">
        <v>84</v>
      </c>
      <c r="N2971" s="54" t="s">
        <v>154</v>
      </c>
      <c r="O2971" s="54" t="s">
        <v>166</v>
      </c>
      <c r="P2971" s="32">
        <v>168</v>
      </c>
      <c r="Q2971" s="30" t="s">
        <v>163</v>
      </c>
      <c r="R2971" s="373">
        <v>1</v>
      </c>
      <c r="S2971" s="58">
        <v>317000</v>
      </c>
      <c r="T2971" s="58">
        <f>R2971*S2971</f>
        <v>317000</v>
      </c>
      <c r="U2971" s="58">
        <f t="shared" ref="U2971" si="257">T2971*1.12</f>
        <v>355040.00000000006</v>
      </c>
      <c r="V2971" s="56"/>
      <c r="W2971" s="32">
        <v>2016</v>
      </c>
      <c r="X2971" s="32"/>
      <c r="Y2971" s="364"/>
      <c r="Z2971" s="364"/>
      <c r="AA2971" s="364"/>
      <c r="AB2971" s="364"/>
      <c r="AC2971" s="364"/>
      <c r="AD2971" s="364"/>
      <c r="AE2971" s="364"/>
      <c r="AF2971" s="364"/>
      <c r="AG2971" s="364"/>
      <c r="AH2971" s="39"/>
      <c r="AI2971" s="39"/>
      <c r="AJ2971" s="39"/>
      <c r="AK2971" s="39"/>
      <c r="AL2971" s="39"/>
      <c r="AM2971" s="39"/>
      <c r="AN2971" s="39"/>
      <c r="AO2971" s="39"/>
      <c r="AP2971" s="39"/>
      <c r="AQ2971" s="39"/>
      <c r="AR2971" s="39"/>
      <c r="AS2971" s="39"/>
      <c r="AT2971" s="39"/>
      <c r="AU2971" s="39"/>
      <c r="AV2971" s="39"/>
      <c r="AW2971" s="39"/>
      <c r="AX2971" s="39"/>
      <c r="AY2971" s="39"/>
      <c r="AZ2971" s="39"/>
      <c r="BA2971" s="39"/>
      <c r="BB2971" s="39"/>
      <c r="BC2971" s="39"/>
      <c r="BD2971" s="39"/>
      <c r="BE2971" s="39"/>
      <c r="BF2971" s="39"/>
    </row>
    <row r="2972" spans="1:61" ht="50.1" customHeight="1">
      <c r="A2972" s="29" t="s">
        <v>6898</v>
      </c>
      <c r="B2972" s="30" t="s">
        <v>35</v>
      </c>
      <c r="C2972" s="31" t="s">
        <v>6899</v>
      </c>
      <c r="D2972" s="31" t="s">
        <v>6831</v>
      </c>
      <c r="E2972" s="31" t="s">
        <v>6900</v>
      </c>
      <c r="F2972" s="31" t="s">
        <v>48</v>
      </c>
      <c r="G2972" s="32" t="s">
        <v>40</v>
      </c>
      <c r="H2972" s="33">
        <v>0</v>
      </c>
      <c r="I2972" s="67">
        <v>590000000</v>
      </c>
      <c r="J2972" s="32" t="s">
        <v>41</v>
      </c>
      <c r="K2972" s="32" t="s">
        <v>153</v>
      </c>
      <c r="L2972" s="32" t="s">
        <v>43</v>
      </c>
      <c r="M2972" s="32" t="s">
        <v>84</v>
      </c>
      <c r="N2972" s="32" t="s">
        <v>154</v>
      </c>
      <c r="O2972" s="32" t="s">
        <v>155</v>
      </c>
      <c r="P2972" s="32" t="s">
        <v>162</v>
      </c>
      <c r="Q2972" s="32" t="s">
        <v>163</v>
      </c>
      <c r="R2972" s="34">
        <v>1</v>
      </c>
      <c r="S2972" s="34">
        <v>257000</v>
      </c>
      <c r="T2972" s="35">
        <v>0</v>
      </c>
      <c r="U2972" s="36">
        <f>T2972*1.12</f>
        <v>0</v>
      </c>
      <c r="V2972" s="37" t="s">
        <v>48</v>
      </c>
      <c r="W2972" s="32">
        <v>2016</v>
      </c>
      <c r="X2972" s="38">
        <v>11</v>
      </c>
    </row>
    <row r="2973" spans="1:61" s="40" customFormat="1" ht="50.1" customHeight="1">
      <c r="A2973" s="70" t="s">
        <v>6901</v>
      </c>
      <c r="B2973" s="30" t="s">
        <v>35</v>
      </c>
      <c r="C2973" s="42" t="s">
        <v>6899</v>
      </c>
      <c r="D2973" s="42" t="s">
        <v>6831</v>
      </c>
      <c r="E2973" s="42" t="s">
        <v>6900</v>
      </c>
      <c r="F2973" s="161"/>
      <c r="G2973" s="32" t="s">
        <v>40</v>
      </c>
      <c r="H2973" s="30">
        <v>0</v>
      </c>
      <c r="I2973" s="67">
        <v>590000000</v>
      </c>
      <c r="J2973" s="32" t="s">
        <v>41</v>
      </c>
      <c r="K2973" s="32" t="s">
        <v>165</v>
      </c>
      <c r="L2973" s="32" t="s">
        <v>43</v>
      </c>
      <c r="M2973" s="32" t="s">
        <v>84</v>
      </c>
      <c r="N2973" s="54" t="s">
        <v>154</v>
      </c>
      <c r="O2973" s="54" t="s">
        <v>166</v>
      </c>
      <c r="P2973" s="32">
        <v>168</v>
      </c>
      <c r="Q2973" s="30" t="s">
        <v>163</v>
      </c>
      <c r="R2973" s="373">
        <v>1</v>
      </c>
      <c r="S2973" s="58">
        <v>257000</v>
      </c>
      <c r="T2973" s="58">
        <v>0</v>
      </c>
      <c r="U2973" s="58">
        <f>T2973*1.12</f>
        <v>0</v>
      </c>
      <c r="V2973" s="56"/>
      <c r="W2973" s="32">
        <v>2016</v>
      </c>
      <c r="X2973" s="32" t="s">
        <v>13403</v>
      </c>
      <c r="Y2973" s="364"/>
      <c r="Z2973" s="364"/>
      <c r="AA2973" s="364"/>
      <c r="AB2973" s="364"/>
      <c r="AC2973" s="364"/>
      <c r="AD2973" s="364"/>
      <c r="AE2973" s="364"/>
      <c r="AF2973" s="364"/>
      <c r="AG2973" s="364"/>
      <c r="AH2973" s="364"/>
      <c r="AI2973" s="364"/>
      <c r="AJ2973" s="364"/>
      <c r="AK2973" s="39"/>
      <c r="AL2973" s="39"/>
      <c r="AM2973" s="39"/>
      <c r="AN2973" s="39"/>
      <c r="AO2973" s="39"/>
      <c r="AP2973" s="39"/>
      <c r="AQ2973" s="39"/>
      <c r="AR2973" s="39"/>
      <c r="AS2973" s="39"/>
      <c r="AT2973" s="39"/>
      <c r="AU2973" s="39"/>
      <c r="AV2973" s="39"/>
      <c r="AW2973" s="39"/>
      <c r="AX2973" s="39"/>
      <c r="AY2973" s="39"/>
      <c r="AZ2973" s="39"/>
      <c r="BA2973" s="39"/>
      <c r="BB2973" s="39"/>
      <c r="BC2973" s="39"/>
      <c r="BD2973" s="39"/>
      <c r="BE2973" s="39"/>
      <c r="BF2973" s="39"/>
      <c r="BG2973" s="39"/>
      <c r="BH2973" s="39"/>
      <c r="BI2973" s="39"/>
    </row>
    <row r="2974" spans="1:61" s="40" customFormat="1" ht="50.1" customHeight="1">
      <c r="A2974" s="70" t="s">
        <v>14200</v>
      </c>
      <c r="B2974" s="30" t="s">
        <v>35</v>
      </c>
      <c r="C2974" s="31" t="s">
        <v>6927</v>
      </c>
      <c r="D2974" s="31" t="s">
        <v>6831</v>
      </c>
      <c r="E2974" s="31" t="s">
        <v>6928</v>
      </c>
      <c r="F2974" s="335"/>
      <c r="G2974" s="32" t="s">
        <v>40</v>
      </c>
      <c r="H2974" s="30">
        <v>0</v>
      </c>
      <c r="I2974" s="32">
        <v>590000000</v>
      </c>
      <c r="J2974" s="32" t="s">
        <v>41</v>
      </c>
      <c r="K2974" s="32" t="s">
        <v>13233</v>
      </c>
      <c r="L2974" s="32" t="s">
        <v>43</v>
      </c>
      <c r="M2974" s="32" t="s">
        <v>84</v>
      </c>
      <c r="N2974" s="54" t="s">
        <v>154</v>
      </c>
      <c r="O2974" s="54" t="s">
        <v>166</v>
      </c>
      <c r="P2974" s="32">
        <v>168</v>
      </c>
      <c r="Q2974" s="30" t="s">
        <v>163</v>
      </c>
      <c r="R2974" s="373">
        <v>0.13500000000000001</v>
      </c>
      <c r="S2974" s="58">
        <v>335000</v>
      </c>
      <c r="T2974" s="119">
        <f>R2974*S2974</f>
        <v>45225</v>
      </c>
      <c r="U2974" s="58">
        <f t="shared" ref="U2974" si="258">T2974*1.12</f>
        <v>50652.000000000007</v>
      </c>
      <c r="V2974" s="56"/>
      <c r="W2974" s="32">
        <v>2016</v>
      </c>
      <c r="X2974" s="32"/>
      <c r="Y2974" s="364"/>
      <c r="Z2974" s="364"/>
      <c r="AA2974" s="364"/>
      <c r="AB2974" s="364"/>
      <c r="AC2974" s="364"/>
      <c r="AD2974" s="364"/>
      <c r="AE2974" s="364"/>
      <c r="AF2974" s="364"/>
      <c r="AG2974" s="364"/>
      <c r="AH2974" s="364"/>
      <c r="AI2974" s="364"/>
      <c r="AJ2974" s="364"/>
      <c r="AK2974" s="39"/>
      <c r="AL2974" s="39"/>
      <c r="AM2974" s="39"/>
      <c r="AN2974" s="39"/>
      <c r="AO2974" s="39"/>
      <c r="AP2974" s="39"/>
      <c r="AQ2974" s="39"/>
      <c r="AR2974" s="39"/>
      <c r="AS2974" s="39"/>
      <c r="AT2974" s="39"/>
      <c r="AU2974" s="39"/>
      <c r="AV2974" s="39"/>
      <c r="AW2974" s="39"/>
      <c r="AX2974" s="39"/>
      <c r="AY2974" s="39"/>
      <c r="AZ2974" s="39"/>
      <c r="BA2974" s="39"/>
      <c r="BB2974" s="39"/>
      <c r="BC2974" s="39"/>
      <c r="BD2974" s="39"/>
      <c r="BE2974" s="39"/>
      <c r="BF2974" s="39"/>
      <c r="BG2974" s="39"/>
      <c r="BH2974" s="39"/>
      <c r="BI2974" s="39"/>
    </row>
    <row r="2975" spans="1:61" ht="50.1" customHeight="1">
      <c r="A2975" s="29" t="s">
        <v>6902</v>
      </c>
      <c r="B2975" s="30" t="s">
        <v>35</v>
      </c>
      <c r="C2975" s="31" t="s">
        <v>6903</v>
      </c>
      <c r="D2975" s="31" t="s">
        <v>6831</v>
      </c>
      <c r="E2975" s="31" t="s">
        <v>6904</v>
      </c>
      <c r="F2975" s="31" t="s">
        <v>48</v>
      </c>
      <c r="G2975" s="32" t="s">
        <v>40</v>
      </c>
      <c r="H2975" s="33">
        <v>0</v>
      </c>
      <c r="I2975" s="67">
        <v>590000000</v>
      </c>
      <c r="J2975" s="32" t="s">
        <v>41</v>
      </c>
      <c r="K2975" s="32" t="s">
        <v>153</v>
      </c>
      <c r="L2975" s="32" t="s">
        <v>43</v>
      </c>
      <c r="M2975" s="32" t="s">
        <v>84</v>
      </c>
      <c r="N2975" s="32" t="s">
        <v>154</v>
      </c>
      <c r="O2975" s="32" t="s">
        <v>155</v>
      </c>
      <c r="P2975" s="32" t="s">
        <v>162</v>
      </c>
      <c r="Q2975" s="32" t="s">
        <v>163</v>
      </c>
      <c r="R2975" s="34">
        <v>1</v>
      </c>
      <c r="S2975" s="34">
        <v>257000</v>
      </c>
      <c r="T2975" s="35">
        <v>0</v>
      </c>
      <c r="U2975" s="36">
        <f>T2975*1.12</f>
        <v>0</v>
      </c>
      <c r="V2975" s="37" t="s">
        <v>48</v>
      </c>
      <c r="W2975" s="32">
        <v>2016</v>
      </c>
      <c r="X2975" s="38">
        <v>11</v>
      </c>
    </row>
    <row r="2976" spans="1:61" s="163" customFormat="1" ht="50.1" customHeight="1">
      <c r="A2976" s="41" t="s">
        <v>6905</v>
      </c>
      <c r="B2976" s="30" t="s">
        <v>35</v>
      </c>
      <c r="C2976" s="42" t="s">
        <v>6903</v>
      </c>
      <c r="D2976" s="42" t="s">
        <v>6831</v>
      </c>
      <c r="E2976" s="42" t="s">
        <v>6904</v>
      </c>
      <c r="F2976" s="161"/>
      <c r="G2976" s="32" t="s">
        <v>40</v>
      </c>
      <c r="H2976" s="30">
        <v>0</v>
      </c>
      <c r="I2976" s="67">
        <v>590000000</v>
      </c>
      <c r="J2976" s="32" t="s">
        <v>41</v>
      </c>
      <c r="K2976" s="32" t="s">
        <v>165</v>
      </c>
      <c r="L2976" s="32" t="s">
        <v>43</v>
      </c>
      <c r="M2976" s="32" t="s">
        <v>84</v>
      </c>
      <c r="N2976" s="54" t="s">
        <v>154</v>
      </c>
      <c r="O2976" s="54" t="s">
        <v>166</v>
      </c>
      <c r="P2976" s="30" t="s">
        <v>162</v>
      </c>
      <c r="Q2976" s="30" t="s">
        <v>163</v>
      </c>
      <c r="R2976" s="55">
        <v>1</v>
      </c>
      <c r="S2976" s="55">
        <v>257000</v>
      </c>
      <c r="T2976" s="44">
        <f>R2976*S2976</f>
        <v>257000</v>
      </c>
      <c r="U2976" s="44">
        <f t="shared" si="256"/>
        <v>287840</v>
      </c>
      <c r="V2976" s="56"/>
      <c r="W2976" s="32">
        <v>2016</v>
      </c>
      <c r="X2976" s="32"/>
    </row>
    <row r="2977" spans="1:61" ht="50.1" customHeight="1">
      <c r="A2977" s="29" t="s">
        <v>6906</v>
      </c>
      <c r="B2977" s="30" t="s">
        <v>35</v>
      </c>
      <c r="C2977" s="31" t="s">
        <v>6907</v>
      </c>
      <c r="D2977" s="31" t="s">
        <v>6831</v>
      </c>
      <c r="E2977" s="31" t="s">
        <v>6908</v>
      </c>
      <c r="F2977" s="31" t="s">
        <v>48</v>
      </c>
      <c r="G2977" s="32" t="s">
        <v>40</v>
      </c>
      <c r="H2977" s="33">
        <v>0</v>
      </c>
      <c r="I2977" s="67">
        <v>590000000</v>
      </c>
      <c r="J2977" s="32" t="s">
        <v>41</v>
      </c>
      <c r="K2977" s="32" t="s">
        <v>153</v>
      </c>
      <c r="L2977" s="32" t="s">
        <v>43</v>
      </c>
      <c r="M2977" s="32" t="s">
        <v>84</v>
      </c>
      <c r="N2977" s="32" t="s">
        <v>154</v>
      </c>
      <c r="O2977" s="32" t="s">
        <v>155</v>
      </c>
      <c r="P2977" s="32" t="s">
        <v>162</v>
      </c>
      <c r="Q2977" s="32" t="s">
        <v>163</v>
      </c>
      <c r="R2977" s="34">
        <v>1</v>
      </c>
      <c r="S2977" s="34">
        <v>257000</v>
      </c>
      <c r="T2977" s="35">
        <v>0</v>
      </c>
      <c r="U2977" s="36">
        <v>0</v>
      </c>
      <c r="V2977" s="37" t="s">
        <v>48</v>
      </c>
      <c r="W2977" s="32">
        <v>2016</v>
      </c>
      <c r="X2977" s="38">
        <v>19</v>
      </c>
    </row>
    <row r="2978" spans="1:61" ht="50.1" customHeight="1">
      <c r="A2978" s="29" t="s">
        <v>6909</v>
      </c>
      <c r="B2978" s="30" t="s">
        <v>35</v>
      </c>
      <c r="C2978" s="31" t="s">
        <v>6907</v>
      </c>
      <c r="D2978" s="31" t="s">
        <v>6831</v>
      </c>
      <c r="E2978" s="31" t="s">
        <v>6908</v>
      </c>
      <c r="F2978" s="31" t="s">
        <v>48</v>
      </c>
      <c r="G2978" s="32" t="s">
        <v>40</v>
      </c>
      <c r="H2978" s="33">
        <v>0</v>
      </c>
      <c r="I2978" s="67">
        <v>590000000</v>
      </c>
      <c r="J2978" s="32" t="s">
        <v>41</v>
      </c>
      <c r="K2978" s="32" t="s">
        <v>153</v>
      </c>
      <c r="L2978" s="32" t="s">
        <v>43</v>
      </c>
      <c r="M2978" s="32" t="s">
        <v>84</v>
      </c>
      <c r="N2978" s="32" t="s">
        <v>154</v>
      </c>
      <c r="O2978" s="32" t="s">
        <v>155</v>
      </c>
      <c r="P2978" s="32" t="s">
        <v>162</v>
      </c>
      <c r="Q2978" s="32" t="s">
        <v>163</v>
      </c>
      <c r="R2978" s="34">
        <v>1</v>
      </c>
      <c r="S2978" s="34">
        <v>261000</v>
      </c>
      <c r="T2978" s="35">
        <f>R2978*S2978</f>
        <v>261000</v>
      </c>
      <c r="U2978" s="36">
        <f t="shared" ref="U2978:U2979" si="259">T2978*1.12</f>
        <v>292320</v>
      </c>
      <c r="V2978" s="37" t="s">
        <v>48</v>
      </c>
      <c r="W2978" s="32">
        <v>2016</v>
      </c>
      <c r="X2978" s="38" t="s">
        <v>48</v>
      </c>
    </row>
    <row r="2979" spans="1:61" ht="50.1" customHeight="1">
      <c r="A2979" s="29" t="s">
        <v>6910</v>
      </c>
      <c r="B2979" s="30" t="s">
        <v>35</v>
      </c>
      <c r="C2979" s="31" t="s">
        <v>6911</v>
      </c>
      <c r="D2979" s="31" t="s">
        <v>6831</v>
      </c>
      <c r="E2979" s="31" t="s">
        <v>6912</v>
      </c>
      <c r="F2979" s="31" t="s">
        <v>48</v>
      </c>
      <c r="G2979" s="32" t="s">
        <v>40</v>
      </c>
      <c r="H2979" s="33">
        <v>0</v>
      </c>
      <c r="I2979" s="67">
        <v>590000000</v>
      </c>
      <c r="J2979" s="32" t="s">
        <v>41</v>
      </c>
      <c r="K2979" s="32" t="s">
        <v>153</v>
      </c>
      <c r="L2979" s="32" t="s">
        <v>43</v>
      </c>
      <c r="M2979" s="32" t="s">
        <v>84</v>
      </c>
      <c r="N2979" s="32" t="s">
        <v>154</v>
      </c>
      <c r="O2979" s="32" t="s">
        <v>155</v>
      </c>
      <c r="P2979" s="32" t="s">
        <v>162</v>
      </c>
      <c r="Q2979" s="32" t="s">
        <v>163</v>
      </c>
      <c r="R2979" s="34">
        <v>1</v>
      </c>
      <c r="S2979" s="34">
        <v>257000</v>
      </c>
      <c r="T2979" s="35">
        <v>0</v>
      </c>
      <c r="U2979" s="36">
        <f t="shared" si="259"/>
        <v>0</v>
      </c>
      <c r="V2979" s="37" t="s">
        <v>48</v>
      </c>
      <c r="W2979" s="32">
        <v>2016</v>
      </c>
      <c r="X2979" s="38">
        <v>11</v>
      </c>
    </row>
    <row r="2980" spans="1:61" s="163" customFormat="1" ht="50.1" customHeight="1">
      <c r="A2980" s="41" t="s">
        <v>6913</v>
      </c>
      <c r="B2980" s="30" t="s">
        <v>35</v>
      </c>
      <c r="C2980" s="42" t="s">
        <v>6911</v>
      </c>
      <c r="D2980" s="42" t="s">
        <v>6831</v>
      </c>
      <c r="E2980" s="42" t="s">
        <v>6912</v>
      </c>
      <c r="F2980" s="161"/>
      <c r="G2980" s="32" t="s">
        <v>40</v>
      </c>
      <c r="H2980" s="30">
        <v>0</v>
      </c>
      <c r="I2980" s="67">
        <v>590000000</v>
      </c>
      <c r="J2980" s="32" t="s">
        <v>41</v>
      </c>
      <c r="K2980" s="32" t="s">
        <v>165</v>
      </c>
      <c r="L2980" s="32" t="s">
        <v>43</v>
      </c>
      <c r="M2980" s="32" t="s">
        <v>84</v>
      </c>
      <c r="N2980" s="54" t="s">
        <v>154</v>
      </c>
      <c r="O2980" s="54" t="s">
        <v>166</v>
      </c>
      <c r="P2980" s="30" t="s">
        <v>162</v>
      </c>
      <c r="Q2980" s="30" t="s">
        <v>163</v>
      </c>
      <c r="R2980" s="55">
        <v>1</v>
      </c>
      <c r="S2980" s="55">
        <v>257000</v>
      </c>
      <c r="T2980" s="44">
        <f>R2980*S2980</f>
        <v>257000</v>
      </c>
      <c r="U2980" s="44">
        <f t="shared" ref="U2980:U2986" si="260">T2980*1.12</f>
        <v>287840</v>
      </c>
      <c r="V2980" s="56"/>
      <c r="W2980" s="32">
        <v>2016</v>
      </c>
      <c r="X2980" s="32"/>
    </row>
    <row r="2981" spans="1:61" ht="50.1" customHeight="1">
      <c r="A2981" s="29" t="s">
        <v>6914</v>
      </c>
      <c r="B2981" s="30" t="s">
        <v>35</v>
      </c>
      <c r="C2981" s="31" t="s">
        <v>6915</v>
      </c>
      <c r="D2981" s="31" t="s">
        <v>6831</v>
      </c>
      <c r="E2981" s="31" t="s">
        <v>6916</v>
      </c>
      <c r="F2981" s="31" t="s">
        <v>48</v>
      </c>
      <c r="G2981" s="32" t="s">
        <v>40</v>
      </c>
      <c r="H2981" s="33">
        <v>0</v>
      </c>
      <c r="I2981" s="67">
        <v>590000000</v>
      </c>
      <c r="J2981" s="32" t="s">
        <v>41</v>
      </c>
      <c r="K2981" s="32" t="s">
        <v>153</v>
      </c>
      <c r="L2981" s="32" t="s">
        <v>43</v>
      </c>
      <c r="M2981" s="32" t="s">
        <v>84</v>
      </c>
      <c r="N2981" s="32" t="s">
        <v>154</v>
      </c>
      <c r="O2981" s="32" t="s">
        <v>155</v>
      </c>
      <c r="P2981" s="32" t="s">
        <v>162</v>
      </c>
      <c r="Q2981" s="32" t="s">
        <v>163</v>
      </c>
      <c r="R2981" s="34">
        <v>1</v>
      </c>
      <c r="S2981" s="34">
        <v>257000</v>
      </c>
      <c r="T2981" s="35">
        <v>0</v>
      </c>
      <c r="U2981" s="36">
        <f t="shared" si="260"/>
        <v>0</v>
      </c>
      <c r="V2981" s="37" t="s">
        <v>48</v>
      </c>
      <c r="W2981" s="32">
        <v>2016</v>
      </c>
      <c r="X2981" s="38">
        <v>11</v>
      </c>
    </row>
    <row r="2982" spans="1:61" s="40" customFormat="1" ht="50.1" customHeight="1">
      <c r="A2982" s="70" t="s">
        <v>6917</v>
      </c>
      <c r="B2982" s="30" t="s">
        <v>35</v>
      </c>
      <c r="C2982" s="42" t="s">
        <v>6915</v>
      </c>
      <c r="D2982" s="42" t="s">
        <v>6831</v>
      </c>
      <c r="E2982" s="42" t="s">
        <v>6916</v>
      </c>
      <c r="F2982" s="161"/>
      <c r="G2982" s="32" t="s">
        <v>40</v>
      </c>
      <c r="H2982" s="30">
        <v>0</v>
      </c>
      <c r="I2982" s="67">
        <v>590000000</v>
      </c>
      <c r="J2982" s="32" t="s">
        <v>41</v>
      </c>
      <c r="K2982" s="32" t="s">
        <v>165</v>
      </c>
      <c r="L2982" s="32" t="s">
        <v>43</v>
      </c>
      <c r="M2982" s="32" t="s">
        <v>84</v>
      </c>
      <c r="N2982" s="54" t="s">
        <v>154</v>
      </c>
      <c r="O2982" s="54" t="s">
        <v>166</v>
      </c>
      <c r="P2982" s="32">
        <v>168</v>
      </c>
      <c r="Q2982" s="30" t="s">
        <v>163</v>
      </c>
      <c r="R2982" s="373">
        <v>1</v>
      </c>
      <c r="S2982" s="58">
        <v>257000</v>
      </c>
      <c r="T2982" s="58">
        <v>0</v>
      </c>
      <c r="U2982" s="58">
        <f t="shared" si="260"/>
        <v>0</v>
      </c>
      <c r="V2982" s="56"/>
      <c r="W2982" s="32">
        <v>2016</v>
      </c>
      <c r="X2982" s="32" t="s">
        <v>12653</v>
      </c>
      <c r="Y2982" s="364"/>
      <c r="Z2982" s="364"/>
      <c r="AA2982" s="364"/>
      <c r="AB2982" s="364"/>
      <c r="AC2982" s="364"/>
      <c r="AD2982" s="364"/>
      <c r="AE2982" s="364"/>
      <c r="AF2982" s="364"/>
      <c r="AG2982" s="364"/>
      <c r="AH2982" s="364"/>
      <c r="AI2982" s="364"/>
      <c r="AJ2982" s="364"/>
      <c r="AK2982" s="39"/>
      <c r="AL2982" s="39"/>
      <c r="AM2982" s="39"/>
      <c r="AN2982" s="39"/>
      <c r="AO2982" s="39"/>
      <c r="AP2982" s="39"/>
      <c r="AQ2982" s="39"/>
      <c r="AR2982" s="39"/>
      <c r="AS2982" s="39"/>
      <c r="AT2982" s="39"/>
      <c r="AU2982" s="39"/>
      <c r="AV2982" s="39"/>
      <c r="AW2982" s="39"/>
      <c r="AX2982" s="39"/>
      <c r="AY2982" s="39"/>
      <c r="AZ2982" s="39"/>
      <c r="BA2982" s="39"/>
      <c r="BB2982" s="39"/>
      <c r="BC2982" s="39"/>
      <c r="BD2982" s="39"/>
      <c r="BE2982" s="39"/>
      <c r="BF2982" s="39"/>
      <c r="BG2982" s="39"/>
      <c r="BH2982" s="39"/>
      <c r="BI2982" s="39"/>
    </row>
    <row r="2983" spans="1:61" s="40" customFormat="1" ht="50.1" customHeight="1">
      <c r="A2983" s="70" t="s">
        <v>14201</v>
      </c>
      <c r="B2983" s="30" t="s">
        <v>35</v>
      </c>
      <c r="C2983" s="220" t="s">
        <v>6915</v>
      </c>
      <c r="D2983" s="42" t="s">
        <v>6831</v>
      </c>
      <c r="E2983" s="220" t="s">
        <v>6916</v>
      </c>
      <c r="F2983" s="335"/>
      <c r="G2983" s="32" t="s">
        <v>40</v>
      </c>
      <c r="H2983" s="30">
        <v>0</v>
      </c>
      <c r="I2983" s="32">
        <v>590000000</v>
      </c>
      <c r="J2983" s="32" t="s">
        <v>41</v>
      </c>
      <c r="K2983" s="32" t="s">
        <v>13233</v>
      </c>
      <c r="L2983" s="32" t="s">
        <v>43</v>
      </c>
      <c r="M2983" s="32" t="s">
        <v>84</v>
      </c>
      <c r="N2983" s="54" t="s">
        <v>154</v>
      </c>
      <c r="O2983" s="54" t="s">
        <v>166</v>
      </c>
      <c r="P2983" s="32">
        <v>168</v>
      </c>
      <c r="Q2983" s="30" t="s">
        <v>163</v>
      </c>
      <c r="R2983" s="373">
        <v>1.6E-2</v>
      </c>
      <c r="S2983" s="58">
        <v>335000</v>
      </c>
      <c r="T2983" s="119">
        <f>R2983*S2983</f>
        <v>5360</v>
      </c>
      <c r="U2983" s="58">
        <f t="shared" si="260"/>
        <v>6003.2000000000007</v>
      </c>
      <c r="V2983" s="56"/>
      <c r="W2983" s="32">
        <v>2016</v>
      </c>
      <c r="X2983" s="32"/>
      <c r="Y2983" s="364"/>
      <c r="Z2983" s="364"/>
      <c r="AA2983" s="364"/>
      <c r="AB2983" s="364"/>
      <c r="AC2983" s="364"/>
      <c r="AD2983" s="364"/>
      <c r="AE2983" s="364"/>
      <c r="AF2983" s="364"/>
      <c r="AG2983" s="364"/>
      <c r="AH2983" s="364"/>
      <c r="AI2983" s="364"/>
      <c r="AJ2983" s="364"/>
      <c r="AK2983" s="39"/>
      <c r="AL2983" s="39"/>
      <c r="AM2983" s="39"/>
      <c r="AN2983" s="39"/>
      <c r="AO2983" s="39"/>
      <c r="AP2983" s="39"/>
      <c r="AQ2983" s="39"/>
      <c r="AR2983" s="39"/>
      <c r="AS2983" s="39"/>
      <c r="AT2983" s="39"/>
      <c r="AU2983" s="39"/>
      <c r="AV2983" s="39"/>
      <c r="AW2983" s="39"/>
      <c r="AX2983" s="39"/>
      <c r="AY2983" s="39"/>
      <c r="AZ2983" s="39"/>
      <c r="BA2983" s="39"/>
      <c r="BB2983" s="39"/>
      <c r="BC2983" s="39"/>
      <c r="BD2983" s="39"/>
      <c r="BE2983" s="39"/>
      <c r="BF2983" s="39"/>
      <c r="BG2983" s="39"/>
      <c r="BH2983" s="39"/>
      <c r="BI2983" s="39"/>
    </row>
    <row r="2984" spans="1:61" ht="50.1" customHeight="1">
      <c r="A2984" s="29" t="s">
        <v>6918</v>
      </c>
      <c r="B2984" s="30" t="s">
        <v>35</v>
      </c>
      <c r="C2984" s="31" t="s">
        <v>6919</v>
      </c>
      <c r="D2984" s="31" t="s">
        <v>6831</v>
      </c>
      <c r="E2984" s="31" t="s">
        <v>6920</v>
      </c>
      <c r="F2984" s="31" t="s">
        <v>48</v>
      </c>
      <c r="G2984" s="32" t="s">
        <v>40</v>
      </c>
      <c r="H2984" s="33">
        <v>0</v>
      </c>
      <c r="I2984" s="67">
        <v>590000000</v>
      </c>
      <c r="J2984" s="32" t="s">
        <v>41</v>
      </c>
      <c r="K2984" s="32" t="s">
        <v>153</v>
      </c>
      <c r="L2984" s="32" t="s">
        <v>43</v>
      </c>
      <c r="M2984" s="32" t="s">
        <v>84</v>
      </c>
      <c r="N2984" s="32" t="s">
        <v>154</v>
      </c>
      <c r="O2984" s="32" t="s">
        <v>155</v>
      </c>
      <c r="P2984" s="32" t="s">
        <v>162</v>
      </c>
      <c r="Q2984" s="32" t="s">
        <v>163</v>
      </c>
      <c r="R2984" s="34">
        <v>1</v>
      </c>
      <c r="S2984" s="34">
        <v>257000</v>
      </c>
      <c r="T2984" s="35">
        <v>0</v>
      </c>
      <c r="U2984" s="36">
        <f t="shared" si="260"/>
        <v>0</v>
      </c>
      <c r="V2984" s="37" t="s">
        <v>48</v>
      </c>
      <c r="W2984" s="32">
        <v>2016</v>
      </c>
      <c r="X2984" s="38">
        <v>11</v>
      </c>
    </row>
    <row r="2985" spans="1:61" s="40" customFormat="1" ht="50.1" customHeight="1">
      <c r="A2985" s="70" t="s">
        <v>6921</v>
      </c>
      <c r="B2985" s="30" t="s">
        <v>35</v>
      </c>
      <c r="C2985" s="42" t="s">
        <v>6919</v>
      </c>
      <c r="D2985" s="42" t="s">
        <v>6831</v>
      </c>
      <c r="E2985" s="42" t="s">
        <v>6920</v>
      </c>
      <c r="F2985" s="161"/>
      <c r="G2985" s="32" t="s">
        <v>40</v>
      </c>
      <c r="H2985" s="30">
        <v>0</v>
      </c>
      <c r="I2985" s="67">
        <v>590000000</v>
      </c>
      <c r="J2985" s="32" t="s">
        <v>41</v>
      </c>
      <c r="K2985" s="32" t="s">
        <v>165</v>
      </c>
      <c r="L2985" s="32" t="s">
        <v>43</v>
      </c>
      <c r="M2985" s="32" t="s">
        <v>84</v>
      </c>
      <c r="N2985" s="54" t="s">
        <v>154</v>
      </c>
      <c r="O2985" s="54" t="s">
        <v>166</v>
      </c>
      <c r="P2985" s="32">
        <v>168</v>
      </c>
      <c r="Q2985" s="30" t="s">
        <v>163</v>
      </c>
      <c r="R2985" s="373">
        <v>1</v>
      </c>
      <c r="S2985" s="58">
        <v>257000</v>
      </c>
      <c r="T2985" s="58">
        <v>0</v>
      </c>
      <c r="U2985" s="58">
        <f t="shared" si="260"/>
        <v>0</v>
      </c>
      <c r="V2985" s="56"/>
      <c r="W2985" s="32">
        <v>2016</v>
      </c>
      <c r="X2985" s="32" t="s">
        <v>12653</v>
      </c>
      <c r="Y2985" s="364"/>
      <c r="Z2985" s="364"/>
      <c r="AA2985" s="364"/>
      <c r="AB2985" s="364"/>
      <c r="AC2985" s="364"/>
      <c r="AD2985" s="364"/>
      <c r="AE2985" s="364"/>
      <c r="AF2985" s="364"/>
      <c r="AG2985" s="364"/>
      <c r="AH2985" s="364"/>
      <c r="AI2985" s="364"/>
      <c r="AJ2985" s="364"/>
      <c r="AK2985" s="39"/>
      <c r="AL2985" s="39"/>
      <c r="AM2985" s="39"/>
      <c r="AN2985" s="39"/>
      <c r="AO2985" s="39"/>
      <c r="AP2985" s="39"/>
      <c r="AQ2985" s="39"/>
      <c r="AR2985" s="39"/>
      <c r="AS2985" s="39"/>
      <c r="AT2985" s="39"/>
      <c r="AU2985" s="39"/>
      <c r="AV2985" s="39"/>
      <c r="AW2985" s="39"/>
      <c r="AX2985" s="39"/>
      <c r="AY2985" s="39"/>
      <c r="AZ2985" s="39"/>
      <c r="BA2985" s="39"/>
      <c r="BB2985" s="39"/>
      <c r="BC2985" s="39"/>
      <c r="BD2985" s="39"/>
      <c r="BE2985" s="39"/>
      <c r="BF2985" s="39"/>
      <c r="BG2985" s="39"/>
      <c r="BH2985" s="39"/>
      <c r="BI2985" s="39"/>
    </row>
    <row r="2986" spans="1:61" s="40" customFormat="1" ht="50.1" customHeight="1">
      <c r="A2986" s="70" t="s">
        <v>14202</v>
      </c>
      <c r="B2986" s="30" t="s">
        <v>35</v>
      </c>
      <c r="C2986" s="220" t="s">
        <v>6919</v>
      </c>
      <c r="D2986" s="42" t="s">
        <v>6831</v>
      </c>
      <c r="E2986" s="220" t="s">
        <v>6920</v>
      </c>
      <c r="F2986" s="335"/>
      <c r="G2986" s="32" t="s">
        <v>40</v>
      </c>
      <c r="H2986" s="30">
        <v>0</v>
      </c>
      <c r="I2986" s="32">
        <v>590000000</v>
      </c>
      <c r="J2986" s="32" t="s">
        <v>41</v>
      </c>
      <c r="K2986" s="32" t="s">
        <v>13233</v>
      </c>
      <c r="L2986" s="32" t="s">
        <v>43</v>
      </c>
      <c r="M2986" s="32" t="s">
        <v>84</v>
      </c>
      <c r="N2986" s="54" t="s">
        <v>154</v>
      </c>
      <c r="O2986" s="54" t="s">
        <v>166</v>
      </c>
      <c r="P2986" s="32">
        <v>168</v>
      </c>
      <c r="Q2986" s="30" t="s">
        <v>163</v>
      </c>
      <c r="R2986" s="373">
        <v>0.14299999999999999</v>
      </c>
      <c r="S2986" s="58">
        <v>335000</v>
      </c>
      <c r="T2986" s="119">
        <f t="shared" ref="T2986" si="261">R2986*S2986</f>
        <v>47904.999999999993</v>
      </c>
      <c r="U2986" s="58">
        <f t="shared" si="260"/>
        <v>53653.599999999999</v>
      </c>
      <c r="V2986" s="56"/>
      <c r="W2986" s="32">
        <v>2016</v>
      </c>
      <c r="X2986" s="32"/>
      <c r="Y2986" s="364"/>
      <c r="Z2986" s="364"/>
      <c r="AA2986" s="364"/>
      <c r="AB2986" s="364"/>
      <c r="AC2986" s="364"/>
      <c r="AD2986" s="364"/>
      <c r="AE2986" s="364"/>
      <c r="AF2986" s="364"/>
      <c r="AG2986" s="364"/>
      <c r="AH2986" s="364"/>
      <c r="AI2986" s="364"/>
      <c r="AJ2986" s="364"/>
      <c r="AK2986" s="39"/>
      <c r="AL2986" s="39"/>
      <c r="AM2986" s="39"/>
      <c r="AN2986" s="39"/>
      <c r="AO2986" s="39"/>
      <c r="AP2986" s="39"/>
      <c r="AQ2986" s="39"/>
      <c r="AR2986" s="39"/>
      <c r="AS2986" s="39"/>
      <c r="AT2986" s="39"/>
      <c r="AU2986" s="39"/>
      <c r="AV2986" s="39"/>
      <c r="AW2986" s="39"/>
      <c r="AX2986" s="39"/>
      <c r="AY2986" s="39"/>
      <c r="AZ2986" s="39"/>
      <c r="BA2986" s="39"/>
      <c r="BB2986" s="39"/>
      <c r="BC2986" s="39"/>
      <c r="BD2986" s="39"/>
      <c r="BE2986" s="39"/>
      <c r="BF2986" s="39"/>
      <c r="BG2986" s="39"/>
      <c r="BH2986" s="39"/>
      <c r="BI2986" s="39"/>
    </row>
    <row r="2987" spans="1:61" ht="50.1" customHeight="1">
      <c r="A2987" s="29" t="s">
        <v>6922</v>
      </c>
      <c r="B2987" s="30" t="s">
        <v>35</v>
      </c>
      <c r="C2987" s="31" t="s">
        <v>6923</v>
      </c>
      <c r="D2987" s="31" t="s">
        <v>6831</v>
      </c>
      <c r="E2987" s="31" t="s">
        <v>6924</v>
      </c>
      <c r="F2987" s="31" t="s">
        <v>48</v>
      </c>
      <c r="G2987" s="32" t="s">
        <v>40</v>
      </c>
      <c r="H2987" s="33">
        <v>0</v>
      </c>
      <c r="I2987" s="67">
        <v>590000000</v>
      </c>
      <c r="J2987" s="32" t="s">
        <v>41</v>
      </c>
      <c r="K2987" s="32" t="s">
        <v>153</v>
      </c>
      <c r="L2987" s="32" t="s">
        <v>43</v>
      </c>
      <c r="M2987" s="32" t="s">
        <v>84</v>
      </c>
      <c r="N2987" s="32" t="s">
        <v>154</v>
      </c>
      <c r="O2987" s="32" t="s">
        <v>155</v>
      </c>
      <c r="P2987" s="32" t="s">
        <v>162</v>
      </c>
      <c r="Q2987" s="32" t="s">
        <v>163</v>
      </c>
      <c r="R2987" s="34">
        <v>1</v>
      </c>
      <c r="S2987" s="34">
        <v>257000</v>
      </c>
      <c r="T2987" s="35">
        <v>0</v>
      </c>
      <c r="U2987" s="36">
        <v>0</v>
      </c>
      <c r="V2987" s="37" t="s">
        <v>48</v>
      </c>
      <c r="W2987" s="32">
        <v>2016</v>
      </c>
      <c r="X2987" s="38" t="s">
        <v>156</v>
      </c>
    </row>
    <row r="2988" spans="1:61" ht="50.1" customHeight="1">
      <c r="A2988" s="29" t="s">
        <v>6925</v>
      </c>
      <c r="B2988" s="30" t="s">
        <v>35</v>
      </c>
      <c r="C2988" s="31" t="s">
        <v>6923</v>
      </c>
      <c r="D2988" s="31" t="s">
        <v>6831</v>
      </c>
      <c r="E2988" s="31" t="s">
        <v>6924</v>
      </c>
      <c r="F2988" s="31" t="s">
        <v>48</v>
      </c>
      <c r="G2988" s="32" t="s">
        <v>40</v>
      </c>
      <c r="H2988" s="33">
        <v>0</v>
      </c>
      <c r="I2988" s="67">
        <v>590000000</v>
      </c>
      <c r="J2988" s="32" t="s">
        <v>41</v>
      </c>
      <c r="K2988" s="32" t="s">
        <v>153</v>
      </c>
      <c r="L2988" s="32" t="s">
        <v>43</v>
      </c>
      <c r="M2988" s="32" t="s">
        <v>84</v>
      </c>
      <c r="N2988" s="32" t="s">
        <v>154</v>
      </c>
      <c r="O2988" s="32" t="s">
        <v>155</v>
      </c>
      <c r="P2988" s="32" t="s">
        <v>162</v>
      </c>
      <c r="Q2988" s="32" t="s">
        <v>163</v>
      </c>
      <c r="R2988" s="34">
        <v>1</v>
      </c>
      <c r="S2988" s="34">
        <v>272321.43</v>
      </c>
      <c r="T2988" s="35">
        <f>R2988*S2988</f>
        <v>272321.43</v>
      </c>
      <c r="U2988" s="36">
        <f t="shared" ref="U2988:U3002" si="262">T2988*1.12</f>
        <v>305000.00160000002</v>
      </c>
      <c r="V2988" s="37" t="s">
        <v>48</v>
      </c>
      <c r="W2988" s="32">
        <v>2016</v>
      </c>
      <c r="X2988" s="38" t="s">
        <v>48</v>
      </c>
    </row>
    <row r="2989" spans="1:61" ht="50.1" customHeight="1">
      <c r="A2989" s="29" t="s">
        <v>6926</v>
      </c>
      <c r="B2989" s="30" t="s">
        <v>35</v>
      </c>
      <c r="C2989" s="31" t="s">
        <v>6927</v>
      </c>
      <c r="D2989" s="31" t="s">
        <v>6831</v>
      </c>
      <c r="E2989" s="31" t="s">
        <v>6928</v>
      </c>
      <c r="F2989" s="31" t="s">
        <v>48</v>
      </c>
      <c r="G2989" s="32" t="s">
        <v>40</v>
      </c>
      <c r="H2989" s="33">
        <v>0</v>
      </c>
      <c r="I2989" s="67">
        <v>590000000</v>
      </c>
      <c r="J2989" s="32" t="s">
        <v>41</v>
      </c>
      <c r="K2989" s="32" t="s">
        <v>153</v>
      </c>
      <c r="L2989" s="32" t="s">
        <v>43</v>
      </c>
      <c r="M2989" s="32" t="s">
        <v>84</v>
      </c>
      <c r="N2989" s="32" t="s">
        <v>154</v>
      </c>
      <c r="O2989" s="32" t="s">
        <v>155</v>
      </c>
      <c r="P2989" s="32" t="s">
        <v>162</v>
      </c>
      <c r="Q2989" s="32" t="s">
        <v>163</v>
      </c>
      <c r="R2989" s="34">
        <v>1</v>
      </c>
      <c r="S2989" s="34">
        <v>257000</v>
      </c>
      <c r="T2989" s="35">
        <v>0</v>
      </c>
      <c r="U2989" s="36">
        <f t="shared" si="262"/>
        <v>0</v>
      </c>
      <c r="V2989" s="37" t="s">
        <v>48</v>
      </c>
      <c r="W2989" s="32">
        <v>2016</v>
      </c>
      <c r="X2989" s="38">
        <v>11</v>
      </c>
    </row>
    <row r="2990" spans="1:61" s="40" customFormat="1" ht="50.1" customHeight="1">
      <c r="A2990" s="70" t="s">
        <v>6929</v>
      </c>
      <c r="B2990" s="30" t="s">
        <v>35</v>
      </c>
      <c r="C2990" s="42" t="s">
        <v>6927</v>
      </c>
      <c r="D2990" s="42" t="s">
        <v>6831</v>
      </c>
      <c r="E2990" s="42" t="s">
        <v>6928</v>
      </c>
      <c r="F2990" s="161"/>
      <c r="G2990" s="32" t="s">
        <v>40</v>
      </c>
      <c r="H2990" s="30">
        <v>0</v>
      </c>
      <c r="I2990" s="67">
        <v>590000000</v>
      </c>
      <c r="J2990" s="32" t="s">
        <v>41</v>
      </c>
      <c r="K2990" s="32" t="s">
        <v>165</v>
      </c>
      <c r="L2990" s="32" t="s">
        <v>43</v>
      </c>
      <c r="M2990" s="32" t="s">
        <v>84</v>
      </c>
      <c r="N2990" s="54" t="s">
        <v>154</v>
      </c>
      <c r="O2990" s="54" t="s">
        <v>166</v>
      </c>
      <c r="P2990" s="32">
        <v>168</v>
      </c>
      <c r="Q2990" s="30" t="s">
        <v>163</v>
      </c>
      <c r="R2990" s="373">
        <v>1</v>
      </c>
      <c r="S2990" s="58">
        <v>257000</v>
      </c>
      <c r="T2990" s="58">
        <v>0</v>
      </c>
      <c r="U2990" s="58">
        <f>T2990*1.12</f>
        <v>0</v>
      </c>
      <c r="V2990" s="56"/>
      <c r="W2990" s="32">
        <v>2016</v>
      </c>
      <c r="X2990" s="32">
        <v>11.19</v>
      </c>
      <c r="Y2990" s="364"/>
      <c r="Z2990" s="364"/>
      <c r="AA2990" s="364"/>
      <c r="AB2990" s="364"/>
      <c r="AC2990" s="364"/>
      <c r="AD2990" s="364"/>
      <c r="AE2990" s="364"/>
      <c r="AF2990" s="364"/>
      <c r="AG2990" s="364"/>
      <c r="AH2990" s="39"/>
      <c r="AI2990" s="39"/>
      <c r="AJ2990" s="39"/>
      <c r="AK2990" s="39"/>
      <c r="AL2990" s="39"/>
      <c r="AM2990" s="39"/>
      <c r="AN2990" s="39"/>
      <c r="AO2990" s="39"/>
      <c r="AP2990" s="39"/>
      <c r="AQ2990" s="39"/>
      <c r="AR2990" s="39"/>
      <c r="AS2990" s="39"/>
      <c r="AT2990" s="39"/>
      <c r="AU2990" s="39"/>
      <c r="AV2990" s="39"/>
      <c r="AW2990" s="39"/>
      <c r="AX2990" s="39"/>
      <c r="AY2990" s="39"/>
      <c r="AZ2990" s="39"/>
      <c r="BA2990" s="39"/>
      <c r="BB2990" s="39"/>
      <c r="BC2990" s="39"/>
      <c r="BD2990" s="39"/>
      <c r="BE2990" s="39"/>
      <c r="BF2990" s="39"/>
    </row>
    <row r="2991" spans="1:61" s="40" customFormat="1" ht="50.1" customHeight="1">
      <c r="A2991" s="70" t="s">
        <v>13923</v>
      </c>
      <c r="B2991" s="30" t="s">
        <v>35</v>
      </c>
      <c r="C2991" s="42" t="s">
        <v>6927</v>
      </c>
      <c r="D2991" s="42" t="s">
        <v>6831</v>
      </c>
      <c r="E2991" s="42" t="s">
        <v>6928</v>
      </c>
      <c r="F2991" s="161"/>
      <c r="G2991" s="32" t="s">
        <v>40</v>
      </c>
      <c r="H2991" s="30">
        <v>0</v>
      </c>
      <c r="I2991" s="67">
        <v>590000000</v>
      </c>
      <c r="J2991" s="32" t="s">
        <v>41</v>
      </c>
      <c r="K2991" s="32" t="s">
        <v>13289</v>
      </c>
      <c r="L2991" s="32" t="s">
        <v>43</v>
      </c>
      <c r="M2991" s="32" t="s">
        <v>84</v>
      </c>
      <c r="N2991" s="54" t="s">
        <v>154</v>
      </c>
      <c r="O2991" s="54" t="s">
        <v>166</v>
      </c>
      <c r="P2991" s="32">
        <v>168</v>
      </c>
      <c r="Q2991" s="30" t="s">
        <v>163</v>
      </c>
      <c r="R2991" s="373">
        <v>1</v>
      </c>
      <c r="S2991" s="58">
        <v>317000</v>
      </c>
      <c r="T2991" s="58">
        <f>R2991*S2991</f>
        <v>317000</v>
      </c>
      <c r="U2991" s="58">
        <f t="shared" ref="U2991" si="263">T2991*1.12</f>
        <v>355040.00000000006</v>
      </c>
      <c r="V2991" s="56"/>
      <c r="W2991" s="32">
        <v>2016</v>
      </c>
      <c r="X2991" s="32"/>
      <c r="Y2991" s="364"/>
      <c r="Z2991" s="364"/>
      <c r="AA2991" s="364"/>
      <c r="AB2991" s="364"/>
      <c r="AC2991" s="364"/>
      <c r="AD2991" s="364"/>
      <c r="AE2991" s="364"/>
      <c r="AF2991" s="364"/>
      <c r="AG2991" s="364"/>
      <c r="AH2991" s="39"/>
      <c r="AI2991" s="39"/>
      <c r="AJ2991" s="39"/>
      <c r="AK2991" s="39"/>
      <c r="AL2991" s="39"/>
      <c r="AM2991" s="39"/>
      <c r="AN2991" s="39"/>
      <c r="AO2991" s="39"/>
      <c r="AP2991" s="39"/>
      <c r="AQ2991" s="39"/>
      <c r="AR2991" s="39"/>
      <c r="AS2991" s="39"/>
      <c r="AT2991" s="39"/>
      <c r="AU2991" s="39"/>
      <c r="AV2991" s="39"/>
      <c r="AW2991" s="39"/>
      <c r="AX2991" s="39"/>
      <c r="AY2991" s="39"/>
      <c r="AZ2991" s="39"/>
      <c r="BA2991" s="39"/>
      <c r="BB2991" s="39"/>
      <c r="BC2991" s="39"/>
      <c r="BD2991" s="39"/>
      <c r="BE2991" s="39"/>
      <c r="BF2991" s="39"/>
    </row>
    <row r="2992" spans="1:61" ht="50.1" customHeight="1">
      <c r="A2992" s="29" t="s">
        <v>6930</v>
      </c>
      <c r="B2992" s="30" t="s">
        <v>35</v>
      </c>
      <c r="C2992" s="31" t="s">
        <v>6931</v>
      </c>
      <c r="D2992" s="31" t="s">
        <v>6831</v>
      </c>
      <c r="E2992" s="31" t="s">
        <v>6932</v>
      </c>
      <c r="F2992" s="31" t="s">
        <v>48</v>
      </c>
      <c r="G2992" s="32" t="s">
        <v>40</v>
      </c>
      <c r="H2992" s="33">
        <v>0</v>
      </c>
      <c r="I2992" s="67">
        <v>590000000</v>
      </c>
      <c r="J2992" s="32" t="s">
        <v>41</v>
      </c>
      <c r="K2992" s="32" t="s">
        <v>153</v>
      </c>
      <c r="L2992" s="32" t="s">
        <v>43</v>
      </c>
      <c r="M2992" s="32" t="s">
        <v>84</v>
      </c>
      <c r="N2992" s="32" t="s">
        <v>154</v>
      </c>
      <c r="O2992" s="32" t="s">
        <v>155</v>
      </c>
      <c r="P2992" s="32" t="s">
        <v>162</v>
      </c>
      <c r="Q2992" s="32" t="s">
        <v>163</v>
      </c>
      <c r="R2992" s="34">
        <v>1</v>
      </c>
      <c r="S2992" s="34">
        <v>257000</v>
      </c>
      <c r="T2992" s="35">
        <v>0</v>
      </c>
      <c r="U2992" s="36">
        <f>T2992*1.12</f>
        <v>0</v>
      </c>
      <c r="V2992" s="37" t="s">
        <v>48</v>
      </c>
      <c r="W2992" s="32">
        <v>2016</v>
      </c>
      <c r="X2992" s="38">
        <v>11</v>
      </c>
    </row>
    <row r="2993" spans="1:58" s="40" customFormat="1" ht="50.1" customHeight="1">
      <c r="A2993" s="70" t="s">
        <v>6933</v>
      </c>
      <c r="B2993" s="30" t="s">
        <v>35</v>
      </c>
      <c r="C2993" s="42" t="s">
        <v>6931</v>
      </c>
      <c r="D2993" s="42" t="s">
        <v>6831</v>
      </c>
      <c r="E2993" s="42" t="s">
        <v>6932</v>
      </c>
      <c r="F2993" s="161"/>
      <c r="G2993" s="32" t="s">
        <v>40</v>
      </c>
      <c r="H2993" s="30">
        <v>0</v>
      </c>
      <c r="I2993" s="67">
        <v>590000000</v>
      </c>
      <c r="J2993" s="32" t="s">
        <v>41</v>
      </c>
      <c r="K2993" s="32" t="s">
        <v>165</v>
      </c>
      <c r="L2993" s="32" t="s">
        <v>43</v>
      </c>
      <c r="M2993" s="32" t="s">
        <v>84</v>
      </c>
      <c r="N2993" s="54" t="s">
        <v>154</v>
      </c>
      <c r="O2993" s="54" t="s">
        <v>166</v>
      </c>
      <c r="P2993" s="32">
        <v>168</v>
      </c>
      <c r="Q2993" s="30" t="s">
        <v>163</v>
      </c>
      <c r="R2993" s="373">
        <v>1</v>
      </c>
      <c r="S2993" s="58">
        <v>257000</v>
      </c>
      <c r="T2993" s="58">
        <v>0</v>
      </c>
      <c r="U2993" s="58">
        <f>T2993*1.12</f>
        <v>0</v>
      </c>
      <c r="V2993" s="56"/>
      <c r="W2993" s="32">
        <v>2016</v>
      </c>
      <c r="X2993" s="32">
        <v>11.19</v>
      </c>
      <c r="Y2993" s="364"/>
      <c r="Z2993" s="364"/>
      <c r="AA2993" s="364"/>
      <c r="AB2993" s="364"/>
      <c r="AC2993" s="364"/>
      <c r="AD2993" s="364"/>
      <c r="AE2993" s="364"/>
      <c r="AF2993" s="364"/>
      <c r="AG2993" s="364"/>
      <c r="AH2993" s="39"/>
      <c r="AI2993" s="39"/>
      <c r="AJ2993" s="39"/>
      <c r="AK2993" s="39"/>
      <c r="AL2993" s="39"/>
      <c r="AM2993" s="39"/>
      <c r="AN2993" s="39"/>
      <c r="AO2993" s="39"/>
      <c r="AP2993" s="39"/>
      <c r="AQ2993" s="39"/>
      <c r="AR2993" s="39"/>
      <c r="AS2993" s="39"/>
      <c r="AT2993" s="39"/>
      <c r="AU2993" s="39"/>
      <c r="AV2993" s="39"/>
      <c r="AW2993" s="39"/>
      <c r="AX2993" s="39"/>
      <c r="AY2993" s="39"/>
      <c r="AZ2993" s="39"/>
      <c r="BA2993" s="39"/>
      <c r="BB2993" s="39"/>
      <c r="BC2993" s="39"/>
      <c r="BD2993" s="39"/>
      <c r="BE2993" s="39"/>
      <c r="BF2993" s="39"/>
    </row>
    <row r="2994" spans="1:58" s="40" customFormat="1" ht="50.1" customHeight="1">
      <c r="A2994" s="70" t="s">
        <v>13924</v>
      </c>
      <c r="B2994" s="30" t="s">
        <v>35</v>
      </c>
      <c r="C2994" s="42" t="s">
        <v>6931</v>
      </c>
      <c r="D2994" s="42" t="s">
        <v>6831</v>
      </c>
      <c r="E2994" s="42" t="s">
        <v>6932</v>
      </c>
      <c r="F2994" s="161"/>
      <c r="G2994" s="32" t="s">
        <v>40</v>
      </c>
      <c r="H2994" s="30">
        <v>0</v>
      </c>
      <c r="I2994" s="67">
        <v>590000000</v>
      </c>
      <c r="J2994" s="32" t="s">
        <v>41</v>
      </c>
      <c r="K2994" s="32" t="s">
        <v>13289</v>
      </c>
      <c r="L2994" s="32" t="s">
        <v>43</v>
      </c>
      <c r="M2994" s="32" t="s">
        <v>84</v>
      </c>
      <c r="N2994" s="54" t="s">
        <v>154</v>
      </c>
      <c r="O2994" s="54" t="s">
        <v>166</v>
      </c>
      <c r="P2994" s="32">
        <v>168</v>
      </c>
      <c r="Q2994" s="30" t="s">
        <v>163</v>
      </c>
      <c r="R2994" s="373">
        <v>1</v>
      </c>
      <c r="S2994" s="58">
        <v>317000</v>
      </c>
      <c r="T2994" s="58">
        <f>R2994*S2994</f>
        <v>317000</v>
      </c>
      <c r="U2994" s="58">
        <f>T2994*1.12</f>
        <v>355040.00000000006</v>
      </c>
      <c r="V2994" s="56"/>
      <c r="W2994" s="32">
        <v>2016</v>
      </c>
      <c r="X2994" s="32"/>
      <c r="Y2994" s="364"/>
      <c r="Z2994" s="364"/>
      <c r="AA2994" s="364"/>
      <c r="AB2994" s="364"/>
      <c r="AC2994" s="364"/>
      <c r="AD2994" s="364"/>
      <c r="AE2994" s="364"/>
      <c r="AF2994" s="364"/>
      <c r="AG2994" s="364"/>
      <c r="AH2994" s="39"/>
      <c r="AI2994" s="39"/>
      <c r="AJ2994" s="39"/>
      <c r="AK2994" s="39"/>
      <c r="AL2994" s="39"/>
      <c r="AM2994" s="39"/>
      <c r="AN2994" s="39"/>
      <c r="AO2994" s="39"/>
      <c r="AP2994" s="39"/>
      <c r="AQ2994" s="39"/>
      <c r="AR2994" s="39"/>
      <c r="AS2994" s="39"/>
      <c r="AT2994" s="39"/>
      <c r="AU2994" s="39"/>
      <c r="AV2994" s="39"/>
      <c r="AW2994" s="39"/>
      <c r="AX2994" s="39"/>
      <c r="AY2994" s="39"/>
      <c r="AZ2994" s="39"/>
      <c r="BA2994" s="39"/>
      <c r="BB2994" s="39"/>
      <c r="BC2994" s="39"/>
      <c r="BD2994" s="39"/>
      <c r="BE2994" s="39"/>
      <c r="BF2994" s="39"/>
    </row>
    <row r="2995" spans="1:58" ht="50.1" customHeight="1">
      <c r="A2995" s="29" t="s">
        <v>6934</v>
      </c>
      <c r="B2995" s="30" t="s">
        <v>35</v>
      </c>
      <c r="C2995" s="31" t="s">
        <v>6935</v>
      </c>
      <c r="D2995" s="31" t="s">
        <v>6831</v>
      </c>
      <c r="E2995" s="31" t="s">
        <v>6936</v>
      </c>
      <c r="F2995" s="31" t="s">
        <v>48</v>
      </c>
      <c r="G2995" s="32" t="s">
        <v>40</v>
      </c>
      <c r="H2995" s="33">
        <v>0</v>
      </c>
      <c r="I2995" s="67">
        <v>590000000</v>
      </c>
      <c r="J2995" s="32" t="s">
        <v>41</v>
      </c>
      <c r="K2995" s="32" t="s">
        <v>153</v>
      </c>
      <c r="L2995" s="32" t="s">
        <v>43</v>
      </c>
      <c r="M2995" s="32" t="s">
        <v>84</v>
      </c>
      <c r="N2995" s="32" t="s">
        <v>154</v>
      </c>
      <c r="O2995" s="32" t="s">
        <v>155</v>
      </c>
      <c r="P2995" s="32" t="s">
        <v>162</v>
      </c>
      <c r="Q2995" s="32" t="s">
        <v>163</v>
      </c>
      <c r="R2995" s="34">
        <v>1</v>
      </c>
      <c r="S2995" s="34">
        <v>257000</v>
      </c>
      <c r="T2995" s="35">
        <v>0</v>
      </c>
      <c r="U2995" s="36">
        <f>T2995*1.12</f>
        <v>0</v>
      </c>
      <c r="V2995" s="37" t="s">
        <v>48</v>
      </c>
      <c r="W2995" s="32">
        <v>2016</v>
      </c>
      <c r="X2995" s="38">
        <v>11</v>
      </c>
    </row>
    <row r="2996" spans="1:58" s="40" customFormat="1" ht="50.1" customHeight="1">
      <c r="A2996" s="70" t="s">
        <v>6937</v>
      </c>
      <c r="B2996" s="30" t="s">
        <v>35</v>
      </c>
      <c r="C2996" s="42" t="s">
        <v>6935</v>
      </c>
      <c r="D2996" s="42" t="s">
        <v>6831</v>
      </c>
      <c r="E2996" s="42" t="s">
        <v>6936</v>
      </c>
      <c r="F2996" s="161"/>
      <c r="G2996" s="32" t="s">
        <v>40</v>
      </c>
      <c r="H2996" s="30">
        <v>0</v>
      </c>
      <c r="I2996" s="67">
        <v>590000000</v>
      </c>
      <c r="J2996" s="32" t="s">
        <v>41</v>
      </c>
      <c r="K2996" s="32" t="s">
        <v>165</v>
      </c>
      <c r="L2996" s="32" t="s">
        <v>43</v>
      </c>
      <c r="M2996" s="32" t="s">
        <v>84</v>
      </c>
      <c r="N2996" s="54" t="s">
        <v>154</v>
      </c>
      <c r="O2996" s="54" t="s">
        <v>166</v>
      </c>
      <c r="P2996" s="32">
        <v>168</v>
      </c>
      <c r="Q2996" s="30" t="s">
        <v>163</v>
      </c>
      <c r="R2996" s="373">
        <v>1</v>
      </c>
      <c r="S2996" s="55">
        <v>257000</v>
      </c>
      <c r="T2996" s="58">
        <v>0</v>
      </c>
      <c r="U2996" s="58">
        <f t="shared" ref="U2996" si="264">T2996*1.12</f>
        <v>0</v>
      </c>
      <c r="V2996" s="56"/>
      <c r="W2996" s="32">
        <v>2016</v>
      </c>
      <c r="X2996" s="32" t="s">
        <v>13403</v>
      </c>
      <c r="Y2996" s="364"/>
      <c r="Z2996" s="364"/>
      <c r="AA2996" s="364"/>
      <c r="AB2996" s="364"/>
      <c r="AC2996" s="364"/>
      <c r="AD2996" s="364"/>
      <c r="AE2996" s="364"/>
      <c r="AF2996" s="364"/>
      <c r="AG2996" s="364"/>
      <c r="AH2996" s="39"/>
      <c r="AI2996" s="39"/>
      <c r="AJ2996" s="39"/>
      <c r="AK2996" s="39"/>
      <c r="AL2996" s="39"/>
      <c r="AM2996" s="39"/>
      <c r="AN2996" s="39"/>
      <c r="AO2996" s="39"/>
      <c r="AP2996" s="39"/>
      <c r="AQ2996" s="39"/>
      <c r="AR2996" s="39"/>
      <c r="AS2996" s="39"/>
      <c r="AT2996" s="39"/>
      <c r="AU2996" s="39"/>
      <c r="AV2996" s="39"/>
      <c r="AW2996" s="39"/>
      <c r="AX2996" s="39"/>
      <c r="AY2996" s="39"/>
      <c r="AZ2996" s="39"/>
      <c r="BA2996" s="39"/>
      <c r="BB2996" s="39"/>
      <c r="BC2996" s="39"/>
      <c r="BD2996" s="39"/>
      <c r="BE2996" s="39"/>
      <c r="BF2996" s="39"/>
    </row>
    <row r="2997" spans="1:58" s="40" customFormat="1" ht="50.1" customHeight="1">
      <c r="A2997" s="70" t="s">
        <v>13977</v>
      </c>
      <c r="B2997" s="30" t="s">
        <v>35</v>
      </c>
      <c r="C2997" s="42" t="s">
        <v>6939</v>
      </c>
      <c r="D2997" s="42" t="s">
        <v>6831</v>
      </c>
      <c r="E2997" s="42" t="s">
        <v>6940</v>
      </c>
      <c r="F2997" s="161"/>
      <c r="G2997" s="32" t="s">
        <v>40</v>
      </c>
      <c r="H2997" s="30">
        <v>0</v>
      </c>
      <c r="I2997" s="31">
        <v>590000000</v>
      </c>
      <c r="J2997" s="32" t="s">
        <v>41</v>
      </c>
      <c r="K2997" s="32" t="s">
        <v>13233</v>
      </c>
      <c r="L2997" s="32" t="s">
        <v>43</v>
      </c>
      <c r="M2997" s="32" t="s">
        <v>84</v>
      </c>
      <c r="N2997" s="54" t="s">
        <v>154</v>
      </c>
      <c r="O2997" s="54" t="s">
        <v>166</v>
      </c>
      <c r="P2997" s="32">
        <v>168</v>
      </c>
      <c r="Q2997" s="30" t="s">
        <v>163</v>
      </c>
      <c r="R2997" s="373">
        <v>6.3E-2</v>
      </c>
      <c r="S2997" s="43">
        <v>317000</v>
      </c>
      <c r="T2997" s="119">
        <f>R2997*S2997</f>
        <v>19971</v>
      </c>
      <c r="U2997" s="58">
        <f>T2997*1.12</f>
        <v>22367.52</v>
      </c>
      <c r="V2997" s="56"/>
      <c r="W2997" s="32">
        <v>2016</v>
      </c>
      <c r="X2997" s="221"/>
      <c r="Y2997" s="364"/>
      <c r="Z2997" s="364"/>
      <c r="AA2997" s="364"/>
      <c r="AB2997" s="364"/>
      <c r="AC2997" s="364"/>
      <c r="AD2997" s="364"/>
      <c r="AE2997" s="364"/>
      <c r="AF2997" s="364"/>
      <c r="AG2997" s="364"/>
      <c r="AH2997" s="39"/>
      <c r="AI2997" s="39"/>
      <c r="AJ2997" s="39"/>
      <c r="AK2997" s="39"/>
      <c r="AL2997" s="39"/>
      <c r="AM2997" s="39"/>
      <c r="AN2997" s="39"/>
      <c r="AO2997" s="39"/>
      <c r="AP2997" s="39"/>
      <c r="AQ2997" s="39"/>
      <c r="AR2997" s="39"/>
      <c r="AS2997" s="39"/>
      <c r="AT2997" s="39"/>
      <c r="AU2997" s="39"/>
      <c r="AV2997" s="39"/>
      <c r="AW2997" s="39"/>
      <c r="AX2997" s="39"/>
      <c r="AY2997" s="39"/>
      <c r="AZ2997" s="39"/>
      <c r="BA2997" s="39"/>
      <c r="BB2997" s="39"/>
      <c r="BC2997" s="39"/>
      <c r="BD2997" s="39"/>
      <c r="BE2997" s="39"/>
      <c r="BF2997" s="39"/>
    </row>
    <row r="2998" spans="1:58" ht="50.1" customHeight="1">
      <c r="A2998" s="29" t="s">
        <v>6938</v>
      </c>
      <c r="B2998" s="30" t="s">
        <v>35</v>
      </c>
      <c r="C2998" s="31" t="s">
        <v>6939</v>
      </c>
      <c r="D2998" s="31" t="s">
        <v>6831</v>
      </c>
      <c r="E2998" s="31" t="s">
        <v>6940</v>
      </c>
      <c r="F2998" s="31" t="s">
        <v>48</v>
      </c>
      <c r="G2998" s="32" t="s">
        <v>40</v>
      </c>
      <c r="H2998" s="33">
        <v>0</v>
      </c>
      <c r="I2998" s="67">
        <v>590000000</v>
      </c>
      <c r="J2998" s="32" t="s">
        <v>41</v>
      </c>
      <c r="K2998" s="32" t="s">
        <v>153</v>
      </c>
      <c r="L2998" s="32" t="s">
        <v>43</v>
      </c>
      <c r="M2998" s="32" t="s">
        <v>84</v>
      </c>
      <c r="N2998" s="32" t="s">
        <v>154</v>
      </c>
      <c r="O2998" s="32" t="s">
        <v>155</v>
      </c>
      <c r="P2998" s="32" t="s">
        <v>162</v>
      </c>
      <c r="Q2998" s="32" t="s">
        <v>163</v>
      </c>
      <c r="R2998" s="34">
        <v>1</v>
      </c>
      <c r="S2998" s="34">
        <v>257000</v>
      </c>
      <c r="T2998" s="35">
        <f>R2998*S2998</f>
        <v>257000</v>
      </c>
      <c r="U2998" s="36">
        <f t="shared" si="262"/>
        <v>287840</v>
      </c>
      <c r="V2998" s="37" t="s">
        <v>48</v>
      </c>
      <c r="W2998" s="32">
        <v>2016</v>
      </c>
      <c r="X2998" s="38" t="s">
        <v>48</v>
      </c>
    </row>
    <row r="2999" spans="1:58" ht="50.1" customHeight="1">
      <c r="A2999" s="29" t="s">
        <v>6941</v>
      </c>
      <c r="B2999" s="30" t="s">
        <v>35</v>
      </c>
      <c r="C2999" s="31" t="s">
        <v>6942</v>
      </c>
      <c r="D2999" s="31" t="s">
        <v>6943</v>
      </c>
      <c r="E2999" s="31" t="s">
        <v>6944</v>
      </c>
      <c r="F2999" s="31" t="s">
        <v>93</v>
      </c>
      <c r="G2999" s="32" t="s">
        <v>40</v>
      </c>
      <c r="H2999" s="33">
        <v>0</v>
      </c>
      <c r="I2999" s="67">
        <v>590000000</v>
      </c>
      <c r="J2999" s="32" t="s">
        <v>41</v>
      </c>
      <c r="K2999" s="32" t="s">
        <v>6945</v>
      </c>
      <c r="L2999" s="32" t="s">
        <v>83</v>
      </c>
      <c r="M2999" s="32" t="s">
        <v>84</v>
      </c>
      <c r="N2999" s="32" t="s">
        <v>85</v>
      </c>
      <c r="O2999" s="32" t="s">
        <v>2780</v>
      </c>
      <c r="P2999" s="32">
        <v>796</v>
      </c>
      <c r="Q2999" s="32" t="s">
        <v>47</v>
      </c>
      <c r="R2999" s="34">
        <v>6</v>
      </c>
      <c r="S2999" s="34">
        <v>33000</v>
      </c>
      <c r="T2999" s="35">
        <v>0</v>
      </c>
      <c r="U2999" s="36">
        <f t="shared" si="262"/>
        <v>0</v>
      </c>
      <c r="V2999" s="37" t="s">
        <v>48</v>
      </c>
      <c r="W2999" s="32">
        <v>2016</v>
      </c>
      <c r="X2999" s="38">
        <v>11</v>
      </c>
    </row>
    <row r="3000" spans="1:58" ht="50.1" customHeight="1">
      <c r="A3000" s="411" t="s">
        <v>14110</v>
      </c>
      <c r="B3000" s="283" t="s">
        <v>14106</v>
      </c>
      <c r="C3000" s="283" t="s">
        <v>6942</v>
      </c>
      <c r="D3000" s="283" t="s">
        <v>6943</v>
      </c>
      <c r="E3000" s="283" t="s">
        <v>6944</v>
      </c>
      <c r="F3000" s="283" t="s">
        <v>93</v>
      </c>
      <c r="G3000" s="65" t="s">
        <v>40</v>
      </c>
      <c r="H3000" s="412">
        <v>0</v>
      </c>
      <c r="I3000" s="283" t="s">
        <v>14108</v>
      </c>
      <c r="J3000" s="283" t="s">
        <v>41</v>
      </c>
      <c r="K3000" s="283" t="s">
        <v>148</v>
      </c>
      <c r="L3000" s="283" t="s">
        <v>83</v>
      </c>
      <c r="M3000" s="283" t="s">
        <v>84</v>
      </c>
      <c r="N3000" s="283" t="s">
        <v>85</v>
      </c>
      <c r="O3000" s="283" t="s">
        <v>115</v>
      </c>
      <c r="P3000" s="65" t="s">
        <v>14109</v>
      </c>
      <c r="Q3000" s="65" t="s">
        <v>47</v>
      </c>
      <c r="R3000" s="283">
        <v>6</v>
      </c>
      <c r="S3000" s="283">
        <v>33000</v>
      </c>
      <c r="T3000" s="35">
        <f>R3000*S3000</f>
        <v>198000</v>
      </c>
      <c r="U3000" s="36">
        <f t="shared" ref="U3000" si="265">T3000*1.12</f>
        <v>221760.00000000003</v>
      </c>
      <c r="V3000" s="37" t="s">
        <v>48</v>
      </c>
      <c r="W3000" s="413" t="s">
        <v>12066</v>
      </c>
      <c r="X3000" s="413" t="s">
        <v>48</v>
      </c>
      <c r="Y3000" s="391"/>
      <c r="Z3000" s="391"/>
      <c r="AA3000" s="391"/>
      <c r="AB3000" s="391"/>
      <c r="AC3000" s="391"/>
      <c r="AD3000" s="391"/>
    </row>
    <row r="3001" spans="1:58" ht="50.1" customHeight="1">
      <c r="A3001" s="29" t="s">
        <v>6946</v>
      </c>
      <c r="B3001" s="30" t="s">
        <v>35</v>
      </c>
      <c r="C3001" s="31" t="s">
        <v>6947</v>
      </c>
      <c r="D3001" s="31" t="s">
        <v>6943</v>
      </c>
      <c r="E3001" s="31" t="s">
        <v>6948</v>
      </c>
      <c r="F3001" s="31" t="s">
        <v>93</v>
      </c>
      <c r="G3001" s="32" t="s">
        <v>40</v>
      </c>
      <c r="H3001" s="33">
        <v>0</v>
      </c>
      <c r="I3001" s="67">
        <v>590000000</v>
      </c>
      <c r="J3001" s="32" t="s">
        <v>41</v>
      </c>
      <c r="K3001" s="32" t="s">
        <v>6945</v>
      </c>
      <c r="L3001" s="32" t="s">
        <v>83</v>
      </c>
      <c r="M3001" s="32" t="s">
        <v>84</v>
      </c>
      <c r="N3001" s="32" t="s">
        <v>85</v>
      </c>
      <c r="O3001" s="32" t="s">
        <v>2780</v>
      </c>
      <c r="P3001" s="32">
        <v>796</v>
      </c>
      <c r="Q3001" s="32" t="s">
        <v>47</v>
      </c>
      <c r="R3001" s="34">
        <v>6</v>
      </c>
      <c r="S3001" s="34">
        <v>55000</v>
      </c>
      <c r="T3001" s="35">
        <v>0</v>
      </c>
      <c r="U3001" s="36">
        <f>T3001*1.12</f>
        <v>0</v>
      </c>
      <c r="V3001" s="37" t="s">
        <v>48</v>
      </c>
      <c r="W3001" s="32">
        <v>2016</v>
      </c>
      <c r="X3001" s="38">
        <v>11</v>
      </c>
    </row>
    <row r="3002" spans="1:58" s="163" customFormat="1" ht="50.1" customHeight="1">
      <c r="A3002" s="41" t="s">
        <v>6949</v>
      </c>
      <c r="B3002" s="30" t="s">
        <v>35</v>
      </c>
      <c r="C3002" s="31" t="s">
        <v>6947</v>
      </c>
      <c r="D3002" s="31" t="s">
        <v>6943</v>
      </c>
      <c r="E3002" s="31" t="s">
        <v>6948</v>
      </c>
      <c r="F3002" s="31" t="s">
        <v>93</v>
      </c>
      <c r="G3002" s="32" t="s">
        <v>40</v>
      </c>
      <c r="H3002" s="30">
        <v>0</v>
      </c>
      <c r="I3002" s="67">
        <v>590000000</v>
      </c>
      <c r="J3002" s="32" t="s">
        <v>41</v>
      </c>
      <c r="K3002" s="30" t="s">
        <v>148</v>
      </c>
      <c r="L3002" s="32" t="s">
        <v>83</v>
      </c>
      <c r="M3002" s="32" t="s">
        <v>84</v>
      </c>
      <c r="N3002" s="32" t="s">
        <v>85</v>
      </c>
      <c r="O3002" s="32" t="s">
        <v>115</v>
      </c>
      <c r="P3002" s="32">
        <v>796</v>
      </c>
      <c r="Q3002" s="32" t="s">
        <v>47</v>
      </c>
      <c r="R3002" s="142">
        <v>6</v>
      </c>
      <c r="S3002" s="142">
        <v>55000</v>
      </c>
      <c r="T3002" s="44">
        <f>R3002*S3002</f>
        <v>330000</v>
      </c>
      <c r="U3002" s="44">
        <f t="shared" si="262"/>
        <v>369600.00000000006</v>
      </c>
      <c r="V3002" s="65"/>
      <c r="W3002" s="32">
        <v>2016</v>
      </c>
      <c r="X3002" s="87"/>
    </row>
    <row r="3003" spans="1:58" ht="50.1" customHeight="1">
      <c r="A3003" s="29" t="s">
        <v>6950</v>
      </c>
      <c r="B3003" s="30" t="s">
        <v>35</v>
      </c>
      <c r="C3003" s="31" t="s">
        <v>6951</v>
      </c>
      <c r="D3003" s="31" t="s">
        <v>6943</v>
      </c>
      <c r="E3003" s="31" t="s">
        <v>6952</v>
      </c>
      <c r="F3003" s="31" t="s">
        <v>93</v>
      </c>
      <c r="G3003" s="32" t="s">
        <v>40</v>
      </c>
      <c r="H3003" s="33">
        <v>0</v>
      </c>
      <c r="I3003" s="67">
        <v>590000000</v>
      </c>
      <c r="J3003" s="32" t="s">
        <v>41</v>
      </c>
      <c r="K3003" s="32" t="s">
        <v>6953</v>
      </c>
      <c r="L3003" s="32" t="s">
        <v>83</v>
      </c>
      <c r="M3003" s="32" t="s">
        <v>84</v>
      </c>
      <c r="N3003" s="32" t="s">
        <v>85</v>
      </c>
      <c r="O3003" s="32" t="s">
        <v>2780</v>
      </c>
      <c r="P3003" s="32">
        <v>796</v>
      </c>
      <c r="Q3003" s="32" t="s">
        <v>47</v>
      </c>
      <c r="R3003" s="34">
        <v>6</v>
      </c>
      <c r="S3003" s="34">
        <v>60000</v>
      </c>
      <c r="T3003" s="35">
        <v>0</v>
      </c>
      <c r="U3003" s="36">
        <v>0</v>
      </c>
      <c r="V3003" s="37" t="s">
        <v>48</v>
      </c>
      <c r="W3003" s="32">
        <v>2016</v>
      </c>
      <c r="X3003" s="87" t="s">
        <v>6977</v>
      </c>
    </row>
    <row r="3004" spans="1:58" ht="50.1" customHeight="1">
      <c r="A3004" s="29" t="s">
        <v>6954</v>
      </c>
      <c r="B3004" s="30" t="s">
        <v>35</v>
      </c>
      <c r="C3004" s="31" t="s">
        <v>6951</v>
      </c>
      <c r="D3004" s="31" t="s">
        <v>6943</v>
      </c>
      <c r="E3004" s="31" t="s">
        <v>6952</v>
      </c>
      <c r="F3004" s="31" t="s">
        <v>6955</v>
      </c>
      <c r="G3004" s="32" t="s">
        <v>40</v>
      </c>
      <c r="H3004" s="33">
        <v>0</v>
      </c>
      <c r="I3004" s="67">
        <v>590000000</v>
      </c>
      <c r="J3004" s="32" t="s">
        <v>6956</v>
      </c>
      <c r="K3004" s="32" t="s">
        <v>6957</v>
      </c>
      <c r="L3004" s="32" t="s">
        <v>83</v>
      </c>
      <c r="M3004" s="32" t="s">
        <v>84</v>
      </c>
      <c r="N3004" s="32" t="s">
        <v>85</v>
      </c>
      <c r="O3004" s="32" t="s">
        <v>115</v>
      </c>
      <c r="P3004" s="32">
        <v>796</v>
      </c>
      <c r="Q3004" s="32" t="s">
        <v>47</v>
      </c>
      <c r="R3004" s="34">
        <v>6</v>
      </c>
      <c r="S3004" s="34">
        <v>80357.149999999994</v>
      </c>
      <c r="T3004" s="35">
        <f t="shared" ref="T3004" si="266">R3004*S3004</f>
        <v>482142.89999999997</v>
      </c>
      <c r="U3004" s="36">
        <f t="shared" ref="U3004:U3008" si="267">T3004*1.12</f>
        <v>540000.04800000007</v>
      </c>
      <c r="V3004" s="37" t="s">
        <v>48</v>
      </c>
      <c r="W3004" s="32">
        <v>2016</v>
      </c>
      <c r="X3004" s="38" t="s">
        <v>48</v>
      </c>
    </row>
    <row r="3005" spans="1:58" ht="50.1" customHeight="1">
      <c r="A3005" s="29" t="s">
        <v>6958</v>
      </c>
      <c r="B3005" s="30" t="s">
        <v>35</v>
      </c>
      <c r="C3005" s="31" t="s">
        <v>6959</v>
      </c>
      <c r="D3005" s="31" t="s">
        <v>6943</v>
      </c>
      <c r="E3005" s="31" t="s">
        <v>6960</v>
      </c>
      <c r="F3005" s="31" t="s">
        <v>938</v>
      </c>
      <c r="G3005" s="32" t="s">
        <v>40</v>
      </c>
      <c r="H3005" s="33">
        <v>0</v>
      </c>
      <c r="I3005" s="67">
        <v>590000000</v>
      </c>
      <c r="J3005" s="32" t="s">
        <v>41</v>
      </c>
      <c r="K3005" s="32" t="s">
        <v>6961</v>
      </c>
      <c r="L3005" s="32" t="s">
        <v>83</v>
      </c>
      <c r="M3005" s="32" t="s">
        <v>84</v>
      </c>
      <c r="N3005" s="32" t="s">
        <v>85</v>
      </c>
      <c r="O3005" s="32" t="s">
        <v>2780</v>
      </c>
      <c r="P3005" s="32">
        <v>796</v>
      </c>
      <c r="Q3005" s="32" t="s">
        <v>47</v>
      </c>
      <c r="R3005" s="34">
        <v>4</v>
      </c>
      <c r="S3005" s="34">
        <v>15000</v>
      </c>
      <c r="T3005" s="35">
        <v>0</v>
      </c>
      <c r="U3005" s="36">
        <f t="shared" si="267"/>
        <v>0</v>
      </c>
      <c r="V3005" s="37" t="s">
        <v>48</v>
      </c>
      <c r="W3005" s="32">
        <v>2016</v>
      </c>
      <c r="X3005" s="38">
        <v>11</v>
      </c>
    </row>
    <row r="3006" spans="1:58" s="163" customFormat="1" ht="50.1" customHeight="1">
      <c r="A3006" s="41" t="s">
        <v>6962</v>
      </c>
      <c r="B3006" s="30" t="s">
        <v>35</v>
      </c>
      <c r="C3006" s="31" t="s">
        <v>6959</v>
      </c>
      <c r="D3006" s="31" t="s">
        <v>6943</v>
      </c>
      <c r="E3006" s="31" t="s">
        <v>6960</v>
      </c>
      <c r="F3006" s="31" t="s">
        <v>938</v>
      </c>
      <c r="G3006" s="32" t="s">
        <v>40</v>
      </c>
      <c r="H3006" s="30">
        <v>0</v>
      </c>
      <c r="I3006" s="67">
        <v>590000000</v>
      </c>
      <c r="J3006" s="32" t="s">
        <v>41</v>
      </c>
      <c r="K3006" s="30" t="s">
        <v>148</v>
      </c>
      <c r="L3006" s="32" t="s">
        <v>83</v>
      </c>
      <c r="M3006" s="32" t="s">
        <v>84</v>
      </c>
      <c r="N3006" s="32" t="s">
        <v>85</v>
      </c>
      <c r="O3006" s="32" t="s">
        <v>115</v>
      </c>
      <c r="P3006" s="32">
        <v>796</v>
      </c>
      <c r="Q3006" s="32" t="s">
        <v>47</v>
      </c>
      <c r="R3006" s="142">
        <v>4</v>
      </c>
      <c r="S3006" s="142">
        <v>15000</v>
      </c>
      <c r="T3006" s="44">
        <f>R3006*S3006</f>
        <v>60000</v>
      </c>
      <c r="U3006" s="44">
        <f>T3006*1.12</f>
        <v>67200</v>
      </c>
      <c r="V3006" s="65"/>
      <c r="W3006" s="32">
        <v>2016</v>
      </c>
      <c r="X3006" s="87"/>
    </row>
    <row r="3007" spans="1:58" ht="50.1" customHeight="1">
      <c r="A3007" s="29" t="s">
        <v>6963</v>
      </c>
      <c r="B3007" s="30" t="s">
        <v>35</v>
      </c>
      <c r="C3007" s="31" t="s">
        <v>6964</v>
      </c>
      <c r="D3007" s="31" t="s">
        <v>6943</v>
      </c>
      <c r="E3007" s="31" t="s">
        <v>6965</v>
      </c>
      <c r="F3007" s="31" t="s">
        <v>938</v>
      </c>
      <c r="G3007" s="32" t="s">
        <v>40</v>
      </c>
      <c r="H3007" s="33">
        <v>0</v>
      </c>
      <c r="I3007" s="67">
        <v>590000000</v>
      </c>
      <c r="J3007" s="32" t="s">
        <v>41</v>
      </c>
      <c r="K3007" s="32" t="s">
        <v>6966</v>
      </c>
      <c r="L3007" s="32" t="s">
        <v>83</v>
      </c>
      <c r="M3007" s="32" t="s">
        <v>84</v>
      </c>
      <c r="N3007" s="32" t="s">
        <v>85</v>
      </c>
      <c r="O3007" s="32" t="s">
        <v>2780</v>
      </c>
      <c r="P3007" s="32">
        <v>796</v>
      </c>
      <c r="Q3007" s="32" t="s">
        <v>47</v>
      </c>
      <c r="R3007" s="34">
        <v>6</v>
      </c>
      <c r="S3007" s="34">
        <v>15000</v>
      </c>
      <c r="T3007" s="35">
        <v>0</v>
      </c>
      <c r="U3007" s="36">
        <f>T3007*1.12</f>
        <v>0</v>
      </c>
      <c r="V3007" s="37" t="s">
        <v>48</v>
      </c>
      <c r="W3007" s="32">
        <v>2016</v>
      </c>
      <c r="X3007" s="38">
        <v>11</v>
      </c>
    </row>
    <row r="3008" spans="1:58" s="163" customFormat="1" ht="50.1" customHeight="1">
      <c r="A3008" s="41" t="s">
        <v>6967</v>
      </c>
      <c r="B3008" s="30" t="s">
        <v>35</v>
      </c>
      <c r="C3008" s="31" t="s">
        <v>6964</v>
      </c>
      <c r="D3008" s="31" t="s">
        <v>6943</v>
      </c>
      <c r="E3008" s="31" t="s">
        <v>6965</v>
      </c>
      <c r="F3008" s="31" t="s">
        <v>938</v>
      </c>
      <c r="G3008" s="32" t="s">
        <v>40</v>
      </c>
      <c r="H3008" s="30">
        <v>0</v>
      </c>
      <c r="I3008" s="67">
        <v>590000000</v>
      </c>
      <c r="J3008" s="32" t="s">
        <v>41</v>
      </c>
      <c r="K3008" s="32" t="s">
        <v>6968</v>
      </c>
      <c r="L3008" s="32" t="s">
        <v>83</v>
      </c>
      <c r="M3008" s="32" t="s">
        <v>84</v>
      </c>
      <c r="N3008" s="32" t="s">
        <v>85</v>
      </c>
      <c r="O3008" s="32" t="s">
        <v>115</v>
      </c>
      <c r="P3008" s="32">
        <v>796</v>
      </c>
      <c r="Q3008" s="32" t="s">
        <v>47</v>
      </c>
      <c r="R3008" s="142">
        <v>6</v>
      </c>
      <c r="S3008" s="142">
        <v>15000</v>
      </c>
      <c r="T3008" s="44">
        <v>0</v>
      </c>
      <c r="U3008" s="44">
        <f t="shared" si="267"/>
        <v>0</v>
      </c>
      <c r="V3008" s="65"/>
      <c r="W3008" s="32">
        <v>2016</v>
      </c>
      <c r="X3008" s="87">
        <v>11.15</v>
      </c>
    </row>
    <row r="3009" spans="1:58" s="40" customFormat="1" ht="50.1" customHeight="1">
      <c r="A3009" s="70" t="s">
        <v>13051</v>
      </c>
      <c r="B3009" s="30" t="s">
        <v>35</v>
      </c>
      <c r="C3009" s="31" t="s">
        <v>6964</v>
      </c>
      <c r="D3009" s="31" t="s">
        <v>6943</v>
      </c>
      <c r="E3009" s="31" t="s">
        <v>6965</v>
      </c>
      <c r="F3009" s="31" t="s">
        <v>938</v>
      </c>
      <c r="G3009" s="32" t="s">
        <v>40</v>
      </c>
      <c r="H3009" s="30">
        <v>0</v>
      </c>
      <c r="I3009" s="67">
        <v>590000000</v>
      </c>
      <c r="J3009" s="32" t="s">
        <v>41</v>
      </c>
      <c r="K3009" s="48" t="s">
        <v>12806</v>
      </c>
      <c r="L3009" s="32" t="s">
        <v>83</v>
      </c>
      <c r="M3009" s="32" t="s">
        <v>84</v>
      </c>
      <c r="N3009" s="32" t="s">
        <v>85</v>
      </c>
      <c r="O3009" s="32" t="s">
        <v>62</v>
      </c>
      <c r="P3009" s="32">
        <v>796</v>
      </c>
      <c r="Q3009" s="32" t="s">
        <v>47</v>
      </c>
      <c r="R3009" s="119">
        <v>6</v>
      </c>
      <c r="S3009" s="119">
        <v>15000</v>
      </c>
      <c r="T3009" s="58">
        <f t="shared" ref="T3009" si="268">R3009*S3009</f>
        <v>90000</v>
      </c>
      <c r="U3009" s="58">
        <f t="shared" ref="U3009" si="269">T3009*1.12</f>
        <v>100800.00000000001</v>
      </c>
      <c r="V3009" s="65"/>
      <c r="W3009" s="32">
        <v>2016</v>
      </c>
      <c r="X3009" s="87"/>
      <c r="Y3009" s="364"/>
      <c r="Z3009" s="364"/>
      <c r="AA3009" s="364"/>
      <c r="AB3009" s="364"/>
      <c r="AC3009" s="364"/>
      <c r="AD3009" s="364"/>
      <c r="AE3009" s="364"/>
      <c r="AF3009" s="364"/>
      <c r="AG3009" s="364"/>
      <c r="AH3009" s="39"/>
      <c r="AI3009" s="39"/>
      <c r="AJ3009" s="39"/>
      <c r="AK3009" s="39"/>
      <c r="AL3009" s="39"/>
      <c r="AM3009" s="39"/>
      <c r="AN3009" s="39"/>
      <c r="AO3009" s="39"/>
      <c r="AP3009" s="39"/>
      <c r="AQ3009" s="39"/>
      <c r="AR3009" s="39"/>
      <c r="AS3009" s="39"/>
      <c r="AT3009" s="39"/>
      <c r="AU3009" s="39"/>
      <c r="AV3009" s="39"/>
      <c r="AW3009" s="39"/>
      <c r="AX3009" s="39"/>
      <c r="AY3009" s="39"/>
      <c r="AZ3009" s="39"/>
      <c r="BA3009" s="39"/>
      <c r="BB3009" s="39"/>
      <c r="BC3009" s="39"/>
      <c r="BD3009" s="39"/>
      <c r="BE3009" s="39"/>
      <c r="BF3009" s="39"/>
    </row>
    <row r="3010" spans="1:58" ht="50.1" customHeight="1">
      <c r="A3010" s="29" t="s">
        <v>6969</v>
      </c>
      <c r="B3010" s="30" t="s">
        <v>35</v>
      </c>
      <c r="C3010" s="31" t="s">
        <v>6970</v>
      </c>
      <c r="D3010" s="31" t="s">
        <v>6943</v>
      </c>
      <c r="E3010" s="31" t="s">
        <v>6971</v>
      </c>
      <c r="F3010" s="31" t="s">
        <v>938</v>
      </c>
      <c r="G3010" s="32" t="s">
        <v>40</v>
      </c>
      <c r="H3010" s="33">
        <v>0</v>
      </c>
      <c r="I3010" s="47">
        <v>590000000</v>
      </c>
      <c r="J3010" s="32" t="s">
        <v>41</v>
      </c>
      <c r="K3010" s="32" t="s">
        <v>6972</v>
      </c>
      <c r="L3010" s="32" t="s">
        <v>83</v>
      </c>
      <c r="M3010" s="32" t="s">
        <v>84</v>
      </c>
      <c r="N3010" s="32" t="s">
        <v>85</v>
      </c>
      <c r="O3010" s="32">
        <v>50</v>
      </c>
      <c r="P3010" s="32">
        <v>796</v>
      </c>
      <c r="Q3010" s="32" t="s">
        <v>47</v>
      </c>
      <c r="R3010" s="102">
        <v>4</v>
      </c>
      <c r="S3010" s="102">
        <v>15000</v>
      </c>
      <c r="T3010" s="102">
        <v>0</v>
      </c>
      <c r="U3010" s="316">
        <f t="shared" ref="U3010" si="270">T3010*1.12</f>
        <v>0</v>
      </c>
      <c r="V3010" s="37" t="s">
        <v>48</v>
      </c>
      <c r="W3010" s="32">
        <v>2016</v>
      </c>
      <c r="X3010" s="70" t="s">
        <v>705</v>
      </c>
    </row>
    <row r="3011" spans="1:58" ht="50.1" customHeight="1">
      <c r="A3011" s="450" t="s">
        <v>14371</v>
      </c>
      <c r="B3011" s="54" t="s">
        <v>35</v>
      </c>
      <c r="C3011" s="31" t="s">
        <v>6970</v>
      </c>
      <c r="D3011" s="319" t="s">
        <v>6943</v>
      </c>
      <c r="E3011" s="319" t="s">
        <v>6971</v>
      </c>
      <c r="F3011" s="31" t="s">
        <v>938</v>
      </c>
      <c r="G3011" s="57" t="s">
        <v>40</v>
      </c>
      <c r="H3011" s="32">
        <v>0</v>
      </c>
      <c r="I3011" s="320">
        <v>590000000</v>
      </c>
      <c r="J3011" s="57" t="s">
        <v>41</v>
      </c>
      <c r="K3011" s="54" t="s">
        <v>14136</v>
      </c>
      <c r="L3011" s="68" t="s">
        <v>83</v>
      </c>
      <c r="M3011" s="57" t="s">
        <v>84</v>
      </c>
      <c r="N3011" s="57" t="s">
        <v>88</v>
      </c>
      <c r="O3011" s="54" t="s">
        <v>166</v>
      </c>
      <c r="P3011" s="32">
        <v>796</v>
      </c>
      <c r="Q3011" s="54" t="s">
        <v>47</v>
      </c>
      <c r="R3011" s="218">
        <v>4</v>
      </c>
      <c r="S3011" s="218">
        <v>17400</v>
      </c>
      <c r="T3011" s="58">
        <f>R3011*S3011</f>
        <v>69600</v>
      </c>
      <c r="U3011" s="323">
        <f>T3011*1.12</f>
        <v>77952.000000000015</v>
      </c>
      <c r="V3011" s="204"/>
      <c r="W3011" s="249">
        <v>2016</v>
      </c>
      <c r="X3011" s="123"/>
    </row>
    <row r="3012" spans="1:58" ht="50.1" customHeight="1">
      <c r="A3012" s="87" t="s">
        <v>6973</v>
      </c>
      <c r="B3012" s="30" t="s">
        <v>35</v>
      </c>
      <c r="C3012" s="31" t="s">
        <v>6974</v>
      </c>
      <c r="D3012" s="31" t="s">
        <v>6943</v>
      </c>
      <c r="E3012" s="31" t="s">
        <v>6975</v>
      </c>
      <c r="F3012" s="31" t="s">
        <v>938</v>
      </c>
      <c r="G3012" s="32" t="s">
        <v>40</v>
      </c>
      <c r="H3012" s="33">
        <v>0</v>
      </c>
      <c r="I3012" s="67">
        <v>590000000</v>
      </c>
      <c r="J3012" s="32" t="s">
        <v>41</v>
      </c>
      <c r="K3012" s="32" t="s">
        <v>6976</v>
      </c>
      <c r="L3012" s="32" t="s">
        <v>83</v>
      </c>
      <c r="M3012" s="32" t="s">
        <v>84</v>
      </c>
      <c r="N3012" s="32" t="s">
        <v>85</v>
      </c>
      <c r="O3012" s="32" t="s">
        <v>71</v>
      </c>
      <c r="P3012" s="32">
        <v>796</v>
      </c>
      <c r="Q3012" s="32" t="s">
        <v>47</v>
      </c>
      <c r="R3012" s="34">
        <v>4</v>
      </c>
      <c r="S3012" s="34">
        <v>40000</v>
      </c>
      <c r="T3012" s="35">
        <v>0</v>
      </c>
      <c r="U3012" s="36">
        <v>0</v>
      </c>
      <c r="V3012" s="37" t="s">
        <v>48</v>
      </c>
      <c r="W3012" s="32">
        <v>2016</v>
      </c>
      <c r="X3012" s="38" t="s">
        <v>6977</v>
      </c>
    </row>
    <row r="3013" spans="1:58" ht="50.1" customHeight="1">
      <c r="A3013" s="87" t="s">
        <v>6978</v>
      </c>
      <c r="B3013" s="30" t="s">
        <v>35</v>
      </c>
      <c r="C3013" s="31" t="s">
        <v>6974</v>
      </c>
      <c r="D3013" s="31" t="s">
        <v>6943</v>
      </c>
      <c r="E3013" s="31" t="s">
        <v>6975</v>
      </c>
      <c r="F3013" s="31" t="s">
        <v>6979</v>
      </c>
      <c r="G3013" s="32" t="s">
        <v>40</v>
      </c>
      <c r="H3013" s="33">
        <v>0</v>
      </c>
      <c r="I3013" s="67">
        <v>590000000</v>
      </c>
      <c r="J3013" s="32" t="s">
        <v>41</v>
      </c>
      <c r="K3013" s="32" t="s">
        <v>2101</v>
      </c>
      <c r="L3013" s="32" t="s">
        <v>83</v>
      </c>
      <c r="M3013" s="32" t="s">
        <v>84</v>
      </c>
      <c r="N3013" s="32" t="s">
        <v>85</v>
      </c>
      <c r="O3013" s="32" t="s">
        <v>71</v>
      </c>
      <c r="P3013" s="32">
        <v>796</v>
      </c>
      <c r="Q3013" s="32" t="s">
        <v>47</v>
      </c>
      <c r="R3013" s="34">
        <v>4</v>
      </c>
      <c r="S3013" s="34">
        <v>31000</v>
      </c>
      <c r="T3013" s="35">
        <f t="shared" ref="T3013:T3028" si="271">R3013*S3013</f>
        <v>124000</v>
      </c>
      <c r="U3013" s="36">
        <f t="shared" ref="U3013:U3028" si="272">T3013*1.12</f>
        <v>138880</v>
      </c>
      <c r="V3013" s="37" t="s">
        <v>48</v>
      </c>
      <c r="W3013" s="32">
        <v>2016</v>
      </c>
      <c r="X3013" s="38" t="s">
        <v>48</v>
      </c>
    </row>
    <row r="3014" spans="1:58" ht="50.1" customHeight="1">
      <c r="A3014" s="29" t="s">
        <v>6980</v>
      </c>
      <c r="B3014" s="30" t="s">
        <v>35</v>
      </c>
      <c r="C3014" s="31" t="s">
        <v>6981</v>
      </c>
      <c r="D3014" s="31" t="s">
        <v>6982</v>
      </c>
      <c r="E3014" s="31" t="s">
        <v>6983</v>
      </c>
      <c r="F3014" s="31" t="s">
        <v>6984</v>
      </c>
      <c r="G3014" s="32" t="s">
        <v>40</v>
      </c>
      <c r="H3014" s="33" t="s">
        <v>48</v>
      </c>
      <c r="I3014" s="67">
        <v>590000000</v>
      </c>
      <c r="J3014" s="32" t="s">
        <v>6759</v>
      </c>
      <c r="K3014" s="32" t="s">
        <v>68</v>
      </c>
      <c r="L3014" s="32" t="s">
        <v>6760</v>
      </c>
      <c r="M3014" s="32" t="s">
        <v>69</v>
      </c>
      <c r="N3014" s="32" t="s">
        <v>303</v>
      </c>
      <c r="O3014" s="32" t="s">
        <v>71</v>
      </c>
      <c r="P3014" s="32">
        <v>796</v>
      </c>
      <c r="Q3014" s="32" t="s">
        <v>47</v>
      </c>
      <c r="R3014" s="34">
        <v>4</v>
      </c>
      <c r="S3014" s="34">
        <v>1150</v>
      </c>
      <c r="T3014" s="35">
        <f t="shared" si="271"/>
        <v>4600</v>
      </c>
      <c r="U3014" s="36">
        <f t="shared" si="272"/>
        <v>5152.0000000000009</v>
      </c>
      <c r="V3014" s="37" t="s">
        <v>48</v>
      </c>
      <c r="W3014" s="32">
        <v>2016</v>
      </c>
      <c r="X3014" s="38" t="s">
        <v>48</v>
      </c>
    </row>
    <row r="3015" spans="1:58" ht="50.1" customHeight="1">
      <c r="A3015" s="29" t="s">
        <v>6985</v>
      </c>
      <c r="B3015" s="30" t="s">
        <v>35</v>
      </c>
      <c r="C3015" s="31" t="s">
        <v>6986</v>
      </c>
      <c r="D3015" s="31" t="s">
        <v>6987</v>
      </c>
      <c r="E3015" s="31" t="s">
        <v>6988</v>
      </c>
      <c r="F3015" s="31" t="s">
        <v>6989</v>
      </c>
      <c r="G3015" s="32" t="s">
        <v>40</v>
      </c>
      <c r="H3015" s="33">
        <v>0</v>
      </c>
      <c r="I3015" s="67">
        <v>590000000</v>
      </c>
      <c r="J3015" s="32" t="s">
        <v>41</v>
      </c>
      <c r="K3015" s="32" t="s">
        <v>42</v>
      </c>
      <c r="L3015" s="32" t="s">
        <v>43</v>
      </c>
      <c r="M3015" s="32" t="s">
        <v>84</v>
      </c>
      <c r="N3015" s="32" t="s">
        <v>882</v>
      </c>
      <c r="O3015" s="32" t="s">
        <v>111</v>
      </c>
      <c r="P3015" s="32">
        <v>796</v>
      </c>
      <c r="Q3015" s="32" t="s">
        <v>47</v>
      </c>
      <c r="R3015" s="34">
        <v>50</v>
      </c>
      <c r="S3015" s="34">
        <v>490</v>
      </c>
      <c r="T3015" s="35">
        <v>0</v>
      </c>
      <c r="U3015" s="36">
        <f t="shared" si="272"/>
        <v>0</v>
      </c>
      <c r="V3015" s="37" t="s">
        <v>48</v>
      </c>
      <c r="W3015" s="32">
        <v>2016</v>
      </c>
      <c r="X3015" s="38">
        <v>11</v>
      </c>
    </row>
    <row r="3016" spans="1:58" s="163" customFormat="1" ht="50.1" customHeight="1">
      <c r="A3016" s="41" t="s">
        <v>6990</v>
      </c>
      <c r="B3016" s="30" t="s">
        <v>35</v>
      </c>
      <c r="C3016" s="42" t="s">
        <v>6986</v>
      </c>
      <c r="D3016" s="42" t="s">
        <v>6987</v>
      </c>
      <c r="E3016" s="42" t="s">
        <v>6988</v>
      </c>
      <c r="F3016" s="42" t="s">
        <v>6989</v>
      </c>
      <c r="G3016" s="30" t="s">
        <v>40</v>
      </c>
      <c r="H3016" s="30">
        <v>0</v>
      </c>
      <c r="I3016" s="67">
        <v>590000000</v>
      </c>
      <c r="J3016" s="32" t="s">
        <v>41</v>
      </c>
      <c r="K3016" s="30" t="s">
        <v>174</v>
      </c>
      <c r="L3016" s="32" t="s">
        <v>43</v>
      </c>
      <c r="M3016" s="30" t="s">
        <v>84</v>
      </c>
      <c r="N3016" s="30" t="s">
        <v>882</v>
      </c>
      <c r="O3016" s="32" t="s">
        <v>115</v>
      </c>
      <c r="P3016" s="32">
        <v>796</v>
      </c>
      <c r="Q3016" s="30" t="s">
        <v>47</v>
      </c>
      <c r="R3016" s="43">
        <v>50</v>
      </c>
      <c r="S3016" s="43">
        <v>490</v>
      </c>
      <c r="T3016" s="44">
        <f>R3016*S3016</f>
        <v>24500</v>
      </c>
      <c r="U3016" s="44">
        <f t="shared" si="272"/>
        <v>27440.000000000004</v>
      </c>
      <c r="V3016" s="64"/>
      <c r="W3016" s="32">
        <v>2016</v>
      </c>
      <c r="X3016" s="30"/>
    </row>
    <row r="3017" spans="1:58" ht="50.1" customHeight="1">
      <c r="A3017" s="29" t="s">
        <v>6991</v>
      </c>
      <c r="B3017" s="30" t="s">
        <v>35</v>
      </c>
      <c r="C3017" s="31" t="s">
        <v>6992</v>
      </c>
      <c r="D3017" s="31" t="s">
        <v>6993</v>
      </c>
      <c r="E3017" s="31" t="s">
        <v>6994</v>
      </c>
      <c r="F3017" s="31" t="s">
        <v>6995</v>
      </c>
      <c r="G3017" s="32" t="s">
        <v>40</v>
      </c>
      <c r="H3017" s="33">
        <v>0</v>
      </c>
      <c r="I3017" s="67">
        <v>590000000</v>
      </c>
      <c r="J3017" s="32" t="s">
        <v>41</v>
      </c>
      <c r="K3017" s="32" t="s">
        <v>68</v>
      </c>
      <c r="L3017" s="32" t="s">
        <v>43</v>
      </c>
      <c r="M3017" s="32" t="s">
        <v>69</v>
      </c>
      <c r="N3017" s="32" t="s">
        <v>70</v>
      </c>
      <c r="O3017" s="32" t="s">
        <v>71</v>
      </c>
      <c r="P3017" s="32">
        <v>796</v>
      </c>
      <c r="Q3017" s="32" t="s">
        <v>47</v>
      </c>
      <c r="R3017" s="34">
        <v>20</v>
      </c>
      <c r="S3017" s="34">
        <v>250</v>
      </c>
      <c r="T3017" s="35">
        <v>0</v>
      </c>
      <c r="U3017" s="36">
        <f t="shared" si="272"/>
        <v>0</v>
      </c>
      <c r="V3017" s="37" t="s">
        <v>48</v>
      </c>
      <c r="W3017" s="32">
        <v>2016</v>
      </c>
      <c r="X3017" s="38">
        <v>11</v>
      </c>
    </row>
    <row r="3018" spans="1:58" s="163" customFormat="1" ht="50.1" customHeight="1">
      <c r="A3018" s="41" t="s">
        <v>6996</v>
      </c>
      <c r="B3018" s="30" t="s">
        <v>35</v>
      </c>
      <c r="C3018" s="42" t="s">
        <v>6992</v>
      </c>
      <c r="D3018" s="42" t="s">
        <v>6993</v>
      </c>
      <c r="E3018" s="42" t="s">
        <v>6994</v>
      </c>
      <c r="F3018" s="31" t="s">
        <v>6995</v>
      </c>
      <c r="G3018" s="32" t="s">
        <v>40</v>
      </c>
      <c r="H3018" s="30">
        <v>0</v>
      </c>
      <c r="I3018" s="67">
        <v>590000000</v>
      </c>
      <c r="J3018" s="32" t="s">
        <v>41</v>
      </c>
      <c r="K3018" s="32" t="s">
        <v>182</v>
      </c>
      <c r="L3018" s="32" t="s">
        <v>43</v>
      </c>
      <c r="M3018" s="68" t="s">
        <v>69</v>
      </c>
      <c r="N3018" s="32" t="s">
        <v>70</v>
      </c>
      <c r="O3018" s="32" t="s">
        <v>115</v>
      </c>
      <c r="P3018" s="32">
        <v>796</v>
      </c>
      <c r="Q3018" s="32" t="s">
        <v>47</v>
      </c>
      <c r="R3018" s="58">
        <v>20</v>
      </c>
      <c r="S3018" s="58">
        <v>250</v>
      </c>
      <c r="T3018" s="44">
        <f>R3018*S3018</f>
        <v>5000</v>
      </c>
      <c r="U3018" s="44">
        <f t="shared" si="272"/>
        <v>5600.0000000000009</v>
      </c>
      <c r="V3018" s="32"/>
      <c r="W3018" s="32">
        <v>2016</v>
      </c>
      <c r="X3018" s="30"/>
    </row>
    <row r="3019" spans="1:58" ht="50.1" customHeight="1">
      <c r="A3019" s="29" t="s">
        <v>6997</v>
      </c>
      <c r="B3019" s="30" t="s">
        <v>35</v>
      </c>
      <c r="C3019" s="31" t="s">
        <v>6992</v>
      </c>
      <c r="D3019" s="31" t="s">
        <v>6993</v>
      </c>
      <c r="E3019" s="31" t="s">
        <v>6994</v>
      </c>
      <c r="F3019" s="31" t="s">
        <v>6998</v>
      </c>
      <c r="G3019" s="32" t="s">
        <v>40</v>
      </c>
      <c r="H3019" s="33">
        <v>0</v>
      </c>
      <c r="I3019" s="67">
        <v>590000000</v>
      </c>
      <c r="J3019" s="32" t="s">
        <v>41</v>
      </c>
      <c r="K3019" s="32" t="s">
        <v>42</v>
      </c>
      <c r="L3019" s="32" t="s">
        <v>43</v>
      </c>
      <c r="M3019" s="32" t="s">
        <v>84</v>
      </c>
      <c r="N3019" s="32" t="s">
        <v>882</v>
      </c>
      <c r="O3019" s="32" t="s">
        <v>111</v>
      </c>
      <c r="P3019" s="32">
        <v>796</v>
      </c>
      <c r="Q3019" s="32" t="s">
        <v>47</v>
      </c>
      <c r="R3019" s="34">
        <v>50</v>
      </c>
      <c r="S3019" s="34">
        <v>2450</v>
      </c>
      <c r="T3019" s="35">
        <v>0</v>
      </c>
      <c r="U3019" s="36">
        <f t="shared" si="272"/>
        <v>0</v>
      </c>
      <c r="V3019" s="37" t="s">
        <v>48</v>
      </c>
      <c r="W3019" s="32">
        <v>2016</v>
      </c>
      <c r="X3019" s="38">
        <v>11</v>
      </c>
    </row>
    <row r="3020" spans="1:58" s="163" customFormat="1" ht="50.1" customHeight="1">
      <c r="A3020" s="41" t="s">
        <v>6999</v>
      </c>
      <c r="B3020" s="30" t="s">
        <v>35</v>
      </c>
      <c r="C3020" s="42" t="s">
        <v>6992</v>
      </c>
      <c r="D3020" s="42" t="s">
        <v>6993</v>
      </c>
      <c r="E3020" s="42" t="s">
        <v>6994</v>
      </c>
      <c r="F3020" s="42" t="s">
        <v>6998</v>
      </c>
      <c r="G3020" s="30" t="s">
        <v>40</v>
      </c>
      <c r="H3020" s="30">
        <v>0</v>
      </c>
      <c r="I3020" s="67">
        <v>590000000</v>
      </c>
      <c r="J3020" s="32" t="s">
        <v>41</v>
      </c>
      <c r="K3020" s="30" t="s">
        <v>174</v>
      </c>
      <c r="L3020" s="32" t="s">
        <v>43</v>
      </c>
      <c r="M3020" s="30" t="s">
        <v>84</v>
      </c>
      <c r="N3020" s="30" t="s">
        <v>882</v>
      </c>
      <c r="O3020" s="32" t="s">
        <v>115</v>
      </c>
      <c r="P3020" s="32">
        <v>796</v>
      </c>
      <c r="Q3020" s="30" t="s">
        <v>47</v>
      </c>
      <c r="R3020" s="43">
        <v>50</v>
      </c>
      <c r="S3020" s="43">
        <v>2450</v>
      </c>
      <c r="T3020" s="44">
        <f>R3020*S3020</f>
        <v>122500</v>
      </c>
      <c r="U3020" s="44">
        <f t="shared" si="272"/>
        <v>137200</v>
      </c>
      <c r="V3020" s="64"/>
      <c r="W3020" s="32">
        <v>2016</v>
      </c>
      <c r="X3020" s="30"/>
    </row>
    <row r="3021" spans="1:58" ht="50.1" customHeight="1">
      <c r="A3021" s="29" t="s">
        <v>7000</v>
      </c>
      <c r="B3021" s="30" t="s">
        <v>35</v>
      </c>
      <c r="C3021" s="31" t="s">
        <v>7001</v>
      </c>
      <c r="D3021" s="31" t="s">
        <v>7002</v>
      </c>
      <c r="E3021" s="31" t="s">
        <v>7003</v>
      </c>
      <c r="F3021" s="31" t="s">
        <v>7004</v>
      </c>
      <c r="G3021" s="32" t="s">
        <v>40</v>
      </c>
      <c r="H3021" s="33">
        <v>0</v>
      </c>
      <c r="I3021" s="67">
        <v>590000000</v>
      </c>
      <c r="J3021" s="32" t="s">
        <v>41</v>
      </c>
      <c r="K3021" s="32" t="s">
        <v>275</v>
      </c>
      <c r="L3021" s="32" t="s">
        <v>41</v>
      </c>
      <c r="M3021" s="32" t="s">
        <v>84</v>
      </c>
      <c r="N3021" s="32" t="s">
        <v>806</v>
      </c>
      <c r="O3021" s="32" t="s">
        <v>111</v>
      </c>
      <c r="P3021" s="32">
        <v>796</v>
      </c>
      <c r="Q3021" s="32" t="s">
        <v>47</v>
      </c>
      <c r="R3021" s="34">
        <v>12</v>
      </c>
      <c r="S3021" s="34">
        <v>2300</v>
      </c>
      <c r="T3021" s="35">
        <v>0</v>
      </c>
      <c r="U3021" s="36">
        <f t="shared" si="272"/>
        <v>0</v>
      </c>
      <c r="V3021" s="37" t="s">
        <v>48</v>
      </c>
      <c r="W3021" s="32">
        <v>2016</v>
      </c>
      <c r="X3021" s="38">
        <v>11</v>
      </c>
    </row>
    <row r="3022" spans="1:58" s="163" customFormat="1" ht="50.1" customHeight="1">
      <c r="A3022" s="41" t="s">
        <v>7005</v>
      </c>
      <c r="B3022" s="30" t="s">
        <v>35</v>
      </c>
      <c r="C3022" s="42" t="s">
        <v>7001</v>
      </c>
      <c r="D3022" s="42" t="s">
        <v>7002</v>
      </c>
      <c r="E3022" s="42" t="s">
        <v>7003</v>
      </c>
      <c r="F3022" s="42" t="s">
        <v>7004</v>
      </c>
      <c r="G3022" s="30" t="s">
        <v>40</v>
      </c>
      <c r="H3022" s="30">
        <v>0</v>
      </c>
      <c r="I3022" s="67">
        <v>590000000</v>
      </c>
      <c r="J3022" s="32" t="s">
        <v>41</v>
      </c>
      <c r="K3022" s="30" t="s">
        <v>204</v>
      </c>
      <c r="L3022" s="30" t="s">
        <v>41</v>
      </c>
      <c r="M3022" s="30" t="s">
        <v>84</v>
      </c>
      <c r="N3022" s="30" t="s">
        <v>806</v>
      </c>
      <c r="O3022" s="32" t="s">
        <v>115</v>
      </c>
      <c r="P3022" s="32">
        <v>796</v>
      </c>
      <c r="Q3022" s="30" t="s">
        <v>47</v>
      </c>
      <c r="R3022" s="43">
        <v>12</v>
      </c>
      <c r="S3022" s="43">
        <v>2300</v>
      </c>
      <c r="T3022" s="44">
        <f t="shared" si="271"/>
        <v>27600</v>
      </c>
      <c r="U3022" s="44">
        <f t="shared" si="272"/>
        <v>30912.000000000004</v>
      </c>
      <c r="V3022" s="64"/>
      <c r="W3022" s="32">
        <v>2016</v>
      </c>
      <c r="X3022" s="30"/>
    </row>
    <row r="3023" spans="1:58" ht="50.1" customHeight="1">
      <c r="A3023" s="29" t="s">
        <v>7006</v>
      </c>
      <c r="B3023" s="30" t="s">
        <v>35</v>
      </c>
      <c r="C3023" s="31" t="s">
        <v>7007</v>
      </c>
      <c r="D3023" s="31" t="s">
        <v>7008</v>
      </c>
      <c r="E3023" s="31" t="s">
        <v>7009</v>
      </c>
      <c r="F3023" s="31" t="s">
        <v>7010</v>
      </c>
      <c r="G3023" s="32" t="s">
        <v>40</v>
      </c>
      <c r="H3023" s="33">
        <v>0</v>
      </c>
      <c r="I3023" s="67">
        <v>590000000</v>
      </c>
      <c r="J3023" s="32" t="s">
        <v>41</v>
      </c>
      <c r="K3023" s="32" t="s">
        <v>1608</v>
      </c>
      <c r="L3023" s="32" t="s">
        <v>43</v>
      </c>
      <c r="M3023" s="32" t="s">
        <v>69</v>
      </c>
      <c r="N3023" s="32" t="s">
        <v>284</v>
      </c>
      <c r="O3023" s="32" t="s">
        <v>71</v>
      </c>
      <c r="P3023" s="32">
        <v>796</v>
      </c>
      <c r="Q3023" s="32" t="s">
        <v>47</v>
      </c>
      <c r="R3023" s="34">
        <v>160</v>
      </c>
      <c r="S3023" s="34">
        <v>82</v>
      </c>
      <c r="T3023" s="35">
        <f t="shared" si="271"/>
        <v>13120</v>
      </c>
      <c r="U3023" s="36">
        <f t="shared" si="272"/>
        <v>14694.400000000001</v>
      </c>
      <c r="V3023" s="37" t="s">
        <v>48</v>
      </c>
      <c r="W3023" s="32">
        <v>2016</v>
      </c>
      <c r="X3023" s="38" t="s">
        <v>48</v>
      </c>
    </row>
    <row r="3024" spans="1:58" ht="50.1" customHeight="1">
      <c r="A3024" s="29" t="s">
        <v>7011</v>
      </c>
      <c r="B3024" s="30" t="s">
        <v>35</v>
      </c>
      <c r="C3024" s="31" t="s">
        <v>7012</v>
      </c>
      <c r="D3024" s="31" t="s">
        <v>7013</v>
      </c>
      <c r="E3024" s="31" t="s">
        <v>7014</v>
      </c>
      <c r="F3024" s="31" t="s">
        <v>7013</v>
      </c>
      <c r="G3024" s="32" t="s">
        <v>103</v>
      </c>
      <c r="H3024" s="33">
        <v>10</v>
      </c>
      <c r="I3024" s="67">
        <v>590000000</v>
      </c>
      <c r="J3024" s="32" t="s">
        <v>41</v>
      </c>
      <c r="K3024" s="32" t="s">
        <v>4564</v>
      </c>
      <c r="L3024" s="32" t="s">
        <v>43</v>
      </c>
      <c r="M3024" s="32" t="s">
        <v>84</v>
      </c>
      <c r="N3024" s="32" t="s">
        <v>201</v>
      </c>
      <c r="O3024" s="32" t="s">
        <v>202</v>
      </c>
      <c r="P3024" s="32" t="s">
        <v>57</v>
      </c>
      <c r="Q3024" s="32" t="s">
        <v>58</v>
      </c>
      <c r="R3024" s="34">
        <v>10</v>
      </c>
      <c r="S3024" s="34">
        <v>4290</v>
      </c>
      <c r="T3024" s="35">
        <v>0</v>
      </c>
      <c r="U3024" s="36">
        <f t="shared" si="272"/>
        <v>0</v>
      </c>
      <c r="V3024" s="37"/>
      <c r="W3024" s="32">
        <v>2016</v>
      </c>
      <c r="X3024" s="38">
        <v>11</v>
      </c>
    </row>
    <row r="3025" spans="1:24" s="163" customFormat="1" ht="50.1" customHeight="1">
      <c r="A3025" s="41" t="s">
        <v>7015</v>
      </c>
      <c r="B3025" s="30" t="s">
        <v>35</v>
      </c>
      <c r="C3025" s="42" t="s">
        <v>7012</v>
      </c>
      <c r="D3025" s="42" t="s">
        <v>7013</v>
      </c>
      <c r="E3025" s="42" t="s">
        <v>7014</v>
      </c>
      <c r="F3025" s="42" t="s">
        <v>7013</v>
      </c>
      <c r="G3025" s="30" t="s">
        <v>103</v>
      </c>
      <c r="H3025" s="30">
        <v>10</v>
      </c>
      <c r="I3025" s="67">
        <v>590000000</v>
      </c>
      <c r="J3025" s="32" t="s">
        <v>41</v>
      </c>
      <c r="K3025" s="30" t="s">
        <v>6609</v>
      </c>
      <c r="L3025" s="32" t="s">
        <v>43</v>
      </c>
      <c r="M3025" s="30" t="s">
        <v>84</v>
      </c>
      <c r="N3025" s="30" t="s">
        <v>45</v>
      </c>
      <c r="O3025" s="54" t="s">
        <v>166</v>
      </c>
      <c r="P3025" s="32" t="s">
        <v>57</v>
      </c>
      <c r="Q3025" s="30" t="s">
        <v>58</v>
      </c>
      <c r="R3025" s="43">
        <v>10</v>
      </c>
      <c r="S3025" s="43">
        <v>4290</v>
      </c>
      <c r="T3025" s="44">
        <f t="shared" si="271"/>
        <v>42900</v>
      </c>
      <c r="U3025" s="44">
        <f t="shared" si="272"/>
        <v>48048.000000000007</v>
      </c>
      <c r="V3025" s="64"/>
      <c r="W3025" s="32">
        <v>2016</v>
      </c>
      <c r="X3025" s="30"/>
    </row>
    <row r="3026" spans="1:24" ht="50.1" customHeight="1">
      <c r="A3026" s="29" t="s">
        <v>7016</v>
      </c>
      <c r="B3026" s="30" t="s">
        <v>35</v>
      </c>
      <c r="C3026" s="31" t="s">
        <v>7017</v>
      </c>
      <c r="D3026" s="31" t="s">
        <v>7018</v>
      </c>
      <c r="E3026" s="31" t="s">
        <v>7019</v>
      </c>
      <c r="F3026" s="31" t="s">
        <v>7020</v>
      </c>
      <c r="G3026" s="32" t="s">
        <v>40</v>
      </c>
      <c r="H3026" s="33">
        <v>0</v>
      </c>
      <c r="I3026" s="67">
        <v>590000000</v>
      </c>
      <c r="J3026" s="32" t="s">
        <v>41</v>
      </c>
      <c r="K3026" s="32" t="s">
        <v>437</v>
      </c>
      <c r="L3026" s="32" t="s">
        <v>43</v>
      </c>
      <c r="M3026" s="32" t="s">
        <v>84</v>
      </c>
      <c r="N3026" s="32" t="s">
        <v>7021</v>
      </c>
      <c r="O3026" s="32" t="s">
        <v>56</v>
      </c>
      <c r="P3026" s="32">
        <v>796</v>
      </c>
      <c r="Q3026" s="32" t="s">
        <v>47</v>
      </c>
      <c r="R3026" s="34">
        <v>1000</v>
      </c>
      <c r="S3026" s="34">
        <v>235</v>
      </c>
      <c r="T3026" s="35">
        <f t="shared" si="271"/>
        <v>235000</v>
      </c>
      <c r="U3026" s="36">
        <f t="shared" si="272"/>
        <v>263200</v>
      </c>
      <c r="V3026" s="37" t="s">
        <v>7022</v>
      </c>
      <c r="W3026" s="32">
        <v>2016</v>
      </c>
      <c r="X3026" s="38" t="s">
        <v>48</v>
      </c>
    </row>
    <row r="3027" spans="1:24" ht="50.1" customHeight="1">
      <c r="A3027" s="29" t="s">
        <v>7023</v>
      </c>
      <c r="B3027" s="30" t="s">
        <v>35</v>
      </c>
      <c r="C3027" s="31" t="s">
        <v>7024</v>
      </c>
      <c r="D3027" s="31" t="s">
        <v>7025</v>
      </c>
      <c r="E3027" s="31" t="s">
        <v>7026</v>
      </c>
      <c r="F3027" s="31" t="s">
        <v>7027</v>
      </c>
      <c r="G3027" s="32" t="s">
        <v>40</v>
      </c>
      <c r="H3027" s="33">
        <v>0</v>
      </c>
      <c r="I3027" s="67">
        <v>590000000</v>
      </c>
      <c r="J3027" s="32" t="s">
        <v>41</v>
      </c>
      <c r="K3027" s="32" t="s">
        <v>275</v>
      </c>
      <c r="L3027" s="32" t="s">
        <v>43</v>
      </c>
      <c r="M3027" s="32" t="s">
        <v>44</v>
      </c>
      <c r="N3027" s="32" t="s">
        <v>296</v>
      </c>
      <c r="O3027" s="32" t="s">
        <v>111</v>
      </c>
      <c r="P3027" s="32">
        <v>796</v>
      </c>
      <c r="Q3027" s="32" t="s">
        <v>47</v>
      </c>
      <c r="R3027" s="34">
        <v>2</v>
      </c>
      <c r="S3027" s="34">
        <v>8800</v>
      </c>
      <c r="T3027" s="35">
        <f t="shared" si="271"/>
        <v>17600</v>
      </c>
      <c r="U3027" s="36">
        <f t="shared" si="272"/>
        <v>19712.000000000004</v>
      </c>
      <c r="V3027" s="37" t="s">
        <v>48</v>
      </c>
      <c r="W3027" s="32">
        <v>2016</v>
      </c>
      <c r="X3027" s="38" t="s">
        <v>48</v>
      </c>
    </row>
    <row r="3028" spans="1:24" ht="50.1" customHeight="1">
      <c r="A3028" s="29" t="s">
        <v>7028</v>
      </c>
      <c r="B3028" s="30" t="s">
        <v>35</v>
      </c>
      <c r="C3028" s="31" t="s">
        <v>7029</v>
      </c>
      <c r="D3028" s="31" t="s">
        <v>7030</v>
      </c>
      <c r="E3028" s="31" t="s">
        <v>7031</v>
      </c>
      <c r="F3028" s="31" t="s">
        <v>7032</v>
      </c>
      <c r="G3028" s="32" t="s">
        <v>40</v>
      </c>
      <c r="H3028" s="33">
        <v>0</v>
      </c>
      <c r="I3028" s="67">
        <v>590000000</v>
      </c>
      <c r="J3028" s="32" t="s">
        <v>41</v>
      </c>
      <c r="K3028" s="32" t="s">
        <v>437</v>
      </c>
      <c r="L3028" s="32" t="s">
        <v>43</v>
      </c>
      <c r="M3028" s="32" t="s">
        <v>84</v>
      </c>
      <c r="N3028" s="32" t="s">
        <v>438</v>
      </c>
      <c r="O3028" s="32" t="s">
        <v>56</v>
      </c>
      <c r="P3028" s="32">
        <v>796</v>
      </c>
      <c r="Q3028" s="32" t="s">
        <v>47</v>
      </c>
      <c r="R3028" s="34">
        <v>50</v>
      </c>
      <c r="S3028" s="34">
        <v>1300</v>
      </c>
      <c r="T3028" s="35">
        <f t="shared" si="271"/>
        <v>65000</v>
      </c>
      <c r="U3028" s="36">
        <f t="shared" si="272"/>
        <v>72800</v>
      </c>
      <c r="V3028" s="37" t="s">
        <v>48</v>
      </c>
      <c r="W3028" s="32">
        <v>2016</v>
      </c>
      <c r="X3028" s="38" t="s">
        <v>48</v>
      </c>
    </row>
    <row r="3029" spans="1:24" ht="50.1" customHeight="1">
      <c r="A3029" s="41" t="s">
        <v>7033</v>
      </c>
      <c r="B3029" s="30" t="s">
        <v>35</v>
      </c>
      <c r="C3029" s="42" t="s">
        <v>7034</v>
      </c>
      <c r="D3029" s="42" t="s">
        <v>7035</v>
      </c>
      <c r="E3029" s="42" t="s">
        <v>1873</v>
      </c>
      <c r="F3029" s="42" t="s">
        <v>7036</v>
      </c>
      <c r="G3029" s="30" t="s">
        <v>40</v>
      </c>
      <c r="H3029" s="30">
        <v>0</v>
      </c>
      <c r="I3029" s="67">
        <v>590000000</v>
      </c>
      <c r="J3029" s="32" t="s">
        <v>41</v>
      </c>
      <c r="K3029" s="30" t="s">
        <v>275</v>
      </c>
      <c r="L3029" s="32" t="s">
        <v>43</v>
      </c>
      <c r="M3029" s="30" t="s">
        <v>84</v>
      </c>
      <c r="N3029" s="30" t="s">
        <v>1099</v>
      </c>
      <c r="O3029" s="172">
        <v>1</v>
      </c>
      <c r="P3029" s="32">
        <v>796</v>
      </c>
      <c r="Q3029" s="30" t="s">
        <v>47</v>
      </c>
      <c r="R3029" s="43">
        <v>20</v>
      </c>
      <c r="S3029" s="43">
        <v>3449.9999999999995</v>
      </c>
      <c r="T3029" s="44">
        <v>0</v>
      </c>
      <c r="U3029" s="44">
        <f>T3029*1.12</f>
        <v>0</v>
      </c>
      <c r="V3029" s="116"/>
      <c r="W3029" s="32">
        <v>2016</v>
      </c>
      <c r="X3029" s="30" t="s">
        <v>7037</v>
      </c>
    </row>
    <row r="3030" spans="1:24" ht="50.1" customHeight="1">
      <c r="A3030" s="41" t="s">
        <v>7038</v>
      </c>
      <c r="B3030" s="30" t="s">
        <v>35</v>
      </c>
      <c r="C3030" s="42" t="s">
        <v>7034</v>
      </c>
      <c r="D3030" s="42" t="s">
        <v>7035</v>
      </c>
      <c r="E3030" s="42" t="s">
        <v>1873</v>
      </c>
      <c r="F3030" s="42" t="s">
        <v>7039</v>
      </c>
      <c r="G3030" s="30" t="s">
        <v>40</v>
      </c>
      <c r="H3030" s="30">
        <v>0</v>
      </c>
      <c r="I3030" s="67">
        <v>590000000</v>
      </c>
      <c r="J3030" s="32" t="s">
        <v>41</v>
      </c>
      <c r="K3030" s="30" t="s">
        <v>1105</v>
      </c>
      <c r="L3030" s="32" t="s">
        <v>43</v>
      </c>
      <c r="M3030" s="30" t="s">
        <v>84</v>
      </c>
      <c r="N3030" s="30" t="s">
        <v>1099</v>
      </c>
      <c r="O3030" s="172" t="s">
        <v>62</v>
      </c>
      <c r="P3030" s="32">
        <v>796</v>
      </c>
      <c r="Q3030" s="30" t="s">
        <v>47</v>
      </c>
      <c r="R3030" s="43">
        <v>12</v>
      </c>
      <c r="S3030" s="43">
        <v>5500</v>
      </c>
      <c r="T3030" s="44">
        <f>R3030*S3030</f>
        <v>66000</v>
      </c>
      <c r="U3030" s="44">
        <f>T3030*1.12</f>
        <v>73920</v>
      </c>
      <c r="V3030" s="116"/>
      <c r="W3030" s="32">
        <v>2016</v>
      </c>
      <c r="X3030" s="30"/>
    </row>
    <row r="3031" spans="1:24" ht="50.1" customHeight="1">
      <c r="A3031" s="29" t="s">
        <v>7040</v>
      </c>
      <c r="B3031" s="30" t="s">
        <v>35</v>
      </c>
      <c r="C3031" s="31" t="s">
        <v>7034</v>
      </c>
      <c r="D3031" s="31" t="s">
        <v>7035</v>
      </c>
      <c r="E3031" s="31" t="s">
        <v>1873</v>
      </c>
      <c r="F3031" s="31" t="s">
        <v>7041</v>
      </c>
      <c r="G3031" s="32" t="s">
        <v>40</v>
      </c>
      <c r="H3031" s="33">
        <v>0</v>
      </c>
      <c r="I3031" s="67">
        <v>590000000</v>
      </c>
      <c r="J3031" s="32" t="s">
        <v>41</v>
      </c>
      <c r="K3031" s="32" t="s">
        <v>275</v>
      </c>
      <c r="L3031" s="32" t="s">
        <v>43</v>
      </c>
      <c r="M3031" s="32" t="s">
        <v>84</v>
      </c>
      <c r="N3031" s="32" t="s">
        <v>1099</v>
      </c>
      <c r="O3031" s="32" t="s">
        <v>46</v>
      </c>
      <c r="P3031" s="32">
        <v>796</v>
      </c>
      <c r="Q3031" s="32" t="s">
        <v>47</v>
      </c>
      <c r="R3031" s="34">
        <v>20</v>
      </c>
      <c r="S3031" s="34">
        <v>3450</v>
      </c>
      <c r="T3031" s="35">
        <v>0</v>
      </c>
      <c r="U3031" s="36">
        <v>0</v>
      </c>
      <c r="V3031" s="37" t="s">
        <v>48</v>
      </c>
      <c r="W3031" s="32">
        <v>2016</v>
      </c>
      <c r="X3031" s="38" t="s">
        <v>156</v>
      </c>
    </row>
    <row r="3032" spans="1:24" ht="50.1" customHeight="1">
      <c r="A3032" s="29" t="s">
        <v>7042</v>
      </c>
      <c r="B3032" s="30" t="s">
        <v>35</v>
      </c>
      <c r="C3032" s="31" t="s">
        <v>7034</v>
      </c>
      <c r="D3032" s="31" t="s">
        <v>7035</v>
      </c>
      <c r="E3032" s="31" t="s">
        <v>1873</v>
      </c>
      <c r="F3032" s="31" t="s">
        <v>7041</v>
      </c>
      <c r="G3032" s="32" t="s">
        <v>40</v>
      </c>
      <c r="H3032" s="33">
        <v>0</v>
      </c>
      <c r="I3032" s="67">
        <v>590000000</v>
      </c>
      <c r="J3032" s="32" t="s">
        <v>41</v>
      </c>
      <c r="K3032" s="32" t="s">
        <v>275</v>
      </c>
      <c r="L3032" s="32" t="s">
        <v>43</v>
      </c>
      <c r="M3032" s="32" t="s">
        <v>84</v>
      </c>
      <c r="N3032" s="32" t="s">
        <v>1099</v>
      </c>
      <c r="O3032" s="32" t="s">
        <v>46</v>
      </c>
      <c r="P3032" s="32">
        <v>796</v>
      </c>
      <c r="Q3032" s="32" t="s">
        <v>47</v>
      </c>
      <c r="R3032" s="34">
        <v>20</v>
      </c>
      <c r="S3032" s="34">
        <v>8200</v>
      </c>
      <c r="T3032" s="35">
        <f>R3032*S3032</f>
        <v>164000</v>
      </c>
      <c r="U3032" s="36">
        <f t="shared" ref="U3032:U3044" si="273">T3032*1.12</f>
        <v>183680.00000000003</v>
      </c>
      <c r="V3032" s="37" t="s">
        <v>48</v>
      </c>
      <c r="W3032" s="32">
        <v>2016</v>
      </c>
      <c r="X3032" s="38" t="s">
        <v>48</v>
      </c>
    </row>
    <row r="3033" spans="1:24" ht="50.1" customHeight="1">
      <c r="A3033" s="29" t="s">
        <v>7043</v>
      </c>
      <c r="B3033" s="30" t="s">
        <v>35</v>
      </c>
      <c r="C3033" s="31" t="s">
        <v>7034</v>
      </c>
      <c r="D3033" s="31" t="s">
        <v>7035</v>
      </c>
      <c r="E3033" s="31" t="s">
        <v>1873</v>
      </c>
      <c r="F3033" s="31" t="s">
        <v>7044</v>
      </c>
      <c r="G3033" s="32" t="s">
        <v>40</v>
      </c>
      <c r="H3033" s="33">
        <v>0</v>
      </c>
      <c r="I3033" s="67">
        <v>590000000</v>
      </c>
      <c r="J3033" s="32" t="s">
        <v>41</v>
      </c>
      <c r="K3033" s="32" t="s">
        <v>275</v>
      </c>
      <c r="L3033" s="32" t="s">
        <v>43</v>
      </c>
      <c r="M3033" s="32" t="s">
        <v>84</v>
      </c>
      <c r="N3033" s="32" t="s">
        <v>366</v>
      </c>
      <c r="O3033" s="32" t="s">
        <v>71</v>
      </c>
      <c r="P3033" s="32">
        <v>796</v>
      </c>
      <c r="Q3033" s="32" t="s">
        <v>47</v>
      </c>
      <c r="R3033" s="34">
        <v>10</v>
      </c>
      <c r="S3033" s="34">
        <v>3680</v>
      </c>
      <c r="T3033" s="35">
        <v>0</v>
      </c>
      <c r="U3033" s="36">
        <f t="shared" si="273"/>
        <v>0</v>
      </c>
      <c r="V3033" s="37" t="s">
        <v>48</v>
      </c>
      <c r="W3033" s="32">
        <v>2016</v>
      </c>
      <c r="X3033" s="38">
        <v>11</v>
      </c>
    </row>
    <row r="3034" spans="1:24" s="173" customFormat="1" ht="50.1" customHeight="1">
      <c r="A3034" s="41" t="s">
        <v>7045</v>
      </c>
      <c r="B3034" s="30" t="s">
        <v>35</v>
      </c>
      <c r="C3034" s="42" t="s">
        <v>7034</v>
      </c>
      <c r="D3034" s="42" t="s">
        <v>7035</v>
      </c>
      <c r="E3034" s="42" t="s">
        <v>1873</v>
      </c>
      <c r="F3034" s="42" t="s">
        <v>7044</v>
      </c>
      <c r="G3034" s="30" t="s">
        <v>40</v>
      </c>
      <c r="H3034" s="30">
        <v>0</v>
      </c>
      <c r="I3034" s="67">
        <v>590000000</v>
      </c>
      <c r="J3034" s="32" t="s">
        <v>41</v>
      </c>
      <c r="K3034" s="30" t="s">
        <v>204</v>
      </c>
      <c r="L3034" s="32" t="s">
        <v>43</v>
      </c>
      <c r="M3034" s="30" t="s">
        <v>84</v>
      </c>
      <c r="N3034" s="30" t="s">
        <v>366</v>
      </c>
      <c r="O3034" s="32" t="s">
        <v>115</v>
      </c>
      <c r="P3034" s="32">
        <v>796</v>
      </c>
      <c r="Q3034" s="30" t="s">
        <v>47</v>
      </c>
      <c r="R3034" s="43">
        <v>10</v>
      </c>
      <c r="S3034" s="43">
        <v>3679.9999999999995</v>
      </c>
      <c r="T3034" s="44">
        <f>R3034*S3034</f>
        <v>36799.999999999993</v>
      </c>
      <c r="U3034" s="44">
        <f t="shared" si="273"/>
        <v>41215.999999999993</v>
      </c>
      <c r="V3034" s="64"/>
      <c r="W3034" s="32">
        <v>2016</v>
      </c>
      <c r="X3034" s="30"/>
    </row>
    <row r="3035" spans="1:24" ht="50.1" customHeight="1">
      <c r="A3035" s="29" t="s">
        <v>7046</v>
      </c>
      <c r="B3035" s="30" t="s">
        <v>35</v>
      </c>
      <c r="C3035" s="31" t="s">
        <v>7047</v>
      </c>
      <c r="D3035" s="31" t="s">
        <v>7048</v>
      </c>
      <c r="E3035" s="31" t="s">
        <v>1873</v>
      </c>
      <c r="F3035" s="31" t="s">
        <v>7049</v>
      </c>
      <c r="G3035" s="32" t="s">
        <v>40</v>
      </c>
      <c r="H3035" s="33">
        <v>0</v>
      </c>
      <c r="I3035" s="67">
        <v>590000000</v>
      </c>
      <c r="J3035" s="32" t="s">
        <v>41</v>
      </c>
      <c r="K3035" s="32" t="s">
        <v>275</v>
      </c>
      <c r="L3035" s="32" t="s">
        <v>41</v>
      </c>
      <c r="M3035" s="32" t="s">
        <v>84</v>
      </c>
      <c r="N3035" s="32" t="s">
        <v>544</v>
      </c>
      <c r="O3035" s="32" t="s">
        <v>111</v>
      </c>
      <c r="P3035" s="32">
        <v>796</v>
      </c>
      <c r="Q3035" s="32" t="s">
        <v>47</v>
      </c>
      <c r="R3035" s="34">
        <v>39</v>
      </c>
      <c r="S3035" s="34">
        <v>517.5</v>
      </c>
      <c r="T3035" s="35">
        <v>0</v>
      </c>
      <c r="U3035" s="36">
        <f t="shared" si="273"/>
        <v>0</v>
      </c>
      <c r="V3035" s="37" t="s">
        <v>48</v>
      </c>
      <c r="W3035" s="32">
        <v>2016</v>
      </c>
      <c r="X3035" s="38">
        <v>11</v>
      </c>
    </row>
    <row r="3036" spans="1:24" s="173" customFormat="1" ht="50.1" customHeight="1">
      <c r="A3036" s="41" t="s">
        <v>7050</v>
      </c>
      <c r="B3036" s="30" t="s">
        <v>35</v>
      </c>
      <c r="C3036" s="42" t="s">
        <v>7047</v>
      </c>
      <c r="D3036" s="42" t="s">
        <v>7048</v>
      </c>
      <c r="E3036" s="42" t="s">
        <v>1873</v>
      </c>
      <c r="F3036" s="42" t="s">
        <v>7049</v>
      </c>
      <c r="G3036" s="30" t="s">
        <v>40</v>
      </c>
      <c r="H3036" s="30">
        <v>0</v>
      </c>
      <c r="I3036" s="67">
        <v>590000000</v>
      </c>
      <c r="J3036" s="32" t="s">
        <v>41</v>
      </c>
      <c r="K3036" s="30" t="s">
        <v>204</v>
      </c>
      <c r="L3036" s="30" t="s">
        <v>41</v>
      </c>
      <c r="M3036" s="30" t="s">
        <v>84</v>
      </c>
      <c r="N3036" s="30" t="s">
        <v>544</v>
      </c>
      <c r="O3036" s="32" t="s">
        <v>115</v>
      </c>
      <c r="P3036" s="32">
        <v>796</v>
      </c>
      <c r="Q3036" s="30" t="s">
        <v>47</v>
      </c>
      <c r="R3036" s="43">
        <v>39</v>
      </c>
      <c r="S3036" s="43">
        <v>517.5</v>
      </c>
      <c r="T3036" s="44">
        <f>R3036*S3036</f>
        <v>20182.5</v>
      </c>
      <c r="U3036" s="44">
        <f t="shared" si="273"/>
        <v>22604.400000000001</v>
      </c>
      <c r="V3036" s="64"/>
      <c r="W3036" s="32">
        <v>2016</v>
      </c>
      <c r="X3036" s="30"/>
    </row>
    <row r="3037" spans="1:24" ht="50.1" customHeight="1">
      <c r="A3037" s="29" t="s">
        <v>7051</v>
      </c>
      <c r="B3037" s="30" t="s">
        <v>35</v>
      </c>
      <c r="C3037" s="31" t="s">
        <v>7047</v>
      </c>
      <c r="D3037" s="31" t="s">
        <v>7048</v>
      </c>
      <c r="E3037" s="31" t="s">
        <v>1873</v>
      </c>
      <c r="F3037" s="31" t="s">
        <v>7052</v>
      </c>
      <c r="G3037" s="32" t="s">
        <v>40</v>
      </c>
      <c r="H3037" s="33">
        <v>0</v>
      </c>
      <c r="I3037" s="67">
        <v>590000000</v>
      </c>
      <c r="J3037" s="32" t="s">
        <v>41</v>
      </c>
      <c r="K3037" s="32" t="s">
        <v>275</v>
      </c>
      <c r="L3037" s="32" t="s">
        <v>41</v>
      </c>
      <c r="M3037" s="32" t="s">
        <v>84</v>
      </c>
      <c r="N3037" s="32" t="s">
        <v>1099</v>
      </c>
      <c r="O3037" s="32" t="s">
        <v>111</v>
      </c>
      <c r="P3037" s="32">
        <v>796</v>
      </c>
      <c r="Q3037" s="32" t="s">
        <v>47</v>
      </c>
      <c r="R3037" s="34">
        <v>20</v>
      </c>
      <c r="S3037" s="34">
        <v>3450</v>
      </c>
      <c r="T3037" s="35">
        <v>0</v>
      </c>
      <c r="U3037" s="36">
        <f t="shared" si="273"/>
        <v>0</v>
      </c>
      <c r="V3037" s="37" t="s">
        <v>48</v>
      </c>
      <c r="W3037" s="32">
        <v>2016</v>
      </c>
      <c r="X3037" s="38">
        <v>11</v>
      </c>
    </row>
    <row r="3038" spans="1:24" s="173" customFormat="1" ht="50.1" customHeight="1">
      <c r="A3038" s="41" t="s">
        <v>7053</v>
      </c>
      <c r="B3038" s="30" t="s">
        <v>35</v>
      </c>
      <c r="C3038" s="42" t="s">
        <v>7047</v>
      </c>
      <c r="D3038" s="42" t="s">
        <v>7048</v>
      </c>
      <c r="E3038" s="42" t="s">
        <v>1873</v>
      </c>
      <c r="F3038" s="42" t="s">
        <v>7052</v>
      </c>
      <c r="G3038" s="30" t="s">
        <v>40</v>
      </c>
      <c r="H3038" s="30">
        <v>0</v>
      </c>
      <c r="I3038" s="67">
        <v>590000000</v>
      </c>
      <c r="J3038" s="32" t="s">
        <v>41</v>
      </c>
      <c r="K3038" s="30" t="s">
        <v>204</v>
      </c>
      <c r="L3038" s="30" t="s">
        <v>41</v>
      </c>
      <c r="M3038" s="30" t="s">
        <v>84</v>
      </c>
      <c r="N3038" s="30" t="s">
        <v>1099</v>
      </c>
      <c r="O3038" s="32" t="s">
        <v>115</v>
      </c>
      <c r="P3038" s="32">
        <v>796</v>
      </c>
      <c r="Q3038" s="30" t="s">
        <v>47</v>
      </c>
      <c r="R3038" s="43">
        <v>20</v>
      </c>
      <c r="S3038" s="43">
        <v>3449.9999999999995</v>
      </c>
      <c r="T3038" s="44">
        <f>R3038*S3038</f>
        <v>68999.999999999985</v>
      </c>
      <c r="U3038" s="44">
        <f t="shared" si="273"/>
        <v>77279.999999999985</v>
      </c>
      <c r="V3038" s="64"/>
      <c r="W3038" s="32">
        <v>2016</v>
      </c>
      <c r="X3038" s="30"/>
    </row>
    <row r="3039" spans="1:24" ht="50.1" customHeight="1">
      <c r="A3039" s="41" t="s">
        <v>7054</v>
      </c>
      <c r="B3039" s="30" t="s">
        <v>35</v>
      </c>
      <c r="C3039" s="42" t="s">
        <v>7047</v>
      </c>
      <c r="D3039" s="42" t="s">
        <v>7048</v>
      </c>
      <c r="E3039" s="42" t="s">
        <v>1873</v>
      </c>
      <c r="F3039" s="42" t="s">
        <v>7055</v>
      </c>
      <c r="G3039" s="30" t="s">
        <v>40</v>
      </c>
      <c r="H3039" s="30">
        <v>0</v>
      </c>
      <c r="I3039" s="67">
        <v>590000000</v>
      </c>
      <c r="J3039" s="32" t="s">
        <v>41</v>
      </c>
      <c r="K3039" s="30" t="s">
        <v>275</v>
      </c>
      <c r="L3039" s="30" t="s">
        <v>41</v>
      </c>
      <c r="M3039" s="30" t="s">
        <v>84</v>
      </c>
      <c r="N3039" s="30" t="s">
        <v>1099</v>
      </c>
      <c r="O3039" s="30" t="s">
        <v>111</v>
      </c>
      <c r="P3039" s="32">
        <v>796</v>
      </c>
      <c r="Q3039" s="30" t="s">
        <v>47</v>
      </c>
      <c r="R3039" s="43">
        <v>15</v>
      </c>
      <c r="S3039" s="43">
        <v>3449.9999999999995</v>
      </c>
      <c r="T3039" s="44">
        <v>0</v>
      </c>
      <c r="U3039" s="44">
        <f t="shared" si="273"/>
        <v>0</v>
      </c>
      <c r="V3039" s="116"/>
      <c r="W3039" s="32">
        <v>2016</v>
      </c>
      <c r="X3039" s="30" t="s">
        <v>59</v>
      </c>
    </row>
    <row r="3040" spans="1:24" ht="50.1" customHeight="1">
      <c r="A3040" s="41" t="s">
        <v>7056</v>
      </c>
      <c r="B3040" s="30" t="s">
        <v>35</v>
      </c>
      <c r="C3040" s="42" t="s">
        <v>7047</v>
      </c>
      <c r="D3040" s="42" t="s">
        <v>7048</v>
      </c>
      <c r="E3040" s="42" t="s">
        <v>1873</v>
      </c>
      <c r="F3040" s="42" t="s">
        <v>7055</v>
      </c>
      <c r="G3040" s="30" t="s">
        <v>40</v>
      </c>
      <c r="H3040" s="30">
        <v>0</v>
      </c>
      <c r="I3040" s="67">
        <v>590000000</v>
      </c>
      <c r="J3040" s="32" t="s">
        <v>41</v>
      </c>
      <c r="K3040" s="30" t="s">
        <v>1105</v>
      </c>
      <c r="L3040" s="30" t="s">
        <v>41</v>
      </c>
      <c r="M3040" s="30" t="s">
        <v>84</v>
      </c>
      <c r="N3040" s="30" t="s">
        <v>1099</v>
      </c>
      <c r="O3040" s="30" t="s">
        <v>62</v>
      </c>
      <c r="P3040" s="32">
        <v>796</v>
      </c>
      <c r="Q3040" s="30" t="s">
        <v>47</v>
      </c>
      <c r="R3040" s="43">
        <v>12</v>
      </c>
      <c r="S3040" s="43">
        <v>5200</v>
      </c>
      <c r="T3040" s="44">
        <f>R3040*S3040</f>
        <v>62400</v>
      </c>
      <c r="U3040" s="44">
        <f t="shared" si="273"/>
        <v>69888</v>
      </c>
      <c r="V3040" s="116"/>
      <c r="W3040" s="32">
        <v>2016</v>
      </c>
      <c r="X3040" s="30"/>
    </row>
    <row r="3041" spans="1:24" ht="50.1" customHeight="1">
      <c r="A3041" s="41" t="s">
        <v>7057</v>
      </c>
      <c r="B3041" s="30" t="s">
        <v>35</v>
      </c>
      <c r="C3041" s="42" t="s">
        <v>7047</v>
      </c>
      <c r="D3041" s="42" t="s">
        <v>7048</v>
      </c>
      <c r="E3041" s="42" t="s">
        <v>1873</v>
      </c>
      <c r="F3041" s="42" t="s">
        <v>7058</v>
      </c>
      <c r="G3041" s="30" t="s">
        <v>40</v>
      </c>
      <c r="H3041" s="30">
        <v>0</v>
      </c>
      <c r="I3041" s="67">
        <v>590000000</v>
      </c>
      <c r="J3041" s="32" t="s">
        <v>41</v>
      </c>
      <c r="K3041" s="30" t="s">
        <v>275</v>
      </c>
      <c r="L3041" s="30" t="s">
        <v>41</v>
      </c>
      <c r="M3041" s="30" t="s">
        <v>84</v>
      </c>
      <c r="N3041" s="30" t="s">
        <v>1099</v>
      </c>
      <c r="O3041" s="30" t="s">
        <v>111</v>
      </c>
      <c r="P3041" s="32">
        <v>796</v>
      </c>
      <c r="Q3041" s="30" t="s">
        <v>47</v>
      </c>
      <c r="R3041" s="43">
        <v>10</v>
      </c>
      <c r="S3041" s="43">
        <v>3449.9999999999995</v>
      </c>
      <c r="T3041" s="44">
        <v>0</v>
      </c>
      <c r="U3041" s="44">
        <f t="shared" si="273"/>
        <v>0</v>
      </c>
      <c r="V3041" s="116"/>
      <c r="W3041" s="32">
        <v>2016</v>
      </c>
      <c r="X3041" s="30" t="s">
        <v>5652</v>
      </c>
    </row>
    <row r="3042" spans="1:24" ht="50.1" customHeight="1">
      <c r="A3042" s="41" t="s">
        <v>7059</v>
      </c>
      <c r="B3042" s="30" t="s">
        <v>35</v>
      </c>
      <c r="C3042" s="42" t="s">
        <v>7047</v>
      </c>
      <c r="D3042" s="42" t="s">
        <v>7048</v>
      </c>
      <c r="E3042" s="42" t="s">
        <v>1873</v>
      </c>
      <c r="F3042" s="42" t="s">
        <v>7060</v>
      </c>
      <c r="G3042" s="30" t="s">
        <v>40</v>
      </c>
      <c r="H3042" s="30">
        <v>0</v>
      </c>
      <c r="I3042" s="67">
        <v>590000000</v>
      </c>
      <c r="J3042" s="32" t="s">
        <v>41</v>
      </c>
      <c r="K3042" s="30" t="s">
        <v>1105</v>
      </c>
      <c r="L3042" s="30" t="s">
        <v>41</v>
      </c>
      <c r="M3042" s="30" t="s">
        <v>84</v>
      </c>
      <c r="N3042" s="30" t="s">
        <v>1099</v>
      </c>
      <c r="O3042" s="30" t="s">
        <v>62</v>
      </c>
      <c r="P3042" s="32">
        <v>796</v>
      </c>
      <c r="Q3042" s="30" t="s">
        <v>47</v>
      </c>
      <c r="R3042" s="43">
        <v>12</v>
      </c>
      <c r="S3042" s="43">
        <v>4900</v>
      </c>
      <c r="T3042" s="44">
        <f>R3042*S3042</f>
        <v>58800</v>
      </c>
      <c r="U3042" s="44">
        <f t="shared" si="273"/>
        <v>65856</v>
      </c>
      <c r="V3042" s="116"/>
      <c r="W3042" s="32">
        <v>2016</v>
      </c>
      <c r="X3042" s="30"/>
    </row>
    <row r="3043" spans="1:24" ht="50.1" customHeight="1">
      <c r="A3043" s="29" t="s">
        <v>7061</v>
      </c>
      <c r="B3043" s="30" t="s">
        <v>35</v>
      </c>
      <c r="C3043" s="31" t="s">
        <v>7047</v>
      </c>
      <c r="D3043" s="31" t="s">
        <v>7048</v>
      </c>
      <c r="E3043" s="31" t="s">
        <v>1873</v>
      </c>
      <c r="F3043" s="31" t="s">
        <v>7062</v>
      </c>
      <c r="G3043" s="32" t="s">
        <v>40</v>
      </c>
      <c r="H3043" s="33">
        <v>0</v>
      </c>
      <c r="I3043" s="67">
        <v>590000000</v>
      </c>
      <c r="J3043" s="32" t="s">
        <v>41</v>
      </c>
      <c r="K3043" s="32" t="s">
        <v>275</v>
      </c>
      <c r="L3043" s="32" t="s">
        <v>43</v>
      </c>
      <c r="M3043" s="32" t="s">
        <v>84</v>
      </c>
      <c r="N3043" s="32" t="s">
        <v>1099</v>
      </c>
      <c r="O3043" s="32" t="s">
        <v>1111</v>
      </c>
      <c r="P3043" s="32">
        <v>796</v>
      </c>
      <c r="Q3043" s="32" t="s">
        <v>47</v>
      </c>
      <c r="R3043" s="34">
        <v>20</v>
      </c>
      <c r="S3043" s="34">
        <v>2990</v>
      </c>
      <c r="T3043" s="35">
        <v>0</v>
      </c>
      <c r="U3043" s="36">
        <f t="shared" si="273"/>
        <v>0</v>
      </c>
      <c r="V3043" s="37" t="s">
        <v>48</v>
      </c>
      <c r="W3043" s="32">
        <v>2016</v>
      </c>
      <c r="X3043" s="38">
        <v>11</v>
      </c>
    </row>
    <row r="3044" spans="1:24" s="173" customFormat="1" ht="50.1" customHeight="1">
      <c r="A3044" s="41" t="s">
        <v>7063</v>
      </c>
      <c r="B3044" s="30" t="s">
        <v>35</v>
      </c>
      <c r="C3044" s="42" t="s">
        <v>7047</v>
      </c>
      <c r="D3044" s="42" t="s">
        <v>7048</v>
      </c>
      <c r="E3044" s="42" t="s">
        <v>1873</v>
      </c>
      <c r="F3044" s="42" t="s">
        <v>7062</v>
      </c>
      <c r="G3044" s="30" t="s">
        <v>40</v>
      </c>
      <c r="H3044" s="30">
        <v>0</v>
      </c>
      <c r="I3044" s="67">
        <v>590000000</v>
      </c>
      <c r="J3044" s="32" t="s">
        <v>41</v>
      </c>
      <c r="K3044" s="30" t="s">
        <v>204</v>
      </c>
      <c r="L3044" s="32" t="s">
        <v>43</v>
      </c>
      <c r="M3044" s="30" t="s">
        <v>84</v>
      </c>
      <c r="N3044" s="30" t="s">
        <v>1099</v>
      </c>
      <c r="O3044" s="32" t="s">
        <v>175</v>
      </c>
      <c r="P3044" s="32">
        <v>796</v>
      </c>
      <c r="Q3044" s="30" t="s">
        <v>47</v>
      </c>
      <c r="R3044" s="43">
        <v>20</v>
      </c>
      <c r="S3044" s="43">
        <v>2989.9999999999995</v>
      </c>
      <c r="T3044" s="44">
        <f>R3044*S3044</f>
        <v>59799.999999999993</v>
      </c>
      <c r="U3044" s="44">
        <f t="shared" si="273"/>
        <v>66976</v>
      </c>
      <c r="V3044" s="64"/>
      <c r="W3044" s="32">
        <v>2016</v>
      </c>
      <c r="X3044" s="30"/>
    </row>
    <row r="3045" spans="1:24" ht="50.1" customHeight="1">
      <c r="A3045" s="29" t="s">
        <v>7064</v>
      </c>
      <c r="B3045" s="30" t="s">
        <v>35</v>
      </c>
      <c r="C3045" s="31" t="s">
        <v>7047</v>
      </c>
      <c r="D3045" s="31" t="s">
        <v>7048</v>
      </c>
      <c r="E3045" s="31" t="s">
        <v>1873</v>
      </c>
      <c r="F3045" s="31" t="s">
        <v>7065</v>
      </c>
      <c r="G3045" s="32" t="s">
        <v>40</v>
      </c>
      <c r="H3045" s="33">
        <v>0</v>
      </c>
      <c r="I3045" s="67">
        <v>590000000</v>
      </c>
      <c r="J3045" s="32" t="s">
        <v>41</v>
      </c>
      <c r="K3045" s="32" t="s">
        <v>275</v>
      </c>
      <c r="L3045" s="32" t="s">
        <v>43</v>
      </c>
      <c r="M3045" s="32" t="s">
        <v>84</v>
      </c>
      <c r="N3045" s="32" t="s">
        <v>1099</v>
      </c>
      <c r="O3045" s="32" t="s">
        <v>46</v>
      </c>
      <c r="P3045" s="32">
        <v>796</v>
      </c>
      <c r="Q3045" s="32" t="s">
        <v>47</v>
      </c>
      <c r="R3045" s="34">
        <v>20</v>
      </c>
      <c r="S3045" s="34">
        <v>2990</v>
      </c>
      <c r="T3045" s="35">
        <v>0</v>
      </c>
      <c r="U3045" s="36">
        <v>0</v>
      </c>
      <c r="V3045" s="37" t="s">
        <v>48</v>
      </c>
      <c r="W3045" s="32">
        <v>2016</v>
      </c>
      <c r="X3045" s="38" t="s">
        <v>156</v>
      </c>
    </row>
    <row r="3046" spans="1:24" ht="50.1" customHeight="1">
      <c r="A3046" s="29" t="s">
        <v>7066</v>
      </c>
      <c r="B3046" s="30" t="s">
        <v>35</v>
      </c>
      <c r="C3046" s="31" t="s">
        <v>7047</v>
      </c>
      <c r="D3046" s="31" t="s">
        <v>7048</v>
      </c>
      <c r="E3046" s="31" t="s">
        <v>1873</v>
      </c>
      <c r="F3046" s="31" t="s">
        <v>7065</v>
      </c>
      <c r="G3046" s="32" t="s">
        <v>40</v>
      </c>
      <c r="H3046" s="33">
        <v>0</v>
      </c>
      <c r="I3046" s="67">
        <v>590000000</v>
      </c>
      <c r="J3046" s="32" t="s">
        <v>41</v>
      </c>
      <c r="K3046" s="32" t="s">
        <v>275</v>
      </c>
      <c r="L3046" s="32" t="s">
        <v>43</v>
      </c>
      <c r="M3046" s="32" t="s">
        <v>84</v>
      </c>
      <c r="N3046" s="32" t="s">
        <v>1099</v>
      </c>
      <c r="O3046" s="32" t="s">
        <v>46</v>
      </c>
      <c r="P3046" s="32">
        <v>796</v>
      </c>
      <c r="Q3046" s="32" t="s">
        <v>47</v>
      </c>
      <c r="R3046" s="34">
        <v>20</v>
      </c>
      <c r="S3046" s="34">
        <v>7800</v>
      </c>
      <c r="T3046" s="35">
        <f>R3046*S3046</f>
        <v>156000</v>
      </c>
      <c r="U3046" s="36">
        <f>T3046*1.12</f>
        <v>174720.00000000003</v>
      </c>
      <c r="V3046" s="37" t="s">
        <v>48</v>
      </c>
      <c r="W3046" s="32">
        <v>2016</v>
      </c>
      <c r="X3046" s="38" t="s">
        <v>48</v>
      </c>
    </row>
    <row r="3047" spans="1:24" ht="50.1" customHeight="1">
      <c r="A3047" s="29" t="s">
        <v>7067</v>
      </c>
      <c r="B3047" s="30" t="s">
        <v>35</v>
      </c>
      <c r="C3047" s="31" t="s">
        <v>7047</v>
      </c>
      <c r="D3047" s="31" t="s">
        <v>7048</v>
      </c>
      <c r="E3047" s="31" t="s">
        <v>1873</v>
      </c>
      <c r="F3047" s="31" t="s">
        <v>7068</v>
      </c>
      <c r="G3047" s="32" t="s">
        <v>40</v>
      </c>
      <c r="H3047" s="33">
        <v>0</v>
      </c>
      <c r="I3047" s="67">
        <v>590000000</v>
      </c>
      <c r="J3047" s="32" t="s">
        <v>41</v>
      </c>
      <c r="K3047" s="32" t="s">
        <v>275</v>
      </c>
      <c r="L3047" s="32" t="s">
        <v>43</v>
      </c>
      <c r="M3047" s="32" t="s">
        <v>84</v>
      </c>
      <c r="N3047" s="32" t="s">
        <v>1099</v>
      </c>
      <c r="O3047" s="32" t="s">
        <v>46</v>
      </c>
      <c r="P3047" s="32">
        <v>796</v>
      </c>
      <c r="Q3047" s="32" t="s">
        <v>47</v>
      </c>
      <c r="R3047" s="34">
        <v>20</v>
      </c>
      <c r="S3047" s="34">
        <v>4830</v>
      </c>
      <c r="T3047" s="35">
        <v>0</v>
      </c>
      <c r="U3047" s="36">
        <v>0</v>
      </c>
      <c r="V3047" s="37" t="s">
        <v>48</v>
      </c>
      <c r="W3047" s="32">
        <v>2016</v>
      </c>
      <c r="X3047" s="38" t="s">
        <v>156</v>
      </c>
    </row>
    <row r="3048" spans="1:24" ht="50.1" customHeight="1">
      <c r="A3048" s="29" t="s">
        <v>7069</v>
      </c>
      <c r="B3048" s="30" t="s">
        <v>35</v>
      </c>
      <c r="C3048" s="31" t="s">
        <v>7047</v>
      </c>
      <c r="D3048" s="31" t="s">
        <v>7048</v>
      </c>
      <c r="E3048" s="31" t="s">
        <v>1873</v>
      </c>
      <c r="F3048" s="31" t="s">
        <v>7068</v>
      </c>
      <c r="G3048" s="32" t="s">
        <v>40</v>
      </c>
      <c r="H3048" s="33">
        <v>0</v>
      </c>
      <c r="I3048" s="67">
        <v>590000000</v>
      </c>
      <c r="J3048" s="32" t="s">
        <v>41</v>
      </c>
      <c r="K3048" s="32" t="s">
        <v>275</v>
      </c>
      <c r="L3048" s="32" t="s">
        <v>43</v>
      </c>
      <c r="M3048" s="32" t="s">
        <v>84</v>
      </c>
      <c r="N3048" s="32" t="s">
        <v>1099</v>
      </c>
      <c r="O3048" s="32" t="s">
        <v>46</v>
      </c>
      <c r="P3048" s="32">
        <v>796</v>
      </c>
      <c r="Q3048" s="32" t="s">
        <v>47</v>
      </c>
      <c r="R3048" s="34">
        <v>20</v>
      </c>
      <c r="S3048" s="34">
        <v>8900</v>
      </c>
      <c r="T3048" s="35">
        <f>R3048*S3048</f>
        <v>178000</v>
      </c>
      <c r="U3048" s="36">
        <f t="shared" ref="U3048:U3062" si="274">T3048*1.12</f>
        <v>199360.00000000003</v>
      </c>
      <c r="V3048" s="37" t="s">
        <v>48</v>
      </c>
      <c r="W3048" s="32">
        <v>2016</v>
      </c>
      <c r="X3048" s="38" t="s">
        <v>48</v>
      </c>
    </row>
    <row r="3049" spans="1:24" ht="50.1" customHeight="1">
      <c r="A3049" s="29" t="s">
        <v>7070</v>
      </c>
      <c r="B3049" s="30" t="s">
        <v>35</v>
      </c>
      <c r="C3049" s="31" t="s">
        <v>7047</v>
      </c>
      <c r="D3049" s="31" t="s">
        <v>7048</v>
      </c>
      <c r="E3049" s="31" t="s">
        <v>1873</v>
      </c>
      <c r="F3049" s="31" t="s">
        <v>7071</v>
      </c>
      <c r="G3049" s="32" t="s">
        <v>40</v>
      </c>
      <c r="H3049" s="33">
        <v>0</v>
      </c>
      <c r="I3049" s="67">
        <v>590000000</v>
      </c>
      <c r="J3049" s="32" t="s">
        <v>41</v>
      </c>
      <c r="K3049" s="32" t="s">
        <v>275</v>
      </c>
      <c r="L3049" s="32" t="s">
        <v>43</v>
      </c>
      <c r="M3049" s="32" t="s">
        <v>84</v>
      </c>
      <c r="N3049" s="32" t="s">
        <v>1099</v>
      </c>
      <c r="O3049" s="32" t="s">
        <v>1111</v>
      </c>
      <c r="P3049" s="32">
        <v>796</v>
      </c>
      <c r="Q3049" s="32" t="s">
        <v>47</v>
      </c>
      <c r="R3049" s="34">
        <v>20</v>
      </c>
      <c r="S3049" s="34">
        <v>4830</v>
      </c>
      <c r="T3049" s="35">
        <v>0</v>
      </c>
      <c r="U3049" s="36">
        <f t="shared" si="274"/>
        <v>0</v>
      </c>
      <c r="V3049" s="37" t="s">
        <v>48</v>
      </c>
      <c r="W3049" s="32">
        <v>2016</v>
      </c>
      <c r="X3049" s="38">
        <v>11</v>
      </c>
    </row>
    <row r="3050" spans="1:24" s="173" customFormat="1" ht="50.1" customHeight="1">
      <c r="A3050" s="41" t="s">
        <v>7072</v>
      </c>
      <c r="B3050" s="30" t="s">
        <v>35</v>
      </c>
      <c r="C3050" s="42" t="s">
        <v>7047</v>
      </c>
      <c r="D3050" s="42" t="s">
        <v>7048</v>
      </c>
      <c r="E3050" s="42" t="s">
        <v>1873</v>
      </c>
      <c r="F3050" s="42" t="s">
        <v>7071</v>
      </c>
      <c r="G3050" s="30" t="s">
        <v>40</v>
      </c>
      <c r="H3050" s="30">
        <v>0</v>
      </c>
      <c r="I3050" s="67">
        <v>590000000</v>
      </c>
      <c r="J3050" s="32" t="s">
        <v>41</v>
      </c>
      <c r="K3050" s="30" t="s">
        <v>204</v>
      </c>
      <c r="L3050" s="32" t="s">
        <v>43</v>
      </c>
      <c r="M3050" s="30" t="s">
        <v>84</v>
      </c>
      <c r="N3050" s="30" t="s">
        <v>1099</v>
      </c>
      <c r="O3050" s="32" t="s">
        <v>175</v>
      </c>
      <c r="P3050" s="32">
        <v>796</v>
      </c>
      <c r="Q3050" s="30" t="s">
        <v>47</v>
      </c>
      <c r="R3050" s="43">
        <v>20</v>
      </c>
      <c r="S3050" s="43">
        <v>4830</v>
      </c>
      <c r="T3050" s="44">
        <f>R3050*S3050</f>
        <v>96600</v>
      </c>
      <c r="U3050" s="44">
        <f t="shared" si="274"/>
        <v>108192.00000000001</v>
      </c>
      <c r="V3050" s="64"/>
      <c r="W3050" s="32">
        <v>2016</v>
      </c>
      <c r="X3050" s="30"/>
    </row>
    <row r="3051" spans="1:24" ht="50.1" customHeight="1">
      <c r="A3051" s="29" t="s">
        <v>7073</v>
      </c>
      <c r="B3051" s="30" t="s">
        <v>35</v>
      </c>
      <c r="C3051" s="31" t="s">
        <v>7047</v>
      </c>
      <c r="D3051" s="31" t="s">
        <v>7048</v>
      </c>
      <c r="E3051" s="31" t="s">
        <v>1873</v>
      </c>
      <c r="F3051" s="31" t="s">
        <v>7074</v>
      </c>
      <c r="G3051" s="32" t="s">
        <v>40</v>
      </c>
      <c r="H3051" s="33">
        <v>0</v>
      </c>
      <c r="I3051" s="67">
        <v>590000000</v>
      </c>
      <c r="J3051" s="32" t="s">
        <v>41</v>
      </c>
      <c r="K3051" s="32" t="s">
        <v>275</v>
      </c>
      <c r="L3051" s="32" t="s">
        <v>43</v>
      </c>
      <c r="M3051" s="32" t="s">
        <v>84</v>
      </c>
      <c r="N3051" s="32" t="s">
        <v>366</v>
      </c>
      <c r="O3051" s="32" t="s">
        <v>71</v>
      </c>
      <c r="P3051" s="32">
        <v>796</v>
      </c>
      <c r="Q3051" s="32" t="s">
        <v>47</v>
      </c>
      <c r="R3051" s="34">
        <v>10</v>
      </c>
      <c r="S3051" s="34">
        <v>4600</v>
      </c>
      <c r="T3051" s="35">
        <v>0</v>
      </c>
      <c r="U3051" s="36">
        <f t="shared" si="274"/>
        <v>0</v>
      </c>
      <c r="V3051" s="37" t="s">
        <v>48</v>
      </c>
      <c r="W3051" s="32">
        <v>2016</v>
      </c>
      <c r="X3051" s="38">
        <v>11</v>
      </c>
    </row>
    <row r="3052" spans="1:24" s="173" customFormat="1" ht="50.1" customHeight="1">
      <c r="A3052" s="41" t="s">
        <v>7075</v>
      </c>
      <c r="B3052" s="30" t="s">
        <v>35</v>
      </c>
      <c r="C3052" s="42" t="s">
        <v>7047</v>
      </c>
      <c r="D3052" s="42" t="s">
        <v>7048</v>
      </c>
      <c r="E3052" s="42" t="s">
        <v>1873</v>
      </c>
      <c r="F3052" s="42" t="s">
        <v>7074</v>
      </c>
      <c r="G3052" s="30" t="s">
        <v>40</v>
      </c>
      <c r="H3052" s="30">
        <v>0</v>
      </c>
      <c r="I3052" s="67">
        <v>590000000</v>
      </c>
      <c r="J3052" s="32" t="s">
        <v>41</v>
      </c>
      <c r="K3052" s="30" t="s">
        <v>204</v>
      </c>
      <c r="L3052" s="32" t="s">
        <v>43</v>
      </c>
      <c r="M3052" s="30" t="s">
        <v>84</v>
      </c>
      <c r="N3052" s="30" t="s">
        <v>366</v>
      </c>
      <c r="O3052" s="32" t="s">
        <v>115</v>
      </c>
      <c r="P3052" s="32">
        <v>796</v>
      </c>
      <c r="Q3052" s="30" t="s">
        <v>47</v>
      </c>
      <c r="R3052" s="43">
        <v>10</v>
      </c>
      <c r="S3052" s="43">
        <v>4600</v>
      </c>
      <c r="T3052" s="44">
        <f>R3052*S3052</f>
        <v>46000</v>
      </c>
      <c r="U3052" s="44">
        <f t="shared" si="274"/>
        <v>51520.000000000007</v>
      </c>
      <c r="V3052" s="64"/>
      <c r="W3052" s="32">
        <v>2016</v>
      </c>
      <c r="X3052" s="30"/>
    </row>
    <row r="3053" spans="1:24" ht="50.1" customHeight="1">
      <c r="A3053" s="29" t="s">
        <v>7076</v>
      </c>
      <c r="B3053" s="30" t="s">
        <v>35</v>
      </c>
      <c r="C3053" s="31" t="s">
        <v>7077</v>
      </c>
      <c r="D3053" s="31" t="s">
        <v>7048</v>
      </c>
      <c r="E3053" s="31" t="s">
        <v>7078</v>
      </c>
      <c r="F3053" s="31" t="s">
        <v>48</v>
      </c>
      <c r="G3053" s="32" t="s">
        <v>40</v>
      </c>
      <c r="H3053" s="33">
        <v>0</v>
      </c>
      <c r="I3053" s="67">
        <v>590000000</v>
      </c>
      <c r="J3053" s="32" t="s">
        <v>41</v>
      </c>
      <c r="K3053" s="32" t="s">
        <v>2979</v>
      </c>
      <c r="L3053" s="32" t="s">
        <v>43</v>
      </c>
      <c r="M3053" s="32" t="s">
        <v>84</v>
      </c>
      <c r="N3053" s="32" t="s">
        <v>4778</v>
      </c>
      <c r="O3053" s="32" t="s">
        <v>146</v>
      </c>
      <c r="P3053" s="32" t="s">
        <v>133</v>
      </c>
      <c r="Q3053" s="32" t="s">
        <v>134</v>
      </c>
      <c r="R3053" s="34">
        <v>500</v>
      </c>
      <c r="S3053" s="34">
        <v>600</v>
      </c>
      <c r="T3053" s="35">
        <v>0</v>
      </c>
      <c r="U3053" s="36">
        <f t="shared" si="274"/>
        <v>0</v>
      </c>
      <c r="V3053" s="37" t="s">
        <v>48</v>
      </c>
      <c r="W3053" s="32">
        <v>2016</v>
      </c>
      <c r="X3053" s="38">
        <v>11</v>
      </c>
    </row>
    <row r="3054" spans="1:24" s="173" customFormat="1" ht="50.1" customHeight="1">
      <c r="A3054" s="41" t="s">
        <v>7079</v>
      </c>
      <c r="B3054" s="30" t="s">
        <v>35</v>
      </c>
      <c r="C3054" s="42" t="s">
        <v>7077</v>
      </c>
      <c r="D3054" s="42" t="s">
        <v>7048</v>
      </c>
      <c r="E3054" s="42" t="s">
        <v>7078</v>
      </c>
      <c r="F3054" s="42"/>
      <c r="G3054" s="32" t="s">
        <v>40</v>
      </c>
      <c r="H3054" s="30">
        <v>0</v>
      </c>
      <c r="I3054" s="67">
        <v>590000000</v>
      </c>
      <c r="J3054" s="32" t="s">
        <v>41</v>
      </c>
      <c r="K3054" s="32" t="s">
        <v>7080</v>
      </c>
      <c r="L3054" s="32" t="s">
        <v>43</v>
      </c>
      <c r="M3054" s="32" t="s">
        <v>84</v>
      </c>
      <c r="N3054" s="54" t="s">
        <v>4778</v>
      </c>
      <c r="O3054" s="32" t="s">
        <v>115</v>
      </c>
      <c r="P3054" s="98" t="s">
        <v>133</v>
      </c>
      <c r="Q3054" s="98" t="s">
        <v>134</v>
      </c>
      <c r="R3054" s="55">
        <v>500</v>
      </c>
      <c r="S3054" s="129">
        <v>600</v>
      </c>
      <c r="T3054" s="44">
        <f>R3054*S3054</f>
        <v>300000</v>
      </c>
      <c r="U3054" s="44">
        <f t="shared" si="274"/>
        <v>336000.00000000006</v>
      </c>
      <c r="V3054" s="30"/>
      <c r="W3054" s="32">
        <v>2016</v>
      </c>
      <c r="X3054" s="30"/>
    </row>
    <row r="3055" spans="1:24" ht="50.1" customHeight="1">
      <c r="A3055" s="29" t="s">
        <v>7081</v>
      </c>
      <c r="B3055" s="30" t="s">
        <v>35</v>
      </c>
      <c r="C3055" s="31" t="s">
        <v>7082</v>
      </c>
      <c r="D3055" s="31" t="s">
        <v>7048</v>
      </c>
      <c r="E3055" s="31" t="s">
        <v>7083</v>
      </c>
      <c r="F3055" s="31" t="s">
        <v>48</v>
      </c>
      <c r="G3055" s="32" t="s">
        <v>40</v>
      </c>
      <c r="H3055" s="33">
        <v>0</v>
      </c>
      <c r="I3055" s="67">
        <v>590000000</v>
      </c>
      <c r="J3055" s="32" t="s">
        <v>41</v>
      </c>
      <c r="K3055" s="32" t="s">
        <v>2979</v>
      </c>
      <c r="L3055" s="32" t="s">
        <v>43</v>
      </c>
      <c r="M3055" s="32" t="s">
        <v>84</v>
      </c>
      <c r="N3055" s="32" t="s">
        <v>4778</v>
      </c>
      <c r="O3055" s="32" t="s">
        <v>146</v>
      </c>
      <c r="P3055" s="32" t="s">
        <v>133</v>
      </c>
      <c r="Q3055" s="32" t="s">
        <v>134</v>
      </c>
      <c r="R3055" s="34">
        <v>500</v>
      </c>
      <c r="S3055" s="34">
        <v>600</v>
      </c>
      <c r="T3055" s="35">
        <v>0</v>
      </c>
      <c r="U3055" s="36">
        <f t="shared" si="274"/>
        <v>0</v>
      </c>
      <c r="V3055" s="37" t="s">
        <v>48</v>
      </c>
      <c r="W3055" s="32">
        <v>2016</v>
      </c>
      <c r="X3055" s="38">
        <v>11</v>
      </c>
    </row>
    <row r="3056" spans="1:24" s="173" customFormat="1" ht="50.1" customHeight="1">
      <c r="A3056" s="41" t="s">
        <v>7084</v>
      </c>
      <c r="B3056" s="30" t="s">
        <v>35</v>
      </c>
      <c r="C3056" s="42" t="s">
        <v>7082</v>
      </c>
      <c r="D3056" s="42" t="s">
        <v>7048</v>
      </c>
      <c r="E3056" s="42" t="s">
        <v>7083</v>
      </c>
      <c r="F3056" s="42"/>
      <c r="G3056" s="32" t="s">
        <v>40</v>
      </c>
      <c r="H3056" s="30">
        <v>0</v>
      </c>
      <c r="I3056" s="67">
        <v>590000000</v>
      </c>
      <c r="J3056" s="32" t="s">
        <v>41</v>
      </c>
      <c r="K3056" s="32" t="s">
        <v>7080</v>
      </c>
      <c r="L3056" s="32" t="s">
        <v>43</v>
      </c>
      <c r="M3056" s="32" t="s">
        <v>84</v>
      </c>
      <c r="N3056" s="54" t="s">
        <v>4778</v>
      </c>
      <c r="O3056" s="32" t="s">
        <v>115</v>
      </c>
      <c r="P3056" s="98" t="s">
        <v>133</v>
      </c>
      <c r="Q3056" s="98" t="s">
        <v>134</v>
      </c>
      <c r="R3056" s="55">
        <v>500</v>
      </c>
      <c r="S3056" s="62">
        <v>600</v>
      </c>
      <c r="T3056" s="44">
        <f>R3056*S3056</f>
        <v>300000</v>
      </c>
      <c r="U3056" s="44">
        <f t="shared" si="274"/>
        <v>336000.00000000006</v>
      </c>
      <c r="V3056" s="30"/>
      <c r="W3056" s="32">
        <v>2016</v>
      </c>
      <c r="X3056" s="30"/>
    </row>
    <row r="3057" spans="1:58" ht="50.1" customHeight="1">
      <c r="A3057" s="29" t="s">
        <v>7085</v>
      </c>
      <c r="B3057" s="30" t="s">
        <v>35</v>
      </c>
      <c r="C3057" s="31" t="s">
        <v>7086</v>
      </c>
      <c r="D3057" s="31" t="s">
        <v>7048</v>
      </c>
      <c r="E3057" s="31" t="s">
        <v>7087</v>
      </c>
      <c r="F3057" s="31" t="s">
        <v>48</v>
      </c>
      <c r="G3057" s="32" t="s">
        <v>40</v>
      </c>
      <c r="H3057" s="33">
        <v>0</v>
      </c>
      <c r="I3057" s="67">
        <v>590000000</v>
      </c>
      <c r="J3057" s="32" t="s">
        <v>41</v>
      </c>
      <c r="K3057" s="32" t="s">
        <v>2979</v>
      </c>
      <c r="L3057" s="32" t="s">
        <v>43</v>
      </c>
      <c r="M3057" s="32" t="s">
        <v>84</v>
      </c>
      <c r="N3057" s="32" t="s">
        <v>4778</v>
      </c>
      <c r="O3057" s="32" t="s">
        <v>146</v>
      </c>
      <c r="P3057" s="32" t="s">
        <v>133</v>
      </c>
      <c r="Q3057" s="32" t="s">
        <v>134</v>
      </c>
      <c r="R3057" s="34">
        <v>70</v>
      </c>
      <c r="S3057" s="34">
        <v>1840</v>
      </c>
      <c r="T3057" s="35">
        <v>0</v>
      </c>
      <c r="U3057" s="36">
        <f t="shared" si="274"/>
        <v>0</v>
      </c>
      <c r="V3057" s="37" t="s">
        <v>48</v>
      </c>
      <c r="W3057" s="32">
        <v>2016</v>
      </c>
      <c r="X3057" s="38">
        <v>11</v>
      </c>
    </row>
    <row r="3058" spans="1:58" s="173" customFormat="1" ht="50.1" customHeight="1">
      <c r="A3058" s="41" t="s">
        <v>7088</v>
      </c>
      <c r="B3058" s="30" t="s">
        <v>35</v>
      </c>
      <c r="C3058" s="42" t="s">
        <v>7086</v>
      </c>
      <c r="D3058" s="42" t="s">
        <v>7048</v>
      </c>
      <c r="E3058" s="42" t="s">
        <v>7087</v>
      </c>
      <c r="F3058" s="42"/>
      <c r="G3058" s="32" t="s">
        <v>40</v>
      </c>
      <c r="H3058" s="30">
        <v>0</v>
      </c>
      <c r="I3058" s="67">
        <v>590000000</v>
      </c>
      <c r="J3058" s="32" t="s">
        <v>41</v>
      </c>
      <c r="K3058" s="32" t="s">
        <v>7080</v>
      </c>
      <c r="L3058" s="32" t="s">
        <v>43</v>
      </c>
      <c r="M3058" s="32" t="s">
        <v>84</v>
      </c>
      <c r="N3058" s="54" t="s">
        <v>4778</v>
      </c>
      <c r="O3058" s="32" t="s">
        <v>115</v>
      </c>
      <c r="P3058" s="98" t="s">
        <v>133</v>
      </c>
      <c r="Q3058" s="98" t="s">
        <v>134</v>
      </c>
      <c r="R3058" s="55">
        <v>70</v>
      </c>
      <c r="S3058" s="62">
        <v>1840</v>
      </c>
      <c r="T3058" s="44">
        <f>R3058*S3058</f>
        <v>128800</v>
      </c>
      <c r="U3058" s="44">
        <f t="shared" si="274"/>
        <v>144256</v>
      </c>
      <c r="V3058" s="30"/>
      <c r="W3058" s="32">
        <v>2016</v>
      </c>
      <c r="X3058" s="30"/>
    </row>
    <row r="3059" spans="1:58" ht="50.1" customHeight="1">
      <c r="A3059" s="29" t="s">
        <v>7089</v>
      </c>
      <c r="B3059" s="30" t="s">
        <v>35</v>
      </c>
      <c r="C3059" s="31" t="s">
        <v>7090</v>
      </c>
      <c r="D3059" s="31" t="s">
        <v>7048</v>
      </c>
      <c r="E3059" s="31" t="s">
        <v>7091</v>
      </c>
      <c r="F3059" s="31" t="s">
        <v>48</v>
      </c>
      <c r="G3059" s="32" t="s">
        <v>40</v>
      </c>
      <c r="H3059" s="33">
        <v>0</v>
      </c>
      <c r="I3059" s="67">
        <v>590000000</v>
      </c>
      <c r="J3059" s="32" t="s">
        <v>41</v>
      </c>
      <c r="K3059" s="32" t="s">
        <v>2979</v>
      </c>
      <c r="L3059" s="32" t="s">
        <v>43</v>
      </c>
      <c r="M3059" s="32" t="s">
        <v>84</v>
      </c>
      <c r="N3059" s="32" t="s">
        <v>4778</v>
      </c>
      <c r="O3059" s="32" t="s">
        <v>146</v>
      </c>
      <c r="P3059" s="32" t="s">
        <v>133</v>
      </c>
      <c r="Q3059" s="32" t="s">
        <v>134</v>
      </c>
      <c r="R3059" s="34">
        <v>100</v>
      </c>
      <c r="S3059" s="34">
        <v>1840</v>
      </c>
      <c r="T3059" s="35">
        <v>0</v>
      </c>
      <c r="U3059" s="36">
        <f t="shared" si="274"/>
        <v>0</v>
      </c>
      <c r="V3059" s="37" t="s">
        <v>48</v>
      </c>
      <c r="W3059" s="32">
        <v>2016</v>
      </c>
      <c r="X3059" s="38">
        <v>11</v>
      </c>
    </row>
    <row r="3060" spans="1:58" s="173" customFormat="1" ht="50.1" customHeight="1">
      <c r="A3060" s="41" t="s">
        <v>7092</v>
      </c>
      <c r="B3060" s="30" t="s">
        <v>35</v>
      </c>
      <c r="C3060" s="42" t="s">
        <v>7090</v>
      </c>
      <c r="D3060" s="42" t="s">
        <v>7048</v>
      </c>
      <c r="E3060" s="42" t="s">
        <v>7091</v>
      </c>
      <c r="F3060" s="42"/>
      <c r="G3060" s="32" t="s">
        <v>40</v>
      </c>
      <c r="H3060" s="30">
        <v>0</v>
      </c>
      <c r="I3060" s="67">
        <v>590000000</v>
      </c>
      <c r="J3060" s="32" t="s">
        <v>41</v>
      </c>
      <c r="K3060" s="32" t="s">
        <v>7080</v>
      </c>
      <c r="L3060" s="32" t="s">
        <v>43</v>
      </c>
      <c r="M3060" s="32" t="s">
        <v>84</v>
      </c>
      <c r="N3060" s="54" t="s">
        <v>4778</v>
      </c>
      <c r="O3060" s="32" t="s">
        <v>115</v>
      </c>
      <c r="P3060" s="98" t="s">
        <v>133</v>
      </c>
      <c r="Q3060" s="98" t="s">
        <v>134</v>
      </c>
      <c r="R3060" s="55">
        <v>100</v>
      </c>
      <c r="S3060" s="62">
        <v>1840</v>
      </c>
      <c r="T3060" s="44">
        <f>R3060*S3060</f>
        <v>184000</v>
      </c>
      <c r="U3060" s="44">
        <f t="shared" si="274"/>
        <v>206080.00000000003</v>
      </c>
      <c r="V3060" s="30"/>
      <c r="W3060" s="32">
        <v>2016</v>
      </c>
      <c r="X3060" s="30"/>
    </row>
    <row r="3061" spans="1:58" ht="50.1" customHeight="1">
      <c r="A3061" s="29" t="s">
        <v>7093</v>
      </c>
      <c r="B3061" s="30" t="s">
        <v>35</v>
      </c>
      <c r="C3061" s="31" t="s">
        <v>7094</v>
      </c>
      <c r="D3061" s="31" t="s">
        <v>7048</v>
      </c>
      <c r="E3061" s="31" t="s">
        <v>7095</v>
      </c>
      <c r="F3061" s="31" t="s">
        <v>48</v>
      </c>
      <c r="G3061" s="32" t="s">
        <v>40</v>
      </c>
      <c r="H3061" s="33">
        <v>0</v>
      </c>
      <c r="I3061" s="67">
        <v>590000000</v>
      </c>
      <c r="J3061" s="32" t="s">
        <v>41</v>
      </c>
      <c r="K3061" s="32" t="s">
        <v>7096</v>
      </c>
      <c r="L3061" s="32" t="s">
        <v>43</v>
      </c>
      <c r="M3061" s="32" t="s">
        <v>84</v>
      </c>
      <c r="N3061" s="32" t="s">
        <v>4778</v>
      </c>
      <c r="O3061" s="32" t="s">
        <v>7097</v>
      </c>
      <c r="P3061" s="32" t="s">
        <v>133</v>
      </c>
      <c r="Q3061" s="32" t="s">
        <v>134</v>
      </c>
      <c r="R3061" s="34">
        <v>80</v>
      </c>
      <c r="S3061" s="34">
        <v>3950</v>
      </c>
      <c r="T3061" s="35">
        <v>0</v>
      </c>
      <c r="U3061" s="36">
        <f t="shared" si="274"/>
        <v>0</v>
      </c>
      <c r="V3061" s="37" t="s">
        <v>48</v>
      </c>
      <c r="W3061" s="32">
        <v>2016</v>
      </c>
      <c r="X3061" s="38">
        <v>11</v>
      </c>
    </row>
    <row r="3062" spans="1:58" s="173" customFormat="1" ht="50.1" customHeight="1">
      <c r="A3062" s="41" t="s">
        <v>7098</v>
      </c>
      <c r="B3062" s="30" t="s">
        <v>35</v>
      </c>
      <c r="C3062" s="42" t="s">
        <v>7094</v>
      </c>
      <c r="D3062" s="42" t="s">
        <v>7048</v>
      </c>
      <c r="E3062" s="42" t="s">
        <v>7095</v>
      </c>
      <c r="F3062" s="42"/>
      <c r="G3062" s="32" t="s">
        <v>40</v>
      </c>
      <c r="H3062" s="30">
        <v>0</v>
      </c>
      <c r="I3062" s="67">
        <v>590000000</v>
      </c>
      <c r="J3062" s="32" t="s">
        <v>41</v>
      </c>
      <c r="K3062" s="32" t="s">
        <v>7080</v>
      </c>
      <c r="L3062" s="32" t="s">
        <v>43</v>
      </c>
      <c r="M3062" s="32" t="s">
        <v>84</v>
      </c>
      <c r="N3062" s="54" t="s">
        <v>4778</v>
      </c>
      <c r="O3062" s="32" t="s">
        <v>175</v>
      </c>
      <c r="P3062" s="98" t="s">
        <v>133</v>
      </c>
      <c r="Q3062" s="98" t="s">
        <v>134</v>
      </c>
      <c r="R3062" s="55">
        <v>80</v>
      </c>
      <c r="S3062" s="62">
        <v>3950</v>
      </c>
      <c r="T3062" s="44">
        <f>R3062*S3062</f>
        <v>316000</v>
      </c>
      <c r="U3062" s="44">
        <f t="shared" si="274"/>
        <v>353920.00000000006</v>
      </c>
      <c r="V3062" s="30"/>
      <c r="W3062" s="32">
        <v>2016</v>
      </c>
      <c r="X3062" s="30"/>
    </row>
    <row r="3063" spans="1:58" ht="50.1" customHeight="1">
      <c r="A3063" s="29" t="s">
        <v>7099</v>
      </c>
      <c r="B3063" s="30" t="s">
        <v>35</v>
      </c>
      <c r="C3063" s="31" t="s">
        <v>7100</v>
      </c>
      <c r="D3063" s="31" t="s">
        <v>7101</v>
      </c>
      <c r="E3063" s="31" t="s">
        <v>7102</v>
      </c>
      <c r="F3063" s="31" t="s">
        <v>7103</v>
      </c>
      <c r="G3063" s="32" t="s">
        <v>40</v>
      </c>
      <c r="H3063" s="33">
        <v>0</v>
      </c>
      <c r="I3063" s="67">
        <v>590000000</v>
      </c>
      <c r="J3063" s="32" t="s">
        <v>41</v>
      </c>
      <c r="K3063" s="32" t="s">
        <v>7096</v>
      </c>
      <c r="L3063" s="32" t="s">
        <v>41</v>
      </c>
      <c r="M3063" s="32" t="s">
        <v>84</v>
      </c>
      <c r="N3063" s="32" t="s">
        <v>544</v>
      </c>
      <c r="O3063" s="32" t="s">
        <v>146</v>
      </c>
      <c r="P3063" s="32">
        <v>796</v>
      </c>
      <c r="Q3063" s="32" t="s">
        <v>47</v>
      </c>
      <c r="R3063" s="34">
        <v>400</v>
      </c>
      <c r="S3063" s="34">
        <v>1350</v>
      </c>
      <c r="T3063" s="35">
        <v>0</v>
      </c>
      <c r="U3063" s="36">
        <v>0</v>
      </c>
      <c r="V3063" s="37" t="s">
        <v>48</v>
      </c>
      <c r="W3063" s="32">
        <v>2016</v>
      </c>
      <c r="X3063" s="38" t="s">
        <v>6736</v>
      </c>
    </row>
    <row r="3064" spans="1:58" ht="50.1" customHeight="1">
      <c r="A3064" s="29" t="s">
        <v>7104</v>
      </c>
      <c r="B3064" s="30" t="s">
        <v>35</v>
      </c>
      <c r="C3064" s="31" t="s">
        <v>7105</v>
      </c>
      <c r="D3064" s="31" t="s">
        <v>7106</v>
      </c>
      <c r="E3064" s="31" t="s">
        <v>7107</v>
      </c>
      <c r="F3064" s="31" t="s">
        <v>7108</v>
      </c>
      <c r="G3064" s="32" t="s">
        <v>40</v>
      </c>
      <c r="H3064" s="33">
        <v>0</v>
      </c>
      <c r="I3064" s="67">
        <v>590000000</v>
      </c>
      <c r="J3064" s="32" t="s">
        <v>41</v>
      </c>
      <c r="K3064" s="32" t="s">
        <v>42</v>
      </c>
      <c r="L3064" s="32" t="s">
        <v>43</v>
      </c>
      <c r="M3064" s="32" t="s">
        <v>44</v>
      </c>
      <c r="N3064" s="32" t="s">
        <v>172</v>
      </c>
      <c r="O3064" s="32" t="s">
        <v>111</v>
      </c>
      <c r="P3064" s="32">
        <v>796</v>
      </c>
      <c r="Q3064" s="32" t="s">
        <v>47</v>
      </c>
      <c r="R3064" s="34">
        <v>1</v>
      </c>
      <c r="S3064" s="34">
        <v>400000</v>
      </c>
      <c r="T3064" s="35">
        <v>0</v>
      </c>
      <c r="U3064" s="36">
        <f>T3064*1.12</f>
        <v>0</v>
      </c>
      <c r="V3064" s="37" t="s">
        <v>48</v>
      </c>
      <c r="W3064" s="32">
        <v>2016</v>
      </c>
      <c r="X3064" s="38">
        <v>11</v>
      </c>
    </row>
    <row r="3065" spans="1:58" s="40" customFormat="1" ht="50.1" customHeight="1">
      <c r="A3065" s="70" t="s">
        <v>7109</v>
      </c>
      <c r="B3065" s="30" t="s">
        <v>35</v>
      </c>
      <c r="C3065" s="220" t="s">
        <v>7105</v>
      </c>
      <c r="D3065" s="220" t="s">
        <v>7106</v>
      </c>
      <c r="E3065" s="220" t="s">
        <v>7107</v>
      </c>
      <c r="F3065" s="220" t="s">
        <v>7108</v>
      </c>
      <c r="G3065" s="30" t="s">
        <v>40</v>
      </c>
      <c r="H3065" s="30">
        <v>0</v>
      </c>
      <c r="I3065" s="67">
        <v>590000000</v>
      </c>
      <c r="J3065" s="32" t="s">
        <v>41</v>
      </c>
      <c r="K3065" s="30" t="s">
        <v>174</v>
      </c>
      <c r="L3065" s="32" t="s">
        <v>43</v>
      </c>
      <c r="M3065" s="30" t="s">
        <v>44</v>
      </c>
      <c r="N3065" s="30" t="s">
        <v>172</v>
      </c>
      <c r="O3065" s="32" t="s">
        <v>115</v>
      </c>
      <c r="P3065" s="32">
        <v>796</v>
      </c>
      <c r="Q3065" s="30" t="s">
        <v>47</v>
      </c>
      <c r="R3065" s="58">
        <v>1</v>
      </c>
      <c r="S3065" s="58">
        <v>400000</v>
      </c>
      <c r="T3065" s="58">
        <v>0</v>
      </c>
      <c r="U3065" s="58">
        <f>T3065*1.12</f>
        <v>0</v>
      </c>
      <c r="V3065" s="64"/>
      <c r="W3065" s="32">
        <v>2016</v>
      </c>
      <c r="X3065" s="30" t="s">
        <v>7258</v>
      </c>
      <c r="Y3065" s="364"/>
      <c r="Z3065" s="364"/>
      <c r="AA3065" s="364"/>
      <c r="AB3065" s="364"/>
      <c r="AC3065" s="364"/>
      <c r="AD3065" s="364"/>
      <c r="AE3065" s="364"/>
      <c r="AF3065" s="364"/>
      <c r="AG3065" s="364"/>
      <c r="AH3065" s="39"/>
      <c r="AI3065" s="39"/>
      <c r="AJ3065" s="39"/>
      <c r="AK3065" s="39"/>
      <c r="AL3065" s="39"/>
      <c r="AM3065" s="39"/>
      <c r="AN3065" s="39"/>
      <c r="AO3065" s="39"/>
      <c r="AP3065" s="39"/>
      <c r="AQ3065" s="39"/>
      <c r="AR3065" s="39"/>
      <c r="AS3065" s="39"/>
      <c r="AT3065" s="39"/>
      <c r="AU3065" s="39"/>
      <c r="AV3065" s="39"/>
      <c r="AW3065" s="39"/>
      <c r="AX3065" s="39"/>
      <c r="AY3065" s="39"/>
      <c r="AZ3065" s="39"/>
      <c r="BA3065" s="39"/>
      <c r="BB3065" s="39"/>
      <c r="BC3065" s="39"/>
      <c r="BD3065" s="39"/>
      <c r="BE3065" s="39"/>
      <c r="BF3065" s="39"/>
    </row>
    <row r="3066" spans="1:58" s="40" customFormat="1" ht="50.1" customHeight="1">
      <c r="A3066" s="70" t="s">
        <v>12861</v>
      </c>
      <c r="B3066" s="30" t="s">
        <v>35</v>
      </c>
      <c r="C3066" s="220" t="s">
        <v>7105</v>
      </c>
      <c r="D3066" s="220" t="s">
        <v>7106</v>
      </c>
      <c r="E3066" s="220" t="s">
        <v>7107</v>
      </c>
      <c r="F3066" s="220" t="s">
        <v>7108</v>
      </c>
      <c r="G3066" s="30" t="s">
        <v>40</v>
      </c>
      <c r="H3066" s="30">
        <v>0</v>
      </c>
      <c r="I3066" s="67">
        <v>590000000</v>
      </c>
      <c r="J3066" s="32" t="s">
        <v>41</v>
      </c>
      <c r="K3066" s="30" t="s">
        <v>12277</v>
      </c>
      <c r="L3066" s="32" t="s">
        <v>43</v>
      </c>
      <c r="M3066" s="30" t="s">
        <v>84</v>
      </c>
      <c r="N3066" s="30" t="s">
        <v>7142</v>
      </c>
      <c r="O3066" s="32" t="s">
        <v>115</v>
      </c>
      <c r="P3066" s="32">
        <v>796</v>
      </c>
      <c r="Q3066" s="30" t="s">
        <v>47</v>
      </c>
      <c r="R3066" s="58">
        <v>1</v>
      </c>
      <c r="S3066" s="58">
        <v>400000</v>
      </c>
      <c r="T3066" s="58">
        <f>R3066*S3066</f>
        <v>400000</v>
      </c>
      <c r="U3066" s="58">
        <f>T3066*1.12</f>
        <v>448000.00000000006</v>
      </c>
      <c r="V3066" s="64"/>
      <c r="W3066" s="32">
        <v>2016</v>
      </c>
      <c r="X3066" s="30"/>
      <c r="Y3066" s="364"/>
      <c r="Z3066" s="364"/>
      <c r="AA3066" s="364"/>
      <c r="AB3066" s="364"/>
      <c r="AC3066" s="364"/>
      <c r="AD3066" s="364"/>
      <c r="AE3066" s="364"/>
      <c r="AF3066" s="364"/>
      <c r="AG3066" s="364"/>
      <c r="AH3066" s="39"/>
      <c r="AI3066" s="39"/>
      <c r="AJ3066" s="39"/>
      <c r="AK3066" s="39"/>
      <c r="AL3066" s="39"/>
      <c r="AM3066" s="39"/>
      <c r="AN3066" s="39"/>
      <c r="AO3066" s="39"/>
      <c r="AP3066" s="39"/>
      <c r="AQ3066" s="39"/>
      <c r="AR3066" s="39"/>
      <c r="AS3066" s="39"/>
      <c r="AT3066" s="39"/>
      <c r="AU3066" s="39"/>
      <c r="AV3066" s="39"/>
      <c r="AW3066" s="39"/>
      <c r="AX3066" s="39"/>
      <c r="AY3066" s="39"/>
      <c r="AZ3066" s="39"/>
      <c r="BA3066" s="39"/>
      <c r="BB3066" s="39"/>
      <c r="BC3066" s="39"/>
      <c r="BD3066" s="39"/>
      <c r="BE3066" s="39"/>
      <c r="BF3066" s="39"/>
    </row>
    <row r="3067" spans="1:58" ht="50.1" customHeight="1">
      <c r="A3067" s="29" t="s">
        <v>7110</v>
      </c>
      <c r="B3067" s="30" t="s">
        <v>35</v>
      </c>
      <c r="C3067" s="31" t="s">
        <v>7105</v>
      </c>
      <c r="D3067" s="31" t="s">
        <v>7106</v>
      </c>
      <c r="E3067" s="31" t="s">
        <v>7107</v>
      </c>
      <c r="F3067" s="31" t="s">
        <v>7111</v>
      </c>
      <c r="G3067" s="32" t="s">
        <v>40</v>
      </c>
      <c r="H3067" s="33">
        <v>0</v>
      </c>
      <c r="I3067" s="67">
        <v>590000000</v>
      </c>
      <c r="J3067" s="32" t="s">
        <v>41</v>
      </c>
      <c r="K3067" s="32" t="s">
        <v>42</v>
      </c>
      <c r="L3067" s="32" t="s">
        <v>43</v>
      </c>
      <c r="M3067" s="32" t="s">
        <v>44</v>
      </c>
      <c r="N3067" s="32" t="s">
        <v>172</v>
      </c>
      <c r="O3067" s="32" t="s">
        <v>111</v>
      </c>
      <c r="P3067" s="32">
        <v>796</v>
      </c>
      <c r="Q3067" s="32" t="s">
        <v>47</v>
      </c>
      <c r="R3067" s="34">
        <v>1</v>
      </c>
      <c r="S3067" s="34">
        <v>120000</v>
      </c>
      <c r="T3067" s="35">
        <v>0</v>
      </c>
      <c r="U3067" s="36">
        <f t="shared" ref="U3067:U3074" si="275">T3067*1.12</f>
        <v>0</v>
      </c>
      <c r="V3067" s="37" t="s">
        <v>48</v>
      </c>
      <c r="W3067" s="32">
        <v>2016</v>
      </c>
      <c r="X3067" s="38">
        <v>11</v>
      </c>
    </row>
    <row r="3068" spans="1:58" s="40" customFormat="1" ht="50.1" customHeight="1">
      <c r="A3068" s="70" t="s">
        <v>7112</v>
      </c>
      <c r="B3068" s="30" t="s">
        <v>35</v>
      </c>
      <c r="C3068" s="220" t="s">
        <v>7105</v>
      </c>
      <c r="D3068" s="220" t="s">
        <v>7106</v>
      </c>
      <c r="E3068" s="220" t="s">
        <v>7107</v>
      </c>
      <c r="F3068" s="220" t="s">
        <v>7111</v>
      </c>
      <c r="G3068" s="30" t="s">
        <v>40</v>
      </c>
      <c r="H3068" s="30">
        <v>0</v>
      </c>
      <c r="I3068" s="67">
        <v>590000000</v>
      </c>
      <c r="J3068" s="32" t="s">
        <v>41</v>
      </c>
      <c r="K3068" s="30" t="s">
        <v>174</v>
      </c>
      <c r="L3068" s="32" t="s">
        <v>43</v>
      </c>
      <c r="M3068" s="30" t="s">
        <v>44</v>
      </c>
      <c r="N3068" s="30" t="s">
        <v>172</v>
      </c>
      <c r="O3068" s="32" t="s">
        <v>115</v>
      </c>
      <c r="P3068" s="32">
        <v>796</v>
      </c>
      <c r="Q3068" s="30" t="s">
        <v>47</v>
      </c>
      <c r="R3068" s="58">
        <v>1</v>
      </c>
      <c r="S3068" s="58">
        <v>120000</v>
      </c>
      <c r="T3068" s="58">
        <v>0</v>
      </c>
      <c r="U3068" s="58">
        <f>T3068*1.12</f>
        <v>0</v>
      </c>
      <c r="V3068" s="64"/>
      <c r="W3068" s="32">
        <v>2016</v>
      </c>
      <c r="X3068" s="30" t="s">
        <v>7258</v>
      </c>
      <c r="Y3068" s="364"/>
      <c r="Z3068" s="364"/>
      <c r="AA3068" s="364"/>
      <c r="AB3068" s="364"/>
      <c r="AC3068" s="364"/>
      <c r="AD3068" s="364"/>
      <c r="AE3068" s="364"/>
      <c r="AF3068" s="364"/>
      <c r="AG3068" s="364"/>
      <c r="AH3068" s="39"/>
      <c r="AI3068" s="39"/>
      <c r="AJ3068" s="39"/>
      <c r="AK3068" s="39"/>
      <c r="AL3068" s="39"/>
      <c r="AM3068" s="39"/>
      <c r="AN3068" s="39"/>
      <c r="AO3068" s="39"/>
      <c r="AP3068" s="39"/>
      <c r="AQ3068" s="39"/>
      <c r="AR3068" s="39"/>
      <c r="AS3068" s="39"/>
      <c r="AT3068" s="39"/>
      <c r="AU3068" s="39"/>
      <c r="AV3068" s="39"/>
      <c r="AW3068" s="39"/>
      <c r="AX3068" s="39"/>
      <c r="AY3068" s="39"/>
      <c r="AZ3068" s="39"/>
      <c r="BA3068" s="39"/>
      <c r="BB3068" s="39"/>
      <c r="BC3068" s="39"/>
      <c r="BD3068" s="39"/>
      <c r="BE3068" s="39"/>
      <c r="BF3068" s="39"/>
    </row>
    <row r="3069" spans="1:58" s="40" customFormat="1" ht="50.1" customHeight="1">
      <c r="A3069" s="70" t="s">
        <v>12862</v>
      </c>
      <c r="B3069" s="30" t="s">
        <v>35</v>
      </c>
      <c r="C3069" s="220" t="s">
        <v>7105</v>
      </c>
      <c r="D3069" s="220" t="s">
        <v>7106</v>
      </c>
      <c r="E3069" s="220" t="s">
        <v>7107</v>
      </c>
      <c r="F3069" s="220" t="s">
        <v>7111</v>
      </c>
      <c r="G3069" s="30" t="s">
        <v>40</v>
      </c>
      <c r="H3069" s="30">
        <v>0</v>
      </c>
      <c r="I3069" s="67">
        <v>590000000</v>
      </c>
      <c r="J3069" s="32" t="s">
        <v>41</v>
      </c>
      <c r="K3069" s="30" t="s">
        <v>12277</v>
      </c>
      <c r="L3069" s="32" t="s">
        <v>43</v>
      </c>
      <c r="M3069" s="30" t="s">
        <v>84</v>
      </c>
      <c r="N3069" s="30" t="s">
        <v>7142</v>
      </c>
      <c r="O3069" s="32" t="s">
        <v>115</v>
      </c>
      <c r="P3069" s="32">
        <v>796</v>
      </c>
      <c r="Q3069" s="30" t="s">
        <v>47</v>
      </c>
      <c r="R3069" s="58">
        <v>1</v>
      </c>
      <c r="S3069" s="58">
        <v>120000</v>
      </c>
      <c r="T3069" s="58">
        <f>R3069*S3069</f>
        <v>120000</v>
      </c>
      <c r="U3069" s="58">
        <f>T3069*1.12</f>
        <v>134400</v>
      </c>
      <c r="V3069" s="64"/>
      <c r="W3069" s="32">
        <v>2016</v>
      </c>
      <c r="X3069" s="30"/>
      <c r="Y3069" s="364"/>
      <c r="Z3069" s="364"/>
      <c r="AA3069" s="364"/>
      <c r="AB3069" s="364"/>
      <c r="AC3069" s="364"/>
      <c r="AD3069" s="364"/>
      <c r="AE3069" s="364"/>
      <c r="AF3069" s="364"/>
      <c r="AG3069" s="364"/>
      <c r="AH3069" s="39"/>
      <c r="AI3069" s="39"/>
      <c r="AJ3069" s="39"/>
      <c r="AK3069" s="39"/>
      <c r="AL3069" s="39"/>
      <c r="AM3069" s="39"/>
      <c r="AN3069" s="39"/>
      <c r="AO3069" s="39"/>
      <c r="AP3069" s="39"/>
      <c r="AQ3069" s="39"/>
      <c r="AR3069" s="39"/>
      <c r="AS3069" s="39"/>
      <c r="AT3069" s="39"/>
      <c r="AU3069" s="39"/>
      <c r="AV3069" s="39"/>
      <c r="AW3069" s="39"/>
      <c r="AX3069" s="39"/>
      <c r="AY3069" s="39"/>
      <c r="AZ3069" s="39"/>
      <c r="BA3069" s="39"/>
      <c r="BB3069" s="39"/>
      <c r="BC3069" s="39"/>
      <c r="BD3069" s="39"/>
      <c r="BE3069" s="39"/>
      <c r="BF3069" s="39"/>
    </row>
    <row r="3070" spans="1:58" ht="50.1" customHeight="1">
      <c r="A3070" s="29" t="s">
        <v>7113</v>
      </c>
      <c r="B3070" s="30" t="s">
        <v>35</v>
      </c>
      <c r="C3070" s="31" t="s">
        <v>7114</v>
      </c>
      <c r="D3070" s="31" t="s">
        <v>7106</v>
      </c>
      <c r="E3070" s="31" t="s">
        <v>7115</v>
      </c>
      <c r="F3070" s="31" t="s">
        <v>7116</v>
      </c>
      <c r="G3070" s="32" t="s">
        <v>40</v>
      </c>
      <c r="H3070" s="33">
        <v>0</v>
      </c>
      <c r="I3070" s="67">
        <v>590000000</v>
      </c>
      <c r="J3070" s="32" t="s">
        <v>41</v>
      </c>
      <c r="K3070" s="32" t="s">
        <v>42</v>
      </c>
      <c r="L3070" s="32" t="s">
        <v>43</v>
      </c>
      <c r="M3070" s="32" t="s">
        <v>44</v>
      </c>
      <c r="N3070" s="32" t="s">
        <v>172</v>
      </c>
      <c r="O3070" s="32" t="s">
        <v>111</v>
      </c>
      <c r="P3070" s="32">
        <v>796</v>
      </c>
      <c r="Q3070" s="32" t="s">
        <v>47</v>
      </c>
      <c r="R3070" s="34">
        <v>2</v>
      </c>
      <c r="S3070" s="34">
        <v>200000</v>
      </c>
      <c r="T3070" s="35">
        <v>0</v>
      </c>
      <c r="U3070" s="36">
        <f t="shared" si="275"/>
        <v>0</v>
      </c>
      <c r="V3070" s="37" t="s">
        <v>48</v>
      </c>
      <c r="W3070" s="32">
        <v>2016</v>
      </c>
      <c r="X3070" s="38">
        <v>11</v>
      </c>
    </row>
    <row r="3071" spans="1:58" s="173" customFormat="1" ht="50.1" customHeight="1">
      <c r="A3071" s="41" t="s">
        <v>7117</v>
      </c>
      <c r="B3071" s="30" t="s">
        <v>35</v>
      </c>
      <c r="C3071" s="42" t="s">
        <v>7114</v>
      </c>
      <c r="D3071" s="42" t="s">
        <v>7106</v>
      </c>
      <c r="E3071" s="42" t="s">
        <v>7115</v>
      </c>
      <c r="F3071" s="42" t="s">
        <v>7116</v>
      </c>
      <c r="G3071" s="30" t="s">
        <v>40</v>
      </c>
      <c r="H3071" s="30">
        <v>0</v>
      </c>
      <c r="I3071" s="67">
        <v>590000000</v>
      </c>
      <c r="J3071" s="32" t="s">
        <v>41</v>
      </c>
      <c r="K3071" s="30" t="s">
        <v>174</v>
      </c>
      <c r="L3071" s="32" t="s">
        <v>43</v>
      </c>
      <c r="M3071" s="30" t="s">
        <v>44</v>
      </c>
      <c r="N3071" s="30" t="s">
        <v>172</v>
      </c>
      <c r="O3071" s="32" t="s">
        <v>115</v>
      </c>
      <c r="P3071" s="32">
        <v>796</v>
      </c>
      <c r="Q3071" s="30" t="s">
        <v>47</v>
      </c>
      <c r="R3071" s="43">
        <v>2</v>
      </c>
      <c r="S3071" s="43">
        <v>200000</v>
      </c>
      <c r="T3071" s="44">
        <f>R3071*S3071</f>
        <v>400000</v>
      </c>
      <c r="U3071" s="44">
        <f>T3071*1.12</f>
        <v>448000.00000000006</v>
      </c>
      <c r="V3071" s="64"/>
      <c r="W3071" s="32">
        <v>2016</v>
      </c>
      <c r="X3071" s="30"/>
    </row>
    <row r="3072" spans="1:58" ht="50.1" customHeight="1">
      <c r="A3072" s="29" t="s">
        <v>7118</v>
      </c>
      <c r="B3072" s="30" t="s">
        <v>35</v>
      </c>
      <c r="C3072" s="31" t="s">
        <v>7119</v>
      </c>
      <c r="D3072" s="31" t="s">
        <v>7106</v>
      </c>
      <c r="E3072" s="31" t="s">
        <v>7120</v>
      </c>
      <c r="F3072" s="31" t="s">
        <v>7121</v>
      </c>
      <c r="G3072" s="32" t="s">
        <v>40</v>
      </c>
      <c r="H3072" s="33">
        <v>0</v>
      </c>
      <c r="I3072" s="67">
        <v>590000000</v>
      </c>
      <c r="J3072" s="32" t="s">
        <v>41</v>
      </c>
      <c r="K3072" s="32" t="s">
        <v>42</v>
      </c>
      <c r="L3072" s="32" t="s">
        <v>43</v>
      </c>
      <c r="M3072" s="32" t="s">
        <v>44</v>
      </c>
      <c r="N3072" s="32" t="s">
        <v>172</v>
      </c>
      <c r="O3072" s="32" t="s">
        <v>111</v>
      </c>
      <c r="P3072" s="32">
        <v>796</v>
      </c>
      <c r="Q3072" s="32" t="s">
        <v>47</v>
      </c>
      <c r="R3072" s="34">
        <v>2</v>
      </c>
      <c r="S3072" s="34">
        <v>200000</v>
      </c>
      <c r="T3072" s="35">
        <v>0</v>
      </c>
      <c r="U3072" s="36">
        <f t="shared" si="275"/>
        <v>0</v>
      </c>
      <c r="V3072" s="37" t="s">
        <v>48</v>
      </c>
      <c r="W3072" s="32">
        <v>2016</v>
      </c>
      <c r="X3072" s="38">
        <v>11</v>
      </c>
    </row>
    <row r="3073" spans="1:24" s="173" customFormat="1" ht="50.1" customHeight="1">
      <c r="A3073" s="41" t="s">
        <v>7122</v>
      </c>
      <c r="B3073" s="30" t="s">
        <v>35</v>
      </c>
      <c r="C3073" s="42" t="s">
        <v>7119</v>
      </c>
      <c r="D3073" s="42" t="s">
        <v>7106</v>
      </c>
      <c r="E3073" s="42" t="s">
        <v>7120</v>
      </c>
      <c r="F3073" s="42" t="s">
        <v>7121</v>
      </c>
      <c r="G3073" s="30" t="s">
        <v>40</v>
      </c>
      <c r="H3073" s="30">
        <v>0</v>
      </c>
      <c r="I3073" s="67">
        <v>590000000</v>
      </c>
      <c r="J3073" s="32" t="s">
        <v>41</v>
      </c>
      <c r="K3073" s="30" t="s">
        <v>174</v>
      </c>
      <c r="L3073" s="32" t="s">
        <v>43</v>
      </c>
      <c r="M3073" s="30" t="s">
        <v>44</v>
      </c>
      <c r="N3073" s="30" t="s">
        <v>172</v>
      </c>
      <c r="O3073" s="32" t="s">
        <v>115</v>
      </c>
      <c r="P3073" s="32">
        <v>796</v>
      </c>
      <c r="Q3073" s="30" t="s">
        <v>47</v>
      </c>
      <c r="R3073" s="43">
        <v>2</v>
      </c>
      <c r="S3073" s="43">
        <v>200000</v>
      </c>
      <c r="T3073" s="44">
        <f>R3073*S3073</f>
        <v>400000</v>
      </c>
      <c r="U3073" s="44">
        <f>T3073*1.12</f>
        <v>448000.00000000006</v>
      </c>
      <c r="V3073" s="64"/>
      <c r="W3073" s="32">
        <v>2016</v>
      </c>
      <c r="X3073" s="30"/>
    </row>
    <row r="3074" spans="1:24" ht="50.1" customHeight="1">
      <c r="A3074" s="29" t="s">
        <v>7123</v>
      </c>
      <c r="B3074" s="30" t="s">
        <v>35</v>
      </c>
      <c r="C3074" s="31" t="s">
        <v>7119</v>
      </c>
      <c r="D3074" s="31" t="s">
        <v>7106</v>
      </c>
      <c r="E3074" s="31" t="s">
        <v>7120</v>
      </c>
      <c r="F3074" s="31" t="s">
        <v>7124</v>
      </c>
      <c r="G3074" s="32" t="s">
        <v>40</v>
      </c>
      <c r="H3074" s="33">
        <v>0</v>
      </c>
      <c r="I3074" s="67">
        <v>590000000</v>
      </c>
      <c r="J3074" s="32" t="s">
        <v>41</v>
      </c>
      <c r="K3074" s="32" t="s">
        <v>42</v>
      </c>
      <c r="L3074" s="32" t="s">
        <v>43</v>
      </c>
      <c r="M3074" s="32" t="s">
        <v>44</v>
      </c>
      <c r="N3074" s="32" t="s">
        <v>172</v>
      </c>
      <c r="O3074" s="32" t="s">
        <v>111</v>
      </c>
      <c r="P3074" s="32">
        <v>796</v>
      </c>
      <c r="Q3074" s="32" t="s">
        <v>47</v>
      </c>
      <c r="R3074" s="34">
        <v>2</v>
      </c>
      <c r="S3074" s="34">
        <v>200000</v>
      </c>
      <c r="T3074" s="35">
        <v>0</v>
      </c>
      <c r="U3074" s="36">
        <f t="shared" si="275"/>
        <v>0</v>
      </c>
      <c r="V3074" s="37" t="s">
        <v>48</v>
      </c>
      <c r="W3074" s="32">
        <v>2016</v>
      </c>
      <c r="X3074" s="38">
        <v>11</v>
      </c>
    </row>
    <row r="3075" spans="1:24" s="173" customFormat="1" ht="50.1" customHeight="1">
      <c r="A3075" s="41" t="s">
        <v>7125</v>
      </c>
      <c r="B3075" s="30" t="s">
        <v>35</v>
      </c>
      <c r="C3075" s="42" t="s">
        <v>7119</v>
      </c>
      <c r="D3075" s="42" t="s">
        <v>7106</v>
      </c>
      <c r="E3075" s="42" t="s">
        <v>7120</v>
      </c>
      <c r="F3075" s="42" t="s">
        <v>7124</v>
      </c>
      <c r="G3075" s="30" t="s">
        <v>40</v>
      </c>
      <c r="H3075" s="30">
        <v>0</v>
      </c>
      <c r="I3075" s="67">
        <v>590000000</v>
      </c>
      <c r="J3075" s="32" t="s">
        <v>41</v>
      </c>
      <c r="K3075" s="30" t="s">
        <v>174</v>
      </c>
      <c r="L3075" s="32" t="s">
        <v>43</v>
      </c>
      <c r="M3075" s="30" t="s">
        <v>44</v>
      </c>
      <c r="N3075" s="30" t="s">
        <v>172</v>
      </c>
      <c r="O3075" s="32" t="s">
        <v>115</v>
      </c>
      <c r="P3075" s="32">
        <v>796</v>
      </c>
      <c r="Q3075" s="30" t="s">
        <v>47</v>
      </c>
      <c r="R3075" s="43">
        <v>2</v>
      </c>
      <c r="S3075" s="174">
        <v>200000</v>
      </c>
      <c r="T3075" s="44">
        <f>R3075*S3075</f>
        <v>400000</v>
      </c>
      <c r="U3075" s="44">
        <f>T3075*1.12</f>
        <v>448000.00000000006</v>
      </c>
      <c r="V3075" s="64"/>
      <c r="W3075" s="32">
        <v>2016</v>
      </c>
      <c r="X3075" s="30"/>
    </row>
    <row r="3076" spans="1:24" ht="50.1" customHeight="1">
      <c r="A3076" s="29" t="s">
        <v>7126</v>
      </c>
      <c r="B3076" s="30" t="s">
        <v>35</v>
      </c>
      <c r="C3076" s="31" t="s">
        <v>7127</v>
      </c>
      <c r="D3076" s="31" t="s">
        <v>7106</v>
      </c>
      <c r="E3076" s="31" t="s">
        <v>7128</v>
      </c>
      <c r="F3076" s="31" t="s">
        <v>7129</v>
      </c>
      <c r="G3076" s="32" t="s">
        <v>40</v>
      </c>
      <c r="H3076" s="33">
        <v>0</v>
      </c>
      <c r="I3076" s="67">
        <v>590000000</v>
      </c>
      <c r="J3076" s="32" t="s">
        <v>41</v>
      </c>
      <c r="K3076" s="32" t="s">
        <v>42</v>
      </c>
      <c r="L3076" s="32" t="s">
        <v>43</v>
      </c>
      <c r="M3076" s="32" t="s">
        <v>44</v>
      </c>
      <c r="N3076" s="32" t="s">
        <v>172</v>
      </c>
      <c r="O3076" s="32" t="s">
        <v>111</v>
      </c>
      <c r="P3076" s="32">
        <v>796</v>
      </c>
      <c r="Q3076" s="32" t="s">
        <v>47</v>
      </c>
      <c r="R3076" s="34">
        <v>2</v>
      </c>
      <c r="S3076" s="34">
        <v>80000</v>
      </c>
      <c r="T3076" s="35">
        <f>R3076*S3076</f>
        <v>160000</v>
      </c>
      <c r="U3076" s="36">
        <f>T3076*1.12</f>
        <v>179200.00000000003</v>
      </c>
      <c r="V3076" s="37" t="s">
        <v>48</v>
      </c>
      <c r="W3076" s="32">
        <v>2016</v>
      </c>
      <c r="X3076" s="38" t="s">
        <v>48</v>
      </c>
    </row>
    <row r="3077" spans="1:24" ht="50.1" customHeight="1">
      <c r="A3077" s="29" t="s">
        <v>7130</v>
      </c>
      <c r="B3077" s="30" t="s">
        <v>35</v>
      </c>
      <c r="C3077" s="31" t="s">
        <v>7127</v>
      </c>
      <c r="D3077" s="31" t="s">
        <v>7106</v>
      </c>
      <c r="E3077" s="31" t="s">
        <v>7128</v>
      </c>
      <c r="F3077" s="31" t="s">
        <v>7131</v>
      </c>
      <c r="G3077" s="32" t="s">
        <v>40</v>
      </c>
      <c r="H3077" s="33">
        <v>0</v>
      </c>
      <c r="I3077" s="67">
        <v>590000000</v>
      </c>
      <c r="J3077" s="32" t="s">
        <v>41</v>
      </c>
      <c r="K3077" s="32" t="s">
        <v>42</v>
      </c>
      <c r="L3077" s="32" t="s">
        <v>43</v>
      </c>
      <c r="M3077" s="32" t="s">
        <v>44</v>
      </c>
      <c r="N3077" s="32" t="s">
        <v>172</v>
      </c>
      <c r="O3077" s="32" t="s">
        <v>111</v>
      </c>
      <c r="P3077" s="32">
        <v>796</v>
      </c>
      <c r="Q3077" s="32" t="s">
        <v>47</v>
      </c>
      <c r="R3077" s="34">
        <v>1</v>
      </c>
      <c r="S3077" s="34">
        <v>100000</v>
      </c>
      <c r="T3077" s="35">
        <v>0</v>
      </c>
      <c r="U3077" s="36">
        <f>T3077*1.12</f>
        <v>0</v>
      </c>
      <c r="V3077" s="37" t="s">
        <v>48</v>
      </c>
      <c r="W3077" s="32">
        <v>2016</v>
      </c>
      <c r="X3077" s="38">
        <v>11</v>
      </c>
    </row>
    <row r="3078" spans="1:24" s="173" customFormat="1" ht="50.1" customHeight="1">
      <c r="A3078" s="41" t="s">
        <v>7132</v>
      </c>
      <c r="B3078" s="30" t="s">
        <v>35</v>
      </c>
      <c r="C3078" s="42" t="s">
        <v>7127</v>
      </c>
      <c r="D3078" s="42" t="s">
        <v>7106</v>
      </c>
      <c r="E3078" s="42" t="s">
        <v>7128</v>
      </c>
      <c r="F3078" s="42" t="s">
        <v>7131</v>
      </c>
      <c r="G3078" s="30" t="s">
        <v>40</v>
      </c>
      <c r="H3078" s="30">
        <v>0</v>
      </c>
      <c r="I3078" s="67">
        <v>590000000</v>
      </c>
      <c r="J3078" s="32" t="s">
        <v>41</v>
      </c>
      <c r="K3078" s="30" t="s">
        <v>174</v>
      </c>
      <c r="L3078" s="32" t="s">
        <v>43</v>
      </c>
      <c r="M3078" s="30" t="s">
        <v>44</v>
      </c>
      <c r="N3078" s="30" t="s">
        <v>172</v>
      </c>
      <c r="O3078" s="32" t="s">
        <v>115</v>
      </c>
      <c r="P3078" s="32">
        <v>796</v>
      </c>
      <c r="Q3078" s="30" t="s">
        <v>47</v>
      </c>
      <c r="R3078" s="43">
        <v>1</v>
      </c>
      <c r="S3078" s="43">
        <v>100000</v>
      </c>
      <c r="T3078" s="44">
        <f>R3078*S3078</f>
        <v>100000</v>
      </c>
      <c r="U3078" s="44">
        <f>T3078*1.12</f>
        <v>112000.00000000001</v>
      </c>
      <c r="V3078" s="175"/>
      <c r="W3078" s="32">
        <v>2016</v>
      </c>
      <c r="X3078" s="30"/>
    </row>
    <row r="3079" spans="1:24" ht="50.1" customHeight="1">
      <c r="A3079" s="29" t="s">
        <v>7133</v>
      </c>
      <c r="B3079" s="30" t="s">
        <v>35</v>
      </c>
      <c r="C3079" s="31" t="s">
        <v>7134</v>
      </c>
      <c r="D3079" s="31" t="s">
        <v>7135</v>
      </c>
      <c r="E3079" s="31" t="s">
        <v>7136</v>
      </c>
      <c r="F3079" s="31" t="s">
        <v>7137</v>
      </c>
      <c r="G3079" s="32" t="s">
        <v>40</v>
      </c>
      <c r="H3079" s="33">
        <v>0</v>
      </c>
      <c r="I3079" s="67">
        <v>590000000</v>
      </c>
      <c r="J3079" s="32" t="s">
        <v>41</v>
      </c>
      <c r="K3079" s="32" t="s">
        <v>42</v>
      </c>
      <c r="L3079" s="32" t="s">
        <v>43</v>
      </c>
      <c r="M3079" s="32" t="s">
        <v>44</v>
      </c>
      <c r="N3079" s="32" t="s">
        <v>7138</v>
      </c>
      <c r="O3079" s="32" t="s">
        <v>46</v>
      </c>
      <c r="P3079" s="32">
        <v>796</v>
      </c>
      <c r="Q3079" s="32" t="s">
        <v>47</v>
      </c>
      <c r="R3079" s="34">
        <v>2</v>
      </c>
      <c r="S3079" s="34">
        <v>25000</v>
      </c>
      <c r="T3079" s="35">
        <f>R3079*S3079</f>
        <v>50000</v>
      </c>
      <c r="U3079" s="36">
        <f>T3079*1.12</f>
        <v>56000.000000000007</v>
      </c>
      <c r="V3079" s="37" t="s">
        <v>48</v>
      </c>
      <c r="W3079" s="32">
        <v>2016</v>
      </c>
      <c r="X3079" s="38" t="s">
        <v>48</v>
      </c>
    </row>
    <row r="3080" spans="1:24" ht="50.1" customHeight="1">
      <c r="A3080" s="29" t="s">
        <v>7139</v>
      </c>
      <c r="B3080" s="30" t="s">
        <v>35</v>
      </c>
      <c r="C3080" s="31" t="s">
        <v>7134</v>
      </c>
      <c r="D3080" s="31" t="s">
        <v>7135</v>
      </c>
      <c r="E3080" s="31" t="s">
        <v>7136</v>
      </c>
      <c r="F3080" s="31" t="s">
        <v>7140</v>
      </c>
      <c r="G3080" s="32" t="s">
        <v>40</v>
      </c>
      <c r="H3080" s="33">
        <v>0</v>
      </c>
      <c r="I3080" s="67">
        <v>590000000</v>
      </c>
      <c r="J3080" s="32" t="s">
        <v>41</v>
      </c>
      <c r="K3080" s="32" t="s">
        <v>42</v>
      </c>
      <c r="L3080" s="32" t="s">
        <v>43</v>
      </c>
      <c r="M3080" s="32" t="s">
        <v>44</v>
      </c>
      <c r="N3080" s="32" t="s">
        <v>7138</v>
      </c>
      <c r="O3080" s="32" t="s">
        <v>46</v>
      </c>
      <c r="P3080" s="32">
        <v>796</v>
      </c>
      <c r="Q3080" s="32" t="s">
        <v>47</v>
      </c>
      <c r="R3080" s="34">
        <v>2</v>
      </c>
      <c r="S3080" s="34">
        <v>20000</v>
      </c>
      <c r="T3080" s="35">
        <v>0</v>
      </c>
      <c r="U3080" s="36">
        <v>0</v>
      </c>
      <c r="V3080" s="37" t="s">
        <v>48</v>
      </c>
      <c r="W3080" s="32">
        <v>2016</v>
      </c>
      <c r="X3080" s="38" t="s">
        <v>2834</v>
      </c>
    </row>
    <row r="3081" spans="1:24" ht="50.1" customHeight="1">
      <c r="A3081" s="29" t="s">
        <v>7141</v>
      </c>
      <c r="B3081" s="30" t="s">
        <v>35</v>
      </c>
      <c r="C3081" s="31" t="s">
        <v>7134</v>
      </c>
      <c r="D3081" s="31" t="s">
        <v>7135</v>
      </c>
      <c r="E3081" s="31" t="s">
        <v>7136</v>
      </c>
      <c r="F3081" s="31" t="s">
        <v>7140</v>
      </c>
      <c r="G3081" s="32" t="s">
        <v>40</v>
      </c>
      <c r="H3081" s="33">
        <v>0</v>
      </c>
      <c r="I3081" s="67">
        <v>590000000</v>
      </c>
      <c r="J3081" s="32" t="s">
        <v>41</v>
      </c>
      <c r="K3081" s="32" t="s">
        <v>2101</v>
      </c>
      <c r="L3081" s="32" t="s">
        <v>43</v>
      </c>
      <c r="M3081" s="32" t="s">
        <v>84</v>
      </c>
      <c r="N3081" s="32" t="s">
        <v>7142</v>
      </c>
      <c r="O3081" s="32" t="s">
        <v>111</v>
      </c>
      <c r="P3081" s="32">
        <v>796</v>
      </c>
      <c r="Q3081" s="32" t="s">
        <v>47</v>
      </c>
      <c r="R3081" s="34">
        <v>3</v>
      </c>
      <c r="S3081" s="34">
        <v>27680</v>
      </c>
      <c r="T3081" s="35">
        <f>R3081*S3081</f>
        <v>83040</v>
      </c>
      <c r="U3081" s="36">
        <f>T3081*1.12</f>
        <v>93004.800000000003</v>
      </c>
      <c r="V3081" s="37" t="s">
        <v>48</v>
      </c>
      <c r="W3081" s="32">
        <v>2016</v>
      </c>
      <c r="X3081" s="38" t="s">
        <v>48</v>
      </c>
    </row>
    <row r="3082" spans="1:24" ht="50.1" customHeight="1">
      <c r="A3082" s="29" t="s">
        <v>7143</v>
      </c>
      <c r="B3082" s="30" t="s">
        <v>35</v>
      </c>
      <c r="C3082" s="31" t="s">
        <v>7134</v>
      </c>
      <c r="D3082" s="31" t="s">
        <v>7135</v>
      </c>
      <c r="E3082" s="31" t="s">
        <v>7136</v>
      </c>
      <c r="F3082" s="31" t="s">
        <v>7144</v>
      </c>
      <c r="G3082" s="32" t="s">
        <v>40</v>
      </c>
      <c r="H3082" s="33">
        <v>0</v>
      </c>
      <c r="I3082" s="67">
        <v>590000000</v>
      </c>
      <c r="J3082" s="32" t="s">
        <v>41</v>
      </c>
      <c r="K3082" s="32" t="s">
        <v>42</v>
      </c>
      <c r="L3082" s="32" t="s">
        <v>43</v>
      </c>
      <c r="M3082" s="32" t="s">
        <v>44</v>
      </c>
      <c r="N3082" s="32" t="s">
        <v>7138</v>
      </c>
      <c r="O3082" s="32" t="s">
        <v>46</v>
      </c>
      <c r="P3082" s="32">
        <v>796</v>
      </c>
      <c r="Q3082" s="32" t="s">
        <v>47</v>
      </c>
      <c r="R3082" s="34">
        <v>2</v>
      </c>
      <c r="S3082" s="34">
        <v>16000</v>
      </c>
      <c r="T3082" s="35">
        <f>R3082*S3082</f>
        <v>32000</v>
      </c>
      <c r="U3082" s="36">
        <f>T3082*1.12</f>
        <v>35840</v>
      </c>
      <c r="V3082" s="37" t="s">
        <v>48</v>
      </c>
      <c r="W3082" s="32">
        <v>2016</v>
      </c>
      <c r="X3082" s="38" t="s">
        <v>2834</v>
      </c>
    </row>
    <row r="3083" spans="1:24" ht="50.1" customHeight="1">
      <c r="A3083" s="29" t="s">
        <v>7145</v>
      </c>
      <c r="B3083" s="30" t="s">
        <v>35</v>
      </c>
      <c r="C3083" s="31" t="s">
        <v>7134</v>
      </c>
      <c r="D3083" s="31" t="s">
        <v>7135</v>
      </c>
      <c r="E3083" s="31" t="s">
        <v>7136</v>
      </c>
      <c r="F3083" s="31" t="s">
        <v>7146</v>
      </c>
      <c r="G3083" s="32" t="s">
        <v>40</v>
      </c>
      <c r="H3083" s="33">
        <v>0</v>
      </c>
      <c r="I3083" s="67">
        <v>590000000</v>
      </c>
      <c r="J3083" s="32" t="s">
        <v>41</v>
      </c>
      <c r="K3083" s="32" t="s">
        <v>42</v>
      </c>
      <c r="L3083" s="32" t="s">
        <v>43</v>
      </c>
      <c r="M3083" s="32" t="s">
        <v>44</v>
      </c>
      <c r="N3083" s="32" t="s">
        <v>7138</v>
      </c>
      <c r="O3083" s="32" t="s">
        <v>46</v>
      </c>
      <c r="P3083" s="32">
        <v>796</v>
      </c>
      <c r="Q3083" s="32" t="s">
        <v>47</v>
      </c>
      <c r="R3083" s="34">
        <v>4</v>
      </c>
      <c r="S3083" s="34">
        <v>12000</v>
      </c>
      <c r="T3083" s="35">
        <v>0</v>
      </c>
      <c r="U3083" s="36">
        <v>0</v>
      </c>
      <c r="V3083" s="37" t="s">
        <v>48</v>
      </c>
      <c r="W3083" s="32">
        <v>2016</v>
      </c>
      <c r="X3083" s="38" t="s">
        <v>48</v>
      </c>
    </row>
    <row r="3084" spans="1:24" ht="50.1" customHeight="1">
      <c r="A3084" s="29" t="s">
        <v>7147</v>
      </c>
      <c r="B3084" s="30" t="s">
        <v>35</v>
      </c>
      <c r="C3084" s="31" t="s">
        <v>7134</v>
      </c>
      <c r="D3084" s="31" t="s">
        <v>7135</v>
      </c>
      <c r="E3084" s="31" t="s">
        <v>7136</v>
      </c>
      <c r="F3084" s="31" t="s">
        <v>7146</v>
      </c>
      <c r="G3084" s="32" t="s">
        <v>40</v>
      </c>
      <c r="H3084" s="33">
        <v>0</v>
      </c>
      <c r="I3084" s="67">
        <v>590000000</v>
      </c>
      <c r="J3084" s="32" t="s">
        <v>41</v>
      </c>
      <c r="K3084" s="32" t="s">
        <v>2101</v>
      </c>
      <c r="L3084" s="32" t="s">
        <v>43</v>
      </c>
      <c r="M3084" s="32" t="s">
        <v>84</v>
      </c>
      <c r="N3084" s="32" t="s">
        <v>7142</v>
      </c>
      <c r="O3084" s="32" t="s">
        <v>111</v>
      </c>
      <c r="P3084" s="32">
        <v>796</v>
      </c>
      <c r="Q3084" s="32" t="s">
        <v>47</v>
      </c>
      <c r="R3084" s="34">
        <v>5</v>
      </c>
      <c r="S3084" s="34">
        <v>12000</v>
      </c>
      <c r="T3084" s="35">
        <f>R3084*S3084</f>
        <v>60000</v>
      </c>
      <c r="U3084" s="36">
        <f t="shared" ref="U3084:U3107" si="276">T3084*1.12</f>
        <v>67200</v>
      </c>
      <c r="V3084" s="37" t="s">
        <v>48</v>
      </c>
      <c r="W3084" s="32">
        <v>2016</v>
      </c>
      <c r="X3084" s="38" t="s">
        <v>48</v>
      </c>
    </row>
    <row r="3085" spans="1:24" ht="50.1" customHeight="1">
      <c r="A3085" s="29" t="s">
        <v>7148</v>
      </c>
      <c r="B3085" s="30" t="s">
        <v>35</v>
      </c>
      <c r="C3085" s="31" t="s">
        <v>7149</v>
      </c>
      <c r="D3085" s="31" t="s">
        <v>7150</v>
      </c>
      <c r="E3085" s="31" t="s">
        <v>7151</v>
      </c>
      <c r="F3085" s="31" t="s">
        <v>7152</v>
      </c>
      <c r="G3085" s="32" t="s">
        <v>40</v>
      </c>
      <c r="H3085" s="33">
        <v>0</v>
      </c>
      <c r="I3085" s="67">
        <v>590000000</v>
      </c>
      <c r="J3085" s="32" t="s">
        <v>41</v>
      </c>
      <c r="K3085" s="32" t="s">
        <v>381</v>
      </c>
      <c r="L3085" s="32" t="s">
        <v>302</v>
      </c>
      <c r="M3085" s="32" t="s">
        <v>69</v>
      </c>
      <c r="N3085" s="32" t="s">
        <v>303</v>
      </c>
      <c r="O3085" s="32" t="s">
        <v>71</v>
      </c>
      <c r="P3085" s="32">
        <v>796</v>
      </c>
      <c r="Q3085" s="32" t="s">
        <v>47</v>
      </c>
      <c r="R3085" s="34">
        <v>7</v>
      </c>
      <c r="S3085" s="34">
        <v>64200</v>
      </c>
      <c r="T3085" s="35">
        <v>0</v>
      </c>
      <c r="U3085" s="36">
        <f t="shared" si="276"/>
        <v>0</v>
      </c>
      <c r="V3085" s="37" t="s">
        <v>48</v>
      </c>
      <c r="W3085" s="32">
        <v>2016</v>
      </c>
      <c r="X3085" s="38">
        <v>11</v>
      </c>
    </row>
    <row r="3086" spans="1:24" s="173" customFormat="1" ht="50.1" customHeight="1">
      <c r="A3086" s="41" t="s">
        <v>7153</v>
      </c>
      <c r="B3086" s="30" t="s">
        <v>35</v>
      </c>
      <c r="C3086" s="42" t="s">
        <v>7149</v>
      </c>
      <c r="D3086" s="42" t="s">
        <v>7150</v>
      </c>
      <c r="E3086" s="42" t="s">
        <v>7151</v>
      </c>
      <c r="F3086" s="42" t="s">
        <v>7152</v>
      </c>
      <c r="G3086" s="32" t="s">
        <v>40</v>
      </c>
      <c r="H3086" s="30">
        <v>0</v>
      </c>
      <c r="I3086" s="67">
        <v>590000000</v>
      </c>
      <c r="J3086" s="32" t="s">
        <v>41</v>
      </c>
      <c r="K3086" s="32" t="s">
        <v>383</v>
      </c>
      <c r="L3086" s="32" t="s">
        <v>302</v>
      </c>
      <c r="M3086" s="32" t="s">
        <v>69</v>
      </c>
      <c r="N3086" s="32" t="s">
        <v>303</v>
      </c>
      <c r="O3086" s="32" t="s">
        <v>115</v>
      </c>
      <c r="P3086" s="32">
        <v>796</v>
      </c>
      <c r="Q3086" s="32" t="s">
        <v>47</v>
      </c>
      <c r="R3086" s="62">
        <v>7</v>
      </c>
      <c r="S3086" s="53">
        <v>64200</v>
      </c>
      <c r="T3086" s="44">
        <f>R3086*S3086</f>
        <v>449400</v>
      </c>
      <c r="U3086" s="44">
        <f t="shared" si="276"/>
        <v>503328.00000000006</v>
      </c>
      <c r="V3086" s="32"/>
      <c r="W3086" s="32">
        <v>2016</v>
      </c>
      <c r="X3086" s="32"/>
    </row>
    <row r="3087" spans="1:24" ht="50.1" customHeight="1">
      <c r="A3087" s="29" t="s">
        <v>7154</v>
      </c>
      <c r="B3087" s="30" t="s">
        <v>35</v>
      </c>
      <c r="C3087" s="31" t="s">
        <v>7155</v>
      </c>
      <c r="D3087" s="31" t="s">
        <v>7156</v>
      </c>
      <c r="E3087" s="31" t="s">
        <v>7157</v>
      </c>
      <c r="F3087" s="31" t="s">
        <v>7158</v>
      </c>
      <c r="G3087" s="32" t="s">
        <v>40</v>
      </c>
      <c r="H3087" s="33">
        <v>0</v>
      </c>
      <c r="I3087" s="67">
        <v>590000000</v>
      </c>
      <c r="J3087" s="32" t="s">
        <v>41</v>
      </c>
      <c r="K3087" s="32" t="s">
        <v>42</v>
      </c>
      <c r="L3087" s="32" t="s">
        <v>43</v>
      </c>
      <c r="M3087" s="32" t="s">
        <v>44</v>
      </c>
      <c r="N3087" s="32" t="s">
        <v>45</v>
      </c>
      <c r="O3087" s="32" t="s">
        <v>111</v>
      </c>
      <c r="P3087" s="32">
        <v>796</v>
      </c>
      <c r="Q3087" s="32" t="s">
        <v>47</v>
      </c>
      <c r="R3087" s="34">
        <v>30</v>
      </c>
      <c r="S3087" s="34">
        <v>250</v>
      </c>
      <c r="T3087" s="35">
        <f>R3087*S3087</f>
        <v>7500</v>
      </c>
      <c r="U3087" s="36">
        <f t="shared" si="276"/>
        <v>8400</v>
      </c>
      <c r="V3087" s="37" t="s">
        <v>48</v>
      </c>
      <c r="W3087" s="32">
        <v>2016</v>
      </c>
      <c r="X3087" s="38" t="s">
        <v>48</v>
      </c>
    </row>
    <row r="3088" spans="1:24" ht="50.1" customHeight="1">
      <c r="A3088" s="29" t="s">
        <v>7159</v>
      </c>
      <c r="B3088" s="30" t="s">
        <v>35</v>
      </c>
      <c r="C3088" s="31" t="s">
        <v>7155</v>
      </c>
      <c r="D3088" s="31" t="s">
        <v>7156</v>
      </c>
      <c r="E3088" s="31" t="s">
        <v>7157</v>
      </c>
      <c r="F3088" s="31" t="s">
        <v>7160</v>
      </c>
      <c r="G3088" s="32" t="s">
        <v>40</v>
      </c>
      <c r="H3088" s="33">
        <v>0</v>
      </c>
      <c r="I3088" s="67">
        <v>590000000</v>
      </c>
      <c r="J3088" s="32" t="s">
        <v>41</v>
      </c>
      <c r="K3088" s="32" t="s">
        <v>42</v>
      </c>
      <c r="L3088" s="32" t="s">
        <v>43</v>
      </c>
      <c r="M3088" s="32" t="s">
        <v>44</v>
      </c>
      <c r="N3088" s="32" t="s">
        <v>45</v>
      </c>
      <c r="O3088" s="32" t="s">
        <v>111</v>
      </c>
      <c r="P3088" s="32">
        <v>796</v>
      </c>
      <c r="Q3088" s="32" t="s">
        <v>47</v>
      </c>
      <c r="R3088" s="34">
        <v>25</v>
      </c>
      <c r="S3088" s="34">
        <v>250</v>
      </c>
      <c r="T3088" s="35">
        <f>R3088*S3088</f>
        <v>6250</v>
      </c>
      <c r="U3088" s="36">
        <f t="shared" si="276"/>
        <v>7000.0000000000009</v>
      </c>
      <c r="V3088" s="37" t="s">
        <v>48</v>
      </c>
      <c r="W3088" s="32">
        <v>2016</v>
      </c>
      <c r="X3088" s="38" t="s">
        <v>48</v>
      </c>
    </row>
    <row r="3089" spans="1:24" ht="50.1" customHeight="1">
      <c r="A3089" s="29" t="s">
        <v>7161</v>
      </c>
      <c r="B3089" s="30" t="s">
        <v>35</v>
      </c>
      <c r="C3089" s="31" t="s">
        <v>7155</v>
      </c>
      <c r="D3089" s="31" t="s">
        <v>7156</v>
      </c>
      <c r="E3089" s="31" t="s">
        <v>7157</v>
      </c>
      <c r="F3089" s="31" t="s">
        <v>7162</v>
      </c>
      <c r="G3089" s="32" t="s">
        <v>40</v>
      </c>
      <c r="H3089" s="33">
        <v>0</v>
      </c>
      <c r="I3089" s="67">
        <v>590000000</v>
      </c>
      <c r="J3089" s="32" t="s">
        <v>41</v>
      </c>
      <c r="K3089" s="32" t="s">
        <v>68</v>
      </c>
      <c r="L3089" s="32" t="s">
        <v>302</v>
      </c>
      <c r="M3089" s="32" t="s">
        <v>69</v>
      </c>
      <c r="N3089" s="32" t="s">
        <v>303</v>
      </c>
      <c r="O3089" s="32" t="s">
        <v>71</v>
      </c>
      <c r="P3089" s="32">
        <v>796</v>
      </c>
      <c r="Q3089" s="32" t="s">
        <v>47</v>
      </c>
      <c r="R3089" s="34">
        <v>8</v>
      </c>
      <c r="S3089" s="34">
        <v>1200</v>
      </c>
      <c r="T3089" s="35">
        <v>0</v>
      </c>
      <c r="U3089" s="36">
        <f t="shared" si="276"/>
        <v>0</v>
      </c>
      <c r="V3089" s="37" t="s">
        <v>48</v>
      </c>
      <c r="W3089" s="32">
        <v>2016</v>
      </c>
      <c r="X3089" s="38">
        <v>11</v>
      </c>
    </row>
    <row r="3090" spans="1:24" s="173" customFormat="1" ht="50.1" customHeight="1">
      <c r="A3090" s="41" t="s">
        <v>7163</v>
      </c>
      <c r="B3090" s="30" t="s">
        <v>35</v>
      </c>
      <c r="C3090" s="42" t="s">
        <v>7155</v>
      </c>
      <c r="D3090" s="42" t="s">
        <v>7156</v>
      </c>
      <c r="E3090" s="42" t="s">
        <v>7157</v>
      </c>
      <c r="F3090" s="42" t="s">
        <v>7162</v>
      </c>
      <c r="G3090" s="32" t="s">
        <v>40</v>
      </c>
      <c r="H3090" s="30">
        <v>0</v>
      </c>
      <c r="I3090" s="67">
        <v>590000000</v>
      </c>
      <c r="J3090" s="32" t="s">
        <v>41</v>
      </c>
      <c r="K3090" s="32" t="s">
        <v>182</v>
      </c>
      <c r="L3090" s="32" t="s">
        <v>302</v>
      </c>
      <c r="M3090" s="32" t="s">
        <v>69</v>
      </c>
      <c r="N3090" s="32" t="s">
        <v>303</v>
      </c>
      <c r="O3090" s="32" t="s">
        <v>115</v>
      </c>
      <c r="P3090" s="32">
        <v>796</v>
      </c>
      <c r="Q3090" s="32" t="s">
        <v>47</v>
      </c>
      <c r="R3090" s="62">
        <v>8</v>
      </c>
      <c r="S3090" s="53">
        <v>1200</v>
      </c>
      <c r="T3090" s="44">
        <f>R3090*S3090</f>
        <v>9600</v>
      </c>
      <c r="U3090" s="44">
        <f t="shared" si="276"/>
        <v>10752.000000000002</v>
      </c>
      <c r="V3090" s="65"/>
      <c r="W3090" s="32">
        <v>2016</v>
      </c>
      <c r="X3090" s="87"/>
    </row>
    <row r="3091" spans="1:24" ht="50.1" customHeight="1">
      <c r="A3091" s="29" t="s">
        <v>7164</v>
      </c>
      <c r="B3091" s="30" t="s">
        <v>35</v>
      </c>
      <c r="C3091" s="31" t="s">
        <v>7155</v>
      </c>
      <c r="D3091" s="31" t="s">
        <v>7156</v>
      </c>
      <c r="E3091" s="31" t="s">
        <v>7157</v>
      </c>
      <c r="F3091" s="31" t="s">
        <v>7165</v>
      </c>
      <c r="G3091" s="32" t="s">
        <v>40</v>
      </c>
      <c r="H3091" s="33">
        <v>0</v>
      </c>
      <c r="I3091" s="67">
        <v>590000000</v>
      </c>
      <c r="J3091" s="32" t="s">
        <v>41</v>
      </c>
      <c r="K3091" s="32" t="s">
        <v>68</v>
      </c>
      <c r="L3091" s="32" t="s">
        <v>302</v>
      </c>
      <c r="M3091" s="32" t="s">
        <v>69</v>
      </c>
      <c r="N3091" s="32" t="s">
        <v>425</v>
      </c>
      <c r="O3091" s="32" t="s">
        <v>100</v>
      </c>
      <c r="P3091" s="32">
        <v>796</v>
      </c>
      <c r="Q3091" s="32" t="s">
        <v>47</v>
      </c>
      <c r="R3091" s="34">
        <v>10</v>
      </c>
      <c r="S3091" s="34">
        <v>1450</v>
      </c>
      <c r="T3091" s="35">
        <v>0</v>
      </c>
      <c r="U3091" s="36">
        <f t="shared" si="276"/>
        <v>0</v>
      </c>
      <c r="V3091" s="37" t="s">
        <v>48</v>
      </c>
      <c r="W3091" s="32">
        <v>2016</v>
      </c>
      <c r="X3091" s="38">
        <v>11</v>
      </c>
    </row>
    <row r="3092" spans="1:24" s="173" customFormat="1" ht="50.1" customHeight="1">
      <c r="A3092" s="41" t="s">
        <v>7166</v>
      </c>
      <c r="B3092" s="30" t="s">
        <v>35</v>
      </c>
      <c r="C3092" s="42" t="s">
        <v>7155</v>
      </c>
      <c r="D3092" s="42" t="s">
        <v>7156</v>
      </c>
      <c r="E3092" s="42" t="s">
        <v>7157</v>
      </c>
      <c r="F3092" s="42" t="s">
        <v>7165</v>
      </c>
      <c r="G3092" s="32" t="s">
        <v>40</v>
      </c>
      <c r="H3092" s="30">
        <v>0</v>
      </c>
      <c r="I3092" s="67">
        <v>590000000</v>
      </c>
      <c r="J3092" s="32" t="s">
        <v>41</v>
      </c>
      <c r="K3092" s="32" t="s">
        <v>182</v>
      </c>
      <c r="L3092" s="32" t="s">
        <v>302</v>
      </c>
      <c r="M3092" s="32" t="s">
        <v>69</v>
      </c>
      <c r="N3092" s="32" t="s">
        <v>425</v>
      </c>
      <c r="O3092" s="32" t="s">
        <v>175</v>
      </c>
      <c r="P3092" s="32">
        <v>796</v>
      </c>
      <c r="Q3092" s="32" t="s">
        <v>47</v>
      </c>
      <c r="R3092" s="62">
        <v>10</v>
      </c>
      <c r="S3092" s="53">
        <v>1450</v>
      </c>
      <c r="T3092" s="44">
        <f>R3092*S3092</f>
        <v>14500</v>
      </c>
      <c r="U3092" s="44">
        <f>T3092*1.12</f>
        <v>16240.000000000002</v>
      </c>
      <c r="V3092" s="157"/>
      <c r="W3092" s="32">
        <v>2016</v>
      </c>
      <c r="X3092" s="87"/>
    </row>
    <row r="3093" spans="1:24" ht="50.1" customHeight="1">
      <c r="A3093" s="29" t="s">
        <v>7167</v>
      </c>
      <c r="B3093" s="30" t="s">
        <v>35</v>
      </c>
      <c r="C3093" s="31" t="s">
        <v>7155</v>
      </c>
      <c r="D3093" s="31" t="s">
        <v>7156</v>
      </c>
      <c r="E3093" s="31" t="s">
        <v>7157</v>
      </c>
      <c r="F3093" s="31" t="s">
        <v>7168</v>
      </c>
      <c r="G3093" s="32" t="s">
        <v>40</v>
      </c>
      <c r="H3093" s="33">
        <v>0</v>
      </c>
      <c r="I3093" s="67">
        <v>590000000</v>
      </c>
      <c r="J3093" s="32" t="s">
        <v>41</v>
      </c>
      <c r="K3093" s="32" t="s">
        <v>381</v>
      </c>
      <c r="L3093" s="32" t="s">
        <v>302</v>
      </c>
      <c r="M3093" s="32" t="s">
        <v>69</v>
      </c>
      <c r="N3093" s="32" t="s">
        <v>425</v>
      </c>
      <c r="O3093" s="32" t="s">
        <v>71</v>
      </c>
      <c r="P3093" s="32">
        <v>796</v>
      </c>
      <c r="Q3093" s="32" t="s">
        <v>47</v>
      </c>
      <c r="R3093" s="34">
        <v>10</v>
      </c>
      <c r="S3093" s="34">
        <v>9580</v>
      </c>
      <c r="T3093" s="35">
        <v>0</v>
      </c>
      <c r="U3093" s="36">
        <f t="shared" si="276"/>
        <v>0</v>
      </c>
      <c r="V3093" s="37" t="s">
        <v>48</v>
      </c>
      <c r="W3093" s="32">
        <v>2016</v>
      </c>
      <c r="X3093" s="38">
        <v>11</v>
      </c>
    </row>
    <row r="3094" spans="1:24" s="173" customFormat="1" ht="50.1" customHeight="1">
      <c r="A3094" s="41" t="s">
        <v>7169</v>
      </c>
      <c r="B3094" s="30" t="s">
        <v>35</v>
      </c>
      <c r="C3094" s="42" t="s">
        <v>7155</v>
      </c>
      <c r="D3094" s="42" t="s">
        <v>7156</v>
      </c>
      <c r="E3094" s="42" t="s">
        <v>7157</v>
      </c>
      <c r="F3094" s="42" t="s">
        <v>7168</v>
      </c>
      <c r="G3094" s="32" t="s">
        <v>40</v>
      </c>
      <c r="H3094" s="30">
        <v>0</v>
      </c>
      <c r="I3094" s="67">
        <v>590000000</v>
      </c>
      <c r="J3094" s="32" t="s">
        <v>41</v>
      </c>
      <c r="K3094" s="32" t="s">
        <v>383</v>
      </c>
      <c r="L3094" s="32" t="s">
        <v>302</v>
      </c>
      <c r="M3094" s="32" t="s">
        <v>69</v>
      </c>
      <c r="N3094" s="32" t="s">
        <v>425</v>
      </c>
      <c r="O3094" s="32" t="s">
        <v>115</v>
      </c>
      <c r="P3094" s="32">
        <v>796</v>
      </c>
      <c r="Q3094" s="32" t="s">
        <v>47</v>
      </c>
      <c r="R3094" s="62">
        <v>10</v>
      </c>
      <c r="S3094" s="53">
        <v>9580</v>
      </c>
      <c r="T3094" s="44">
        <f>R3094*S3094</f>
        <v>95800</v>
      </c>
      <c r="U3094" s="44">
        <f>T3094*1.12</f>
        <v>107296.00000000001</v>
      </c>
      <c r="V3094" s="157"/>
      <c r="W3094" s="32">
        <v>2016</v>
      </c>
      <c r="X3094" s="87"/>
    </row>
    <row r="3095" spans="1:24" ht="50.1" customHeight="1">
      <c r="A3095" s="29" t="s">
        <v>7170</v>
      </c>
      <c r="B3095" s="30" t="s">
        <v>35</v>
      </c>
      <c r="C3095" s="31" t="s">
        <v>7155</v>
      </c>
      <c r="D3095" s="31" t="s">
        <v>7156</v>
      </c>
      <c r="E3095" s="31" t="s">
        <v>7157</v>
      </c>
      <c r="F3095" s="31" t="s">
        <v>7171</v>
      </c>
      <c r="G3095" s="32" t="s">
        <v>40</v>
      </c>
      <c r="H3095" s="33">
        <v>0</v>
      </c>
      <c r="I3095" s="67">
        <v>590000000</v>
      </c>
      <c r="J3095" s="32" t="s">
        <v>41</v>
      </c>
      <c r="K3095" s="32" t="s">
        <v>68</v>
      </c>
      <c r="L3095" s="32" t="s">
        <v>302</v>
      </c>
      <c r="M3095" s="32" t="s">
        <v>69</v>
      </c>
      <c r="N3095" s="32" t="s">
        <v>303</v>
      </c>
      <c r="O3095" s="32" t="s">
        <v>71</v>
      </c>
      <c r="P3095" s="32">
        <v>796</v>
      </c>
      <c r="Q3095" s="32" t="s">
        <v>47</v>
      </c>
      <c r="R3095" s="34">
        <v>4</v>
      </c>
      <c r="S3095" s="34">
        <v>510</v>
      </c>
      <c r="T3095" s="35">
        <v>0</v>
      </c>
      <c r="U3095" s="36">
        <f t="shared" si="276"/>
        <v>0</v>
      </c>
      <c r="V3095" s="37" t="s">
        <v>48</v>
      </c>
      <c r="W3095" s="32">
        <v>2016</v>
      </c>
      <c r="X3095" s="38">
        <v>11</v>
      </c>
    </row>
    <row r="3096" spans="1:24" s="173" customFormat="1" ht="50.1" customHeight="1">
      <c r="A3096" s="41" t="s">
        <v>7172</v>
      </c>
      <c r="B3096" s="30" t="s">
        <v>35</v>
      </c>
      <c r="C3096" s="42" t="s">
        <v>7155</v>
      </c>
      <c r="D3096" s="42" t="s">
        <v>7156</v>
      </c>
      <c r="E3096" s="42" t="s">
        <v>7157</v>
      </c>
      <c r="F3096" s="42" t="s">
        <v>7171</v>
      </c>
      <c r="G3096" s="32" t="s">
        <v>40</v>
      </c>
      <c r="H3096" s="30">
        <v>0</v>
      </c>
      <c r="I3096" s="67">
        <v>590000000</v>
      </c>
      <c r="J3096" s="32" t="s">
        <v>41</v>
      </c>
      <c r="K3096" s="32" t="s">
        <v>182</v>
      </c>
      <c r="L3096" s="32" t="s">
        <v>302</v>
      </c>
      <c r="M3096" s="32" t="s">
        <v>69</v>
      </c>
      <c r="N3096" s="32" t="s">
        <v>303</v>
      </c>
      <c r="O3096" s="32" t="s">
        <v>115</v>
      </c>
      <c r="P3096" s="32">
        <v>796</v>
      </c>
      <c r="Q3096" s="32" t="s">
        <v>47</v>
      </c>
      <c r="R3096" s="62">
        <v>4</v>
      </c>
      <c r="S3096" s="53">
        <v>510</v>
      </c>
      <c r="T3096" s="44">
        <f>R3096*S3096</f>
        <v>2040</v>
      </c>
      <c r="U3096" s="44">
        <f>T3096*1.12</f>
        <v>2284.8000000000002</v>
      </c>
      <c r="V3096" s="157"/>
      <c r="W3096" s="32">
        <v>2016</v>
      </c>
      <c r="X3096" s="87"/>
    </row>
    <row r="3097" spans="1:24" ht="50.1" customHeight="1">
      <c r="A3097" s="29" t="s">
        <v>7173</v>
      </c>
      <c r="B3097" s="30" t="s">
        <v>35</v>
      </c>
      <c r="C3097" s="31" t="s">
        <v>7174</v>
      </c>
      <c r="D3097" s="31" t="s">
        <v>7175</v>
      </c>
      <c r="E3097" s="31" t="s">
        <v>7176</v>
      </c>
      <c r="F3097" s="31" t="s">
        <v>7177</v>
      </c>
      <c r="G3097" s="32" t="s">
        <v>40</v>
      </c>
      <c r="H3097" s="33">
        <v>0</v>
      </c>
      <c r="I3097" s="67">
        <v>590000000</v>
      </c>
      <c r="J3097" s="32" t="s">
        <v>41</v>
      </c>
      <c r="K3097" s="32" t="s">
        <v>275</v>
      </c>
      <c r="L3097" s="32" t="s">
        <v>41</v>
      </c>
      <c r="M3097" s="32" t="s">
        <v>84</v>
      </c>
      <c r="N3097" s="32" t="s">
        <v>3478</v>
      </c>
      <c r="O3097" s="32" t="s">
        <v>46</v>
      </c>
      <c r="P3097" s="32">
        <v>796</v>
      </c>
      <c r="Q3097" s="32" t="s">
        <v>47</v>
      </c>
      <c r="R3097" s="34">
        <v>4</v>
      </c>
      <c r="S3097" s="34">
        <v>28750</v>
      </c>
      <c r="T3097" s="35">
        <v>0</v>
      </c>
      <c r="U3097" s="36">
        <f t="shared" si="276"/>
        <v>0</v>
      </c>
      <c r="V3097" s="37" t="s">
        <v>48</v>
      </c>
      <c r="W3097" s="32">
        <v>2016</v>
      </c>
      <c r="X3097" s="38">
        <v>11</v>
      </c>
    </row>
    <row r="3098" spans="1:24" s="173" customFormat="1" ht="50.1" customHeight="1">
      <c r="A3098" s="41" t="s">
        <v>7178</v>
      </c>
      <c r="B3098" s="30" t="s">
        <v>35</v>
      </c>
      <c r="C3098" s="42" t="s">
        <v>7174</v>
      </c>
      <c r="D3098" s="42" t="s">
        <v>7175</v>
      </c>
      <c r="E3098" s="42" t="s">
        <v>7176</v>
      </c>
      <c r="F3098" s="42" t="s">
        <v>7177</v>
      </c>
      <c r="G3098" s="30" t="s">
        <v>40</v>
      </c>
      <c r="H3098" s="30">
        <v>0</v>
      </c>
      <c r="I3098" s="67">
        <v>590000000</v>
      </c>
      <c r="J3098" s="32" t="s">
        <v>41</v>
      </c>
      <c r="K3098" s="30" t="s">
        <v>204</v>
      </c>
      <c r="L3098" s="30" t="s">
        <v>41</v>
      </c>
      <c r="M3098" s="30" t="s">
        <v>84</v>
      </c>
      <c r="N3098" s="30" t="s">
        <v>3478</v>
      </c>
      <c r="O3098" s="32" t="s">
        <v>175</v>
      </c>
      <c r="P3098" s="32">
        <v>796</v>
      </c>
      <c r="Q3098" s="30" t="s">
        <v>47</v>
      </c>
      <c r="R3098" s="43">
        <v>4</v>
      </c>
      <c r="S3098" s="43">
        <v>28749.999999999996</v>
      </c>
      <c r="T3098" s="44">
        <f>R3098*S3098</f>
        <v>114999.99999999999</v>
      </c>
      <c r="U3098" s="44">
        <f>T3098*1.12</f>
        <v>128800</v>
      </c>
      <c r="V3098" s="64"/>
      <c r="W3098" s="32">
        <v>2016</v>
      </c>
      <c r="X3098" s="30"/>
    </row>
    <row r="3099" spans="1:24" ht="50.1" customHeight="1">
      <c r="A3099" s="29" t="s">
        <v>7179</v>
      </c>
      <c r="B3099" s="30" t="s">
        <v>35</v>
      </c>
      <c r="C3099" s="31" t="s">
        <v>7180</v>
      </c>
      <c r="D3099" s="31" t="s">
        <v>7181</v>
      </c>
      <c r="E3099" s="31" t="s">
        <v>7182</v>
      </c>
      <c r="F3099" s="31" t="s">
        <v>7183</v>
      </c>
      <c r="G3099" s="32" t="s">
        <v>40</v>
      </c>
      <c r="H3099" s="33">
        <v>0</v>
      </c>
      <c r="I3099" s="67">
        <v>590000000</v>
      </c>
      <c r="J3099" s="32" t="s">
        <v>41</v>
      </c>
      <c r="K3099" s="32" t="s">
        <v>42</v>
      </c>
      <c r="L3099" s="32" t="s">
        <v>43</v>
      </c>
      <c r="M3099" s="32" t="s">
        <v>44</v>
      </c>
      <c r="N3099" s="32" t="s">
        <v>45</v>
      </c>
      <c r="O3099" s="32" t="s">
        <v>46</v>
      </c>
      <c r="P3099" s="32">
        <v>796</v>
      </c>
      <c r="Q3099" s="32" t="s">
        <v>47</v>
      </c>
      <c r="R3099" s="34">
        <v>25</v>
      </c>
      <c r="S3099" s="34">
        <v>290</v>
      </c>
      <c r="T3099" s="35">
        <v>0</v>
      </c>
      <c r="U3099" s="36">
        <f t="shared" si="276"/>
        <v>0</v>
      </c>
      <c r="V3099" s="37" t="s">
        <v>48</v>
      </c>
      <c r="W3099" s="32">
        <v>2016</v>
      </c>
      <c r="X3099" s="38">
        <v>11</v>
      </c>
    </row>
    <row r="3100" spans="1:24" s="173" customFormat="1" ht="50.1" customHeight="1">
      <c r="A3100" s="41" t="s">
        <v>7184</v>
      </c>
      <c r="B3100" s="30" t="s">
        <v>35</v>
      </c>
      <c r="C3100" s="42" t="s">
        <v>7180</v>
      </c>
      <c r="D3100" s="42" t="s">
        <v>7181</v>
      </c>
      <c r="E3100" s="42" t="s">
        <v>7182</v>
      </c>
      <c r="F3100" s="161" t="s">
        <v>7183</v>
      </c>
      <c r="G3100" s="30" t="s">
        <v>40</v>
      </c>
      <c r="H3100" s="30">
        <v>0</v>
      </c>
      <c r="I3100" s="67">
        <v>590000000</v>
      </c>
      <c r="J3100" s="32" t="s">
        <v>41</v>
      </c>
      <c r="K3100" s="30" t="s">
        <v>174</v>
      </c>
      <c r="L3100" s="32" t="s">
        <v>43</v>
      </c>
      <c r="M3100" s="30" t="s">
        <v>44</v>
      </c>
      <c r="N3100" s="30" t="s">
        <v>45</v>
      </c>
      <c r="O3100" s="32" t="s">
        <v>175</v>
      </c>
      <c r="P3100" s="32">
        <v>796</v>
      </c>
      <c r="Q3100" s="30" t="s">
        <v>47</v>
      </c>
      <c r="R3100" s="43">
        <v>25</v>
      </c>
      <c r="S3100" s="43">
        <v>290</v>
      </c>
      <c r="T3100" s="44">
        <f>R3100*S3100</f>
        <v>7250</v>
      </c>
      <c r="U3100" s="44">
        <f>T3100*1.12</f>
        <v>8120.0000000000009</v>
      </c>
      <c r="V3100" s="64"/>
      <c r="W3100" s="32">
        <v>2016</v>
      </c>
      <c r="X3100" s="30"/>
    </row>
    <row r="3101" spans="1:24" ht="50.1" customHeight="1">
      <c r="A3101" s="29" t="s">
        <v>7185</v>
      </c>
      <c r="B3101" s="30" t="s">
        <v>35</v>
      </c>
      <c r="C3101" s="31" t="s">
        <v>7186</v>
      </c>
      <c r="D3101" s="31" t="s">
        <v>7181</v>
      </c>
      <c r="E3101" s="31" t="s">
        <v>7187</v>
      </c>
      <c r="F3101" s="31" t="s">
        <v>7188</v>
      </c>
      <c r="G3101" s="32" t="s">
        <v>40</v>
      </c>
      <c r="H3101" s="33">
        <v>0</v>
      </c>
      <c r="I3101" s="67">
        <v>590000000</v>
      </c>
      <c r="J3101" s="32" t="s">
        <v>41</v>
      </c>
      <c r="K3101" s="32" t="s">
        <v>42</v>
      </c>
      <c r="L3101" s="32" t="s">
        <v>43</v>
      </c>
      <c r="M3101" s="32" t="s">
        <v>44</v>
      </c>
      <c r="N3101" s="32" t="s">
        <v>45</v>
      </c>
      <c r="O3101" s="32" t="s">
        <v>46</v>
      </c>
      <c r="P3101" s="32">
        <v>796</v>
      </c>
      <c r="Q3101" s="32" t="s">
        <v>47</v>
      </c>
      <c r="R3101" s="34">
        <v>25</v>
      </c>
      <c r="S3101" s="34">
        <v>420</v>
      </c>
      <c r="T3101" s="35">
        <v>0</v>
      </c>
      <c r="U3101" s="36">
        <f t="shared" si="276"/>
        <v>0</v>
      </c>
      <c r="V3101" s="37" t="s">
        <v>48</v>
      </c>
      <c r="W3101" s="32">
        <v>2016</v>
      </c>
      <c r="X3101" s="38">
        <v>11</v>
      </c>
    </row>
    <row r="3102" spans="1:24" s="173" customFormat="1" ht="50.1" customHeight="1">
      <c r="A3102" s="41" t="s">
        <v>7189</v>
      </c>
      <c r="B3102" s="30" t="s">
        <v>35</v>
      </c>
      <c r="C3102" s="42" t="s">
        <v>7186</v>
      </c>
      <c r="D3102" s="42" t="s">
        <v>7181</v>
      </c>
      <c r="E3102" s="42" t="s">
        <v>7187</v>
      </c>
      <c r="F3102" s="161" t="s">
        <v>7190</v>
      </c>
      <c r="G3102" s="30" t="s">
        <v>40</v>
      </c>
      <c r="H3102" s="30">
        <v>0</v>
      </c>
      <c r="I3102" s="67">
        <v>590000000</v>
      </c>
      <c r="J3102" s="32" t="s">
        <v>41</v>
      </c>
      <c r="K3102" s="30" t="s">
        <v>174</v>
      </c>
      <c r="L3102" s="32" t="s">
        <v>43</v>
      </c>
      <c r="M3102" s="30" t="s">
        <v>44</v>
      </c>
      <c r="N3102" s="30" t="s">
        <v>45</v>
      </c>
      <c r="O3102" s="32" t="s">
        <v>175</v>
      </c>
      <c r="P3102" s="32">
        <v>796</v>
      </c>
      <c r="Q3102" s="30" t="s">
        <v>47</v>
      </c>
      <c r="R3102" s="43">
        <v>25</v>
      </c>
      <c r="S3102" s="43">
        <v>420</v>
      </c>
      <c r="T3102" s="44">
        <f>R3102*S3102</f>
        <v>10500</v>
      </c>
      <c r="U3102" s="44">
        <f>T3102*1.12</f>
        <v>11760.000000000002</v>
      </c>
      <c r="V3102" s="64"/>
      <c r="W3102" s="32">
        <v>2016</v>
      </c>
      <c r="X3102" s="30"/>
    </row>
    <row r="3103" spans="1:24" ht="50.1" customHeight="1">
      <c r="A3103" s="29" t="s">
        <v>7191</v>
      </c>
      <c r="B3103" s="30" t="s">
        <v>35</v>
      </c>
      <c r="C3103" s="31" t="s">
        <v>7192</v>
      </c>
      <c r="D3103" s="31" t="s">
        <v>7181</v>
      </c>
      <c r="E3103" s="31" t="s">
        <v>7193</v>
      </c>
      <c r="F3103" s="31" t="s">
        <v>7194</v>
      </c>
      <c r="G3103" s="32" t="s">
        <v>40</v>
      </c>
      <c r="H3103" s="33">
        <v>0</v>
      </c>
      <c r="I3103" s="67">
        <v>590000000</v>
      </c>
      <c r="J3103" s="32" t="s">
        <v>41</v>
      </c>
      <c r="K3103" s="32" t="s">
        <v>42</v>
      </c>
      <c r="L3103" s="32" t="s">
        <v>43</v>
      </c>
      <c r="M3103" s="32" t="s">
        <v>44</v>
      </c>
      <c r="N3103" s="32" t="s">
        <v>45</v>
      </c>
      <c r="O3103" s="32" t="s">
        <v>46</v>
      </c>
      <c r="P3103" s="32">
        <v>796</v>
      </c>
      <c r="Q3103" s="32" t="s">
        <v>47</v>
      </c>
      <c r="R3103" s="34">
        <v>15</v>
      </c>
      <c r="S3103" s="34">
        <v>800</v>
      </c>
      <c r="T3103" s="35">
        <v>0</v>
      </c>
      <c r="U3103" s="36">
        <f t="shared" si="276"/>
        <v>0</v>
      </c>
      <c r="V3103" s="37" t="s">
        <v>48</v>
      </c>
      <c r="W3103" s="32">
        <v>2016</v>
      </c>
      <c r="X3103" s="38">
        <v>11</v>
      </c>
    </row>
    <row r="3104" spans="1:24" s="173" customFormat="1" ht="50.1" customHeight="1">
      <c r="A3104" s="41" t="s">
        <v>7195</v>
      </c>
      <c r="B3104" s="30" t="s">
        <v>35</v>
      </c>
      <c r="C3104" s="42" t="s">
        <v>7192</v>
      </c>
      <c r="D3104" s="42" t="s">
        <v>7181</v>
      </c>
      <c r="E3104" s="42" t="s">
        <v>7193</v>
      </c>
      <c r="F3104" s="161" t="s">
        <v>7194</v>
      </c>
      <c r="G3104" s="30" t="s">
        <v>40</v>
      </c>
      <c r="H3104" s="30">
        <v>0</v>
      </c>
      <c r="I3104" s="67">
        <v>590000000</v>
      </c>
      <c r="J3104" s="32" t="s">
        <v>41</v>
      </c>
      <c r="K3104" s="30" t="s">
        <v>174</v>
      </c>
      <c r="L3104" s="32" t="s">
        <v>43</v>
      </c>
      <c r="M3104" s="30" t="s">
        <v>44</v>
      </c>
      <c r="N3104" s="30" t="s">
        <v>45</v>
      </c>
      <c r="O3104" s="32" t="s">
        <v>175</v>
      </c>
      <c r="P3104" s="32">
        <v>796</v>
      </c>
      <c r="Q3104" s="30" t="s">
        <v>47</v>
      </c>
      <c r="R3104" s="43">
        <v>15</v>
      </c>
      <c r="S3104" s="43">
        <v>800</v>
      </c>
      <c r="T3104" s="44">
        <f>R3104*S3104</f>
        <v>12000</v>
      </c>
      <c r="U3104" s="44">
        <f>T3104*1.12</f>
        <v>13440.000000000002</v>
      </c>
      <c r="V3104" s="64"/>
      <c r="W3104" s="32">
        <v>2016</v>
      </c>
      <c r="X3104" s="30"/>
    </row>
    <row r="3105" spans="1:24" ht="50.1" customHeight="1">
      <c r="A3105" s="29" t="s">
        <v>7196</v>
      </c>
      <c r="B3105" s="30" t="s">
        <v>35</v>
      </c>
      <c r="C3105" s="31" t="s">
        <v>7197</v>
      </c>
      <c r="D3105" s="31" t="s">
        <v>7181</v>
      </c>
      <c r="E3105" s="31" t="s">
        <v>7198</v>
      </c>
      <c r="F3105" s="31" t="s">
        <v>7199</v>
      </c>
      <c r="G3105" s="32" t="s">
        <v>40</v>
      </c>
      <c r="H3105" s="33">
        <v>0</v>
      </c>
      <c r="I3105" s="67">
        <v>590000000</v>
      </c>
      <c r="J3105" s="32" t="s">
        <v>41</v>
      </c>
      <c r="K3105" s="32" t="s">
        <v>42</v>
      </c>
      <c r="L3105" s="32" t="s">
        <v>43</v>
      </c>
      <c r="M3105" s="32" t="s">
        <v>44</v>
      </c>
      <c r="N3105" s="32" t="s">
        <v>45</v>
      </c>
      <c r="O3105" s="32" t="s">
        <v>46</v>
      </c>
      <c r="P3105" s="32">
        <v>796</v>
      </c>
      <c r="Q3105" s="32" t="s">
        <v>47</v>
      </c>
      <c r="R3105" s="34">
        <v>15</v>
      </c>
      <c r="S3105" s="34">
        <v>2600</v>
      </c>
      <c r="T3105" s="35">
        <v>0</v>
      </c>
      <c r="U3105" s="36">
        <f t="shared" si="276"/>
        <v>0</v>
      </c>
      <c r="V3105" s="37" t="s">
        <v>48</v>
      </c>
      <c r="W3105" s="32">
        <v>2016</v>
      </c>
      <c r="X3105" s="38">
        <v>11</v>
      </c>
    </row>
    <row r="3106" spans="1:24" s="173" customFormat="1" ht="50.1" customHeight="1">
      <c r="A3106" s="41" t="s">
        <v>7200</v>
      </c>
      <c r="B3106" s="30" t="s">
        <v>35</v>
      </c>
      <c r="C3106" s="42" t="s">
        <v>7197</v>
      </c>
      <c r="D3106" s="42" t="s">
        <v>7181</v>
      </c>
      <c r="E3106" s="42" t="s">
        <v>7198</v>
      </c>
      <c r="F3106" s="161" t="s">
        <v>7199</v>
      </c>
      <c r="G3106" s="30" t="s">
        <v>40</v>
      </c>
      <c r="H3106" s="30">
        <v>0</v>
      </c>
      <c r="I3106" s="67">
        <v>590000000</v>
      </c>
      <c r="J3106" s="32" t="s">
        <v>41</v>
      </c>
      <c r="K3106" s="30" t="s">
        <v>174</v>
      </c>
      <c r="L3106" s="32" t="s">
        <v>43</v>
      </c>
      <c r="M3106" s="30" t="s">
        <v>44</v>
      </c>
      <c r="N3106" s="30" t="s">
        <v>45</v>
      </c>
      <c r="O3106" s="32" t="s">
        <v>175</v>
      </c>
      <c r="P3106" s="32">
        <v>796</v>
      </c>
      <c r="Q3106" s="30" t="s">
        <v>47</v>
      </c>
      <c r="R3106" s="43">
        <v>15</v>
      </c>
      <c r="S3106" s="43">
        <v>2600</v>
      </c>
      <c r="T3106" s="44">
        <f>R3106*S3106</f>
        <v>39000</v>
      </c>
      <c r="U3106" s="44">
        <f>T3106*1.12</f>
        <v>43680.000000000007</v>
      </c>
      <c r="V3106" s="64"/>
      <c r="W3106" s="32">
        <v>2016</v>
      </c>
      <c r="X3106" s="30"/>
    </row>
    <row r="3107" spans="1:24" ht="50.1" customHeight="1">
      <c r="A3107" s="29" t="s">
        <v>7201</v>
      </c>
      <c r="B3107" s="30" t="s">
        <v>35</v>
      </c>
      <c r="C3107" s="31" t="s">
        <v>7202</v>
      </c>
      <c r="D3107" s="31" t="s">
        <v>7203</v>
      </c>
      <c r="E3107" s="31" t="s">
        <v>7204</v>
      </c>
      <c r="F3107" s="31" t="s">
        <v>7205</v>
      </c>
      <c r="G3107" s="32" t="s">
        <v>40</v>
      </c>
      <c r="H3107" s="33">
        <v>0</v>
      </c>
      <c r="I3107" s="67">
        <v>590000000</v>
      </c>
      <c r="J3107" s="32" t="s">
        <v>41</v>
      </c>
      <c r="K3107" s="32" t="s">
        <v>275</v>
      </c>
      <c r="L3107" s="32" t="s">
        <v>41</v>
      </c>
      <c r="M3107" s="32" t="s">
        <v>84</v>
      </c>
      <c r="N3107" s="32" t="s">
        <v>3478</v>
      </c>
      <c r="O3107" s="32" t="s">
        <v>46</v>
      </c>
      <c r="P3107" s="32">
        <v>796</v>
      </c>
      <c r="Q3107" s="32" t="s">
        <v>47</v>
      </c>
      <c r="R3107" s="34">
        <v>4</v>
      </c>
      <c r="S3107" s="34">
        <v>26450</v>
      </c>
      <c r="T3107" s="35">
        <v>0</v>
      </c>
      <c r="U3107" s="36">
        <f t="shared" si="276"/>
        <v>0</v>
      </c>
      <c r="V3107" s="37" t="s">
        <v>48</v>
      </c>
      <c r="W3107" s="32">
        <v>2016</v>
      </c>
      <c r="X3107" s="38">
        <v>11</v>
      </c>
    </row>
    <row r="3108" spans="1:24" s="173" customFormat="1" ht="50.1" customHeight="1">
      <c r="A3108" s="41" t="s">
        <v>7206</v>
      </c>
      <c r="B3108" s="30" t="s">
        <v>35</v>
      </c>
      <c r="C3108" s="42" t="s">
        <v>7202</v>
      </c>
      <c r="D3108" s="42" t="s">
        <v>7203</v>
      </c>
      <c r="E3108" s="42" t="s">
        <v>7204</v>
      </c>
      <c r="F3108" s="161" t="s">
        <v>7205</v>
      </c>
      <c r="G3108" s="30" t="s">
        <v>40</v>
      </c>
      <c r="H3108" s="30">
        <v>0</v>
      </c>
      <c r="I3108" s="67">
        <v>590000000</v>
      </c>
      <c r="J3108" s="32" t="s">
        <v>41</v>
      </c>
      <c r="K3108" s="30" t="s">
        <v>204</v>
      </c>
      <c r="L3108" s="30" t="s">
        <v>41</v>
      </c>
      <c r="M3108" s="30" t="s">
        <v>84</v>
      </c>
      <c r="N3108" s="30" t="s">
        <v>3478</v>
      </c>
      <c r="O3108" s="32" t="s">
        <v>175</v>
      </c>
      <c r="P3108" s="32">
        <v>796</v>
      </c>
      <c r="Q3108" s="30" t="s">
        <v>47</v>
      </c>
      <c r="R3108" s="43">
        <v>4</v>
      </c>
      <c r="S3108" s="43">
        <v>26449.999999999996</v>
      </c>
      <c r="T3108" s="44">
        <f>R3108*S3108</f>
        <v>105799.99999999999</v>
      </c>
      <c r="U3108" s="44">
        <f>T3108*1.12</f>
        <v>118496</v>
      </c>
      <c r="V3108" s="64"/>
      <c r="W3108" s="32">
        <v>2016</v>
      </c>
      <c r="X3108" s="30"/>
    </row>
    <row r="3109" spans="1:24" ht="50.1" customHeight="1">
      <c r="A3109" s="29" t="s">
        <v>7207</v>
      </c>
      <c r="B3109" s="30" t="s">
        <v>35</v>
      </c>
      <c r="C3109" s="31" t="s">
        <v>7208</v>
      </c>
      <c r="D3109" s="31" t="s">
        <v>7209</v>
      </c>
      <c r="E3109" s="31" t="s">
        <v>7210</v>
      </c>
      <c r="F3109" s="31" t="s">
        <v>7211</v>
      </c>
      <c r="G3109" s="32" t="s">
        <v>40</v>
      </c>
      <c r="H3109" s="33">
        <v>0</v>
      </c>
      <c r="I3109" s="67">
        <v>590000000</v>
      </c>
      <c r="J3109" s="32" t="s">
        <v>41</v>
      </c>
      <c r="K3109" s="32" t="s">
        <v>42</v>
      </c>
      <c r="L3109" s="32" t="s">
        <v>43</v>
      </c>
      <c r="M3109" s="32" t="s">
        <v>44</v>
      </c>
      <c r="N3109" s="32" t="s">
        <v>45</v>
      </c>
      <c r="O3109" s="32" t="s">
        <v>111</v>
      </c>
      <c r="P3109" s="32">
        <v>796</v>
      </c>
      <c r="Q3109" s="32" t="s">
        <v>47</v>
      </c>
      <c r="R3109" s="34">
        <v>6</v>
      </c>
      <c r="S3109" s="34">
        <v>2000</v>
      </c>
      <c r="T3109" s="35">
        <v>0</v>
      </c>
      <c r="U3109" s="36">
        <v>0</v>
      </c>
      <c r="V3109" s="37" t="s">
        <v>48</v>
      </c>
      <c r="W3109" s="32">
        <v>2016</v>
      </c>
      <c r="X3109" s="30" t="s">
        <v>12867</v>
      </c>
    </row>
    <row r="3110" spans="1:24" ht="50.1" customHeight="1">
      <c r="A3110" s="29" t="s">
        <v>7212</v>
      </c>
      <c r="B3110" s="30" t="s">
        <v>35</v>
      </c>
      <c r="C3110" s="31" t="s">
        <v>7208</v>
      </c>
      <c r="D3110" s="31" t="s">
        <v>7209</v>
      </c>
      <c r="E3110" s="31" t="s">
        <v>7210</v>
      </c>
      <c r="F3110" s="31" t="s">
        <v>7211</v>
      </c>
      <c r="G3110" s="32" t="s">
        <v>40</v>
      </c>
      <c r="H3110" s="33">
        <v>0</v>
      </c>
      <c r="I3110" s="67">
        <v>590000000</v>
      </c>
      <c r="J3110" s="32" t="s">
        <v>41</v>
      </c>
      <c r="K3110" s="32" t="s">
        <v>61</v>
      </c>
      <c r="L3110" s="32" t="s">
        <v>43</v>
      </c>
      <c r="M3110" s="32" t="s">
        <v>44</v>
      </c>
      <c r="N3110" s="32" t="s">
        <v>7213</v>
      </c>
      <c r="O3110" s="32" t="s">
        <v>2295</v>
      </c>
      <c r="P3110" s="32">
        <v>796</v>
      </c>
      <c r="Q3110" s="32" t="s">
        <v>47</v>
      </c>
      <c r="R3110" s="34">
        <v>9</v>
      </c>
      <c r="S3110" s="34">
        <v>2000</v>
      </c>
      <c r="T3110" s="35">
        <f t="shared" ref="T3110:T3126" si="277">R3110*S3110</f>
        <v>18000</v>
      </c>
      <c r="U3110" s="36">
        <f t="shared" ref="U3110:U3126" si="278">T3110*1.12</f>
        <v>20160.000000000004</v>
      </c>
      <c r="V3110" s="37" t="s">
        <v>48</v>
      </c>
      <c r="W3110" s="32">
        <v>2016</v>
      </c>
      <c r="X3110" s="38" t="s">
        <v>48</v>
      </c>
    </row>
    <row r="3111" spans="1:24" ht="50.1" customHeight="1">
      <c r="A3111" s="29" t="s">
        <v>7214</v>
      </c>
      <c r="B3111" s="30" t="s">
        <v>35</v>
      </c>
      <c r="C3111" s="31" t="s">
        <v>7215</v>
      </c>
      <c r="D3111" s="31" t="s">
        <v>7216</v>
      </c>
      <c r="E3111" s="31" t="s">
        <v>7217</v>
      </c>
      <c r="F3111" s="31" t="s">
        <v>7218</v>
      </c>
      <c r="G3111" s="32" t="s">
        <v>103</v>
      </c>
      <c r="H3111" s="33">
        <v>0</v>
      </c>
      <c r="I3111" s="67">
        <v>590000000</v>
      </c>
      <c r="J3111" s="32" t="s">
        <v>41</v>
      </c>
      <c r="K3111" s="32" t="s">
        <v>3650</v>
      </c>
      <c r="L3111" s="32" t="s">
        <v>43</v>
      </c>
      <c r="M3111" s="32" t="s">
        <v>84</v>
      </c>
      <c r="N3111" s="32" t="s">
        <v>345</v>
      </c>
      <c r="O3111" s="32" t="s">
        <v>56</v>
      </c>
      <c r="P3111" s="32" t="s">
        <v>133</v>
      </c>
      <c r="Q3111" s="32" t="s">
        <v>134</v>
      </c>
      <c r="R3111" s="34">
        <v>4800</v>
      </c>
      <c r="S3111" s="34">
        <v>490</v>
      </c>
      <c r="T3111" s="35">
        <v>0</v>
      </c>
      <c r="U3111" s="36">
        <f t="shared" si="278"/>
        <v>0</v>
      </c>
      <c r="V3111" s="37" t="s">
        <v>48</v>
      </c>
      <c r="W3111" s="32">
        <v>2016</v>
      </c>
      <c r="X3111" s="38">
        <v>11</v>
      </c>
    </row>
    <row r="3112" spans="1:24" ht="50.1" customHeight="1">
      <c r="A3112" s="429" t="s">
        <v>7219</v>
      </c>
      <c r="B3112" s="76" t="s">
        <v>35</v>
      </c>
      <c r="C3112" s="75" t="s">
        <v>7215</v>
      </c>
      <c r="D3112" s="75" t="s">
        <v>7216</v>
      </c>
      <c r="E3112" s="75" t="s">
        <v>7217</v>
      </c>
      <c r="F3112" s="75" t="s">
        <v>7220</v>
      </c>
      <c r="G3112" s="76" t="s">
        <v>103</v>
      </c>
      <c r="H3112" s="76">
        <v>0</v>
      </c>
      <c r="I3112" s="267">
        <v>590000000</v>
      </c>
      <c r="J3112" s="77" t="s">
        <v>41</v>
      </c>
      <c r="K3112" s="76" t="s">
        <v>3652</v>
      </c>
      <c r="L3112" s="77" t="s">
        <v>43</v>
      </c>
      <c r="M3112" s="76" t="s">
        <v>84</v>
      </c>
      <c r="N3112" s="76" t="s">
        <v>520</v>
      </c>
      <c r="O3112" s="76" t="s">
        <v>483</v>
      </c>
      <c r="P3112" s="77">
        <v>166</v>
      </c>
      <c r="Q3112" s="76" t="s">
        <v>134</v>
      </c>
      <c r="R3112" s="315">
        <v>4800</v>
      </c>
      <c r="S3112" s="315">
        <v>490</v>
      </c>
      <c r="T3112" s="315">
        <v>0</v>
      </c>
      <c r="U3112" s="315">
        <f>T3112*1.12</f>
        <v>0</v>
      </c>
      <c r="V3112" s="430"/>
      <c r="W3112" s="77">
        <v>2016</v>
      </c>
      <c r="X3112" s="431" t="s">
        <v>14366</v>
      </c>
    </row>
    <row r="3113" spans="1:24" ht="50.1" customHeight="1">
      <c r="A3113" s="70" t="s">
        <v>14367</v>
      </c>
      <c r="B3113" s="30" t="s">
        <v>35</v>
      </c>
      <c r="C3113" s="42" t="s">
        <v>14368</v>
      </c>
      <c r="D3113" s="42" t="s">
        <v>829</v>
      </c>
      <c r="E3113" s="42" t="s">
        <v>14369</v>
      </c>
      <c r="F3113" s="42" t="s">
        <v>14370</v>
      </c>
      <c r="G3113" s="70" t="s">
        <v>103</v>
      </c>
      <c r="H3113" s="70">
        <v>0</v>
      </c>
      <c r="I3113" s="67">
        <v>590000000</v>
      </c>
      <c r="J3113" s="32" t="s">
        <v>41</v>
      </c>
      <c r="K3113" s="70" t="s">
        <v>14136</v>
      </c>
      <c r="L3113" s="32" t="s">
        <v>41</v>
      </c>
      <c r="M3113" s="30" t="s">
        <v>84</v>
      </c>
      <c r="N3113" s="30" t="s">
        <v>5908</v>
      </c>
      <c r="O3113" s="67" t="s">
        <v>398</v>
      </c>
      <c r="P3113" s="32">
        <v>166</v>
      </c>
      <c r="Q3113" s="30" t="s">
        <v>134</v>
      </c>
      <c r="R3113" s="414">
        <v>25</v>
      </c>
      <c r="S3113" s="414">
        <v>557</v>
      </c>
      <c r="T3113" s="119">
        <f>R3113*S3113</f>
        <v>13925</v>
      </c>
      <c r="U3113" s="119">
        <f>T3113*1.12</f>
        <v>15596.000000000002</v>
      </c>
      <c r="V3113" s="123"/>
      <c r="W3113" s="32">
        <v>2016</v>
      </c>
      <c r="X3113" s="314" t="s">
        <v>13857</v>
      </c>
    </row>
    <row r="3114" spans="1:24" ht="50.1" customHeight="1">
      <c r="A3114" s="29" t="s">
        <v>7221</v>
      </c>
      <c r="B3114" s="30" t="s">
        <v>35</v>
      </c>
      <c r="C3114" s="31" t="s">
        <v>7222</v>
      </c>
      <c r="D3114" s="31" t="s">
        <v>7216</v>
      </c>
      <c r="E3114" s="31" t="s">
        <v>7223</v>
      </c>
      <c r="F3114" s="31" t="s">
        <v>7224</v>
      </c>
      <c r="G3114" s="32" t="s">
        <v>121</v>
      </c>
      <c r="H3114" s="33">
        <v>79</v>
      </c>
      <c r="I3114" s="67">
        <v>590000000</v>
      </c>
      <c r="J3114" s="32" t="s">
        <v>41</v>
      </c>
      <c r="K3114" s="32" t="s">
        <v>495</v>
      </c>
      <c r="L3114" s="32" t="s">
        <v>43</v>
      </c>
      <c r="M3114" s="32" t="s">
        <v>84</v>
      </c>
      <c r="N3114" s="32" t="s">
        <v>225</v>
      </c>
      <c r="O3114" s="32" t="s">
        <v>56</v>
      </c>
      <c r="P3114" s="32" t="s">
        <v>133</v>
      </c>
      <c r="Q3114" s="32" t="s">
        <v>134</v>
      </c>
      <c r="R3114" s="34">
        <v>3500</v>
      </c>
      <c r="S3114" s="34">
        <v>515.87</v>
      </c>
      <c r="T3114" s="35">
        <f t="shared" si="277"/>
        <v>1805545</v>
      </c>
      <c r="U3114" s="36">
        <f t="shared" si="278"/>
        <v>2022210.4000000001</v>
      </c>
      <c r="V3114" s="37" t="s">
        <v>126</v>
      </c>
      <c r="W3114" s="32">
        <v>2016</v>
      </c>
      <c r="X3114" s="38" t="s">
        <v>48</v>
      </c>
    </row>
    <row r="3115" spans="1:24" ht="50.1" customHeight="1">
      <c r="A3115" s="29" t="s">
        <v>7225</v>
      </c>
      <c r="B3115" s="30" t="s">
        <v>35</v>
      </c>
      <c r="C3115" s="31" t="s">
        <v>7222</v>
      </c>
      <c r="D3115" s="31" t="s">
        <v>7216</v>
      </c>
      <c r="E3115" s="31" t="s">
        <v>7223</v>
      </c>
      <c r="F3115" s="31" t="s">
        <v>7226</v>
      </c>
      <c r="G3115" s="32" t="s">
        <v>121</v>
      </c>
      <c r="H3115" s="33">
        <v>79</v>
      </c>
      <c r="I3115" s="67">
        <v>590000000</v>
      </c>
      <c r="J3115" s="32" t="s">
        <v>41</v>
      </c>
      <c r="K3115" s="32" t="s">
        <v>495</v>
      </c>
      <c r="L3115" s="32" t="s">
        <v>43</v>
      </c>
      <c r="M3115" s="32" t="s">
        <v>84</v>
      </c>
      <c r="N3115" s="32" t="s">
        <v>225</v>
      </c>
      <c r="O3115" s="32" t="s">
        <v>56</v>
      </c>
      <c r="P3115" s="32" t="s">
        <v>133</v>
      </c>
      <c r="Q3115" s="32" t="s">
        <v>134</v>
      </c>
      <c r="R3115" s="34">
        <v>1000</v>
      </c>
      <c r="S3115" s="34">
        <v>515.87</v>
      </c>
      <c r="T3115" s="35">
        <f t="shared" si="277"/>
        <v>515870</v>
      </c>
      <c r="U3115" s="36">
        <f t="shared" si="278"/>
        <v>577774.4</v>
      </c>
      <c r="V3115" s="37" t="s">
        <v>126</v>
      </c>
      <c r="W3115" s="32">
        <v>2016</v>
      </c>
      <c r="X3115" s="38" t="s">
        <v>48</v>
      </c>
    </row>
    <row r="3116" spans="1:24" ht="50.1" customHeight="1">
      <c r="A3116" s="29" t="s">
        <v>7227</v>
      </c>
      <c r="B3116" s="30" t="s">
        <v>35</v>
      </c>
      <c r="C3116" s="31" t="s">
        <v>7222</v>
      </c>
      <c r="D3116" s="31" t="s">
        <v>7216</v>
      </c>
      <c r="E3116" s="31" t="s">
        <v>7223</v>
      </c>
      <c r="F3116" s="31" t="s">
        <v>7228</v>
      </c>
      <c r="G3116" s="32" t="s">
        <v>121</v>
      </c>
      <c r="H3116" s="33">
        <v>79</v>
      </c>
      <c r="I3116" s="67">
        <v>590000000</v>
      </c>
      <c r="J3116" s="32" t="s">
        <v>41</v>
      </c>
      <c r="K3116" s="32" t="s">
        <v>495</v>
      </c>
      <c r="L3116" s="32" t="s">
        <v>43</v>
      </c>
      <c r="M3116" s="32" t="s">
        <v>84</v>
      </c>
      <c r="N3116" s="32" t="s">
        <v>225</v>
      </c>
      <c r="O3116" s="32" t="s">
        <v>56</v>
      </c>
      <c r="P3116" s="32" t="s">
        <v>133</v>
      </c>
      <c r="Q3116" s="32" t="s">
        <v>134</v>
      </c>
      <c r="R3116" s="34">
        <v>3500</v>
      </c>
      <c r="S3116" s="34">
        <v>515.87</v>
      </c>
      <c r="T3116" s="35">
        <f t="shared" si="277"/>
        <v>1805545</v>
      </c>
      <c r="U3116" s="36">
        <f t="shared" si="278"/>
        <v>2022210.4000000001</v>
      </c>
      <c r="V3116" s="37" t="s">
        <v>126</v>
      </c>
      <c r="W3116" s="32">
        <v>2016</v>
      </c>
      <c r="X3116" s="38" t="s">
        <v>48</v>
      </c>
    </row>
    <row r="3117" spans="1:24" ht="50.1" customHeight="1">
      <c r="A3117" s="29" t="s">
        <v>7229</v>
      </c>
      <c r="B3117" s="30" t="s">
        <v>35</v>
      </c>
      <c r="C3117" s="31" t="s">
        <v>7222</v>
      </c>
      <c r="D3117" s="31" t="s">
        <v>7216</v>
      </c>
      <c r="E3117" s="31" t="s">
        <v>7223</v>
      </c>
      <c r="F3117" s="31" t="s">
        <v>7230</v>
      </c>
      <c r="G3117" s="32" t="s">
        <v>121</v>
      </c>
      <c r="H3117" s="33">
        <v>79</v>
      </c>
      <c r="I3117" s="67">
        <v>590000000</v>
      </c>
      <c r="J3117" s="32" t="s">
        <v>41</v>
      </c>
      <c r="K3117" s="32" t="s">
        <v>495</v>
      </c>
      <c r="L3117" s="32" t="s">
        <v>43</v>
      </c>
      <c r="M3117" s="32" t="s">
        <v>84</v>
      </c>
      <c r="N3117" s="32" t="s">
        <v>225</v>
      </c>
      <c r="O3117" s="32" t="s">
        <v>56</v>
      </c>
      <c r="P3117" s="32" t="s">
        <v>133</v>
      </c>
      <c r="Q3117" s="32" t="s">
        <v>134</v>
      </c>
      <c r="R3117" s="34">
        <v>1500</v>
      </c>
      <c r="S3117" s="34">
        <v>515.87</v>
      </c>
      <c r="T3117" s="35">
        <f t="shared" si="277"/>
        <v>773805</v>
      </c>
      <c r="U3117" s="36">
        <f t="shared" si="278"/>
        <v>866661.60000000009</v>
      </c>
      <c r="V3117" s="37" t="s">
        <v>126</v>
      </c>
      <c r="W3117" s="32">
        <v>2016</v>
      </c>
      <c r="X3117" s="38" t="s">
        <v>48</v>
      </c>
    </row>
    <row r="3118" spans="1:24" ht="50.1" customHeight="1">
      <c r="A3118" s="29" t="s">
        <v>7231</v>
      </c>
      <c r="B3118" s="30" t="s">
        <v>35</v>
      </c>
      <c r="C3118" s="31" t="s">
        <v>7222</v>
      </c>
      <c r="D3118" s="31" t="s">
        <v>7216</v>
      </c>
      <c r="E3118" s="31" t="s">
        <v>7223</v>
      </c>
      <c r="F3118" s="31" t="s">
        <v>7232</v>
      </c>
      <c r="G3118" s="32" t="s">
        <v>121</v>
      </c>
      <c r="H3118" s="33">
        <v>79</v>
      </c>
      <c r="I3118" s="67">
        <v>590000000</v>
      </c>
      <c r="J3118" s="32" t="s">
        <v>41</v>
      </c>
      <c r="K3118" s="32" t="s">
        <v>495</v>
      </c>
      <c r="L3118" s="32" t="s">
        <v>43</v>
      </c>
      <c r="M3118" s="32" t="s">
        <v>84</v>
      </c>
      <c r="N3118" s="32" t="s">
        <v>225</v>
      </c>
      <c r="O3118" s="32" t="s">
        <v>56</v>
      </c>
      <c r="P3118" s="32" t="s">
        <v>133</v>
      </c>
      <c r="Q3118" s="32" t="s">
        <v>134</v>
      </c>
      <c r="R3118" s="34">
        <v>4000</v>
      </c>
      <c r="S3118" s="34">
        <v>515.87</v>
      </c>
      <c r="T3118" s="35">
        <f t="shared" si="277"/>
        <v>2063480</v>
      </c>
      <c r="U3118" s="36">
        <f t="shared" si="278"/>
        <v>2311097.6</v>
      </c>
      <c r="V3118" s="37" t="s">
        <v>126</v>
      </c>
      <c r="W3118" s="32">
        <v>2016</v>
      </c>
      <c r="X3118" s="38" t="s">
        <v>48</v>
      </c>
    </row>
    <row r="3119" spans="1:24" ht="50.1" customHeight="1">
      <c r="A3119" s="29" t="s">
        <v>7233</v>
      </c>
      <c r="B3119" s="30" t="s">
        <v>35</v>
      </c>
      <c r="C3119" s="31" t="s">
        <v>7222</v>
      </c>
      <c r="D3119" s="31" t="s">
        <v>7216</v>
      </c>
      <c r="E3119" s="31" t="s">
        <v>7223</v>
      </c>
      <c r="F3119" s="31" t="s">
        <v>7234</v>
      </c>
      <c r="G3119" s="32" t="s">
        <v>121</v>
      </c>
      <c r="H3119" s="33">
        <v>79</v>
      </c>
      <c r="I3119" s="67">
        <v>590000000</v>
      </c>
      <c r="J3119" s="32" t="s">
        <v>41</v>
      </c>
      <c r="K3119" s="32" t="s">
        <v>495</v>
      </c>
      <c r="L3119" s="32" t="s">
        <v>43</v>
      </c>
      <c r="M3119" s="32" t="s">
        <v>84</v>
      </c>
      <c r="N3119" s="32" t="s">
        <v>225</v>
      </c>
      <c r="O3119" s="32" t="s">
        <v>56</v>
      </c>
      <c r="P3119" s="32" t="s">
        <v>133</v>
      </c>
      <c r="Q3119" s="32" t="s">
        <v>134</v>
      </c>
      <c r="R3119" s="34">
        <v>1500</v>
      </c>
      <c r="S3119" s="34">
        <v>515.87</v>
      </c>
      <c r="T3119" s="35">
        <f t="shared" si="277"/>
        <v>773805</v>
      </c>
      <c r="U3119" s="36">
        <f t="shared" si="278"/>
        <v>866661.60000000009</v>
      </c>
      <c r="V3119" s="37" t="s">
        <v>126</v>
      </c>
      <c r="W3119" s="32">
        <v>2016</v>
      </c>
      <c r="X3119" s="38" t="s">
        <v>48</v>
      </c>
    </row>
    <row r="3120" spans="1:24" ht="50.1" customHeight="1">
      <c r="A3120" s="29" t="s">
        <v>7235</v>
      </c>
      <c r="B3120" s="30" t="s">
        <v>35</v>
      </c>
      <c r="C3120" s="31" t="s">
        <v>7222</v>
      </c>
      <c r="D3120" s="31" t="s">
        <v>7216</v>
      </c>
      <c r="E3120" s="31" t="s">
        <v>7223</v>
      </c>
      <c r="F3120" s="31" t="s">
        <v>7236</v>
      </c>
      <c r="G3120" s="32" t="s">
        <v>121</v>
      </c>
      <c r="H3120" s="33">
        <v>79</v>
      </c>
      <c r="I3120" s="67">
        <v>590000000</v>
      </c>
      <c r="J3120" s="32" t="s">
        <v>41</v>
      </c>
      <c r="K3120" s="32" t="s">
        <v>495</v>
      </c>
      <c r="L3120" s="32" t="s">
        <v>43</v>
      </c>
      <c r="M3120" s="32" t="s">
        <v>84</v>
      </c>
      <c r="N3120" s="32" t="s">
        <v>225</v>
      </c>
      <c r="O3120" s="32" t="s">
        <v>56</v>
      </c>
      <c r="P3120" s="32" t="s">
        <v>133</v>
      </c>
      <c r="Q3120" s="32" t="s">
        <v>134</v>
      </c>
      <c r="R3120" s="34">
        <v>1000</v>
      </c>
      <c r="S3120" s="34">
        <v>515.87</v>
      </c>
      <c r="T3120" s="35">
        <f t="shared" si="277"/>
        <v>515870</v>
      </c>
      <c r="U3120" s="36">
        <f t="shared" si="278"/>
        <v>577774.4</v>
      </c>
      <c r="V3120" s="37" t="s">
        <v>126</v>
      </c>
      <c r="W3120" s="32">
        <v>2016</v>
      </c>
      <c r="X3120" s="38" t="s">
        <v>48</v>
      </c>
    </row>
    <row r="3121" spans="1:58" ht="50.1" customHeight="1">
      <c r="A3121" s="29" t="s">
        <v>7237</v>
      </c>
      <c r="B3121" s="30" t="s">
        <v>35</v>
      </c>
      <c r="C3121" s="31" t="s">
        <v>7222</v>
      </c>
      <c r="D3121" s="31" t="s">
        <v>7216</v>
      </c>
      <c r="E3121" s="31" t="s">
        <v>7223</v>
      </c>
      <c r="F3121" s="31" t="s">
        <v>7238</v>
      </c>
      <c r="G3121" s="32" t="s">
        <v>121</v>
      </c>
      <c r="H3121" s="33">
        <v>79</v>
      </c>
      <c r="I3121" s="67">
        <v>590000000</v>
      </c>
      <c r="J3121" s="32" t="s">
        <v>41</v>
      </c>
      <c r="K3121" s="32" t="s">
        <v>495</v>
      </c>
      <c r="L3121" s="32" t="s">
        <v>43</v>
      </c>
      <c r="M3121" s="32" t="s">
        <v>84</v>
      </c>
      <c r="N3121" s="32" t="s">
        <v>225</v>
      </c>
      <c r="O3121" s="32" t="s">
        <v>56</v>
      </c>
      <c r="P3121" s="32" t="s">
        <v>133</v>
      </c>
      <c r="Q3121" s="32" t="s">
        <v>134</v>
      </c>
      <c r="R3121" s="34">
        <v>1000</v>
      </c>
      <c r="S3121" s="34">
        <v>515.87</v>
      </c>
      <c r="T3121" s="35">
        <f t="shared" si="277"/>
        <v>515870</v>
      </c>
      <c r="U3121" s="36">
        <f t="shared" si="278"/>
        <v>577774.4</v>
      </c>
      <c r="V3121" s="37" t="s">
        <v>126</v>
      </c>
      <c r="W3121" s="32">
        <v>2016</v>
      </c>
      <c r="X3121" s="38" t="s">
        <v>48</v>
      </c>
    </row>
    <row r="3122" spans="1:58" ht="50.1" customHeight="1">
      <c r="A3122" s="29" t="s">
        <v>7239</v>
      </c>
      <c r="B3122" s="30" t="s">
        <v>35</v>
      </c>
      <c r="C3122" s="31" t="s">
        <v>7222</v>
      </c>
      <c r="D3122" s="31" t="s">
        <v>7216</v>
      </c>
      <c r="E3122" s="31" t="s">
        <v>7223</v>
      </c>
      <c r="F3122" s="31" t="s">
        <v>7240</v>
      </c>
      <c r="G3122" s="32" t="s">
        <v>121</v>
      </c>
      <c r="H3122" s="33">
        <v>79</v>
      </c>
      <c r="I3122" s="67">
        <v>590000000</v>
      </c>
      <c r="J3122" s="32" t="s">
        <v>41</v>
      </c>
      <c r="K3122" s="32" t="s">
        <v>495</v>
      </c>
      <c r="L3122" s="32" t="s">
        <v>43</v>
      </c>
      <c r="M3122" s="32" t="s">
        <v>84</v>
      </c>
      <c r="N3122" s="32" t="s">
        <v>225</v>
      </c>
      <c r="O3122" s="32" t="s">
        <v>56</v>
      </c>
      <c r="P3122" s="32" t="s">
        <v>133</v>
      </c>
      <c r="Q3122" s="32" t="s">
        <v>134</v>
      </c>
      <c r="R3122" s="34">
        <v>1000</v>
      </c>
      <c r="S3122" s="34">
        <v>515.87</v>
      </c>
      <c r="T3122" s="35">
        <f t="shared" si="277"/>
        <v>515870</v>
      </c>
      <c r="U3122" s="36">
        <f t="shared" si="278"/>
        <v>577774.4</v>
      </c>
      <c r="V3122" s="37" t="s">
        <v>126</v>
      </c>
      <c r="W3122" s="32">
        <v>2016</v>
      </c>
      <c r="X3122" s="38" t="s">
        <v>48</v>
      </c>
    </row>
    <row r="3123" spans="1:58" ht="50.1" customHeight="1">
      <c r="A3123" s="29" t="s">
        <v>7241</v>
      </c>
      <c r="B3123" s="30" t="s">
        <v>35</v>
      </c>
      <c r="C3123" s="31" t="s">
        <v>7242</v>
      </c>
      <c r="D3123" s="31" t="s">
        <v>7243</v>
      </c>
      <c r="E3123" s="31" t="s">
        <v>7244</v>
      </c>
      <c r="F3123" s="31" t="s">
        <v>7245</v>
      </c>
      <c r="G3123" s="32" t="s">
        <v>40</v>
      </c>
      <c r="H3123" s="33">
        <v>0</v>
      </c>
      <c r="I3123" s="67">
        <v>590000000</v>
      </c>
      <c r="J3123" s="32" t="s">
        <v>41</v>
      </c>
      <c r="K3123" s="32" t="s">
        <v>437</v>
      </c>
      <c r="L3123" s="32" t="s">
        <v>2986</v>
      </c>
      <c r="M3123" s="32" t="s">
        <v>84</v>
      </c>
      <c r="N3123" s="32" t="s">
        <v>7246</v>
      </c>
      <c r="O3123" s="32" t="s">
        <v>105</v>
      </c>
      <c r="P3123" s="32">
        <v>796</v>
      </c>
      <c r="Q3123" s="32" t="s">
        <v>47</v>
      </c>
      <c r="R3123" s="34">
        <v>30</v>
      </c>
      <c r="S3123" s="34">
        <v>2845</v>
      </c>
      <c r="T3123" s="35">
        <v>0</v>
      </c>
      <c r="U3123" s="36">
        <f t="shared" si="278"/>
        <v>0</v>
      </c>
      <c r="V3123" s="37" t="s">
        <v>48</v>
      </c>
      <c r="W3123" s="32">
        <v>2016</v>
      </c>
      <c r="X3123" s="38">
        <v>11</v>
      </c>
    </row>
    <row r="3124" spans="1:58" s="177" customFormat="1" ht="50.1" customHeight="1">
      <c r="A3124" s="87" t="s">
        <v>7247</v>
      </c>
      <c r="B3124" s="30" t="s">
        <v>35</v>
      </c>
      <c r="C3124" s="42" t="s">
        <v>7242</v>
      </c>
      <c r="D3124" s="42" t="s">
        <v>7243</v>
      </c>
      <c r="E3124" s="42" t="s">
        <v>7244</v>
      </c>
      <c r="F3124" s="66" t="s">
        <v>7245</v>
      </c>
      <c r="G3124" s="30" t="s">
        <v>40</v>
      </c>
      <c r="H3124" s="134">
        <v>0</v>
      </c>
      <c r="I3124" s="67">
        <v>590000000</v>
      </c>
      <c r="J3124" s="68" t="s">
        <v>41</v>
      </c>
      <c r="K3124" s="30" t="s">
        <v>519</v>
      </c>
      <c r="L3124" s="30" t="s">
        <v>2986</v>
      </c>
      <c r="M3124" s="68" t="s">
        <v>84</v>
      </c>
      <c r="N3124" s="68" t="s">
        <v>7246</v>
      </c>
      <c r="O3124" s="30" t="s">
        <v>483</v>
      </c>
      <c r="P3124" s="32">
        <v>796</v>
      </c>
      <c r="Q3124" s="32" t="s">
        <v>47</v>
      </c>
      <c r="R3124" s="53">
        <v>30</v>
      </c>
      <c r="S3124" s="43">
        <v>2845</v>
      </c>
      <c r="T3124" s="44">
        <f>R3124*S3124</f>
        <v>85350</v>
      </c>
      <c r="U3124" s="44">
        <f>T3124*1.12</f>
        <v>95592.000000000015</v>
      </c>
      <c r="V3124" s="176"/>
      <c r="W3124" s="32">
        <v>2016</v>
      </c>
      <c r="X3124" s="68"/>
    </row>
    <row r="3125" spans="1:58" ht="50.1" customHeight="1">
      <c r="A3125" s="29" t="s">
        <v>7248</v>
      </c>
      <c r="B3125" s="30" t="s">
        <v>35</v>
      </c>
      <c r="C3125" s="31" t="s">
        <v>7242</v>
      </c>
      <c r="D3125" s="31" t="s">
        <v>7243</v>
      </c>
      <c r="E3125" s="31" t="s">
        <v>7244</v>
      </c>
      <c r="F3125" s="31" t="s">
        <v>7249</v>
      </c>
      <c r="G3125" s="32" t="s">
        <v>40</v>
      </c>
      <c r="H3125" s="33">
        <v>0</v>
      </c>
      <c r="I3125" s="67">
        <v>590000000</v>
      </c>
      <c r="J3125" s="32" t="s">
        <v>41</v>
      </c>
      <c r="K3125" s="32" t="s">
        <v>437</v>
      </c>
      <c r="L3125" s="32" t="s">
        <v>2986</v>
      </c>
      <c r="M3125" s="32" t="s">
        <v>84</v>
      </c>
      <c r="N3125" s="32" t="s">
        <v>7246</v>
      </c>
      <c r="O3125" s="32" t="s">
        <v>105</v>
      </c>
      <c r="P3125" s="32">
        <v>796</v>
      </c>
      <c r="Q3125" s="32" t="s">
        <v>47</v>
      </c>
      <c r="R3125" s="34">
        <v>30</v>
      </c>
      <c r="S3125" s="34">
        <v>2996</v>
      </c>
      <c r="T3125" s="35">
        <v>0</v>
      </c>
      <c r="U3125" s="36">
        <f>T3125*1.12</f>
        <v>0</v>
      </c>
      <c r="V3125" s="37" t="s">
        <v>48</v>
      </c>
      <c r="W3125" s="32">
        <v>2016</v>
      </c>
      <c r="X3125" s="38">
        <v>11</v>
      </c>
    </row>
    <row r="3126" spans="1:58" s="177" customFormat="1" ht="50.1" customHeight="1">
      <c r="A3126" s="87" t="s">
        <v>7250</v>
      </c>
      <c r="B3126" s="30" t="s">
        <v>35</v>
      </c>
      <c r="C3126" s="42" t="s">
        <v>7242</v>
      </c>
      <c r="D3126" s="42" t="s">
        <v>7243</v>
      </c>
      <c r="E3126" s="42" t="s">
        <v>7244</v>
      </c>
      <c r="F3126" s="66" t="s">
        <v>7249</v>
      </c>
      <c r="G3126" s="30" t="s">
        <v>40</v>
      </c>
      <c r="H3126" s="134">
        <v>0</v>
      </c>
      <c r="I3126" s="67">
        <v>590000000</v>
      </c>
      <c r="J3126" s="68" t="s">
        <v>41</v>
      </c>
      <c r="K3126" s="30" t="s">
        <v>519</v>
      </c>
      <c r="L3126" s="30" t="s">
        <v>2986</v>
      </c>
      <c r="M3126" s="68" t="s">
        <v>84</v>
      </c>
      <c r="N3126" s="68" t="s">
        <v>7246</v>
      </c>
      <c r="O3126" s="30" t="s">
        <v>483</v>
      </c>
      <c r="P3126" s="32">
        <v>796</v>
      </c>
      <c r="Q3126" s="32" t="s">
        <v>47</v>
      </c>
      <c r="R3126" s="53">
        <v>30</v>
      </c>
      <c r="S3126" s="43">
        <v>2996</v>
      </c>
      <c r="T3126" s="44">
        <f t="shared" si="277"/>
        <v>89880</v>
      </c>
      <c r="U3126" s="44">
        <f t="shared" si="278"/>
        <v>100665.60000000001</v>
      </c>
      <c r="V3126" s="176"/>
      <c r="W3126" s="32">
        <v>2016</v>
      </c>
      <c r="X3126" s="68"/>
    </row>
    <row r="3127" spans="1:58" ht="50.1" customHeight="1">
      <c r="A3127" s="29" t="s">
        <v>7251</v>
      </c>
      <c r="B3127" s="30" t="s">
        <v>35</v>
      </c>
      <c r="C3127" s="31" t="s">
        <v>7252</v>
      </c>
      <c r="D3127" s="31" t="s">
        <v>7253</v>
      </c>
      <c r="E3127" s="31" t="s">
        <v>7254</v>
      </c>
      <c r="F3127" s="31" t="s">
        <v>48</v>
      </c>
      <c r="G3127" s="32" t="s">
        <v>40</v>
      </c>
      <c r="H3127" s="33">
        <v>0</v>
      </c>
      <c r="I3127" s="67">
        <v>590000000</v>
      </c>
      <c r="J3127" s="32" t="s">
        <v>7255</v>
      </c>
      <c r="K3127" s="32" t="s">
        <v>2987</v>
      </c>
      <c r="L3127" s="32" t="s">
        <v>7255</v>
      </c>
      <c r="M3127" s="32" t="s">
        <v>84</v>
      </c>
      <c r="N3127" s="32" t="s">
        <v>7256</v>
      </c>
      <c r="O3127" s="32" t="s">
        <v>7257</v>
      </c>
      <c r="P3127" s="32" t="s">
        <v>267</v>
      </c>
      <c r="Q3127" s="32" t="s">
        <v>268</v>
      </c>
      <c r="R3127" s="34">
        <v>2</v>
      </c>
      <c r="S3127" s="34">
        <v>22392</v>
      </c>
      <c r="T3127" s="35">
        <v>0</v>
      </c>
      <c r="U3127" s="36">
        <v>0</v>
      </c>
      <c r="V3127" s="37" t="s">
        <v>48</v>
      </c>
      <c r="W3127" s="32">
        <v>2016</v>
      </c>
      <c r="X3127" s="38" t="s">
        <v>7258</v>
      </c>
    </row>
    <row r="3128" spans="1:58" ht="50.1" customHeight="1">
      <c r="A3128" s="29" t="s">
        <v>7259</v>
      </c>
      <c r="B3128" s="30" t="s">
        <v>35</v>
      </c>
      <c r="C3128" s="31" t="s">
        <v>7252</v>
      </c>
      <c r="D3128" s="31" t="s">
        <v>7253</v>
      </c>
      <c r="E3128" s="31" t="s">
        <v>7254</v>
      </c>
      <c r="F3128" s="31" t="s">
        <v>48</v>
      </c>
      <c r="G3128" s="32" t="s">
        <v>40</v>
      </c>
      <c r="H3128" s="33">
        <v>0</v>
      </c>
      <c r="I3128" s="67">
        <v>590000000</v>
      </c>
      <c r="J3128" s="32" t="s">
        <v>7255</v>
      </c>
      <c r="K3128" s="32" t="s">
        <v>2101</v>
      </c>
      <c r="L3128" s="32" t="s">
        <v>7255</v>
      </c>
      <c r="M3128" s="32" t="s">
        <v>512</v>
      </c>
      <c r="N3128" s="32" t="s">
        <v>7260</v>
      </c>
      <c r="O3128" s="32" t="s">
        <v>56</v>
      </c>
      <c r="P3128" s="32" t="s">
        <v>267</v>
      </c>
      <c r="Q3128" s="32" t="s">
        <v>268</v>
      </c>
      <c r="R3128" s="34">
        <v>2</v>
      </c>
      <c r="S3128" s="34">
        <v>22392</v>
      </c>
      <c r="T3128" s="35">
        <f>R3128*S3128</f>
        <v>44784</v>
      </c>
      <c r="U3128" s="36">
        <f>T3128*1.12</f>
        <v>50158.080000000002</v>
      </c>
      <c r="V3128" s="37" t="s">
        <v>48</v>
      </c>
      <c r="W3128" s="32">
        <v>2016</v>
      </c>
      <c r="X3128" s="38" t="s">
        <v>48</v>
      </c>
    </row>
    <row r="3129" spans="1:58" ht="50.1" customHeight="1">
      <c r="A3129" s="29" t="s">
        <v>7261</v>
      </c>
      <c r="B3129" s="30" t="s">
        <v>35</v>
      </c>
      <c r="C3129" s="31" t="s">
        <v>7262</v>
      </c>
      <c r="D3129" s="31" t="s">
        <v>2280</v>
      </c>
      <c r="E3129" s="31" t="s">
        <v>7263</v>
      </c>
      <c r="F3129" s="31" t="s">
        <v>7264</v>
      </c>
      <c r="G3129" s="32" t="s">
        <v>103</v>
      </c>
      <c r="H3129" s="33">
        <v>62</v>
      </c>
      <c r="I3129" s="67">
        <v>590000000</v>
      </c>
      <c r="J3129" s="32" t="s">
        <v>7255</v>
      </c>
      <c r="K3129" s="32" t="s">
        <v>7265</v>
      </c>
      <c r="L3129" s="32" t="s">
        <v>7255</v>
      </c>
      <c r="M3129" s="32" t="s">
        <v>84</v>
      </c>
      <c r="N3129" s="32" t="s">
        <v>7266</v>
      </c>
      <c r="O3129" s="32" t="s">
        <v>56</v>
      </c>
      <c r="P3129" s="32">
        <v>796</v>
      </c>
      <c r="Q3129" s="32" t="s">
        <v>47</v>
      </c>
      <c r="R3129" s="34">
        <v>1000</v>
      </c>
      <c r="S3129" s="34">
        <v>129</v>
      </c>
      <c r="T3129" s="35">
        <v>0</v>
      </c>
      <c r="U3129" s="36">
        <v>0</v>
      </c>
      <c r="V3129" s="37" t="s">
        <v>126</v>
      </c>
      <c r="W3129" s="32">
        <v>2016</v>
      </c>
      <c r="X3129" s="38" t="s">
        <v>2456</v>
      </c>
    </row>
    <row r="3130" spans="1:58" ht="50.1" customHeight="1">
      <c r="A3130" s="29" t="s">
        <v>7267</v>
      </c>
      <c r="B3130" s="30" t="s">
        <v>35</v>
      </c>
      <c r="C3130" s="31" t="s">
        <v>7262</v>
      </c>
      <c r="D3130" s="31" t="s">
        <v>2280</v>
      </c>
      <c r="E3130" s="31" t="s">
        <v>7263</v>
      </c>
      <c r="F3130" s="31" t="s">
        <v>7264</v>
      </c>
      <c r="G3130" s="32" t="s">
        <v>103</v>
      </c>
      <c r="H3130" s="33">
        <v>62</v>
      </c>
      <c r="I3130" s="67">
        <v>590000000</v>
      </c>
      <c r="J3130" s="32" t="s">
        <v>7255</v>
      </c>
      <c r="K3130" s="32" t="s">
        <v>437</v>
      </c>
      <c r="L3130" s="32" t="s">
        <v>7255</v>
      </c>
      <c r="M3130" s="32" t="s">
        <v>84</v>
      </c>
      <c r="N3130" s="32" t="s">
        <v>7266</v>
      </c>
      <c r="O3130" s="32" t="s">
        <v>56</v>
      </c>
      <c r="P3130" s="32">
        <v>796</v>
      </c>
      <c r="Q3130" s="32" t="s">
        <v>47</v>
      </c>
      <c r="R3130" s="34">
        <v>1500</v>
      </c>
      <c r="S3130" s="34">
        <v>225</v>
      </c>
      <c r="T3130" s="35">
        <f>R3130*S3130</f>
        <v>337500</v>
      </c>
      <c r="U3130" s="36">
        <f>T3130*1.12</f>
        <v>378000.00000000006</v>
      </c>
      <c r="V3130" s="37" t="s">
        <v>126</v>
      </c>
      <c r="W3130" s="32">
        <v>2016</v>
      </c>
      <c r="X3130" s="38" t="s">
        <v>48</v>
      </c>
    </row>
    <row r="3131" spans="1:58" ht="50.1" customHeight="1">
      <c r="A3131" s="29" t="s">
        <v>7268</v>
      </c>
      <c r="B3131" s="30" t="s">
        <v>35</v>
      </c>
      <c r="C3131" s="31" t="s">
        <v>7262</v>
      </c>
      <c r="D3131" s="31" t="s">
        <v>2280</v>
      </c>
      <c r="E3131" s="31" t="s">
        <v>7263</v>
      </c>
      <c r="F3131" s="31" t="s">
        <v>7269</v>
      </c>
      <c r="G3131" s="32" t="s">
        <v>103</v>
      </c>
      <c r="H3131" s="33">
        <v>54</v>
      </c>
      <c r="I3131" s="67">
        <v>590000000</v>
      </c>
      <c r="J3131" s="32" t="s">
        <v>7255</v>
      </c>
      <c r="K3131" s="32" t="s">
        <v>7265</v>
      </c>
      <c r="L3131" s="32" t="s">
        <v>7255</v>
      </c>
      <c r="M3131" s="32" t="s">
        <v>84</v>
      </c>
      <c r="N3131" s="32" t="s">
        <v>7270</v>
      </c>
      <c r="O3131" s="32" t="s">
        <v>56</v>
      </c>
      <c r="P3131" s="32">
        <v>796</v>
      </c>
      <c r="Q3131" s="32" t="s">
        <v>47</v>
      </c>
      <c r="R3131" s="34">
        <v>800</v>
      </c>
      <c r="S3131" s="34">
        <v>253</v>
      </c>
      <c r="T3131" s="35">
        <v>0</v>
      </c>
      <c r="U3131" s="36">
        <f>T3131*1.12</f>
        <v>0</v>
      </c>
      <c r="V3131" s="37"/>
      <c r="W3131" s="32">
        <v>2016</v>
      </c>
      <c r="X3131" s="38">
        <v>11</v>
      </c>
    </row>
    <row r="3132" spans="1:58" s="40" customFormat="1" ht="50.1" customHeight="1">
      <c r="A3132" s="87" t="s">
        <v>7271</v>
      </c>
      <c r="B3132" s="30" t="s">
        <v>35</v>
      </c>
      <c r="C3132" s="42" t="s">
        <v>7262</v>
      </c>
      <c r="D3132" s="66" t="s">
        <v>2280</v>
      </c>
      <c r="E3132" s="42" t="s">
        <v>7263</v>
      </c>
      <c r="F3132" s="42" t="s">
        <v>7269</v>
      </c>
      <c r="G3132" s="98" t="s">
        <v>103</v>
      </c>
      <c r="H3132" s="33">
        <v>54</v>
      </c>
      <c r="I3132" s="67">
        <v>590000000</v>
      </c>
      <c r="J3132" s="98" t="s">
        <v>7255</v>
      </c>
      <c r="K3132" s="32" t="s">
        <v>182</v>
      </c>
      <c r="L3132" s="98" t="s">
        <v>7255</v>
      </c>
      <c r="M3132" s="98" t="s">
        <v>84</v>
      </c>
      <c r="N3132" s="98" t="s">
        <v>7270</v>
      </c>
      <c r="O3132" s="30" t="s">
        <v>483</v>
      </c>
      <c r="P3132" s="32">
        <v>796</v>
      </c>
      <c r="Q3132" s="98" t="s">
        <v>47</v>
      </c>
      <c r="R3132" s="58">
        <v>800</v>
      </c>
      <c r="S3132" s="58">
        <v>253</v>
      </c>
      <c r="T3132" s="58">
        <v>0</v>
      </c>
      <c r="U3132" s="58">
        <f>T3132*1.12</f>
        <v>0</v>
      </c>
      <c r="V3132" s="61"/>
      <c r="W3132" s="32">
        <v>2016</v>
      </c>
      <c r="X3132" s="98" t="s">
        <v>12652</v>
      </c>
      <c r="Y3132" s="364"/>
      <c r="Z3132" s="364"/>
      <c r="AA3132" s="364"/>
      <c r="AB3132" s="364"/>
      <c r="AC3132" s="364"/>
      <c r="AD3132" s="364"/>
      <c r="AE3132" s="364"/>
      <c r="AF3132" s="364"/>
      <c r="AG3132" s="364"/>
      <c r="AH3132" s="39"/>
      <c r="AI3132" s="39"/>
      <c r="AJ3132" s="39"/>
      <c r="AK3132" s="39"/>
      <c r="AL3132" s="39"/>
      <c r="AM3132" s="39"/>
      <c r="AN3132" s="39"/>
      <c r="AO3132" s="39"/>
      <c r="AP3132" s="39"/>
      <c r="AQ3132" s="39"/>
      <c r="AR3132" s="39"/>
      <c r="AS3132" s="39"/>
      <c r="AT3132" s="39"/>
      <c r="AU3132" s="39"/>
      <c r="AV3132" s="39"/>
      <c r="AW3132" s="39"/>
      <c r="AX3132" s="39"/>
      <c r="AY3132" s="39"/>
      <c r="AZ3132" s="39"/>
      <c r="BA3132" s="39"/>
      <c r="BB3132" s="39"/>
      <c r="BC3132" s="39"/>
      <c r="BD3132" s="39"/>
      <c r="BE3132" s="39"/>
      <c r="BF3132" s="39"/>
    </row>
    <row r="3133" spans="1:58" s="40" customFormat="1" ht="50.1" customHeight="1">
      <c r="A3133" s="87" t="s">
        <v>13104</v>
      </c>
      <c r="B3133" s="338" t="s">
        <v>35</v>
      </c>
      <c r="C3133" s="42" t="s">
        <v>7262</v>
      </c>
      <c r="D3133" s="42" t="s">
        <v>2280</v>
      </c>
      <c r="E3133" s="42" t="s">
        <v>7263</v>
      </c>
      <c r="F3133" s="42" t="s">
        <v>7269</v>
      </c>
      <c r="G3133" s="98" t="s">
        <v>103</v>
      </c>
      <c r="H3133" s="33">
        <v>54</v>
      </c>
      <c r="I3133" s="32">
        <v>590000000</v>
      </c>
      <c r="J3133" s="98" t="s">
        <v>7255</v>
      </c>
      <c r="K3133" s="374" t="s">
        <v>12277</v>
      </c>
      <c r="L3133" s="98" t="s">
        <v>7255</v>
      </c>
      <c r="M3133" s="98" t="s">
        <v>84</v>
      </c>
      <c r="N3133" s="98" t="s">
        <v>13105</v>
      </c>
      <c r="O3133" s="30" t="s">
        <v>483</v>
      </c>
      <c r="P3133" s="68">
        <v>796</v>
      </c>
      <c r="Q3133" s="98" t="s">
        <v>47</v>
      </c>
      <c r="R3133" s="58">
        <v>800</v>
      </c>
      <c r="S3133" s="58">
        <v>510</v>
      </c>
      <c r="T3133" s="58">
        <f t="shared" ref="T3133" si="279">S3133*R3133</f>
        <v>408000</v>
      </c>
      <c r="U3133" s="58">
        <f>T3133*1.12</f>
        <v>456960.00000000006</v>
      </c>
      <c r="V3133" s="98"/>
      <c r="W3133" s="68">
        <v>2016</v>
      </c>
      <c r="X3133" s="98"/>
      <c r="Y3133" s="364"/>
      <c r="Z3133" s="364"/>
      <c r="AA3133" s="364"/>
      <c r="AB3133" s="364"/>
      <c r="AC3133" s="364"/>
      <c r="AD3133" s="364"/>
      <c r="AE3133" s="364"/>
      <c r="AF3133" s="364"/>
      <c r="AG3133" s="364"/>
      <c r="AH3133" s="39"/>
      <c r="AI3133" s="39"/>
      <c r="AJ3133" s="39"/>
      <c r="AK3133" s="39"/>
      <c r="AL3133" s="39"/>
      <c r="AM3133" s="39"/>
      <c r="AN3133" s="39"/>
      <c r="AO3133" s="39"/>
      <c r="AP3133" s="39"/>
      <c r="AQ3133" s="39"/>
      <c r="AR3133" s="39"/>
      <c r="AS3133" s="39"/>
      <c r="AT3133" s="39"/>
      <c r="AU3133" s="39"/>
      <c r="AV3133" s="39"/>
      <c r="AW3133" s="39"/>
      <c r="AX3133" s="39"/>
      <c r="AY3133" s="39"/>
      <c r="AZ3133" s="39"/>
      <c r="BA3133" s="39"/>
      <c r="BB3133" s="39"/>
      <c r="BC3133" s="39"/>
      <c r="BD3133" s="39"/>
      <c r="BE3133" s="39"/>
      <c r="BF3133" s="39"/>
    </row>
    <row r="3134" spans="1:58" ht="50.1" customHeight="1">
      <c r="A3134" s="29" t="s">
        <v>7272</v>
      </c>
      <c r="B3134" s="30" t="s">
        <v>35</v>
      </c>
      <c r="C3134" s="31" t="s">
        <v>7262</v>
      </c>
      <c r="D3134" s="31" t="s">
        <v>2280</v>
      </c>
      <c r="E3134" s="31" t="s">
        <v>7263</v>
      </c>
      <c r="F3134" s="31" t="s">
        <v>7273</v>
      </c>
      <c r="G3134" s="32" t="s">
        <v>103</v>
      </c>
      <c r="H3134" s="33">
        <v>54</v>
      </c>
      <c r="I3134" s="67">
        <v>590000000</v>
      </c>
      <c r="J3134" s="32" t="s">
        <v>7255</v>
      </c>
      <c r="K3134" s="32" t="s">
        <v>7265</v>
      </c>
      <c r="L3134" s="32" t="s">
        <v>2986</v>
      </c>
      <c r="M3134" s="32" t="s">
        <v>84</v>
      </c>
      <c r="N3134" s="32" t="s">
        <v>7270</v>
      </c>
      <c r="O3134" s="32" t="s">
        <v>56</v>
      </c>
      <c r="P3134" s="32">
        <v>796</v>
      </c>
      <c r="Q3134" s="32" t="s">
        <v>47</v>
      </c>
      <c r="R3134" s="34">
        <v>150</v>
      </c>
      <c r="S3134" s="34">
        <v>220</v>
      </c>
      <c r="T3134" s="35">
        <v>0</v>
      </c>
      <c r="U3134" s="36">
        <f t="shared" ref="U3134:U3150" si="280">T3134*1.12</f>
        <v>0</v>
      </c>
      <c r="V3134" s="37"/>
      <c r="W3134" s="32">
        <v>2016</v>
      </c>
      <c r="X3134" s="38">
        <v>11</v>
      </c>
    </row>
    <row r="3135" spans="1:58" s="40" customFormat="1" ht="50.1" customHeight="1">
      <c r="A3135" s="87" t="s">
        <v>7274</v>
      </c>
      <c r="B3135" s="30" t="s">
        <v>35</v>
      </c>
      <c r="C3135" s="42" t="s">
        <v>7262</v>
      </c>
      <c r="D3135" s="66" t="s">
        <v>2280</v>
      </c>
      <c r="E3135" s="42" t="s">
        <v>7263</v>
      </c>
      <c r="F3135" s="42" t="s">
        <v>7273</v>
      </c>
      <c r="G3135" s="98" t="s">
        <v>103</v>
      </c>
      <c r="H3135" s="33">
        <v>54</v>
      </c>
      <c r="I3135" s="67">
        <v>590000000</v>
      </c>
      <c r="J3135" s="98" t="s">
        <v>7255</v>
      </c>
      <c r="K3135" s="32" t="s">
        <v>182</v>
      </c>
      <c r="L3135" s="30" t="s">
        <v>2986</v>
      </c>
      <c r="M3135" s="98" t="s">
        <v>84</v>
      </c>
      <c r="N3135" s="98" t="s">
        <v>7270</v>
      </c>
      <c r="O3135" s="30" t="s">
        <v>483</v>
      </c>
      <c r="P3135" s="32">
        <v>796</v>
      </c>
      <c r="Q3135" s="32" t="s">
        <v>47</v>
      </c>
      <c r="R3135" s="58">
        <v>150</v>
      </c>
      <c r="S3135" s="315">
        <v>220</v>
      </c>
      <c r="T3135" s="58">
        <v>0</v>
      </c>
      <c r="U3135" s="58">
        <f>T3135*1.12</f>
        <v>0</v>
      </c>
      <c r="V3135" s="51"/>
      <c r="W3135" s="32">
        <v>2016</v>
      </c>
      <c r="X3135" s="98" t="s">
        <v>6040</v>
      </c>
      <c r="Y3135" s="364"/>
      <c r="Z3135" s="364"/>
      <c r="AA3135" s="364"/>
      <c r="AB3135" s="364"/>
      <c r="AC3135" s="364"/>
      <c r="AD3135" s="364"/>
      <c r="AE3135" s="364"/>
      <c r="AF3135" s="364"/>
      <c r="AG3135" s="364"/>
      <c r="AH3135" s="39"/>
      <c r="AI3135" s="39"/>
      <c r="AJ3135" s="39"/>
      <c r="AK3135" s="39"/>
      <c r="AL3135" s="39"/>
      <c r="AM3135" s="39"/>
      <c r="AN3135" s="39"/>
      <c r="AO3135" s="39"/>
      <c r="AP3135" s="39"/>
      <c r="AQ3135" s="39"/>
      <c r="AR3135" s="39"/>
      <c r="AS3135" s="39"/>
      <c r="AT3135" s="39"/>
      <c r="AU3135" s="39"/>
      <c r="AV3135" s="39"/>
      <c r="AW3135" s="39"/>
      <c r="AX3135" s="39"/>
      <c r="AY3135" s="39"/>
      <c r="AZ3135" s="39"/>
      <c r="BA3135" s="39"/>
      <c r="BB3135" s="39"/>
      <c r="BC3135" s="39"/>
      <c r="BD3135" s="39"/>
      <c r="BE3135" s="39"/>
      <c r="BF3135" s="39"/>
    </row>
    <row r="3136" spans="1:58" s="40" customFormat="1" ht="50.1" customHeight="1">
      <c r="A3136" s="87" t="s">
        <v>13843</v>
      </c>
      <c r="B3136" s="338" t="s">
        <v>35</v>
      </c>
      <c r="C3136" s="42" t="s">
        <v>7262</v>
      </c>
      <c r="D3136" s="42" t="s">
        <v>2280</v>
      </c>
      <c r="E3136" s="42" t="s">
        <v>7263</v>
      </c>
      <c r="F3136" s="66" t="s">
        <v>13844</v>
      </c>
      <c r="G3136" s="98" t="s">
        <v>103</v>
      </c>
      <c r="H3136" s="33">
        <v>54</v>
      </c>
      <c r="I3136" s="32">
        <v>590000000</v>
      </c>
      <c r="J3136" s="98" t="s">
        <v>7255</v>
      </c>
      <c r="K3136" s="98" t="s">
        <v>13233</v>
      </c>
      <c r="L3136" s="98" t="s">
        <v>7255</v>
      </c>
      <c r="M3136" s="98" t="s">
        <v>84</v>
      </c>
      <c r="N3136" s="98" t="s">
        <v>11534</v>
      </c>
      <c r="O3136" s="30" t="s">
        <v>483</v>
      </c>
      <c r="P3136" s="68">
        <v>796</v>
      </c>
      <c r="Q3136" s="32" t="s">
        <v>47</v>
      </c>
      <c r="R3136" s="58">
        <v>1000</v>
      </c>
      <c r="S3136" s="102">
        <v>604</v>
      </c>
      <c r="T3136" s="58">
        <f>S3136*R3136</f>
        <v>604000</v>
      </c>
      <c r="U3136" s="58">
        <f>T3136*1.12</f>
        <v>676480.00000000012</v>
      </c>
      <c r="V3136" s="98"/>
      <c r="W3136" s="68">
        <v>2016</v>
      </c>
      <c r="X3136" s="98"/>
      <c r="Y3136" s="364"/>
      <c r="Z3136" s="364"/>
      <c r="AA3136" s="364"/>
      <c r="AB3136" s="364"/>
      <c r="AC3136" s="364"/>
      <c r="AD3136" s="364"/>
      <c r="AE3136" s="364"/>
      <c r="AF3136" s="364"/>
      <c r="AG3136" s="364"/>
      <c r="AH3136" s="39"/>
      <c r="AI3136" s="39"/>
      <c r="AJ3136" s="39"/>
      <c r="AK3136" s="39"/>
      <c r="AL3136" s="39"/>
      <c r="AM3136" s="39"/>
      <c r="AN3136" s="39"/>
      <c r="AO3136" s="39"/>
      <c r="AP3136" s="39"/>
      <c r="AQ3136" s="39"/>
      <c r="AR3136" s="39"/>
      <c r="AS3136" s="39"/>
      <c r="AT3136" s="39"/>
      <c r="AU3136" s="39"/>
      <c r="AV3136" s="39"/>
      <c r="AW3136" s="39"/>
      <c r="AX3136" s="39"/>
      <c r="AY3136" s="39"/>
      <c r="AZ3136" s="39"/>
      <c r="BA3136" s="39"/>
      <c r="BB3136" s="39"/>
      <c r="BC3136" s="39"/>
      <c r="BD3136" s="39"/>
      <c r="BE3136" s="39"/>
      <c r="BF3136" s="39"/>
    </row>
    <row r="3137" spans="1:58" ht="50.1" customHeight="1">
      <c r="A3137" s="29" t="s">
        <v>7275</v>
      </c>
      <c r="B3137" s="30" t="s">
        <v>35</v>
      </c>
      <c r="C3137" s="31" t="s">
        <v>7262</v>
      </c>
      <c r="D3137" s="31" t="s">
        <v>2280</v>
      </c>
      <c r="E3137" s="31" t="s">
        <v>7263</v>
      </c>
      <c r="F3137" s="31" t="s">
        <v>7276</v>
      </c>
      <c r="G3137" s="32" t="s">
        <v>103</v>
      </c>
      <c r="H3137" s="33">
        <v>64</v>
      </c>
      <c r="I3137" s="67">
        <v>590000000</v>
      </c>
      <c r="J3137" s="32" t="s">
        <v>7255</v>
      </c>
      <c r="K3137" s="32" t="s">
        <v>7265</v>
      </c>
      <c r="L3137" s="32" t="s">
        <v>7255</v>
      </c>
      <c r="M3137" s="32" t="s">
        <v>84</v>
      </c>
      <c r="N3137" s="32" t="s">
        <v>7270</v>
      </c>
      <c r="O3137" s="32" t="s">
        <v>56</v>
      </c>
      <c r="P3137" s="32">
        <v>796</v>
      </c>
      <c r="Q3137" s="32" t="s">
        <v>47</v>
      </c>
      <c r="R3137" s="34">
        <v>100</v>
      </c>
      <c r="S3137" s="34">
        <v>113</v>
      </c>
      <c r="T3137" s="35">
        <v>0</v>
      </c>
      <c r="U3137" s="36">
        <f t="shared" si="280"/>
        <v>0</v>
      </c>
      <c r="V3137" s="37"/>
      <c r="W3137" s="32">
        <v>2016</v>
      </c>
      <c r="X3137" s="38">
        <v>11</v>
      </c>
    </row>
    <row r="3138" spans="1:58" s="40" customFormat="1" ht="50.1" customHeight="1">
      <c r="A3138" s="87" t="s">
        <v>7277</v>
      </c>
      <c r="B3138" s="30" t="s">
        <v>35</v>
      </c>
      <c r="C3138" s="42" t="s">
        <v>7262</v>
      </c>
      <c r="D3138" s="66" t="s">
        <v>2280</v>
      </c>
      <c r="E3138" s="42" t="s">
        <v>7263</v>
      </c>
      <c r="F3138" s="42" t="s">
        <v>7276</v>
      </c>
      <c r="G3138" s="98" t="s">
        <v>103</v>
      </c>
      <c r="H3138" s="33">
        <v>64</v>
      </c>
      <c r="I3138" s="67">
        <v>590000000</v>
      </c>
      <c r="J3138" s="98" t="s">
        <v>7255</v>
      </c>
      <c r="K3138" s="32" t="s">
        <v>182</v>
      </c>
      <c r="L3138" s="98" t="s">
        <v>7255</v>
      </c>
      <c r="M3138" s="98" t="s">
        <v>84</v>
      </c>
      <c r="N3138" s="98" t="s">
        <v>7270</v>
      </c>
      <c r="O3138" s="30" t="s">
        <v>483</v>
      </c>
      <c r="P3138" s="32">
        <v>796</v>
      </c>
      <c r="Q3138" s="98" t="s">
        <v>47</v>
      </c>
      <c r="R3138" s="58">
        <v>100</v>
      </c>
      <c r="S3138" s="58">
        <v>113</v>
      </c>
      <c r="T3138" s="58">
        <v>0</v>
      </c>
      <c r="U3138" s="58">
        <f>T3138*1.12</f>
        <v>0</v>
      </c>
      <c r="V3138" s="61"/>
      <c r="W3138" s="32">
        <v>2016</v>
      </c>
      <c r="X3138" s="98" t="s">
        <v>13106</v>
      </c>
      <c r="Y3138" s="364"/>
      <c r="Z3138" s="364"/>
      <c r="AA3138" s="364"/>
      <c r="AB3138" s="364"/>
      <c r="AC3138" s="364"/>
      <c r="AD3138" s="364"/>
      <c r="AE3138" s="364"/>
      <c r="AF3138" s="364"/>
      <c r="AG3138" s="364"/>
      <c r="AH3138" s="39"/>
      <c r="AI3138" s="39"/>
      <c r="AJ3138" s="39"/>
      <c r="AK3138" s="39"/>
      <c r="AL3138" s="39"/>
      <c r="AM3138" s="39"/>
      <c r="AN3138" s="39"/>
      <c r="AO3138" s="39"/>
      <c r="AP3138" s="39"/>
      <c r="AQ3138" s="39"/>
      <c r="AR3138" s="39"/>
      <c r="AS3138" s="39"/>
      <c r="AT3138" s="39"/>
      <c r="AU3138" s="39"/>
      <c r="AV3138" s="39"/>
      <c r="AW3138" s="39"/>
      <c r="AX3138" s="39"/>
      <c r="AY3138" s="39"/>
      <c r="AZ3138" s="39"/>
      <c r="BA3138" s="39"/>
      <c r="BB3138" s="39"/>
      <c r="BC3138" s="39"/>
      <c r="BD3138" s="39"/>
      <c r="BE3138" s="39"/>
      <c r="BF3138" s="39"/>
    </row>
    <row r="3139" spans="1:58" s="40" customFormat="1" ht="50.1" customHeight="1">
      <c r="A3139" s="87" t="s">
        <v>13107</v>
      </c>
      <c r="B3139" s="338" t="s">
        <v>35</v>
      </c>
      <c r="C3139" s="42" t="s">
        <v>7262</v>
      </c>
      <c r="D3139" s="42" t="s">
        <v>2280</v>
      </c>
      <c r="E3139" s="42" t="s">
        <v>7263</v>
      </c>
      <c r="F3139" s="42" t="s">
        <v>7264</v>
      </c>
      <c r="G3139" s="98" t="s">
        <v>103</v>
      </c>
      <c r="H3139" s="33">
        <v>64</v>
      </c>
      <c r="I3139" s="32">
        <v>590000000</v>
      </c>
      <c r="J3139" s="98" t="s">
        <v>7255</v>
      </c>
      <c r="K3139" s="98" t="s">
        <v>12277</v>
      </c>
      <c r="L3139" s="98" t="s">
        <v>7255</v>
      </c>
      <c r="M3139" s="98" t="s">
        <v>84</v>
      </c>
      <c r="N3139" s="98" t="s">
        <v>13105</v>
      </c>
      <c r="O3139" s="30" t="s">
        <v>483</v>
      </c>
      <c r="P3139" s="68">
        <v>796</v>
      </c>
      <c r="Q3139" s="98" t="s">
        <v>47</v>
      </c>
      <c r="R3139" s="58">
        <v>1500</v>
      </c>
      <c r="S3139" s="58">
        <v>210</v>
      </c>
      <c r="T3139" s="58">
        <f t="shared" ref="T3139" si="281">S3139*R3139</f>
        <v>315000</v>
      </c>
      <c r="U3139" s="58">
        <f>T3139*1.12</f>
        <v>352800.00000000006</v>
      </c>
      <c r="V3139" s="98"/>
      <c r="W3139" s="68">
        <v>2016</v>
      </c>
      <c r="X3139" s="98"/>
      <c r="Y3139" s="364"/>
      <c r="Z3139" s="364"/>
      <c r="AA3139" s="364"/>
      <c r="AB3139" s="364"/>
      <c r="AC3139" s="364"/>
      <c r="AD3139" s="364"/>
      <c r="AE3139" s="364"/>
      <c r="AF3139" s="364"/>
      <c r="AG3139" s="364"/>
      <c r="AH3139" s="39"/>
      <c r="AI3139" s="39"/>
      <c r="AJ3139" s="39"/>
      <c r="AK3139" s="39"/>
      <c r="AL3139" s="39"/>
      <c r="AM3139" s="39"/>
      <c r="AN3139" s="39"/>
      <c r="AO3139" s="39"/>
      <c r="AP3139" s="39"/>
      <c r="AQ3139" s="39"/>
      <c r="AR3139" s="39"/>
      <c r="AS3139" s="39"/>
      <c r="AT3139" s="39"/>
      <c r="AU3139" s="39"/>
      <c r="AV3139" s="39"/>
      <c r="AW3139" s="39"/>
      <c r="AX3139" s="39"/>
      <c r="AY3139" s="39"/>
      <c r="AZ3139" s="39"/>
      <c r="BA3139" s="39"/>
      <c r="BB3139" s="39"/>
      <c r="BC3139" s="39"/>
      <c r="BD3139" s="39"/>
      <c r="BE3139" s="39"/>
      <c r="BF3139" s="39"/>
    </row>
    <row r="3140" spans="1:58" ht="50.1" customHeight="1">
      <c r="A3140" s="29" t="s">
        <v>7278</v>
      </c>
      <c r="B3140" s="30" t="s">
        <v>35</v>
      </c>
      <c r="C3140" s="31" t="s">
        <v>7279</v>
      </c>
      <c r="D3140" s="31" t="s">
        <v>2280</v>
      </c>
      <c r="E3140" s="31" t="s">
        <v>7280</v>
      </c>
      <c r="F3140" s="31" t="s">
        <v>7281</v>
      </c>
      <c r="G3140" s="32" t="s">
        <v>103</v>
      </c>
      <c r="H3140" s="33">
        <v>74</v>
      </c>
      <c r="I3140" s="67">
        <v>590000000</v>
      </c>
      <c r="J3140" s="32" t="s">
        <v>7255</v>
      </c>
      <c r="K3140" s="32" t="s">
        <v>7265</v>
      </c>
      <c r="L3140" s="32" t="s">
        <v>7255</v>
      </c>
      <c r="M3140" s="32" t="s">
        <v>84</v>
      </c>
      <c r="N3140" s="32" t="s">
        <v>7270</v>
      </c>
      <c r="O3140" s="32" t="s">
        <v>56</v>
      </c>
      <c r="P3140" s="32">
        <v>796</v>
      </c>
      <c r="Q3140" s="32" t="s">
        <v>47</v>
      </c>
      <c r="R3140" s="34">
        <v>300</v>
      </c>
      <c r="S3140" s="34">
        <v>84</v>
      </c>
      <c r="T3140" s="35">
        <v>0</v>
      </c>
      <c r="U3140" s="36">
        <f t="shared" si="280"/>
        <v>0</v>
      </c>
      <c r="V3140" s="37"/>
      <c r="W3140" s="32">
        <v>2016</v>
      </c>
      <c r="X3140" s="38">
        <v>11</v>
      </c>
    </row>
    <row r="3141" spans="1:58" s="39" customFormat="1" ht="50.1" customHeight="1">
      <c r="A3141" s="87" t="s">
        <v>7282</v>
      </c>
      <c r="B3141" s="30" t="s">
        <v>35</v>
      </c>
      <c r="C3141" s="42" t="s">
        <v>7279</v>
      </c>
      <c r="D3141" s="66" t="s">
        <v>2280</v>
      </c>
      <c r="E3141" s="42" t="s">
        <v>7280</v>
      </c>
      <c r="F3141" s="42" t="s">
        <v>7281</v>
      </c>
      <c r="G3141" s="98" t="s">
        <v>103</v>
      </c>
      <c r="H3141" s="33">
        <v>74</v>
      </c>
      <c r="I3141" s="67">
        <v>590000000</v>
      </c>
      <c r="J3141" s="98" t="s">
        <v>7255</v>
      </c>
      <c r="K3141" s="32" t="s">
        <v>182</v>
      </c>
      <c r="L3141" s="98" t="s">
        <v>7255</v>
      </c>
      <c r="M3141" s="98" t="s">
        <v>84</v>
      </c>
      <c r="N3141" s="98" t="s">
        <v>7270</v>
      </c>
      <c r="O3141" s="30" t="s">
        <v>483</v>
      </c>
      <c r="P3141" s="32">
        <v>796</v>
      </c>
      <c r="Q3141" s="98" t="s">
        <v>47</v>
      </c>
      <c r="R3141" s="62">
        <v>300</v>
      </c>
      <c r="S3141" s="43">
        <v>84</v>
      </c>
      <c r="T3141" s="44">
        <f>R3141*S3141</f>
        <v>25200</v>
      </c>
      <c r="U3141" s="44">
        <f>T3141*1.12</f>
        <v>28224.000000000004</v>
      </c>
      <c r="V3141" s="51"/>
      <c r="W3141" s="32">
        <v>2016</v>
      </c>
      <c r="X3141" s="98"/>
    </row>
    <row r="3142" spans="1:58" ht="50.1" customHeight="1">
      <c r="A3142" s="29" t="s">
        <v>7283</v>
      </c>
      <c r="B3142" s="30" t="s">
        <v>35</v>
      </c>
      <c r="C3142" s="31" t="s">
        <v>7284</v>
      </c>
      <c r="D3142" s="31" t="s">
        <v>2280</v>
      </c>
      <c r="E3142" s="31" t="s">
        <v>7285</v>
      </c>
      <c r="F3142" s="31" t="s">
        <v>7286</v>
      </c>
      <c r="G3142" s="32" t="s">
        <v>103</v>
      </c>
      <c r="H3142" s="33">
        <v>72</v>
      </c>
      <c r="I3142" s="67">
        <v>590000000</v>
      </c>
      <c r="J3142" s="32" t="s">
        <v>7255</v>
      </c>
      <c r="K3142" s="32" t="s">
        <v>7265</v>
      </c>
      <c r="L3142" s="32" t="s">
        <v>7255</v>
      </c>
      <c r="M3142" s="32" t="s">
        <v>84</v>
      </c>
      <c r="N3142" s="32" t="s">
        <v>7270</v>
      </c>
      <c r="O3142" s="32" t="s">
        <v>56</v>
      </c>
      <c r="P3142" s="32">
        <v>796</v>
      </c>
      <c r="Q3142" s="32" t="s">
        <v>47</v>
      </c>
      <c r="R3142" s="34">
        <v>1000</v>
      </c>
      <c r="S3142" s="34">
        <v>82</v>
      </c>
      <c r="T3142" s="35">
        <v>0</v>
      </c>
      <c r="U3142" s="36">
        <f t="shared" si="280"/>
        <v>0</v>
      </c>
      <c r="V3142" s="37"/>
      <c r="W3142" s="32">
        <v>2016</v>
      </c>
      <c r="X3142" s="38">
        <v>11</v>
      </c>
    </row>
    <row r="3143" spans="1:58" s="40" customFormat="1" ht="50.1" customHeight="1">
      <c r="A3143" s="87" t="s">
        <v>7287</v>
      </c>
      <c r="B3143" s="30" t="s">
        <v>35</v>
      </c>
      <c r="C3143" s="42" t="s">
        <v>7284</v>
      </c>
      <c r="D3143" s="66" t="s">
        <v>2280</v>
      </c>
      <c r="E3143" s="42" t="s">
        <v>7285</v>
      </c>
      <c r="F3143" s="42" t="s">
        <v>7286</v>
      </c>
      <c r="G3143" s="98" t="s">
        <v>103</v>
      </c>
      <c r="H3143" s="33">
        <v>72</v>
      </c>
      <c r="I3143" s="67">
        <v>590000000</v>
      </c>
      <c r="J3143" s="98" t="s">
        <v>7255</v>
      </c>
      <c r="K3143" s="32" t="s">
        <v>182</v>
      </c>
      <c r="L3143" s="98" t="s">
        <v>7255</v>
      </c>
      <c r="M3143" s="98" t="s">
        <v>84</v>
      </c>
      <c r="N3143" s="98" t="s">
        <v>7270</v>
      </c>
      <c r="O3143" s="30" t="s">
        <v>483</v>
      </c>
      <c r="P3143" s="32">
        <v>796</v>
      </c>
      <c r="Q3143" s="98" t="s">
        <v>47</v>
      </c>
      <c r="R3143" s="58">
        <v>1000</v>
      </c>
      <c r="S3143" s="58">
        <v>82</v>
      </c>
      <c r="T3143" s="58">
        <v>0</v>
      </c>
      <c r="U3143" s="58">
        <f>T3143*1.12</f>
        <v>0</v>
      </c>
      <c r="V3143" s="61"/>
      <c r="W3143" s="32">
        <v>2016</v>
      </c>
      <c r="X3143" s="98" t="s">
        <v>12652</v>
      </c>
      <c r="Y3143" s="364"/>
      <c r="Z3143" s="364"/>
      <c r="AA3143" s="364"/>
      <c r="AB3143" s="364"/>
      <c r="AC3143" s="364"/>
      <c r="AD3143" s="364"/>
      <c r="AE3143" s="364"/>
      <c r="AF3143" s="364"/>
      <c r="AG3143" s="364"/>
      <c r="AH3143" s="39"/>
      <c r="AI3143" s="39"/>
      <c r="AJ3143" s="39"/>
      <c r="AK3143" s="39"/>
      <c r="AL3143" s="39"/>
      <c r="AM3143" s="39"/>
      <c r="AN3143" s="39"/>
      <c r="AO3143" s="39"/>
      <c r="AP3143" s="39"/>
      <c r="AQ3143" s="39"/>
      <c r="AR3143" s="39"/>
      <c r="AS3143" s="39"/>
      <c r="AT3143" s="39"/>
      <c r="AU3143" s="39"/>
      <c r="AV3143" s="39"/>
      <c r="AW3143" s="39"/>
      <c r="AX3143" s="39"/>
      <c r="AY3143" s="39"/>
      <c r="AZ3143" s="39"/>
      <c r="BA3143" s="39"/>
      <c r="BB3143" s="39"/>
      <c r="BC3143" s="39"/>
      <c r="BD3143" s="39"/>
      <c r="BE3143" s="39"/>
      <c r="BF3143" s="39"/>
    </row>
    <row r="3144" spans="1:58" s="40" customFormat="1" ht="50.1" customHeight="1">
      <c r="A3144" s="87" t="s">
        <v>13108</v>
      </c>
      <c r="B3144" s="338" t="s">
        <v>35</v>
      </c>
      <c r="C3144" s="42" t="s">
        <v>7284</v>
      </c>
      <c r="D3144" s="42" t="s">
        <v>2280</v>
      </c>
      <c r="E3144" s="42" t="s">
        <v>7285</v>
      </c>
      <c r="F3144" s="42" t="s">
        <v>7286</v>
      </c>
      <c r="G3144" s="98" t="s">
        <v>103</v>
      </c>
      <c r="H3144" s="33">
        <v>72</v>
      </c>
      <c r="I3144" s="32">
        <v>590000000</v>
      </c>
      <c r="J3144" s="98" t="s">
        <v>7255</v>
      </c>
      <c r="K3144" s="98" t="s">
        <v>12277</v>
      </c>
      <c r="L3144" s="98" t="s">
        <v>7255</v>
      </c>
      <c r="M3144" s="98" t="s">
        <v>84</v>
      </c>
      <c r="N3144" s="98" t="s">
        <v>13105</v>
      </c>
      <c r="O3144" s="30" t="s">
        <v>483</v>
      </c>
      <c r="P3144" s="68">
        <v>796</v>
      </c>
      <c r="Q3144" s="98" t="s">
        <v>47</v>
      </c>
      <c r="R3144" s="58">
        <v>1000</v>
      </c>
      <c r="S3144" s="58">
        <v>120</v>
      </c>
      <c r="T3144" s="58">
        <f t="shared" ref="T3144" si="282">S3144*R3144</f>
        <v>120000</v>
      </c>
      <c r="U3144" s="58">
        <f>T3144*1.12</f>
        <v>134400</v>
      </c>
      <c r="V3144" s="98"/>
      <c r="W3144" s="68">
        <v>2016</v>
      </c>
      <c r="X3144" s="98"/>
      <c r="Y3144" s="364"/>
      <c r="Z3144" s="364"/>
      <c r="AA3144" s="364"/>
      <c r="AB3144" s="364"/>
      <c r="AC3144" s="364"/>
      <c r="AD3144" s="364"/>
      <c r="AE3144" s="364"/>
      <c r="AF3144" s="364"/>
      <c r="AG3144" s="364"/>
      <c r="AH3144" s="39"/>
      <c r="AI3144" s="39"/>
      <c r="AJ3144" s="39"/>
      <c r="AK3144" s="39"/>
      <c r="AL3144" s="39"/>
      <c r="AM3144" s="39"/>
      <c r="AN3144" s="39"/>
      <c r="AO3144" s="39"/>
      <c r="AP3144" s="39"/>
      <c r="AQ3144" s="39"/>
      <c r="AR3144" s="39"/>
      <c r="AS3144" s="39"/>
      <c r="AT3144" s="39"/>
      <c r="AU3144" s="39"/>
      <c r="AV3144" s="39"/>
      <c r="AW3144" s="39"/>
      <c r="AX3144" s="39"/>
      <c r="AY3144" s="39"/>
      <c r="AZ3144" s="39"/>
      <c r="BA3144" s="39"/>
      <c r="BB3144" s="39"/>
      <c r="BC3144" s="39"/>
      <c r="BD3144" s="39"/>
      <c r="BE3144" s="39"/>
      <c r="BF3144" s="39"/>
    </row>
    <row r="3145" spans="1:58" ht="50.1" customHeight="1">
      <c r="A3145" s="29" t="s">
        <v>7288</v>
      </c>
      <c r="B3145" s="30" t="s">
        <v>35</v>
      </c>
      <c r="C3145" s="31" t="s">
        <v>7289</v>
      </c>
      <c r="D3145" s="31" t="s">
        <v>2280</v>
      </c>
      <c r="E3145" s="31" t="s">
        <v>7290</v>
      </c>
      <c r="F3145" s="31" t="s">
        <v>7291</v>
      </c>
      <c r="G3145" s="32" t="s">
        <v>103</v>
      </c>
      <c r="H3145" s="33">
        <v>62</v>
      </c>
      <c r="I3145" s="67">
        <v>590000000</v>
      </c>
      <c r="J3145" s="32" t="s">
        <v>7255</v>
      </c>
      <c r="K3145" s="32" t="s">
        <v>7265</v>
      </c>
      <c r="L3145" s="32" t="s">
        <v>2986</v>
      </c>
      <c r="M3145" s="32" t="s">
        <v>84</v>
      </c>
      <c r="N3145" s="32" t="s">
        <v>7270</v>
      </c>
      <c r="O3145" s="32" t="s">
        <v>56</v>
      </c>
      <c r="P3145" s="32">
        <v>796</v>
      </c>
      <c r="Q3145" s="32" t="s">
        <v>47</v>
      </c>
      <c r="R3145" s="34">
        <v>200</v>
      </c>
      <c r="S3145" s="34">
        <v>113</v>
      </c>
      <c r="T3145" s="35">
        <v>0</v>
      </c>
      <c r="U3145" s="36">
        <f t="shared" si="280"/>
        <v>0</v>
      </c>
      <c r="V3145" s="37"/>
      <c r="W3145" s="32">
        <v>2016</v>
      </c>
      <c r="X3145" s="38">
        <v>11</v>
      </c>
    </row>
    <row r="3146" spans="1:58" s="39" customFormat="1" ht="50.1" customHeight="1">
      <c r="A3146" s="87" t="s">
        <v>7292</v>
      </c>
      <c r="B3146" s="30" t="s">
        <v>35</v>
      </c>
      <c r="C3146" s="42" t="s">
        <v>7289</v>
      </c>
      <c r="D3146" s="66" t="s">
        <v>2280</v>
      </c>
      <c r="E3146" s="42" t="s">
        <v>7290</v>
      </c>
      <c r="F3146" s="42" t="s">
        <v>7291</v>
      </c>
      <c r="G3146" s="98" t="s">
        <v>103</v>
      </c>
      <c r="H3146" s="33">
        <v>62</v>
      </c>
      <c r="I3146" s="67">
        <v>590000000</v>
      </c>
      <c r="J3146" s="98" t="s">
        <v>7255</v>
      </c>
      <c r="K3146" s="32" t="s">
        <v>182</v>
      </c>
      <c r="L3146" s="30" t="s">
        <v>2986</v>
      </c>
      <c r="M3146" s="98" t="s">
        <v>84</v>
      </c>
      <c r="N3146" s="98" t="s">
        <v>7270</v>
      </c>
      <c r="O3146" s="30" t="s">
        <v>483</v>
      </c>
      <c r="P3146" s="32">
        <v>796</v>
      </c>
      <c r="Q3146" s="32" t="s">
        <v>47</v>
      </c>
      <c r="R3146" s="53">
        <v>200</v>
      </c>
      <c r="S3146" s="43">
        <v>113</v>
      </c>
      <c r="T3146" s="44">
        <f>R3146*S3146</f>
        <v>22600</v>
      </c>
      <c r="U3146" s="44">
        <f>T3146*1.12</f>
        <v>25312.000000000004</v>
      </c>
      <c r="V3146" s="51"/>
      <c r="W3146" s="32">
        <v>2016</v>
      </c>
      <c r="X3146" s="98"/>
    </row>
    <row r="3147" spans="1:58" ht="50.1" customHeight="1">
      <c r="A3147" s="29" t="s">
        <v>7293</v>
      </c>
      <c r="B3147" s="30" t="s">
        <v>35</v>
      </c>
      <c r="C3147" s="31" t="s">
        <v>7294</v>
      </c>
      <c r="D3147" s="31" t="s">
        <v>2280</v>
      </c>
      <c r="E3147" s="31" t="s">
        <v>7295</v>
      </c>
      <c r="F3147" s="31" t="s">
        <v>7296</v>
      </c>
      <c r="G3147" s="32" t="s">
        <v>103</v>
      </c>
      <c r="H3147" s="33">
        <v>58</v>
      </c>
      <c r="I3147" s="67">
        <v>590000000</v>
      </c>
      <c r="J3147" s="32" t="s">
        <v>7255</v>
      </c>
      <c r="K3147" s="32" t="s">
        <v>7265</v>
      </c>
      <c r="L3147" s="32" t="s">
        <v>7255</v>
      </c>
      <c r="M3147" s="32" t="s">
        <v>84</v>
      </c>
      <c r="N3147" s="32" t="s">
        <v>7270</v>
      </c>
      <c r="O3147" s="32" t="s">
        <v>56</v>
      </c>
      <c r="P3147" s="32">
        <v>796</v>
      </c>
      <c r="Q3147" s="32" t="s">
        <v>47</v>
      </c>
      <c r="R3147" s="34">
        <v>1000</v>
      </c>
      <c r="S3147" s="34">
        <v>156</v>
      </c>
      <c r="T3147" s="35">
        <v>0</v>
      </c>
      <c r="U3147" s="36">
        <f t="shared" si="280"/>
        <v>0</v>
      </c>
      <c r="V3147" s="37"/>
      <c r="W3147" s="32">
        <v>2016</v>
      </c>
      <c r="X3147" s="38">
        <v>11</v>
      </c>
    </row>
    <row r="3148" spans="1:58" s="40" customFormat="1" ht="50.1" customHeight="1">
      <c r="A3148" s="87" t="s">
        <v>7297</v>
      </c>
      <c r="B3148" s="30" t="s">
        <v>35</v>
      </c>
      <c r="C3148" s="42" t="s">
        <v>7294</v>
      </c>
      <c r="D3148" s="66" t="s">
        <v>2280</v>
      </c>
      <c r="E3148" s="42" t="s">
        <v>7295</v>
      </c>
      <c r="F3148" s="42" t="s">
        <v>7298</v>
      </c>
      <c r="G3148" s="98" t="s">
        <v>103</v>
      </c>
      <c r="H3148" s="33">
        <v>58</v>
      </c>
      <c r="I3148" s="67">
        <v>590000000</v>
      </c>
      <c r="J3148" s="98" t="s">
        <v>7255</v>
      </c>
      <c r="K3148" s="32" t="s">
        <v>182</v>
      </c>
      <c r="L3148" s="98" t="s">
        <v>7255</v>
      </c>
      <c r="M3148" s="98" t="s">
        <v>84</v>
      </c>
      <c r="N3148" s="98" t="s">
        <v>7270</v>
      </c>
      <c r="O3148" s="30" t="s">
        <v>483</v>
      </c>
      <c r="P3148" s="32">
        <v>796</v>
      </c>
      <c r="Q3148" s="98" t="s">
        <v>47</v>
      </c>
      <c r="R3148" s="58">
        <v>1000</v>
      </c>
      <c r="S3148" s="58">
        <v>156</v>
      </c>
      <c r="T3148" s="58">
        <v>0</v>
      </c>
      <c r="U3148" s="58">
        <f>T3148*1.12</f>
        <v>0</v>
      </c>
      <c r="V3148" s="61"/>
      <c r="W3148" s="32">
        <v>2016</v>
      </c>
      <c r="X3148" s="98" t="s">
        <v>12652</v>
      </c>
      <c r="Y3148" s="364"/>
      <c r="Z3148" s="364"/>
      <c r="AA3148" s="364"/>
      <c r="AB3148" s="364"/>
      <c r="AC3148" s="364"/>
      <c r="AD3148" s="364"/>
      <c r="AE3148" s="364"/>
      <c r="AF3148" s="364"/>
      <c r="AG3148" s="364"/>
      <c r="AH3148" s="39"/>
      <c r="AI3148" s="39"/>
      <c r="AJ3148" s="39"/>
      <c r="AK3148" s="39"/>
      <c r="AL3148" s="39"/>
      <c r="AM3148" s="39"/>
      <c r="AN3148" s="39"/>
      <c r="AO3148" s="39"/>
      <c r="AP3148" s="39"/>
      <c r="AQ3148" s="39"/>
      <c r="AR3148" s="39"/>
      <c r="AS3148" s="39"/>
      <c r="AT3148" s="39"/>
      <c r="AU3148" s="39"/>
      <c r="AV3148" s="39"/>
      <c r="AW3148" s="39"/>
      <c r="AX3148" s="39"/>
      <c r="AY3148" s="39"/>
      <c r="AZ3148" s="39"/>
      <c r="BA3148" s="39"/>
      <c r="BB3148" s="39"/>
      <c r="BC3148" s="39"/>
      <c r="BD3148" s="39"/>
      <c r="BE3148" s="39"/>
      <c r="BF3148" s="39"/>
    </row>
    <row r="3149" spans="1:58" s="40" customFormat="1" ht="50.1" customHeight="1">
      <c r="A3149" s="87" t="s">
        <v>13109</v>
      </c>
      <c r="B3149" s="338" t="s">
        <v>35</v>
      </c>
      <c r="C3149" s="42" t="s">
        <v>7294</v>
      </c>
      <c r="D3149" s="42" t="s">
        <v>2280</v>
      </c>
      <c r="E3149" s="42" t="s">
        <v>7295</v>
      </c>
      <c r="F3149" s="42" t="s">
        <v>7298</v>
      </c>
      <c r="G3149" s="98" t="s">
        <v>103</v>
      </c>
      <c r="H3149" s="33">
        <v>58</v>
      </c>
      <c r="I3149" s="32">
        <v>590000000</v>
      </c>
      <c r="J3149" s="98" t="s">
        <v>7255</v>
      </c>
      <c r="K3149" s="98" t="s">
        <v>12277</v>
      </c>
      <c r="L3149" s="98" t="s">
        <v>7255</v>
      </c>
      <c r="M3149" s="98" t="s">
        <v>84</v>
      </c>
      <c r="N3149" s="98" t="s">
        <v>13105</v>
      </c>
      <c r="O3149" s="30" t="s">
        <v>483</v>
      </c>
      <c r="P3149" s="68">
        <v>796</v>
      </c>
      <c r="Q3149" s="98" t="s">
        <v>47</v>
      </c>
      <c r="R3149" s="58">
        <v>1000</v>
      </c>
      <c r="S3149" s="58">
        <v>248</v>
      </c>
      <c r="T3149" s="58">
        <f t="shared" ref="T3149" si="283">S3149*R3149</f>
        <v>248000</v>
      </c>
      <c r="U3149" s="58">
        <f>T3149*1.12</f>
        <v>277760</v>
      </c>
      <c r="V3149" s="98"/>
      <c r="W3149" s="68">
        <v>2016</v>
      </c>
      <c r="X3149" s="98"/>
      <c r="Y3149" s="364"/>
      <c r="Z3149" s="364"/>
      <c r="AA3149" s="364"/>
      <c r="AB3149" s="364"/>
      <c r="AC3149" s="364"/>
      <c r="AD3149" s="364"/>
      <c r="AE3149" s="364"/>
      <c r="AF3149" s="364"/>
      <c r="AG3149" s="364"/>
      <c r="AH3149" s="39"/>
      <c r="AI3149" s="39"/>
      <c r="AJ3149" s="39"/>
      <c r="AK3149" s="39"/>
      <c r="AL3149" s="39"/>
      <c r="AM3149" s="39"/>
      <c r="AN3149" s="39"/>
      <c r="AO3149" s="39"/>
      <c r="AP3149" s="39"/>
      <c r="AQ3149" s="39"/>
      <c r="AR3149" s="39"/>
      <c r="AS3149" s="39"/>
      <c r="AT3149" s="39"/>
      <c r="AU3149" s="39"/>
      <c r="AV3149" s="39"/>
      <c r="AW3149" s="39"/>
      <c r="AX3149" s="39"/>
      <c r="AY3149" s="39"/>
      <c r="AZ3149" s="39"/>
      <c r="BA3149" s="39"/>
      <c r="BB3149" s="39"/>
      <c r="BC3149" s="39"/>
      <c r="BD3149" s="39"/>
      <c r="BE3149" s="39"/>
      <c r="BF3149" s="39"/>
    </row>
    <row r="3150" spans="1:58" ht="50.1" customHeight="1">
      <c r="A3150" s="29" t="s">
        <v>7299</v>
      </c>
      <c r="B3150" s="30" t="s">
        <v>35</v>
      </c>
      <c r="C3150" s="31" t="s">
        <v>7300</v>
      </c>
      <c r="D3150" s="31" t="s">
        <v>2280</v>
      </c>
      <c r="E3150" s="31" t="s">
        <v>7301</v>
      </c>
      <c r="F3150" s="31" t="s">
        <v>7302</v>
      </c>
      <c r="G3150" s="32" t="s">
        <v>103</v>
      </c>
      <c r="H3150" s="33">
        <v>52</v>
      </c>
      <c r="I3150" s="67">
        <v>590000000</v>
      </c>
      <c r="J3150" s="32" t="s">
        <v>7255</v>
      </c>
      <c r="K3150" s="32" t="s">
        <v>7265</v>
      </c>
      <c r="L3150" s="32" t="s">
        <v>2986</v>
      </c>
      <c r="M3150" s="32" t="s">
        <v>84</v>
      </c>
      <c r="N3150" s="32" t="s">
        <v>7270</v>
      </c>
      <c r="O3150" s="32" t="s">
        <v>56</v>
      </c>
      <c r="P3150" s="32">
        <v>796</v>
      </c>
      <c r="Q3150" s="32" t="s">
        <v>47</v>
      </c>
      <c r="R3150" s="34">
        <v>300</v>
      </c>
      <c r="S3150" s="34">
        <v>550</v>
      </c>
      <c r="T3150" s="35">
        <v>0</v>
      </c>
      <c r="U3150" s="36">
        <f t="shared" si="280"/>
        <v>0</v>
      </c>
      <c r="V3150" s="37"/>
      <c r="W3150" s="32">
        <v>2016</v>
      </c>
      <c r="X3150" s="38">
        <v>11</v>
      </c>
    </row>
    <row r="3151" spans="1:58" s="39" customFormat="1" ht="50.1" customHeight="1">
      <c r="A3151" s="87" t="s">
        <v>7303</v>
      </c>
      <c r="B3151" s="30" t="s">
        <v>35</v>
      </c>
      <c r="C3151" s="42" t="s">
        <v>7300</v>
      </c>
      <c r="D3151" s="66" t="s">
        <v>2280</v>
      </c>
      <c r="E3151" s="42" t="s">
        <v>7301</v>
      </c>
      <c r="F3151" s="161" t="s">
        <v>7302</v>
      </c>
      <c r="G3151" s="98" t="s">
        <v>103</v>
      </c>
      <c r="H3151" s="33">
        <v>52</v>
      </c>
      <c r="I3151" s="67">
        <v>590000000</v>
      </c>
      <c r="J3151" s="98" t="s">
        <v>7255</v>
      </c>
      <c r="K3151" s="32" t="s">
        <v>182</v>
      </c>
      <c r="L3151" s="30" t="s">
        <v>2986</v>
      </c>
      <c r="M3151" s="98" t="s">
        <v>84</v>
      </c>
      <c r="N3151" s="98" t="s">
        <v>7270</v>
      </c>
      <c r="O3151" s="30" t="s">
        <v>483</v>
      </c>
      <c r="P3151" s="32">
        <v>796</v>
      </c>
      <c r="Q3151" s="32" t="s">
        <v>47</v>
      </c>
      <c r="R3151" s="53">
        <v>300</v>
      </c>
      <c r="S3151" s="43">
        <v>550</v>
      </c>
      <c r="T3151" s="44">
        <f>R3151*S3151</f>
        <v>165000</v>
      </c>
      <c r="U3151" s="44">
        <f>T3151*1.12</f>
        <v>184800.00000000003</v>
      </c>
      <c r="V3151" s="51"/>
      <c r="W3151" s="32">
        <v>2016</v>
      </c>
      <c r="X3151" s="98"/>
    </row>
    <row r="3152" spans="1:58" ht="50.1" customHeight="1">
      <c r="A3152" s="87" t="s">
        <v>7304</v>
      </c>
      <c r="B3152" s="30" t="s">
        <v>35</v>
      </c>
      <c r="C3152" s="42" t="s">
        <v>7305</v>
      </c>
      <c r="D3152" s="66" t="s">
        <v>2280</v>
      </c>
      <c r="E3152" s="42" t="s">
        <v>7306</v>
      </c>
      <c r="F3152" s="42" t="s">
        <v>7307</v>
      </c>
      <c r="G3152" s="98" t="s">
        <v>103</v>
      </c>
      <c r="H3152" s="30">
        <v>0</v>
      </c>
      <c r="I3152" s="67">
        <v>590000000</v>
      </c>
      <c r="J3152" s="98" t="s">
        <v>7255</v>
      </c>
      <c r="K3152" s="68" t="s">
        <v>334</v>
      </c>
      <c r="L3152" s="98" t="s">
        <v>7255</v>
      </c>
      <c r="M3152" s="98" t="s">
        <v>84</v>
      </c>
      <c r="N3152" s="98" t="s">
        <v>7308</v>
      </c>
      <c r="O3152" s="98" t="s">
        <v>56</v>
      </c>
      <c r="P3152" s="32">
        <v>796</v>
      </c>
      <c r="Q3152" s="98" t="s">
        <v>47</v>
      </c>
      <c r="R3152" s="58">
        <v>70</v>
      </c>
      <c r="S3152" s="102">
        <v>415</v>
      </c>
      <c r="T3152" s="44">
        <v>0</v>
      </c>
      <c r="U3152" s="44">
        <f t="shared" ref="U3152:U3189" si="284">T3152*1.12</f>
        <v>0</v>
      </c>
      <c r="V3152" s="98"/>
      <c r="W3152" s="32">
        <v>2016</v>
      </c>
      <c r="X3152" s="32">
        <v>11.19</v>
      </c>
    </row>
    <row r="3153" spans="1:24" ht="50.1" customHeight="1">
      <c r="A3153" s="180" t="s">
        <v>7309</v>
      </c>
      <c r="B3153" s="30" t="s">
        <v>35</v>
      </c>
      <c r="C3153" s="42" t="s">
        <v>7305</v>
      </c>
      <c r="D3153" s="66" t="s">
        <v>7310</v>
      </c>
      <c r="E3153" s="42" t="s">
        <v>7306</v>
      </c>
      <c r="F3153" s="42" t="s">
        <v>7307</v>
      </c>
      <c r="G3153" s="30" t="s">
        <v>103</v>
      </c>
      <c r="H3153" s="32">
        <v>0</v>
      </c>
      <c r="I3153" s="67">
        <v>590000000</v>
      </c>
      <c r="J3153" s="98" t="s">
        <v>7255</v>
      </c>
      <c r="K3153" s="30" t="s">
        <v>1105</v>
      </c>
      <c r="L3153" s="98" t="s">
        <v>7255</v>
      </c>
      <c r="M3153" s="98" t="s">
        <v>84</v>
      </c>
      <c r="N3153" s="30" t="s">
        <v>303</v>
      </c>
      <c r="O3153" s="30" t="s">
        <v>483</v>
      </c>
      <c r="P3153" s="32">
        <v>796</v>
      </c>
      <c r="Q3153" s="30" t="s">
        <v>47</v>
      </c>
      <c r="R3153" s="58">
        <v>70</v>
      </c>
      <c r="S3153" s="181">
        <v>580</v>
      </c>
      <c r="T3153" s="35">
        <f>S3153*R3153</f>
        <v>40600</v>
      </c>
      <c r="U3153" s="44">
        <f t="shared" si="284"/>
        <v>45472.000000000007</v>
      </c>
      <c r="V3153" s="98"/>
      <c r="W3153" s="32">
        <v>2016</v>
      </c>
      <c r="X3153" s="98"/>
    </row>
    <row r="3154" spans="1:24" ht="50.1" customHeight="1">
      <c r="A3154" s="87" t="s">
        <v>7311</v>
      </c>
      <c r="B3154" s="30" t="s">
        <v>35</v>
      </c>
      <c r="C3154" s="42" t="s">
        <v>7305</v>
      </c>
      <c r="D3154" s="66" t="s">
        <v>2280</v>
      </c>
      <c r="E3154" s="42" t="s">
        <v>7306</v>
      </c>
      <c r="F3154" s="42" t="s">
        <v>7312</v>
      </c>
      <c r="G3154" s="98" t="s">
        <v>103</v>
      </c>
      <c r="H3154" s="30">
        <v>0</v>
      </c>
      <c r="I3154" s="67">
        <v>590000000</v>
      </c>
      <c r="J3154" s="98" t="s">
        <v>7255</v>
      </c>
      <c r="K3154" s="68" t="s">
        <v>334</v>
      </c>
      <c r="L3154" s="98" t="s">
        <v>7255</v>
      </c>
      <c r="M3154" s="98" t="s">
        <v>84</v>
      </c>
      <c r="N3154" s="98" t="s">
        <v>7308</v>
      </c>
      <c r="O3154" s="98" t="s">
        <v>56</v>
      </c>
      <c r="P3154" s="32">
        <v>796</v>
      </c>
      <c r="Q3154" s="98" t="s">
        <v>47</v>
      </c>
      <c r="R3154" s="58">
        <v>70</v>
      </c>
      <c r="S3154" s="102">
        <v>490</v>
      </c>
      <c r="T3154" s="44">
        <v>0</v>
      </c>
      <c r="U3154" s="44">
        <f t="shared" si="284"/>
        <v>0</v>
      </c>
      <c r="V3154" s="98"/>
      <c r="W3154" s="32">
        <v>2016</v>
      </c>
      <c r="X3154" s="32">
        <v>11.19</v>
      </c>
    </row>
    <row r="3155" spans="1:24" ht="50.1" customHeight="1">
      <c r="A3155" s="180" t="s">
        <v>7313</v>
      </c>
      <c r="B3155" s="30" t="s">
        <v>35</v>
      </c>
      <c r="C3155" s="42" t="s">
        <v>7305</v>
      </c>
      <c r="D3155" s="66" t="s">
        <v>7310</v>
      </c>
      <c r="E3155" s="42" t="s">
        <v>7306</v>
      </c>
      <c r="F3155" s="42" t="s">
        <v>7312</v>
      </c>
      <c r="G3155" s="30" t="s">
        <v>103</v>
      </c>
      <c r="H3155" s="32">
        <v>0</v>
      </c>
      <c r="I3155" s="67">
        <v>590000000</v>
      </c>
      <c r="J3155" s="98" t="s">
        <v>7255</v>
      </c>
      <c r="K3155" s="30" t="s">
        <v>1105</v>
      </c>
      <c r="L3155" s="98" t="s">
        <v>7255</v>
      </c>
      <c r="M3155" s="98" t="s">
        <v>84</v>
      </c>
      <c r="N3155" s="30" t="s">
        <v>303</v>
      </c>
      <c r="O3155" s="30" t="s">
        <v>483</v>
      </c>
      <c r="P3155" s="32">
        <v>796</v>
      </c>
      <c r="Q3155" s="30" t="s">
        <v>47</v>
      </c>
      <c r="R3155" s="58">
        <v>70</v>
      </c>
      <c r="S3155" s="102">
        <v>656</v>
      </c>
      <c r="T3155" s="35">
        <f>S3155*R3155</f>
        <v>45920</v>
      </c>
      <c r="U3155" s="44">
        <f t="shared" si="284"/>
        <v>51430.400000000001</v>
      </c>
      <c r="V3155" s="98"/>
      <c r="W3155" s="32">
        <v>2016</v>
      </c>
      <c r="X3155" s="98"/>
    </row>
    <row r="3156" spans="1:24" ht="50.1" customHeight="1">
      <c r="A3156" s="87" t="s">
        <v>7314</v>
      </c>
      <c r="B3156" s="30" t="s">
        <v>35</v>
      </c>
      <c r="C3156" s="42" t="s">
        <v>7305</v>
      </c>
      <c r="D3156" s="66" t="s">
        <v>2280</v>
      </c>
      <c r="E3156" s="42" t="s">
        <v>7306</v>
      </c>
      <c r="F3156" s="42" t="s">
        <v>7315</v>
      </c>
      <c r="G3156" s="98" t="s">
        <v>103</v>
      </c>
      <c r="H3156" s="30">
        <v>0</v>
      </c>
      <c r="I3156" s="67">
        <v>590000000</v>
      </c>
      <c r="J3156" s="98" t="s">
        <v>7255</v>
      </c>
      <c r="K3156" s="68" t="s">
        <v>334</v>
      </c>
      <c r="L3156" s="98" t="s">
        <v>7255</v>
      </c>
      <c r="M3156" s="98" t="s">
        <v>84</v>
      </c>
      <c r="N3156" s="98" t="s">
        <v>7308</v>
      </c>
      <c r="O3156" s="98" t="s">
        <v>56</v>
      </c>
      <c r="P3156" s="32">
        <v>796</v>
      </c>
      <c r="Q3156" s="98" t="s">
        <v>47</v>
      </c>
      <c r="R3156" s="58">
        <v>70</v>
      </c>
      <c r="S3156" s="102">
        <v>537</v>
      </c>
      <c r="T3156" s="44">
        <v>0</v>
      </c>
      <c r="U3156" s="44">
        <f t="shared" si="284"/>
        <v>0</v>
      </c>
      <c r="V3156" s="98"/>
      <c r="W3156" s="32">
        <v>2016</v>
      </c>
      <c r="X3156" s="32">
        <v>11.19</v>
      </c>
    </row>
    <row r="3157" spans="1:24" ht="50.1" customHeight="1">
      <c r="A3157" s="180" t="s">
        <v>7316</v>
      </c>
      <c r="B3157" s="30" t="s">
        <v>35</v>
      </c>
      <c r="C3157" s="42" t="s">
        <v>7305</v>
      </c>
      <c r="D3157" s="66" t="s">
        <v>7310</v>
      </c>
      <c r="E3157" s="42" t="s">
        <v>7306</v>
      </c>
      <c r="F3157" s="42" t="s">
        <v>7315</v>
      </c>
      <c r="G3157" s="30" t="s">
        <v>103</v>
      </c>
      <c r="H3157" s="32">
        <v>0</v>
      </c>
      <c r="I3157" s="67">
        <v>590000000</v>
      </c>
      <c r="J3157" s="98" t="s">
        <v>7255</v>
      </c>
      <c r="K3157" s="30" t="s">
        <v>1105</v>
      </c>
      <c r="L3157" s="98" t="s">
        <v>7255</v>
      </c>
      <c r="M3157" s="98" t="s">
        <v>84</v>
      </c>
      <c r="N3157" s="30" t="s">
        <v>303</v>
      </c>
      <c r="O3157" s="30" t="s">
        <v>483</v>
      </c>
      <c r="P3157" s="32">
        <v>796</v>
      </c>
      <c r="Q3157" s="30" t="s">
        <v>47</v>
      </c>
      <c r="R3157" s="58">
        <v>70</v>
      </c>
      <c r="S3157" s="181">
        <v>749</v>
      </c>
      <c r="T3157" s="44">
        <f>S3157*R3157</f>
        <v>52430</v>
      </c>
      <c r="U3157" s="44">
        <f t="shared" si="284"/>
        <v>58721.600000000006</v>
      </c>
      <c r="V3157" s="98"/>
      <c r="W3157" s="32">
        <v>2016</v>
      </c>
      <c r="X3157" s="98"/>
    </row>
    <row r="3158" spans="1:24" ht="50.1" customHeight="1">
      <c r="A3158" s="87" t="s">
        <v>7317</v>
      </c>
      <c r="B3158" s="30" t="s">
        <v>35</v>
      </c>
      <c r="C3158" s="42" t="s">
        <v>7305</v>
      </c>
      <c r="D3158" s="66" t="s">
        <v>2280</v>
      </c>
      <c r="E3158" s="42" t="s">
        <v>7306</v>
      </c>
      <c r="F3158" s="42" t="s">
        <v>7318</v>
      </c>
      <c r="G3158" s="98" t="s">
        <v>103</v>
      </c>
      <c r="H3158" s="30">
        <v>0</v>
      </c>
      <c r="I3158" s="67">
        <v>590000000</v>
      </c>
      <c r="J3158" s="98" t="s">
        <v>7255</v>
      </c>
      <c r="K3158" s="68" t="s">
        <v>334</v>
      </c>
      <c r="L3158" s="98" t="s">
        <v>7255</v>
      </c>
      <c r="M3158" s="98" t="s">
        <v>84</v>
      </c>
      <c r="N3158" s="98" t="s">
        <v>7308</v>
      </c>
      <c r="O3158" s="98" t="s">
        <v>56</v>
      </c>
      <c r="P3158" s="32">
        <v>796</v>
      </c>
      <c r="Q3158" s="98" t="s">
        <v>47</v>
      </c>
      <c r="R3158" s="58">
        <v>70</v>
      </c>
      <c r="S3158" s="102">
        <v>657</v>
      </c>
      <c r="T3158" s="44">
        <v>0</v>
      </c>
      <c r="U3158" s="44">
        <f t="shared" si="284"/>
        <v>0</v>
      </c>
      <c r="V3158" s="98"/>
      <c r="W3158" s="32">
        <v>2016</v>
      </c>
      <c r="X3158" s="70">
        <v>11.19</v>
      </c>
    </row>
    <row r="3159" spans="1:24" ht="50.1" customHeight="1">
      <c r="A3159" s="182" t="s">
        <v>7319</v>
      </c>
      <c r="B3159" s="30" t="s">
        <v>35</v>
      </c>
      <c r="C3159" s="42" t="s">
        <v>7305</v>
      </c>
      <c r="D3159" s="66" t="s">
        <v>7310</v>
      </c>
      <c r="E3159" s="42" t="s">
        <v>7306</v>
      </c>
      <c r="F3159" s="42" t="s">
        <v>7318</v>
      </c>
      <c r="G3159" s="30" t="s">
        <v>103</v>
      </c>
      <c r="H3159" s="32">
        <v>0</v>
      </c>
      <c r="I3159" s="67">
        <v>590000000</v>
      </c>
      <c r="J3159" s="98" t="s">
        <v>7255</v>
      </c>
      <c r="K3159" s="30" t="s">
        <v>1105</v>
      </c>
      <c r="L3159" s="98" t="s">
        <v>7255</v>
      </c>
      <c r="M3159" s="98" t="s">
        <v>84</v>
      </c>
      <c r="N3159" s="30" t="s">
        <v>303</v>
      </c>
      <c r="O3159" s="30" t="s">
        <v>483</v>
      </c>
      <c r="P3159" s="32">
        <v>796</v>
      </c>
      <c r="Q3159" s="30" t="s">
        <v>47</v>
      </c>
      <c r="R3159" s="58">
        <v>70</v>
      </c>
      <c r="S3159" s="102">
        <v>901</v>
      </c>
      <c r="T3159" s="35">
        <f>S3159*R3159</f>
        <v>63070</v>
      </c>
      <c r="U3159" s="44">
        <f t="shared" si="284"/>
        <v>70638.400000000009</v>
      </c>
      <c r="V3159" s="123"/>
      <c r="W3159" s="32">
        <v>2016</v>
      </c>
      <c r="X3159" s="70"/>
    </row>
    <row r="3160" spans="1:24" ht="50.1" customHeight="1">
      <c r="A3160" s="87" t="s">
        <v>7320</v>
      </c>
      <c r="B3160" s="30" t="s">
        <v>35</v>
      </c>
      <c r="C3160" s="42" t="s">
        <v>7305</v>
      </c>
      <c r="D3160" s="66" t="s">
        <v>2280</v>
      </c>
      <c r="E3160" s="42" t="s">
        <v>7306</v>
      </c>
      <c r="F3160" s="42" t="s">
        <v>7321</v>
      </c>
      <c r="G3160" s="98" t="s">
        <v>103</v>
      </c>
      <c r="H3160" s="30">
        <v>0</v>
      </c>
      <c r="I3160" s="67">
        <v>590000000</v>
      </c>
      <c r="J3160" s="98" t="s">
        <v>7255</v>
      </c>
      <c r="K3160" s="68" t="s">
        <v>334</v>
      </c>
      <c r="L3160" s="98" t="s">
        <v>7255</v>
      </c>
      <c r="M3160" s="98" t="s">
        <v>84</v>
      </c>
      <c r="N3160" s="98" t="s">
        <v>7308</v>
      </c>
      <c r="O3160" s="98" t="s">
        <v>56</v>
      </c>
      <c r="P3160" s="32">
        <v>796</v>
      </c>
      <c r="Q3160" s="98" t="s">
        <v>47</v>
      </c>
      <c r="R3160" s="58">
        <v>30</v>
      </c>
      <c r="S3160" s="102">
        <v>2740</v>
      </c>
      <c r="T3160" s="44">
        <v>0</v>
      </c>
      <c r="U3160" s="44">
        <f t="shared" si="284"/>
        <v>0</v>
      </c>
      <c r="V3160" s="98"/>
      <c r="W3160" s="32">
        <v>2016</v>
      </c>
      <c r="X3160" s="70">
        <v>11.19</v>
      </c>
    </row>
    <row r="3161" spans="1:24" ht="50.1" customHeight="1">
      <c r="A3161" s="182" t="s">
        <v>7322</v>
      </c>
      <c r="B3161" s="30" t="s">
        <v>35</v>
      </c>
      <c r="C3161" s="42" t="s">
        <v>7305</v>
      </c>
      <c r="D3161" s="66" t="s">
        <v>7310</v>
      </c>
      <c r="E3161" s="42" t="s">
        <v>7306</v>
      </c>
      <c r="F3161" s="42" t="s">
        <v>7321</v>
      </c>
      <c r="G3161" s="30" t="s">
        <v>103</v>
      </c>
      <c r="H3161" s="32">
        <v>0</v>
      </c>
      <c r="I3161" s="67">
        <v>590000000</v>
      </c>
      <c r="J3161" s="98" t="s">
        <v>7255</v>
      </c>
      <c r="K3161" s="30" t="s">
        <v>1105</v>
      </c>
      <c r="L3161" s="98" t="s">
        <v>7255</v>
      </c>
      <c r="M3161" s="98" t="s">
        <v>84</v>
      </c>
      <c r="N3161" s="30" t="s">
        <v>303</v>
      </c>
      <c r="O3161" s="30" t="s">
        <v>483</v>
      </c>
      <c r="P3161" s="32">
        <v>796</v>
      </c>
      <c r="Q3161" s="30" t="s">
        <v>47</v>
      </c>
      <c r="R3161" s="58">
        <v>30</v>
      </c>
      <c r="S3161" s="102">
        <v>3790</v>
      </c>
      <c r="T3161" s="35">
        <f>S3161*R3161</f>
        <v>113700</v>
      </c>
      <c r="U3161" s="44">
        <f t="shared" si="284"/>
        <v>127344.00000000001</v>
      </c>
      <c r="V3161" s="123"/>
      <c r="W3161" s="32">
        <v>2016</v>
      </c>
      <c r="X3161" s="70"/>
    </row>
    <row r="3162" spans="1:24" ht="50.1" customHeight="1">
      <c r="A3162" s="87" t="s">
        <v>7323</v>
      </c>
      <c r="B3162" s="30" t="s">
        <v>35</v>
      </c>
      <c r="C3162" s="42" t="s">
        <v>7305</v>
      </c>
      <c r="D3162" s="66" t="s">
        <v>2280</v>
      </c>
      <c r="E3162" s="42" t="s">
        <v>7306</v>
      </c>
      <c r="F3162" s="42" t="s">
        <v>7324</v>
      </c>
      <c r="G3162" s="98" t="s">
        <v>103</v>
      </c>
      <c r="H3162" s="30">
        <v>0</v>
      </c>
      <c r="I3162" s="67">
        <v>590000000</v>
      </c>
      <c r="J3162" s="98" t="s">
        <v>7255</v>
      </c>
      <c r="K3162" s="68" t="s">
        <v>334</v>
      </c>
      <c r="L3162" s="98" t="s">
        <v>7255</v>
      </c>
      <c r="M3162" s="98" t="s">
        <v>84</v>
      </c>
      <c r="N3162" s="98" t="s">
        <v>7308</v>
      </c>
      <c r="O3162" s="98" t="s">
        <v>56</v>
      </c>
      <c r="P3162" s="32">
        <v>796</v>
      </c>
      <c r="Q3162" s="98" t="s">
        <v>47</v>
      </c>
      <c r="R3162" s="58">
        <v>10</v>
      </c>
      <c r="S3162" s="119">
        <v>3930</v>
      </c>
      <c r="T3162" s="44">
        <v>0</v>
      </c>
      <c r="U3162" s="44">
        <f t="shared" si="284"/>
        <v>0</v>
      </c>
      <c r="V3162" s="98"/>
      <c r="W3162" s="32">
        <v>2016</v>
      </c>
      <c r="X3162" s="70">
        <v>11.19</v>
      </c>
    </row>
    <row r="3163" spans="1:24" ht="50.1" customHeight="1">
      <c r="A3163" s="182" t="s">
        <v>7325</v>
      </c>
      <c r="B3163" s="30" t="s">
        <v>35</v>
      </c>
      <c r="C3163" s="42" t="s">
        <v>7305</v>
      </c>
      <c r="D3163" s="66" t="s">
        <v>7310</v>
      </c>
      <c r="E3163" s="42" t="s">
        <v>7306</v>
      </c>
      <c r="F3163" s="42" t="s">
        <v>7324</v>
      </c>
      <c r="G3163" s="30" t="s">
        <v>103</v>
      </c>
      <c r="H3163" s="32">
        <v>0</v>
      </c>
      <c r="I3163" s="67">
        <v>590000000</v>
      </c>
      <c r="J3163" s="98" t="s">
        <v>7255</v>
      </c>
      <c r="K3163" s="30" t="s">
        <v>1105</v>
      </c>
      <c r="L3163" s="98" t="s">
        <v>7255</v>
      </c>
      <c r="M3163" s="98" t="s">
        <v>84</v>
      </c>
      <c r="N3163" s="30" t="s">
        <v>303</v>
      </c>
      <c r="O3163" s="30" t="s">
        <v>483</v>
      </c>
      <c r="P3163" s="32">
        <v>796</v>
      </c>
      <c r="Q3163" s="30" t="s">
        <v>47</v>
      </c>
      <c r="R3163" s="183">
        <v>10</v>
      </c>
      <c r="S3163" s="181">
        <v>4137</v>
      </c>
      <c r="T3163" s="35">
        <f>S3163*R3163</f>
        <v>41370</v>
      </c>
      <c r="U3163" s="44">
        <f t="shared" si="284"/>
        <v>46334.400000000001</v>
      </c>
      <c r="V3163" s="123"/>
      <c r="W3163" s="32">
        <v>2016</v>
      </c>
      <c r="X3163" s="70"/>
    </row>
    <row r="3164" spans="1:24" ht="50.1" customHeight="1">
      <c r="A3164" s="87" t="s">
        <v>7326</v>
      </c>
      <c r="B3164" s="30" t="s">
        <v>35</v>
      </c>
      <c r="C3164" s="42" t="s">
        <v>7305</v>
      </c>
      <c r="D3164" s="66" t="s">
        <v>2280</v>
      </c>
      <c r="E3164" s="42" t="s">
        <v>7306</v>
      </c>
      <c r="F3164" s="42" t="s">
        <v>7327</v>
      </c>
      <c r="G3164" s="98" t="s">
        <v>103</v>
      </c>
      <c r="H3164" s="30">
        <v>0</v>
      </c>
      <c r="I3164" s="67">
        <v>590000000</v>
      </c>
      <c r="J3164" s="98" t="s">
        <v>7255</v>
      </c>
      <c r="K3164" s="68" t="s">
        <v>334</v>
      </c>
      <c r="L3164" s="98" t="s">
        <v>7255</v>
      </c>
      <c r="M3164" s="98" t="s">
        <v>84</v>
      </c>
      <c r="N3164" s="98" t="s">
        <v>7308</v>
      </c>
      <c r="O3164" s="98" t="s">
        <v>56</v>
      </c>
      <c r="P3164" s="32">
        <v>796</v>
      </c>
      <c r="Q3164" s="98" t="s">
        <v>47</v>
      </c>
      <c r="R3164" s="58">
        <v>20</v>
      </c>
      <c r="S3164" s="102">
        <v>2650</v>
      </c>
      <c r="T3164" s="44">
        <v>0</v>
      </c>
      <c r="U3164" s="44">
        <f t="shared" si="284"/>
        <v>0</v>
      </c>
      <c r="V3164" s="98"/>
      <c r="W3164" s="32">
        <v>2016</v>
      </c>
      <c r="X3164" s="70">
        <v>11.19</v>
      </c>
    </row>
    <row r="3165" spans="1:24" ht="50.1" customHeight="1">
      <c r="A3165" s="182" t="s">
        <v>7328</v>
      </c>
      <c r="B3165" s="30" t="s">
        <v>35</v>
      </c>
      <c r="C3165" s="42" t="s">
        <v>7305</v>
      </c>
      <c r="D3165" s="66" t="s">
        <v>7310</v>
      </c>
      <c r="E3165" s="42" t="s">
        <v>7306</v>
      </c>
      <c r="F3165" s="42" t="s">
        <v>7327</v>
      </c>
      <c r="G3165" s="30" t="s">
        <v>103</v>
      </c>
      <c r="H3165" s="32">
        <v>0</v>
      </c>
      <c r="I3165" s="67">
        <v>590000000</v>
      </c>
      <c r="J3165" s="98" t="s">
        <v>7255</v>
      </c>
      <c r="K3165" s="30" t="s">
        <v>1105</v>
      </c>
      <c r="L3165" s="98" t="s">
        <v>7255</v>
      </c>
      <c r="M3165" s="98" t="s">
        <v>84</v>
      </c>
      <c r="N3165" s="30" t="s">
        <v>303</v>
      </c>
      <c r="O3165" s="30" t="s">
        <v>483</v>
      </c>
      <c r="P3165" s="32">
        <v>796</v>
      </c>
      <c r="Q3165" s="30" t="s">
        <v>47</v>
      </c>
      <c r="R3165" s="58">
        <v>20</v>
      </c>
      <c r="S3165" s="102">
        <v>5592</v>
      </c>
      <c r="T3165" s="44">
        <f>S3165*R3165</f>
        <v>111840</v>
      </c>
      <c r="U3165" s="44">
        <f t="shared" si="284"/>
        <v>125260.80000000002</v>
      </c>
      <c r="V3165" s="123"/>
      <c r="W3165" s="32">
        <v>2016</v>
      </c>
      <c r="X3165" s="70"/>
    </row>
    <row r="3166" spans="1:24" ht="50.1" customHeight="1">
      <c r="A3166" s="87" t="s">
        <v>7329</v>
      </c>
      <c r="B3166" s="30" t="s">
        <v>35</v>
      </c>
      <c r="C3166" s="42" t="s">
        <v>7305</v>
      </c>
      <c r="D3166" s="66" t="s">
        <v>2280</v>
      </c>
      <c r="E3166" s="42" t="s">
        <v>7306</v>
      </c>
      <c r="F3166" s="42" t="s">
        <v>7330</v>
      </c>
      <c r="G3166" s="98" t="s">
        <v>103</v>
      </c>
      <c r="H3166" s="30">
        <v>0</v>
      </c>
      <c r="I3166" s="67">
        <v>590000000</v>
      </c>
      <c r="J3166" s="98" t="s">
        <v>7255</v>
      </c>
      <c r="K3166" s="68" t="s">
        <v>334</v>
      </c>
      <c r="L3166" s="98" t="s">
        <v>7255</v>
      </c>
      <c r="M3166" s="98" t="s">
        <v>84</v>
      </c>
      <c r="N3166" s="98" t="s">
        <v>7308</v>
      </c>
      <c r="O3166" s="98" t="s">
        <v>56</v>
      </c>
      <c r="P3166" s="32">
        <v>796</v>
      </c>
      <c r="Q3166" s="98" t="s">
        <v>47</v>
      </c>
      <c r="R3166" s="58">
        <v>15</v>
      </c>
      <c r="S3166" s="102">
        <v>3885</v>
      </c>
      <c r="T3166" s="44">
        <v>0</v>
      </c>
      <c r="U3166" s="44">
        <f t="shared" si="284"/>
        <v>0</v>
      </c>
      <c r="V3166" s="98"/>
      <c r="W3166" s="32">
        <v>2016</v>
      </c>
      <c r="X3166" s="70">
        <v>11.19</v>
      </c>
    </row>
    <row r="3167" spans="1:24" ht="50.1" customHeight="1">
      <c r="A3167" s="182" t="s">
        <v>7331</v>
      </c>
      <c r="B3167" s="30" t="s">
        <v>35</v>
      </c>
      <c r="C3167" s="42" t="s">
        <v>7305</v>
      </c>
      <c r="D3167" s="66" t="s">
        <v>7310</v>
      </c>
      <c r="E3167" s="42" t="s">
        <v>7306</v>
      </c>
      <c r="F3167" s="42" t="s">
        <v>7330</v>
      </c>
      <c r="G3167" s="30" t="s">
        <v>103</v>
      </c>
      <c r="H3167" s="32">
        <v>0</v>
      </c>
      <c r="I3167" s="67">
        <v>590000000</v>
      </c>
      <c r="J3167" s="98" t="s">
        <v>7255</v>
      </c>
      <c r="K3167" s="30" t="s">
        <v>1105</v>
      </c>
      <c r="L3167" s="98" t="s">
        <v>7255</v>
      </c>
      <c r="M3167" s="98" t="s">
        <v>84</v>
      </c>
      <c r="N3167" s="30" t="s">
        <v>303</v>
      </c>
      <c r="O3167" s="30" t="s">
        <v>483</v>
      </c>
      <c r="P3167" s="32">
        <v>796</v>
      </c>
      <c r="Q3167" s="30" t="s">
        <v>47</v>
      </c>
      <c r="R3167" s="58">
        <v>15</v>
      </c>
      <c r="S3167" s="102">
        <v>5426</v>
      </c>
      <c r="T3167" s="44">
        <f>S3167*R3167</f>
        <v>81390</v>
      </c>
      <c r="U3167" s="44">
        <f t="shared" si="284"/>
        <v>91156.800000000003</v>
      </c>
      <c r="V3167" s="123"/>
      <c r="W3167" s="32">
        <v>2016</v>
      </c>
      <c r="X3167" s="70"/>
    </row>
    <row r="3168" spans="1:24" ht="50.1" customHeight="1">
      <c r="A3168" s="87" t="s">
        <v>7332</v>
      </c>
      <c r="B3168" s="30" t="s">
        <v>35</v>
      </c>
      <c r="C3168" s="42" t="s">
        <v>7305</v>
      </c>
      <c r="D3168" s="66" t="s">
        <v>2280</v>
      </c>
      <c r="E3168" s="42" t="s">
        <v>7306</v>
      </c>
      <c r="F3168" s="42" t="s">
        <v>7333</v>
      </c>
      <c r="G3168" s="98" t="s">
        <v>103</v>
      </c>
      <c r="H3168" s="30">
        <v>0</v>
      </c>
      <c r="I3168" s="67">
        <v>590000000</v>
      </c>
      <c r="J3168" s="98" t="s">
        <v>7255</v>
      </c>
      <c r="K3168" s="68" t="s">
        <v>334</v>
      </c>
      <c r="L3168" s="98" t="s">
        <v>7255</v>
      </c>
      <c r="M3168" s="98" t="s">
        <v>84</v>
      </c>
      <c r="N3168" s="98" t="s">
        <v>7308</v>
      </c>
      <c r="O3168" s="98" t="s">
        <v>56</v>
      </c>
      <c r="P3168" s="32">
        <v>796</v>
      </c>
      <c r="Q3168" s="98" t="s">
        <v>47</v>
      </c>
      <c r="R3168" s="58">
        <v>15</v>
      </c>
      <c r="S3168" s="102">
        <v>18950</v>
      </c>
      <c r="T3168" s="44">
        <v>0</v>
      </c>
      <c r="U3168" s="44">
        <f t="shared" si="284"/>
        <v>0</v>
      </c>
      <c r="V3168" s="98"/>
      <c r="W3168" s="32">
        <v>2016</v>
      </c>
      <c r="X3168" s="70">
        <v>11.19</v>
      </c>
    </row>
    <row r="3169" spans="1:24" ht="50.1" customHeight="1">
      <c r="A3169" s="182" t="s">
        <v>7334</v>
      </c>
      <c r="B3169" s="30" t="s">
        <v>35</v>
      </c>
      <c r="C3169" s="42" t="s">
        <v>7305</v>
      </c>
      <c r="D3169" s="66" t="s">
        <v>7310</v>
      </c>
      <c r="E3169" s="42" t="s">
        <v>7306</v>
      </c>
      <c r="F3169" s="42" t="s">
        <v>7333</v>
      </c>
      <c r="G3169" s="30" t="s">
        <v>103</v>
      </c>
      <c r="H3169" s="32">
        <v>0</v>
      </c>
      <c r="I3169" s="67">
        <v>590000000</v>
      </c>
      <c r="J3169" s="98" t="s">
        <v>7255</v>
      </c>
      <c r="K3169" s="30" t="s">
        <v>1105</v>
      </c>
      <c r="L3169" s="98" t="s">
        <v>7255</v>
      </c>
      <c r="M3169" s="98" t="s">
        <v>84</v>
      </c>
      <c r="N3169" s="30" t="s">
        <v>303</v>
      </c>
      <c r="O3169" s="30" t="s">
        <v>483</v>
      </c>
      <c r="P3169" s="32">
        <v>796</v>
      </c>
      <c r="Q3169" s="30" t="s">
        <v>47</v>
      </c>
      <c r="R3169" s="58">
        <v>15</v>
      </c>
      <c r="S3169" s="102">
        <v>25535</v>
      </c>
      <c r="T3169" s="44">
        <f>S3169*R3169</f>
        <v>383025</v>
      </c>
      <c r="U3169" s="44">
        <f t="shared" si="284"/>
        <v>428988.00000000006</v>
      </c>
      <c r="V3169" s="123"/>
      <c r="W3169" s="32">
        <v>2016</v>
      </c>
      <c r="X3169" s="70"/>
    </row>
    <row r="3170" spans="1:24" ht="50.1" customHeight="1">
      <c r="A3170" s="87" t="s">
        <v>7335</v>
      </c>
      <c r="B3170" s="30" t="s">
        <v>35</v>
      </c>
      <c r="C3170" s="42" t="s">
        <v>7305</v>
      </c>
      <c r="D3170" s="66" t="s">
        <v>2280</v>
      </c>
      <c r="E3170" s="42" t="s">
        <v>7306</v>
      </c>
      <c r="F3170" s="31" t="s">
        <v>7336</v>
      </c>
      <c r="G3170" s="98" t="s">
        <v>103</v>
      </c>
      <c r="H3170" s="30">
        <v>0</v>
      </c>
      <c r="I3170" s="67">
        <v>590000000</v>
      </c>
      <c r="J3170" s="98" t="s">
        <v>7255</v>
      </c>
      <c r="K3170" s="68" t="s">
        <v>334</v>
      </c>
      <c r="L3170" s="98" t="s">
        <v>7255</v>
      </c>
      <c r="M3170" s="98" t="s">
        <v>84</v>
      </c>
      <c r="N3170" s="98" t="s">
        <v>7308</v>
      </c>
      <c r="O3170" s="98" t="s">
        <v>56</v>
      </c>
      <c r="P3170" s="32">
        <v>796</v>
      </c>
      <c r="Q3170" s="98" t="s">
        <v>47</v>
      </c>
      <c r="R3170" s="58">
        <v>30</v>
      </c>
      <c r="S3170" s="184">
        <v>2259</v>
      </c>
      <c r="T3170" s="44">
        <v>0</v>
      </c>
      <c r="U3170" s="44">
        <f t="shared" si="284"/>
        <v>0</v>
      </c>
      <c r="V3170" s="98"/>
      <c r="W3170" s="32">
        <v>2016</v>
      </c>
      <c r="X3170" s="70">
        <v>11.19</v>
      </c>
    </row>
    <row r="3171" spans="1:24" ht="50.1" customHeight="1">
      <c r="A3171" s="182" t="s">
        <v>7337</v>
      </c>
      <c r="B3171" s="30" t="s">
        <v>35</v>
      </c>
      <c r="C3171" s="42" t="s">
        <v>7305</v>
      </c>
      <c r="D3171" s="66" t="s">
        <v>7310</v>
      </c>
      <c r="E3171" s="42" t="s">
        <v>7306</v>
      </c>
      <c r="F3171" s="31" t="s">
        <v>7336</v>
      </c>
      <c r="G3171" s="30" t="s">
        <v>103</v>
      </c>
      <c r="H3171" s="32">
        <v>0</v>
      </c>
      <c r="I3171" s="67">
        <v>590000000</v>
      </c>
      <c r="J3171" s="98" t="s">
        <v>7255</v>
      </c>
      <c r="K3171" s="30" t="s">
        <v>1105</v>
      </c>
      <c r="L3171" s="98" t="s">
        <v>7255</v>
      </c>
      <c r="M3171" s="98" t="s">
        <v>84</v>
      </c>
      <c r="N3171" s="30" t="s">
        <v>303</v>
      </c>
      <c r="O3171" s="30" t="s">
        <v>483</v>
      </c>
      <c r="P3171" s="32">
        <v>796</v>
      </c>
      <c r="Q3171" s="30" t="s">
        <v>47</v>
      </c>
      <c r="R3171" s="183">
        <v>30</v>
      </c>
      <c r="S3171" s="102">
        <v>3660</v>
      </c>
      <c r="T3171" s="44">
        <f>S3171*R3171</f>
        <v>109800</v>
      </c>
      <c r="U3171" s="44">
        <f t="shared" si="284"/>
        <v>122976.00000000001</v>
      </c>
      <c r="V3171" s="123"/>
      <c r="W3171" s="32">
        <v>2016</v>
      </c>
      <c r="X3171" s="70"/>
    </row>
    <row r="3172" spans="1:24" ht="50.1" customHeight="1">
      <c r="A3172" s="87" t="s">
        <v>7338</v>
      </c>
      <c r="B3172" s="30" t="s">
        <v>35</v>
      </c>
      <c r="C3172" s="42" t="s">
        <v>7305</v>
      </c>
      <c r="D3172" s="66" t="s">
        <v>2280</v>
      </c>
      <c r="E3172" s="42" t="s">
        <v>7306</v>
      </c>
      <c r="F3172" s="42" t="s">
        <v>7339</v>
      </c>
      <c r="G3172" s="98" t="s">
        <v>103</v>
      </c>
      <c r="H3172" s="30">
        <v>0</v>
      </c>
      <c r="I3172" s="67">
        <v>590000000</v>
      </c>
      <c r="J3172" s="98" t="s">
        <v>7255</v>
      </c>
      <c r="K3172" s="68" t="s">
        <v>334</v>
      </c>
      <c r="L3172" s="98" t="s">
        <v>7255</v>
      </c>
      <c r="M3172" s="98" t="s">
        <v>84</v>
      </c>
      <c r="N3172" s="98" t="s">
        <v>7308</v>
      </c>
      <c r="O3172" s="98" t="s">
        <v>56</v>
      </c>
      <c r="P3172" s="32">
        <v>796</v>
      </c>
      <c r="Q3172" s="98" t="s">
        <v>47</v>
      </c>
      <c r="R3172" s="58">
        <v>30</v>
      </c>
      <c r="S3172" s="102">
        <v>610</v>
      </c>
      <c r="T3172" s="44">
        <v>0</v>
      </c>
      <c r="U3172" s="44">
        <f t="shared" si="284"/>
        <v>0</v>
      </c>
      <c r="V3172" s="98"/>
      <c r="W3172" s="32">
        <v>2016</v>
      </c>
      <c r="X3172" s="70">
        <v>11.19</v>
      </c>
    </row>
    <row r="3173" spans="1:24" ht="50.1" customHeight="1">
      <c r="A3173" s="182" t="s">
        <v>7340</v>
      </c>
      <c r="B3173" s="30" t="s">
        <v>35</v>
      </c>
      <c r="C3173" s="42" t="s">
        <v>7305</v>
      </c>
      <c r="D3173" s="66" t="s">
        <v>7310</v>
      </c>
      <c r="E3173" s="42" t="s">
        <v>7306</v>
      </c>
      <c r="F3173" s="42" t="s">
        <v>7339</v>
      </c>
      <c r="G3173" s="30" t="s">
        <v>103</v>
      </c>
      <c r="H3173" s="32">
        <v>0</v>
      </c>
      <c r="I3173" s="67">
        <v>590000000</v>
      </c>
      <c r="J3173" s="98" t="s">
        <v>7255</v>
      </c>
      <c r="K3173" s="30" t="s">
        <v>1105</v>
      </c>
      <c r="L3173" s="98" t="s">
        <v>7255</v>
      </c>
      <c r="M3173" s="98" t="s">
        <v>84</v>
      </c>
      <c r="N3173" s="30" t="s">
        <v>303</v>
      </c>
      <c r="O3173" s="30" t="s">
        <v>483</v>
      </c>
      <c r="P3173" s="32">
        <v>796</v>
      </c>
      <c r="Q3173" s="30" t="s">
        <v>47</v>
      </c>
      <c r="R3173" s="183">
        <v>30</v>
      </c>
      <c r="S3173" s="102">
        <v>925</v>
      </c>
      <c r="T3173" s="44">
        <f>S3173*R3173</f>
        <v>27750</v>
      </c>
      <c r="U3173" s="44">
        <f t="shared" si="284"/>
        <v>31080.000000000004</v>
      </c>
      <c r="V3173" s="123"/>
      <c r="W3173" s="32">
        <v>2016</v>
      </c>
      <c r="X3173" s="70"/>
    </row>
    <row r="3174" spans="1:24" ht="50.1" customHeight="1">
      <c r="A3174" s="87" t="s">
        <v>7341</v>
      </c>
      <c r="B3174" s="30" t="s">
        <v>35</v>
      </c>
      <c r="C3174" s="42" t="s">
        <v>7342</v>
      </c>
      <c r="D3174" s="66" t="s">
        <v>2280</v>
      </c>
      <c r="E3174" s="42" t="s">
        <v>7343</v>
      </c>
      <c r="F3174" s="42" t="s">
        <v>7344</v>
      </c>
      <c r="G3174" s="98" t="s">
        <v>103</v>
      </c>
      <c r="H3174" s="30">
        <v>0</v>
      </c>
      <c r="I3174" s="67">
        <v>590000000</v>
      </c>
      <c r="J3174" s="98" t="s">
        <v>7255</v>
      </c>
      <c r="K3174" s="68" t="s">
        <v>334</v>
      </c>
      <c r="L3174" s="98" t="s">
        <v>7255</v>
      </c>
      <c r="M3174" s="98" t="s">
        <v>84</v>
      </c>
      <c r="N3174" s="98" t="s">
        <v>7308</v>
      </c>
      <c r="O3174" s="98" t="s">
        <v>56</v>
      </c>
      <c r="P3174" s="32">
        <v>796</v>
      </c>
      <c r="Q3174" s="98" t="s">
        <v>47</v>
      </c>
      <c r="R3174" s="58">
        <v>70</v>
      </c>
      <c r="S3174" s="102">
        <v>566</v>
      </c>
      <c r="T3174" s="44">
        <v>0</v>
      </c>
      <c r="U3174" s="44">
        <f t="shared" si="284"/>
        <v>0</v>
      </c>
      <c r="V3174" s="98"/>
      <c r="W3174" s="32">
        <v>2016</v>
      </c>
      <c r="X3174" s="70">
        <v>11.19</v>
      </c>
    </row>
    <row r="3175" spans="1:24" ht="50.1" customHeight="1">
      <c r="A3175" s="182" t="s">
        <v>7345</v>
      </c>
      <c r="B3175" s="30" t="s">
        <v>35</v>
      </c>
      <c r="C3175" s="42" t="s">
        <v>7342</v>
      </c>
      <c r="D3175" s="66" t="s">
        <v>7310</v>
      </c>
      <c r="E3175" s="42" t="s">
        <v>7343</v>
      </c>
      <c r="F3175" s="42" t="s">
        <v>7344</v>
      </c>
      <c r="G3175" s="30" t="s">
        <v>103</v>
      </c>
      <c r="H3175" s="32">
        <v>0</v>
      </c>
      <c r="I3175" s="67">
        <v>590000000</v>
      </c>
      <c r="J3175" s="98" t="s">
        <v>7255</v>
      </c>
      <c r="K3175" s="30" t="s">
        <v>1105</v>
      </c>
      <c r="L3175" s="98" t="s">
        <v>7255</v>
      </c>
      <c r="M3175" s="98" t="s">
        <v>84</v>
      </c>
      <c r="N3175" s="30" t="s">
        <v>303</v>
      </c>
      <c r="O3175" s="30" t="s">
        <v>483</v>
      </c>
      <c r="P3175" s="32">
        <v>796</v>
      </c>
      <c r="Q3175" s="30" t="s">
        <v>47</v>
      </c>
      <c r="R3175" s="58">
        <v>70</v>
      </c>
      <c r="S3175" s="102">
        <v>789</v>
      </c>
      <c r="T3175" s="44">
        <f>S3175*R3175</f>
        <v>55230</v>
      </c>
      <c r="U3175" s="44">
        <f t="shared" si="284"/>
        <v>61857.600000000006</v>
      </c>
      <c r="V3175" s="123"/>
      <c r="W3175" s="32">
        <v>2016</v>
      </c>
      <c r="X3175" s="70"/>
    </row>
    <row r="3176" spans="1:24" ht="50.1" customHeight="1">
      <c r="A3176" s="87" t="s">
        <v>7346</v>
      </c>
      <c r="B3176" s="30" t="s">
        <v>35</v>
      </c>
      <c r="C3176" s="42" t="s">
        <v>7342</v>
      </c>
      <c r="D3176" s="66" t="s">
        <v>2280</v>
      </c>
      <c r="E3176" s="42" t="s">
        <v>7343</v>
      </c>
      <c r="F3176" s="42" t="s">
        <v>7347</v>
      </c>
      <c r="G3176" s="98" t="s">
        <v>103</v>
      </c>
      <c r="H3176" s="30">
        <v>0</v>
      </c>
      <c r="I3176" s="67">
        <v>590000000</v>
      </c>
      <c r="J3176" s="98" t="s">
        <v>7255</v>
      </c>
      <c r="K3176" s="68" t="s">
        <v>334</v>
      </c>
      <c r="L3176" s="98" t="s">
        <v>7255</v>
      </c>
      <c r="M3176" s="98" t="s">
        <v>84</v>
      </c>
      <c r="N3176" s="98" t="s">
        <v>7308</v>
      </c>
      <c r="O3176" s="98" t="s">
        <v>56</v>
      </c>
      <c r="P3176" s="32">
        <v>796</v>
      </c>
      <c r="Q3176" s="98" t="s">
        <v>47</v>
      </c>
      <c r="R3176" s="58">
        <v>70</v>
      </c>
      <c r="S3176" s="185">
        <v>630</v>
      </c>
      <c r="T3176" s="44">
        <v>0</v>
      </c>
      <c r="U3176" s="44">
        <f t="shared" si="284"/>
        <v>0</v>
      </c>
      <c r="V3176" s="98"/>
      <c r="W3176" s="32">
        <v>2016</v>
      </c>
      <c r="X3176" s="70">
        <v>11.19</v>
      </c>
    </row>
    <row r="3177" spans="1:24" ht="50.1" customHeight="1">
      <c r="A3177" s="182" t="s">
        <v>7348</v>
      </c>
      <c r="B3177" s="30" t="s">
        <v>35</v>
      </c>
      <c r="C3177" s="42" t="s">
        <v>7342</v>
      </c>
      <c r="D3177" s="66" t="s">
        <v>7310</v>
      </c>
      <c r="E3177" s="42" t="s">
        <v>7343</v>
      </c>
      <c r="F3177" s="42" t="s">
        <v>7347</v>
      </c>
      <c r="G3177" s="30" t="s">
        <v>103</v>
      </c>
      <c r="H3177" s="32">
        <v>0</v>
      </c>
      <c r="I3177" s="67">
        <v>590000000</v>
      </c>
      <c r="J3177" s="98" t="s">
        <v>7255</v>
      </c>
      <c r="K3177" s="30" t="s">
        <v>1105</v>
      </c>
      <c r="L3177" s="98" t="s">
        <v>7255</v>
      </c>
      <c r="M3177" s="98" t="s">
        <v>84</v>
      </c>
      <c r="N3177" s="30" t="s">
        <v>303</v>
      </c>
      <c r="O3177" s="30" t="s">
        <v>483</v>
      </c>
      <c r="P3177" s="32">
        <v>796</v>
      </c>
      <c r="Q3177" s="30" t="s">
        <v>47</v>
      </c>
      <c r="R3177" s="58">
        <v>70</v>
      </c>
      <c r="S3177" s="102">
        <v>870</v>
      </c>
      <c r="T3177" s="44">
        <f>S3177*R3177</f>
        <v>60900</v>
      </c>
      <c r="U3177" s="44">
        <f t="shared" si="284"/>
        <v>68208</v>
      </c>
      <c r="V3177" s="123"/>
      <c r="W3177" s="32">
        <v>2016</v>
      </c>
      <c r="X3177" s="70"/>
    </row>
    <row r="3178" spans="1:24" ht="50.1" customHeight="1">
      <c r="A3178" s="87" t="s">
        <v>7349</v>
      </c>
      <c r="B3178" s="30" t="s">
        <v>35</v>
      </c>
      <c r="C3178" s="42" t="s">
        <v>7342</v>
      </c>
      <c r="D3178" s="66" t="s">
        <v>2280</v>
      </c>
      <c r="E3178" s="42" t="s">
        <v>7343</v>
      </c>
      <c r="F3178" s="42" t="s">
        <v>7350</v>
      </c>
      <c r="G3178" s="98" t="s">
        <v>103</v>
      </c>
      <c r="H3178" s="30">
        <v>0</v>
      </c>
      <c r="I3178" s="67">
        <v>590000000</v>
      </c>
      <c r="J3178" s="98" t="s">
        <v>7255</v>
      </c>
      <c r="K3178" s="68" t="s">
        <v>334</v>
      </c>
      <c r="L3178" s="98" t="s">
        <v>7255</v>
      </c>
      <c r="M3178" s="98" t="s">
        <v>84</v>
      </c>
      <c r="N3178" s="98" t="s">
        <v>7308</v>
      </c>
      <c r="O3178" s="98" t="s">
        <v>56</v>
      </c>
      <c r="P3178" s="32">
        <v>796</v>
      </c>
      <c r="Q3178" s="98" t="s">
        <v>47</v>
      </c>
      <c r="R3178" s="58">
        <v>70</v>
      </c>
      <c r="S3178" s="58">
        <v>729</v>
      </c>
      <c r="T3178" s="44">
        <v>0</v>
      </c>
      <c r="U3178" s="44">
        <f t="shared" si="284"/>
        <v>0</v>
      </c>
      <c r="V3178" s="98"/>
      <c r="W3178" s="32">
        <v>2016</v>
      </c>
      <c r="X3178" s="70">
        <v>11.19</v>
      </c>
    </row>
    <row r="3179" spans="1:24" ht="50.1" customHeight="1">
      <c r="A3179" s="182" t="s">
        <v>7351</v>
      </c>
      <c r="B3179" s="30" t="s">
        <v>35</v>
      </c>
      <c r="C3179" s="42" t="s">
        <v>7342</v>
      </c>
      <c r="D3179" s="66" t="s">
        <v>7310</v>
      </c>
      <c r="E3179" s="42" t="s">
        <v>7343</v>
      </c>
      <c r="F3179" s="42" t="s">
        <v>7350</v>
      </c>
      <c r="G3179" s="30" t="s">
        <v>103</v>
      </c>
      <c r="H3179" s="32">
        <v>0</v>
      </c>
      <c r="I3179" s="67">
        <v>590000000</v>
      </c>
      <c r="J3179" s="98" t="s">
        <v>7255</v>
      </c>
      <c r="K3179" s="30" t="s">
        <v>1105</v>
      </c>
      <c r="L3179" s="98" t="s">
        <v>7255</v>
      </c>
      <c r="M3179" s="98" t="s">
        <v>84</v>
      </c>
      <c r="N3179" s="30" t="s">
        <v>303</v>
      </c>
      <c r="O3179" s="30" t="s">
        <v>483</v>
      </c>
      <c r="P3179" s="32">
        <v>796</v>
      </c>
      <c r="Q3179" s="30" t="s">
        <v>47</v>
      </c>
      <c r="R3179" s="183">
        <v>70</v>
      </c>
      <c r="S3179" s="102">
        <v>749</v>
      </c>
      <c r="T3179" s="44">
        <f>S3179*R3179</f>
        <v>52430</v>
      </c>
      <c r="U3179" s="44">
        <f t="shared" si="284"/>
        <v>58721.600000000006</v>
      </c>
      <c r="V3179" s="123"/>
      <c r="W3179" s="32">
        <v>2016</v>
      </c>
      <c r="X3179" s="70"/>
    </row>
    <row r="3180" spans="1:24" ht="50.1" customHeight="1">
      <c r="A3180" s="87" t="s">
        <v>7352</v>
      </c>
      <c r="B3180" s="30" t="s">
        <v>35</v>
      </c>
      <c r="C3180" s="42" t="s">
        <v>7342</v>
      </c>
      <c r="D3180" s="66" t="s">
        <v>2280</v>
      </c>
      <c r="E3180" s="42" t="s">
        <v>7343</v>
      </c>
      <c r="F3180" s="42" t="s">
        <v>7353</v>
      </c>
      <c r="G3180" s="98" t="s">
        <v>103</v>
      </c>
      <c r="H3180" s="30">
        <v>0</v>
      </c>
      <c r="I3180" s="67">
        <v>590000000</v>
      </c>
      <c r="J3180" s="98" t="s">
        <v>7255</v>
      </c>
      <c r="K3180" s="68" t="s">
        <v>334</v>
      </c>
      <c r="L3180" s="98" t="s">
        <v>7255</v>
      </c>
      <c r="M3180" s="98" t="s">
        <v>84</v>
      </c>
      <c r="N3180" s="98" t="s">
        <v>7308</v>
      </c>
      <c r="O3180" s="98" t="s">
        <v>56</v>
      </c>
      <c r="P3180" s="32">
        <v>796</v>
      </c>
      <c r="Q3180" s="98" t="s">
        <v>47</v>
      </c>
      <c r="R3180" s="58">
        <v>70</v>
      </c>
      <c r="S3180" s="102">
        <v>920</v>
      </c>
      <c r="T3180" s="44">
        <v>0</v>
      </c>
      <c r="U3180" s="44">
        <f t="shared" si="284"/>
        <v>0</v>
      </c>
      <c r="V3180" s="98"/>
      <c r="W3180" s="32">
        <v>2016</v>
      </c>
      <c r="X3180" s="70">
        <v>11.19</v>
      </c>
    </row>
    <row r="3181" spans="1:24" ht="50.1" customHeight="1">
      <c r="A3181" s="182" t="s">
        <v>7354</v>
      </c>
      <c r="B3181" s="30" t="s">
        <v>35</v>
      </c>
      <c r="C3181" s="42" t="s">
        <v>7342</v>
      </c>
      <c r="D3181" s="66" t="s">
        <v>7310</v>
      </c>
      <c r="E3181" s="42" t="s">
        <v>7343</v>
      </c>
      <c r="F3181" s="42" t="s">
        <v>7353</v>
      </c>
      <c r="G3181" s="30" t="s">
        <v>103</v>
      </c>
      <c r="H3181" s="32">
        <v>0</v>
      </c>
      <c r="I3181" s="67">
        <v>590000000</v>
      </c>
      <c r="J3181" s="98" t="s">
        <v>7255</v>
      </c>
      <c r="K3181" s="30" t="s">
        <v>1105</v>
      </c>
      <c r="L3181" s="98" t="s">
        <v>7255</v>
      </c>
      <c r="M3181" s="98" t="s">
        <v>84</v>
      </c>
      <c r="N3181" s="30" t="s">
        <v>303</v>
      </c>
      <c r="O3181" s="30" t="s">
        <v>483</v>
      </c>
      <c r="P3181" s="32">
        <v>796</v>
      </c>
      <c r="Q3181" s="30" t="s">
        <v>47</v>
      </c>
      <c r="R3181" s="58">
        <v>70</v>
      </c>
      <c r="S3181" s="181">
        <v>1253</v>
      </c>
      <c r="T3181" s="44">
        <f>S3181*R3181</f>
        <v>87710</v>
      </c>
      <c r="U3181" s="44">
        <f t="shared" si="284"/>
        <v>98235.200000000012</v>
      </c>
      <c r="V3181" s="123"/>
      <c r="W3181" s="32">
        <v>2016</v>
      </c>
      <c r="X3181" s="70"/>
    </row>
    <row r="3182" spans="1:24" ht="50.1" customHeight="1">
      <c r="A3182" s="87" t="s">
        <v>7355</v>
      </c>
      <c r="B3182" s="30" t="s">
        <v>35</v>
      </c>
      <c r="C3182" s="42" t="s">
        <v>7342</v>
      </c>
      <c r="D3182" s="66" t="s">
        <v>2280</v>
      </c>
      <c r="E3182" s="179" t="s">
        <v>7343</v>
      </c>
      <c r="F3182" s="42" t="s">
        <v>7356</v>
      </c>
      <c r="G3182" s="98" t="s">
        <v>103</v>
      </c>
      <c r="H3182" s="30">
        <v>0</v>
      </c>
      <c r="I3182" s="67">
        <v>590000000</v>
      </c>
      <c r="J3182" s="98" t="s">
        <v>7255</v>
      </c>
      <c r="K3182" s="68" t="s">
        <v>334</v>
      </c>
      <c r="L3182" s="98" t="s">
        <v>7255</v>
      </c>
      <c r="M3182" s="98" t="s">
        <v>84</v>
      </c>
      <c r="N3182" s="98" t="s">
        <v>7308</v>
      </c>
      <c r="O3182" s="98" t="s">
        <v>56</v>
      </c>
      <c r="P3182" s="32">
        <v>796</v>
      </c>
      <c r="Q3182" s="98" t="s">
        <v>47</v>
      </c>
      <c r="R3182" s="58">
        <v>25</v>
      </c>
      <c r="S3182" s="102">
        <v>3800</v>
      </c>
      <c r="T3182" s="44">
        <v>0</v>
      </c>
      <c r="U3182" s="44">
        <f t="shared" si="284"/>
        <v>0</v>
      </c>
      <c r="V3182" s="98"/>
      <c r="W3182" s="32">
        <v>2016</v>
      </c>
      <c r="X3182" s="70">
        <v>11.19</v>
      </c>
    </row>
    <row r="3183" spans="1:24" ht="50.1" customHeight="1">
      <c r="A3183" s="182" t="s">
        <v>7357</v>
      </c>
      <c r="B3183" s="30" t="s">
        <v>35</v>
      </c>
      <c r="C3183" s="42" t="s">
        <v>7342</v>
      </c>
      <c r="D3183" s="66" t="s">
        <v>7310</v>
      </c>
      <c r="E3183" s="42" t="s">
        <v>7343</v>
      </c>
      <c r="F3183" s="42" t="s">
        <v>7356</v>
      </c>
      <c r="G3183" s="30" t="s">
        <v>103</v>
      </c>
      <c r="H3183" s="32">
        <v>0</v>
      </c>
      <c r="I3183" s="67">
        <v>590000000</v>
      </c>
      <c r="J3183" s="98" t="s">
        <v>7255</v>
      </c>
      <c r="K3183" s="30" t="s">
        <v>1105</v>
      </c>
      <c r="L3183" s="98" t="s">
        <v>7255</v>
      </c>
      <c r="M3183" s="98" t="s">
        <v>84</v>
      </c>
      <c r="N3183" s="30" t="s">
        <v>303</v>
      </c>
      <c r="O3183" s="30" t="s">
        <v>483</v>
      </c>
      <c r="P3183" s="32">
        <v>796</v>
      </c>
      <c r="Q3183" s="30" t="s">
        <v>47</v>
      </c>
      <c r="R3183" s="58">
        <v>25</v>
      </c>
      <c r="S3183" s="181">
        <v>5301</v>
      </c>
      <c r="T3183" s="44">
        <f>S3183*R3183</f>
        <v>132525</v>
      </c>
      <c r="U3183" s="44">
        <f t="shared" si="284"/>
        <v>148428</v>
      </c>
      <c r="V3183" s="123"/>
      <c r="W3183" s="32">
        <v>2016</v>
      </c>
      <c r="X3183" s="70"/>
    </row>
    <row r="3184" spans="1:24" ht="50.1" customHeight="1">
      <c r="A3184" s="87" t="s">
        <v>7358</v>
      </c>
      <c r="B3184" s="30" t="s">
        <v>35</v>
      </c>
      <c r="C3184" s="42" t="s">
        <v>7342</v>
      </c>
      <c r="D3184" s="66" t="s">
        <v>2280</v>
      </c>
      <c r="E3184" s="42" t="s">
        <v>7343</v>
      </c>
      <c r="F3184" s="161" t="s">
        <v>7359</v>
      </c>
      <c r="G3184" s="98" t="s">
        <v>103</v>
      </c>
      <c r="H3184" s="30">
        <v>0</v>
      </c>
      <c r="I3184" s="67">
        <v>590000000</v>
      </c>
      <c r="J3184" s="98" t="s">
        <v>7255</v>
      </c>
      <c r="K3184" s="68" t="s">
        <v>334</v>
      </c>
      <c r="L3184" s="98" t="s">
        <v>7255</v>
      </c>
      <c r="M3184" s="98" t="s">
        <v>84</v>
      </c>
      <c r="N3184" s="98" t="s">
        <v>7308</v>
      </c>
      <c r="O3184" s="98" t="s">
        <v>56</v>
      </c>
      <c r="P3184" s="32">
        <v>796</v>
      </c>
      <c r="Q3184" s="98" t="s">
        <v>47</v>
      </c>
      <c r="R3184" s="58">
        <v>20</v>
      </c>
      <c r="S3184" s="58">
        <v>3700</v>
      </c>
      <c r="T3184" s="44">
        <v>0</v>
      </c>
      <c r="U3184" s="44">
        <f t="shared" si="284"/>
        <v>0</v>
      </c>
      <c r="V3184" s="98"/>
      <c r="W3184" s="32">
        <v>2016</v>
      </c>
      <c r="X3184" s="70">
        <v>11.19</v>
      </c>
    </row>
    <row r="3185" spans="1:24" ht="50.1" customHeight="1">
      <c r="A3185" s="182" t="s">
        <v>7360</v>
      </c>
      <c r="B3185" s="30" t="s">
        <v>35</v>
      </c>
      <c r="C3185" s="42" t="s">
        <v>7342</v>
      </c>
      <c r="D3185" s="66" t="s">
        <v>7310</v>
      </c>
      <c r="E3185" s="42" t="s">
        <v>7343</v>
      </c>
      <c r="F3185" s="42" t="s">
        <v>7359</v>
      </c>
      <c r="G3185" s="30" t="s">
        <v>103</v>
      </c>
      <c r="H3185" s="32">
        <v>0</v>
      </c>
      <c r="I3185" s="67">
        <v>590000000</v>
      </c>
      <c r="J3185" s="98" t="s">
        <v>7255</v>
      </c>
      <c r="K3185" s="30" t="s">
        <v>1105</v>
      </c>
      <c r="L3185" s="98" t="s">
        <v>7255</v>
      </c>
      <c r="M3185" s="98" t="s">
        <v>84</v>
      </c>
      <c r="N3185" s="30" t="s">
        <v>303</v>
      </c>
      <c r="O3185" s="30" t="s">
        <v>483</v>
      </c>
      <c r="P3185" s="32">
        <v>796</v>
      </c>
      <c r="Q3185" s="30" t="s">
        <v>47</v>
      </c>
      <c r="R3185" s="58">
        <v>20</v>
      </c>
      <c r="S3185" s="102">
        <v>5121</v>
      </c>
      <c r="T3185" s="44">
        <f>S3185*R3185</f>
        <v>102420</v>
      </c>
      <c r="U3185" s="44">
        <f t="shared" si="284"/>
        <v>114710.40000000001</v>
      </c>
      <c r="V3185" s="123"/>
      <c r="W3185" s="32">
        <v>2016</v>
      </c>
      <c r="X3185" s="70"/>
    </row>
    <row r="3186" spans="1:24" ht="50.1" customHeight="1">
      <c r="A3186" s="87" t="s">
        <v>7361</v>
      </c>
      <c r="B3186" s="30" t="s">
        <v>35</v>
      </c>
      <c r="C3186" s="42" t="s">
        <v>7342</v>
      </c>
      <c r="D3186" s="66" t="s">
        <v>2280</v>
      </c>
      <c r="E3186" s="42" t="s">
        <v>7343</v>
      </c>
      <c r="F3186" s="161" t="s">
        <v>7362</v>
      </c>
      <c r="G3186" s="98" t="s">
        <v>103</v>
      </c>
      <c r="H3186" s="30">
        <v>0</v>
      </c>
      <c r="I3186" s="67">
        <v>590000000</v>
      </c>
      <c r="J3186" s="98" t="s">
        <v>7255</v>
      </c>
      <c r="K3186" s="68" t="s">
        <v>334</v>
      </c>
      <c r="L3186" s="98" t="s">
        <v>7255</v>
      </c>
      <c r="M3186" s="98" t="s">
        <v>84</v>
      </c>
      <c r="N3186" s="98" t="s">
        <v>7308</v>
      </c>
      <c r="O3186" s="98" t="s">
        <v>56</v>
      </c>
      <c r="P3186" s="32">
        <v>796</v>
      </c>
      <c r="Q3186" s="98" t="s">
        <v>47</v>
      </c>
      <c r="R3186" s="58">
        <v>20</v>
      </c>
      <c r="S3186" s="185">
        <v>5440</v>
      </c>
      <c r="T3186" s="44">
        <v>0</v>
      </c>
      <c r="U3186" s="44">
        <f t="shared" si="284"/>
        <v>0</v>
      </c>
      <c r="V3186" s="98"/>
      <c r="W3186" s="32">
        <v>2016</v>
      </c>
      <c r="X3186" s="70">
        <v>11.19</v>
      </c>
    </row>
    <row r="3187" spans="1:24" ht="50.1" customHeight="1">
      <c r="A3187" s="182" t="s">
        <v>7363</v>
      </c>
      <c r="B3187" s="30" t="s">
        <v>35</v>
      </c>
      <c r="C3187" s="42" t="s">
        <v>7342</v>
      </c>
      <c r="D3187" s="66" t="s">
        <v>7310</v>
      </c>
      <c r="E3187" s="42" t="s">
        <v>7343</v>
      </c>
      <c r="F3187" s="42" t="s">
        <v>7362</v>
      </c>
      <c r="G3187" s="30" t="s">
        <v>103</v>
      </c>
      <c r="H3187" s="32">
        <v>0</v>
      </c>
      <c r="I3187" s="67">
        <v>590000000</v>
      </c>
      <c r="J3187" s="98" t="s">
        <v>7255</v>
      </c>
      <c r="K3187" s="30" t="s">
        <v>1105</v>
      </c>
      <c r="L3187" s="98" t="s">
        <v>7255</v>
      </c>
      <c r="M3187" s="98" t="s">
        <v>84</v>
      </c>
      <c r="N3187" s="30" t="s">
        <v>303</v>
      </c>
      <c r="O3187" s="30" t="s">
        <v>483</v>
      </c>
      <c r="P3187" s="32">
        <v>796</v>
      </c>
      <c r="Q3187" s="30" t="s">
        <v>47</v>
      </c>
      <c r="R3187" s="58">
        <v>20</v>
      </c>
      <c r="S3187" s="181">
        <v>7593</v>
      </c>
      <c r="T3187" s="44">
        <f>S3187*R3187</f>
        <v>151860</v>
      </c>
      <c r="U3187" s="44">
        <f t="shared" si="284"/>
        <v>170083.20000000001</v>
      </c>
      <c r="V3187" s="123"/>
      <c r="W3187" s="32">
        <v>2016</v>
      </c>
      <c r="X3187" s="70"/>
    </row>
    <row r="3188" spans="1:24" ht="50.1" customHeight="1">
      <c r="A3188" s="87" t="s">
        <v>7364</v>
      </c>
      <c r="B3188" s="30" t="s">
        <v>35</v>
      </c>
      <c r="C3188" s="42" t="s">
        <v>7342</v>
      </c>
      <c r="D3188" s="66" t="s">
        <v>2280</v>
      </c>
      <c r="E3188" s="42" t="s">
        <v>7343</v>
      </c>
      <c r="F3188" s="161" t="s">
        <v>7365</v>
      </c>
      <c r="G3188" s="98" t="s">
        <v>103</v>
      </c>
      <c r="H3188" s="30">
        <v>0</v>
      </c>
      <c r="I3188" s="67">
        <v>590000000</v>
      </c>
      <c r="J3188" s="98" t="s">
        <v>7255</v>
      </c>
      <c r="K3188" s="68" t="s">
        <v>334</v>
      </c>
      <c r="L3188" s="98" t="s">
        <v>7255</v>
      </c>
      <c r="M3188" s="98" t="s">
        <v>84</v>
      </c>
      <c r="N3188" s="98" t="s">
        <v>7308</v>
      </c>
      <c r="O3188" s="98" t="s">
        <v>56</v>
      </c>
      <c r="P3188" s="32">
        <v>796</v>
      </c>
      <c r="Q3188" s="98" t="s">
        <v>47</v>
      </c>
      <c r="R3188" s="58">
        <v>10</v>
      </c>
      <c r="S3188" s="58">
        <v>6600</v>
      </c>
      <c r="T3188" s="44">
        <v>0</v>
      </c>
      <c r="U3188" s="44">
        <f t="shared" si="284"/>
        <v>0</v>
      </c>
      <c r="V3188" s="98"/>
      <c r="W3188" s="32">
        <v>2016</v>
      </c>
      <c r="X3188" s="70">
        <v>11.19</v>
      </c>
    </row>
    <row r="3189" spans="1:24" ht="50.1" customHeight="1">
      <c r="A3189" s="182" t="s">
        <v>7366</v>
      </c>
      <c r="B3189" s="30" t="s">
        <v>35</v>
      </c>
      <c r="C3189" s="42" t="s">
        <v>7342</v>
      </c>
      <c r="D3189" s="66" t="s">
        <v>7310</v>
      </c>
      <c r="E3189" s="42" t="s">
        <v>7343</v>
      </c>
      <c r="F3189" s="42" t="s">
        <v>7365</v>
      </c>
      <c r="G3189" s="30" t="s">
        <v>103</v>
      </c>
      <c r="H3189" s="32">
        <v>0</v>
      </c>
      <c r="I3189" s="67">
        <v>590000000</v>
      </c>
      <c r="J3189" s="98" t="s">
        <v>7255</v>
      </c>
      <c r="K3189" s="30" t="s">
        <v>1105</v>
      </c>
      <c r="L3189" s="98" t="s">
        <v>7255</v>
      </c>
      <c r="M3189" s="98" t="s">
        <v>84</v>
      </c>
      <c r="N3189" s="30" t="s">
        <v>303</v>
      </c>
      <c r="O3189" s="30" t="s">
        <v>483</v>
      </c>
      <c r="P3189" s="32">
        <v>796</v>
      </c>
      <c r="Q3189" s="30" t="s">
        <v>47</v>
      </c>
      <c r="R3189" s="58">
        <v>10</v>
      </c>
      <c r="S3189" s="102">
        <v>9215</v>
      </c>
      <c r="T3189" s="44">
        <f>S3189*R3189</f>
        <v>92150</v>
      </c>
      <c r="U3189" s="44">
        <f t="shared" si="284"/>
        <v>103208.00000000001</v>
      </c>
      <c r="V3189" s="123"/>
      <c r="W3189" s="32">
        <v>2016</v>
      </c>
      <c r="X3189" s="70"/>
    </row>
    <row r="3190" spans="1:24" ht="50.1" customHeight="1">
      <c r="A3190" s="29" t="s">
        <v>7367</v>
      </c>
      <c r="B3190" s="30" t="s">
        <v>35</v>
      </c>
      <c r="C3190" s="31" t="s">
        <v>7342</v>
      </c>
      <c r="D3190" s="31" t="s">
        <v>2280</v>
      </c>
      <c r="E3190" s="31" t="s">
        <v>7343</v>
      </c>
      <c r="F3190" s="31" t="s">
        <v>7368</v>
      </c>
      <c r="G3190" s="32" t="s">
        <v>103</v>
      </c>
      <c r="H3190" s="33">
        <v>0</v>
      </c>
      <c r="I3190" s="67">
        <v>590000000</v>
      </c>
      <c r="J3190" s="32" t="s">
        <v>7255</v>
      </c>
      <c r="K3190" s="32" t="s">
        <v>334</v>
      </c>
      <c r="L3190" s="32" t="s">
        <v>7255</v>
      </c>
      <c r="M3190" s="32" t="s">
        <v>84</v>
      </c>
      <c r="N3190" s="32" t="s">
        <v>7369</v>
      </c>
      <c r="O3190" s="32" t="s">
        <v>56</v>
      </c>
      <c r="P3190" s="32">
        <v>796</v>
      </c>
      <c r="Q3190" s="32" t="s">
        <v>47</v>
      </c>
      <c r="R3190" s="34">
        <v>10</v>
      </c>
      <c r="S3190" s="34">
        <v>6635</v>
      </c>
      <c r="T3190" s="35">
        <v>0</v>
      </c>
      <c r="U3190" s="36">
        <f>T3190*1.12</f>
        <v>0</v>
      </c>
      <c r="V3190" s="37" t="s">
        <v>48</v>
      </c>
      <c r="W3190" s="32">
        <v>2016</v>
      </c>
      <c r="X3190" s="38">
        <v>11</v>
      </c>
    </row>
    <row r="3191" spans="1:24" s="40" customFormat="1" ht="50.1" customHeight="1">
      <c r="A3191" s="87" t="s">
        <v>7370</v>
      </c>
      <c r="B3191" s="30" t="s">
        <v>35</v>
      </c>
      <c r="C3191" s="42" t="s">
        <v>7342</v>
      </c>
      <c r="D3191" s="66" t="s">
        <v>2280</v>
      </c>
      <c r="E3191" s="179" t="s">
        <v>7343</v>
      </c>
      <c r="F3191" s="42" t="s">
        <v>7368</v>
      </c>
      <c r="G3191" s="98" t="s">
        <v>103</v>
      </c>
      <c r="H3191" s="30">
        <v>0</v>
      </c>
      <c r="I3191" s="67">
        <v>590000000</v>
      </c>
      <c r="J3191" s="98" t="s">
        <v>7255</v>
      </c>
      <c r="K3191" s="30" t="s">
        <v>6609</v>
      </c>
      <c r="L3191" s="98" t="s">
        <v>7255</v>
      </c>
      <c r="M3191" s="98" t="s">
        <v>84</v>
      </c>
      <c r="N3191" s="98" t="s">
        <v>7308</v>
      </c>
      <c r="O3191" s="30" t="s">
        <v>483</v>
      </c>
      <c r="P3191" s="32">
        <v>796</v>
      </c>
      <c r="Q3191" s="98" t="s">
        <v>47</v>
      </c>
      <c r="R3191" s="53">
        <v>10</v>
      </c>
      <c r="S3191" s="55">
        <v>6635</v>
      </c>
      <c r="T3191" s="44">
        <f>R3191*S3191</f>
        <v>66350</v>
      </c>
      <c r="U3191" s="44">
        <f>T3191*1.12</f>
        <v>74312</v>
      </c>
      <c r="V3191" s="98"/>
      <c r="W3191" s="32">
        <v>2016</v>
      </c>
      <c r="X3191" s="98"/>
    </row>
    <row r="3192" spans="1:24" ht="50.1" customHeight="1">
      <c r="A3192" s="29" t="s">
        <v>7371</v>
      </c>
      <c r="B3192" s="30" t="s">
        <v>35</v>
      </c>
      <c r="C3192" s="31" t="s">
        <v>7372</v>
      </c>
      <c r="D3192" s="31" t="s">
        <v>2280</v>
      </c>
      <c r="E3192" s="31" t="s">
        <v>7373</v>
      </c>
      <c r="F3192" s="31" t="s">
        <v>7374</v>
      </c>
      <c r="G3192" s="32" t="s">
        <v>40</v>
      </c>
      <c r="H3192" s="33">
        <v>0</v>
      </c>
      <c r="I3192" s="67">
        <v>590000000</v>
      </c>
      <c r="J3192" s="32" t="s">
        <v>7255</v>
      </c>
      <c r="K3192" s="32" t="s">
        <v>334</v>
      </c>
      <c r="L3192" s="32" t="s">
        <v>7255</v>
      </c>
      <c r="M3192" s="32" t="s">
        <v>84</v>
      </c>
      <c r="N3192" s="32" t="s">
        <v>4830</v>
      </c>
      <c r="O3192" s="32" t="s">
        <v>56</v>
      </c>
      <c r="P3192" s="32">
        <v>796</v>
      </c>
      <c r="Q3192" s="32" t="s">
        <v>47</v>
      </c>
      <c r="R3192" s="34">
        <v>1000</v>
      </c>
      <c r="S3192" s="34">
        <v>636</v>
      </c>
      <c r="T3192" s="35">
        <f>R3192*S3192</f>
        <v>636000</v>
      </c>
      <c r="U3192" s="36">
        <f>T3192*1.12</f>
        <v>712320.00000000012</v>
      </c>
      <c r="V3192" s="37" t="s">
        <v>126</v>
      </c>
      <c r="W3192" s="32">
        <v>2016</v>
      </c>
      <c r="X3192" s="38" t="s">
        <v>48</v>
      </c>
    </row>
    <row r="3193" spans="1:24" ht="50.1" customHeight="1">
      <c r="A3193" s="29" t="s">
        <v>7375</v>
      </c>
      <c r="B3193" s="30" t="s">
        <v>35</v>
      </c>
      <c r="C3193" s="31" t="s">
        <v>7376</v>
      </c>
      <c r="D3193" s="31" t="s">
        <v>2280</v>
      </c>
      <c r="E3193" s="31" t="s">
        <v>7377</v>
      </c>
      <c r="F3193" s="31" t="s">
        <v>7378</v>
      </c>
      <c r="G3193" s="32" t="s">
        <v>103</v>
      </c>
      <c r="H3193" s="33">
        <v>0</v>
      </c>
      <c r="I3193" s="67">
        <v>590000000</v>
      </c>
      <c r="J3193" s="32" t="s">
        <v>7255</v>
      </c>
      <c r="K3193" s="32" t="s">
        <v>7265</v>
      </c>
      <c r="L3193" s="32" t="s">
        <v>7255</v>
      </c>
      <c r="M3193" s="32" t="s">
        <v>84</v>
      </c>
      <c r="N3193" s="32" t="s">
        <v>303</v>
      </c>
      <c r="O3193" s="32" t="s">
        <v>56</v>
      </c>
      <c r="P3193" s="32">
        <v>796</v>
      </c>
      <c r="Q3193" s="32" t="s">
        <v>47</v>
      </c>
      <c r="R3193" s="34">
        <v>15</v>
      </c>
      <c r="S3193" s="34">
        <v>6955</v>
      </c>
      <c r="T3193" s="35">
        <v>0</v>
      </c>
      <c r="U3193" s="36">
        <f>T3193*1.12</f>
        <v>0</v>
      </c>
      <c r="V3193" s="37" t="s">
        <v>48</v>
      </c>
      <c r="W3193" s="32">
        <v>2016</v>
      </c>
      <c r="X3193" s="38">
        <v>11</v>
      </c>
    </row>
    <row r="3194" spans="1:24" s="40" customFormat="1" ht="50.1" customHeight="1">
      <c r="A3194" s="87" t="s">
        <v>7379</v>
      </c>
      <c r="B3194" s="30" t="s">
        <v>35</v>
      </c>
      <c r="C3194" s="42" t="s">
        <v>7376</v>
      </c>
      <c r="D3194" s="66" t="s">
        <v>2280</v>
      </c>
      <c r="E3194" s="42" t="s">
        <v>7377</v>
      </c>
      <c r="F3194" s="161" t="s">
        <v>7380</v>
      </c>
      <c r="G3194" s="98" t="s">
        <v>103</v>
      </c>
      <c r="H3194" s="33">
        <v>0</v>
      </c>
      <c r="I3194" s="67">
        <v>590000000</v>
      </c>
      <c r="J3194" s="98" t="s">
        <v>7255</v>
      </c>
      <c r="K3194" s="32" t="s">
        <v>182</v>
      </c>
      <c r="L3194" s="98" t="s">
        <v>7255</v>
      </c>
      <c r="M3194" s="98" t="s">
        <v>84</v>
      </c>
      <c r="N3194" s="30" t="s">
        <v>6049</v>
      </c>
      <c r="O3194" s="30" t="s">
        <v>483</v>
      </c>
      <c r="P3194" s="32">
        <v>796</v>
      </c>
      <c r="Q3194" s="98" t="s">
        <v>47</v>
      </c>
      <c r="R3194" s="186">
        <v>15</v>
      </c>
      <c r="S3194" s="187">
        <v>6955</v>
      </c>
      <c r="T3194" s="44">
        <f>R3194*S3194</f>
        <v>104325</v>
      </c>
      <c r="U3194" s="44">
        <f>T3194*1.12</f>
        <v>116844.00000000001</v>
      </c>
      <c r="V3194" s="98"/>
      <c r="W3194" s="32">
        <v>2016</v>
      </c>
      <c r="X3194" s="98"/>
    </row>
    <row r="3195" spans="1:24" ht="50.1" customHeight="1">
      <c r="A3195" s="29" t="s">
        <v>7381</v>
      </c>
      <c r="B3195" s="30" t="s">
        <v>35</v>
      </c>
      <c r="C3195" s="31" t="s">
        <v>7376</v>
      </c>
      <c r="D3195" s="31" t="s">
        <v>2280</v>
      </c>
      <c r="E3195" s="31" t="s">
        <v>7377</v>
      </c>
      <c r="F3195" s="31" t="s">
        <v>7382</v>
      </c>
      <c r="G3195" s="32" t="s">
        <v>103</v>
      </c>
      <c r="H3195" s="33">
        <v>0</v>
      </c>
      <c r="I3195" s="67">
        <v>590000000</v>
      </c>
      <c r="J3195" s="32" t="s">
        <v>7255</v>
      </c>
      <c r="K3195" s="32" t="s">
        <v>7265</v>
      </c>
      <c r="L3195" s="32" t="s">
        <v>7255</v>
      </c>
      <c r="M3195" s="32" t="s">
        <v>84</v>
      </c>
      <c r="N3195" s="32" t="s">
        <v>303</v>
      </c>
      <c r="O3195" s="32" t="s">
        <v>56</v>
      </c>
      <c r="P3195" s="32">
        <v>796</v>
      </c>
      <c r="Q3195" s="32" t="s">
        <v>47</v>
      </c>
      <c r="R3195" s="34">
        <v>15</v>
      </c>
      <c r="S3195" s="34">
        <v>9416</v>
      </c>
      <c r="T3195" s="35">
        <v>0</v>
      </c>
      <c r="U3195" s="36">
        <f t="shared" ref="U3195:U3251" si="285">T3195*1.12</f>
        <v>0</v>
      </c>
      <c r="V3195" s="37" t="s">
        <v>48</v>
      </c>
      <c r="W3195" s="32">
        <v>2016</v>
      </c>
      <c r="X3195" s="38">
        <v>11</v>
      </c>
    </row>
    <row r="3196" spans="1:24" s="40" customFormat="1" ht="50.1" customHeight="1">
      <c r="A3196" s="87" t="s">
        <v>7383</v>
      </c>
      <c r="B3196" s="30" t="s">
        <v>35</v>
      </c>
      <c r="C3196" s="42" t="s">
        <v>7376</v>
      </c>
      <c r="D3196" s="66" t="s">
        <v>2280</v>
      </c>
      <c r="E3196" s="42" t="s">
        <v>7377</v>
      </c>
      <c r="F3196" s="161" t="s">
        <v>7384</v>
      </c>
      <c r="G3196" s="98" t="s">
        <v>103</v>
      </c>
      <c r="H3196" s="33">
        <v>0</v>
      </c>
      <c r="I3196" s="67">
        <v>590000000</v>
      </c>
      <c r="J3196" s="98" t="s">
        <v>7255</v>
      </c>
      <c r="K3196" s="32" t="s">
        <v>182</v>
      </c>
      <c r="L3196" s="98" t="s">
        <v>7255</v>
      </c>
      <c r="M3196" s="98" t="s">
        <v>84</v>
      </c>
      <c r="N3196" s="30" t="s">
        <v>6049</v>
      </c>
      <c r="O3196" s="30" t="s">
        <v>483</v>
      </c>
      <c r="P3196" s="32">
        <v>796</v>
      </c>
      <c r="Q3196" s="98" t="s">
        <v>47</v>
      </c>
      <c r="R3196" s="186">
        <v>15</v>
      </c>
      <c r="S3196" s="100">
        <v>9416</v>
      </c>
      <c r="T3196" s="44">
        <f>R3196*S3196</f>
        <v>141240</v>
      </c>
      <c r="U3196" s="44">
        <f>T3196*1.12</f>
        <v>158188.80000000002</v>
      </c>
      <c r="V3196" s="98"/>
      <c r="W3196" s="32">
        <v>2016</v>
      </c>
      <c r="X3196" s="98"/>
    </row>
    <row r="3197" spans="1:24" ht="50.1" customHeight="1">
      <c r="A3197" s="29" t="s">
        <v>7385</v>
      </c>
      <c r="B3197" s="30" t="s">
        <v>35</v>
      </c>
      <c r="C3197" s="31" t="s">
        <v>7386</v>
      </c>
      <c r="D3197" s="31" t="s">
        <v>2280</v>
      </c>
      <c r="E3197" s="31" t="s">
        <v>7387</v>
      </c>
      <c r="F3197" s="31" t="s">
        <v>7388</v>
      </c>
      <c r="G3197" s="32" t="s">
        <v>103</v>
      </c>
      <c r="H3197" s="33">
        <v>0</v>
      </c>
      <c r="I3197" s="67">
        <v>590000000</v>
      </c>
      <c r="J3197" s="32" t="s">
        <v>7255</v>
      </c>
      <c r="K3197" s="32" t="s">
        <v>7265</v>
      </c>
      <c r="L3197" s="32" t="s">
        <v>7255</v>
      </c>
      <c r="M3197" s="32" t="s">
        <v>84</v>
      </c>
      <c r="N3197" s="32" t="s">
        <v>303</v>
      </c>
      <c r="O3197" s="32" t="s">
        <v>56</v>
      </c>
      <c r="P3197" s="32">
        <v>796</v>
      </c>
      <c r="Q3197" s="32" t="s">
        <v>47</v>
      </c>
      <c r="R3197" s="34">
        <v>15</v>
      </c>
      <c r="S3197" s="34">
        <v>14980</v>
      </c>
      <c r="T3197" s="35">
        <v>0</v>
      </c>
      <c r="U3197" s="36">
        <f t="shared" si="285"/>
        <v>0</v>
      </c>
      <c r="V3197" s="37" t="s">
        <v>48</v>
      </c>
      <c r="W3197" s="32">
        <v>2016</v>
      </c>
      <c r="X3197" s="38">
        <v>11</v>
      </c>
    </row>
    <row r="3198" spans="1:24" s="40" customFormat="1" ht="50.1" customHeight="1">
      <c r="A3198" s="87" t="s">
        <v>7389</v>
      </c>
      <c r="B3198" s="30" t="s">
        <v>35</v>
      </c>
      <c r="C3198" s="42" t="s">
        <v>7386</v>
      </c>
      <c r="D3198" s="66" t="s">
        <v>2280</v>
      </c>
      <c r="E3198" s="42" t="s">
        <v>7387</v>
      </c>
      <c r="F3198" s="161" t="s">
        <v>7388</v>
      </c>
      <c r="G3198" s="98" t="s">
        <v>103</v>
      </c>
      <c r="H3198" s="33">
        <v>0</v>
      </c>
      <c r="I3198" s="67">
        <v>590000000</v>
      </c>
      <c r="J3198" s="98" t="s">
        <v>7255</v>
      </c>
      <c r="K3198" s="32" t="s">
        <v>182</v>
      </c>
      <c r="L3198" s="98" t="s">
        <v>7255</v>
      </c>
      <c r="M3198" s="98" t="s">
        <v>84</v>
      </c>
      <c r="N3198" s="30" t="s">
        <v>6049</v>
      </c>
      <c r="O3198" s="30" t="s">
        <v>483</v>
      </c>
      <c r="P3198" s="32">
        <v>796</v>
      </c>
      <c r="Q3198" s="98" t="s">
        <v>47</v>
      </c>
      <c r="R3198" s="53">
        <v>15</v>
      </c>
      <c r="S3198" s="100">
        <v>14980</v>
      </c>
      <c r="T3198" s="44">
        <f>R3198*S3198</f>
        <v>224700</v>
      </c>
      <c r="U3198" s="44">
        <f>T3198*1.12</f>
        <v>251664.00000000003</v>
      </c>
      <c r="V3198" s="98"/>
      <c r="W3198" s="32">
        <v>2016</v>
      </c>
      <c r="X3198" s="98"/>
    </row>
    <row r="3199" spans="1:24" ht="50.1" customHeight="1">
      <c r="A3199" s="29" t="s">
        <v>7390</v>
      </c>
      <c r="B3199" s="30" t="s">
        <v>35</v>
      </c>
      <c r="C3199" s="31" t="s">
        <v>7386</v>
      </c>
      <c r="D3199" s="31" t="s">
        <v>2280</v>
      </c>
      <c r="E3199" s="31" t="s">
        <v>7387</v>
      </c>
      <c r="F3199" s="31" t="s">
        <v>7391</v>
      </c>
      <c r="G3199" s="32" t="s">
        <v>103</v>
      </c>
      <c r="H3199" s="33">
        <v>0</v>
      </c>
      <c r="I3199" s="67">
        <v>590000000</v>
      </c>
      <c r="J3199" s="32" t="s">
        <v>7255</v>
      </c>
      <c r="K3199" s="32" t="s">
        <v>7265</v>
      </c>
      <c r="L3199" s="32" t="s">
        <v>7255</v>
      </c>
      <c r="M3199" s="32" t="s">
        <v>84</v>
      </c>
      <c r="N3199" s="32" t="s">
        <v>303</v>
      </c>
      <c r="O3199" s="32" t="s">
        <v>56</v>
      </c>
      <c r="P3199" s="32">
        <v>796</v>
      </c>
      <c r="Q3199" s="32" t="s">
        <v>47</v>
      </c>
      <c r="R3199" s="34">
        <v>10</v>
      </c>
      <c r="S3199" s="34">
        <v>13972</v>
      </c>
      <c r="T3199" s="35">
        <v>0</v>
      </c>
      <c r="U3199" s="36">
        <f t="shared" si="285"/>
        <v>0</v>
      </c>
      <c r="V3199" s="37" t="s">
        <v>48</v>
      </c>
      <c r="W3199" s="32">
        <v>2016</v>
      </c>
      <c r="X3199" s="38">
        <v>11</v>
      </c>
    </row>
    <row r="3200" spans="1:24" s="40" customFormat="1" ht="50.1" customHeight="1">
      <c r="A3200" s="87" t="s">
        <v>7392</v>
      </c>
      <c r="B3200" s="30" t="s">
        <v>35</v>
      </c>
      <c r="C3200" s="42" t="s">
        <v>7386</v>
      </c>
      <c r="D3200" s="66" t="s">
        <v>2280</v>
      </c>
      <c r="E3200" s="42" t="s">
        <v>7387</v>
      </c>
      <c r="F3200" s="161" t="s">
        <v>7391</v>
      </c>
      <c r="G3200" s="98" t="s">
        <v>103</v>
      </c>
      <c r="H3200" s="33">
        <v>0</v>
      </c>
      <c r="I3200" s="67">
        <v>590000000</v>
      </c>
      <c r="J3200" s="98" t="s">
        <v>7255</v>
      </c>
      <c r="K3200" s="32" t="s">
        <v>182</v>
      </c>
      <c r="L3200" s="98" t="s">
        <v>7255</v>
      </c>
      <c r="M3200" s="98" t="s">
        <v>84</v>
      </c>
      <c r="N3200" s="30" t="s">
        <v>6049</v>
      </c>
      <c r="O3200" s="30" t="s">
        <v>483</v>
      </c>
      <c r="P3200" s="32">
        <v>796</v>
      </c>
      <c r="Q3200" s="98" t="s">
        <v>47</v>
      </c>
      <c r="R3200" s="53">
        <v>10</v>
      </c>
      <c r="S3200" s="100">
        <v>13972</v>
      </c>
      <c r="T3200" s="44">
        <f>R3200*S3200</f>
        <v>139720</v>
      </c>
      <c r="U3200" s="44">
        <f>T3200*1.12</f>
        <v>156486.40000000002</v>
      </c>
      <c r="V3200" s="98"/>
      <c r="W3200" s="32">
        <v>2016</v>
      </c>
      <c r="X3200" s="98"/>
    </row>
    <row r="3201" spans="1:24" ht="50.1" customHeight="1">
      <c r="A3201" s="29" t="s">
        <v>7393</v>
      </c>
      <c r="B3201" s="30" t="s">
        <v>35</v>
      </c>
      <c r="C3201" s="31" t="s">
        <v>7394</v>
      </c>
      <c r="D3201" s="31" t="s">
        <v>2280</v>
      </c>
      <c r="E3201" s="31" t="s">
        <v>7395</v>
      </c>
      <c r="F3201" s="31" t="s">
        <v>7396</v>
      </c>
      <c r="G3201" s="32" t="s">
        <v>103</v>
      </c>
      <c r="H3201" s="33">
        <v>0</v>
      </c>
      <c r="I3201" s="67">
        <v>590000000</v>
      </c>
      <c r="J3201" s="32" t="s">
        <v>7255</v>
      </c>
      <c r="K3201" s="32" t="s">
        <v>7265</v>
      </c>
      <c r="L3201" s="32" t="s">
        <v>7255</v>
      </c>
      <c r="M3201" s="32" t="s">
        <v>84</v>
      </c>
      <c r="N3201" s="32" t="s">
        <v>303</v>
      </c>
      <c r="O3201" s="32" t="s">
        <v>56</v>
      </c>
      <c r="P3201" s="32">
        <v>796</v>
      </c>
      <c r="Q3201" s="32" t="s">
        <v>47</v>
      </c>
      <c r="R3201" s="34">
        <v>15</v>
      </c>
      <c r="S3201" s="34">
        <v>4414</v>
      </c>
      <c r="T3201" s="35">
        <v>0</v>
      </c>
      <c r="U3201" s="36">
        <f t="shared" si="285"/>
        <v>0</v>
      </c>
      <c r="V3201" s="37" t="s">
        <v>48</v>
      </c>
      <c r="W3201" s="32">
        <v>2016</v>
      </c>
      <c r="X3201" s="38">
        <v>11</v>
      </c>
    </row>
    <row r="3202" spans="1:24" s="40" customFormat="1" ht="50.1" customHeight="1">
      <c r="A3202" s="87" t="s">
        <v>7397</v>
      </c>
      <c r="B3202" s="30" t="s">
        <v>35</v>
      </c>
      <c r="C3202" s="42" t="s">
        <v>7394</v>
      </c>
      <c r="D3202" s="66" t="s">
        <v>2280</v>
      </c>
      <c r="E3202" s="42" t="s">
        <v>7395</v>
      </c>
      <c r="F3202" s="161" t="s">
        <v>7396</v>
      </c>
      <c r="G3202" s="98" t="s">
        <v>103</v>
      </c>
      <c r="H3202" s="33">
        <v>0</v>
      </c>
      <c r="I3202" s="67">
        <v>590000000</v>
      </c>
      <c r="J3202" s="98" t="s">
        <v>7255</v>
      </c>
      <c r="K3202" s="32" t="s">
        <v>182</v>
      </c>
      <c r="L3202" s="98" t="s">
        <v>7255</v>
      </c>
      <c r="M3202" s="98" t="s">
        <v>84</v>
      </c>
      <c r="N3202" s="30" t="s">
        <v>6049</v>
      </c>
      <c r="O3202" s="30" t="s">
        <v>483</v>
      </c>
      <c r="P3202" s="32">
        <v>796</v>
      </c>
      <c r="Q3202" s="98" t="s">
        <v>47</v>
      </c>
      <c r="R3202" s="53">
        <v>15</v>
      </c>
      <c r="S3202" s="100">
        <v>4414</v>
      </c>
      <c r="T3202" s="44">
        <f>R3202*S3202</f>
        <v>66210</v>
      </c>
      <c r="U3202" s="44">
        <f>T3202*1.12</f>
        <v>74155.200000000012</v>
      </c>
      <c r="V3202" s="98"/>
      <c r="W3202" s="32">
        <v>2016</v>
      </c>
      <c r="X3202" s="98"/>
    </row>
    <row r="3203" spans="1:24" ht="50.1" customHeight="1">
      <c r="A3203" s="29" t="s">
        <v>7398</v>
      </c>
      <c r="B3203" s="30" t="s">
        <v>35</v>
      </c>
      <c r="C3203" s="31" t="s">
        <v>7394</v>
      </c>
      <c r="D3203" s="31" t="s">
        <v>2280</v>
      </c>
      <c r="E3203" s="31" t="s">
        <v>7395</v>
      </c>
      <c r="F3203" s="31" t="s">
        <v>7399</v>
      </c>
      <c r="G3203" s="32" t="s">
        <v>103</v>
      </c>
      <c r="H3203" s="33">
        <v>0</v>
      </c>
      <c r="I3203" s="67">
        <v>590000000</v>
      </c>
      <c r="J3203" s="32" t="s">
        <v>7255</v>
      </c>
      <c r="K3203" s="32" t="s">
        <v>7265</v>
      </c>
      <c r="L3203" s="32" t="s">
        <v>7255</v>
      </c>
      <c r="M3203" s="32" t="s">
        <v>84</v>
      </c>
      <c r="N3203" s="32" t="s">
        <v>303</v>
      </c>
      <c r="O3203" s="32" t="s">
        <v>56</v>
      </c>
      <c r="P3203" s="32">
        <v>796</v>
      </c>
      <c r="Q3203" s="32" t="s">
        <v>47</v>
      </c>
      <c r="R3203" s="34">
        <v>15</v>
      </c>
      <c r="S3203" s="34">
        <v>6489</v>
      </c>
      <c r="T3203" s="35">
        <v>0</v>
      </c>
      <c r="U3203" s="36">
        <f t="shared" si="285"/>
        <v>0</v>
      </c>
      <c r="V3203" s="37" t="s">
        <v>48</v>
      </c>
      <c r="W3203" s="32">
        <v>2016</v>
      </c>
      <c r="X3203" s="38">
        <v>11</v>
      </c>
    </row>
    <row r="3204" spans="1:24" s="40" customFormat="1" ht="50.1" customHeight="1">
      <c r="A3204" s="87" t="s">
        <v>7400</v>
      </c>
      <c r="B3204" s="30" t="s">
        <v>35</v>
      </c>
      <c r="C3204" s="42" t="s">
        <v>7394</v>
      </c>
      <c r="D3204" s="66" t="s">
        <v>2280</v>
      </c>
      <c r="E3204" s="42" t="s">
        <v>7395</v>
      </c>
      <c r="F3204" s="161" t="s">
        <v>7399</v>
      </c>
      <c r="G3204" s="98" t="s">
        <v>103</v>
      </c>
      <c r="H3204" s="33">
        <v>0</v>
      </c>
      <c r="I3204" s="67">
        <v>590000000</v>
      </c>
      <c r="J3204" s="98" t="s">
        <v>7255</v>
      </c>
      <c r="K3204" s="32" t="s">
        <v>182</v>
      </c>
      <c r="L3204" s="98" t="s">
        <v>7255</v>
      </c>
      <c r="M3204" s="98" t="s">
        <v>84</v>
      </c>
      <c r="N3204" s="30" t="s">
        <v>6049</v>
      </c>
      <c r="O3204" s="30" t="s">
        <v>483</v>
      </c>
      <c r="P3204" s="32">
        <v>796</v>
      </c>
      <c r="Q3204" s="98" t="s">
        <v>47</v>
      </c>
      <c r="R3204" s="53">
        <v>15</v>
      </c>
      <c r="S3204" s="100">
        <v>6489</v>
      </c>
      <c r="T3204" s="44">
        <f>R3204*S3204</f>
        <v>97335</v>
      </c>
      <c r="U3204" s="44">
        <f>T3204*1.12</f>
        <v>109015.20000000001</v>
      </c>
      <c r="V3204" s="98"/>
      <c r="W3204" s="32">
        <v>2016</v>
      </c>
      <c r="X3204" s="98"/>
    </row>
    <row r="3205" spans="1:24" ht="50.1" customHeight="1">
      <c r="A3205" s="29" t="s">
        <v>7401</v>
      </c>
      <c r="B3205" s="30" t="s">
        <v>35</v>
      </c>
      <c r="C3205" s="31" t="s">
        <v>7402</v>
      </c>
      <c r="D3205" s="31" t="s">
        <v>2280</v>
      </c>
      <c r="E3205" s="31" t="s">
        <v>7403</v>
      </c>
      <c r="F3205" s="31" t="s">
        <v>7404</v>
      </c>
      <c r="G3205" s="32" t="s">
        <v>103</v>
      </c>
      <c r="H3205" s="33">
        <v>0</v>
      </c>
      <c r="I3205" s="67">
        <v>590000000</v>
      </c>
      <c r="J3205" s="32" t="s">
        <v>7255</v>
      </c>
      <c r="K3205" s="32" t="s">
        <v>7265</v>
      </c>
      <c r="L3205" s="32" t="s">
        <v>7255</v>
      </c>
      <c r="M3205" s="32" t="s">
        <v>84</v>
      </c>
      <c r="N3205" s="32" t="s">
        <v>303</v>
      </c>
      <c r="O3205" s="32" t="s">
        <v>56</v>
      </c>
      <c r="P3205" s="32">
        <v>796</v>
      </c>
      <c r="Q3205" s="32" t="s">
        <v>47</v>
      </c>
      <c r="R3205" s="34">
        <v>15</v>
      </c>
      <c r="S3205" s="34">
        <v>2615</v>
      </c>
      <c r="T3205" s="35">
        <v>0</v>
      </c>
      <c r="U3205" s="36">
        <f t="shared" si="285"/>
        <v>0</v>
      </c>
      <c r="V3205" s="37" t="s">
        <v>48</v>
      </c>
      <c r="W3205" s="32">
        <v>2016</v>
      </c>
      <c r="X3205" s="38">
        <v>11</v>
      </c>
    </row>
    <row r="3206" spans="1:24" s="40" customFormat="1" ht="50.1" customHeight="1">
      <c r="A3206" s="87" t="s">
        <v>7405</v>
      </c>
      <c r="B3206" s="30" t="s">
        <v>35</v>
      </c>
      <c r="C3206" s="42" t="s">
        <v>7402</v>
      </c>
      <c r="D3206" s="66" t="s">
        <v>2280</v>
      </c>
      <c r="E3206" s="42" t="s">
        <v>7403</v>
      </c>
      <c r="F3206" s="179" t="s">
        <v>7404</v>
      </c>
      <c r="G3206" s="98" t="s">
        <v>103</v>
      </c>
      <c r="H3206" s="33">
        <v>0</v>
      </c>
      <c r="I3206" s="67">
        <v>590000000</v>
      </c>
      <c r="J3206" s="98" t="s">
        <v>7255</v>
      </c>
      <c r="K3206" s="32" t="s">
        <v>182</v>
      </c>
      <c r="L3206" s="98" t="s">
        <v>7255</v>
      </c>
      <c r="M3206" s="98" t="s">
        <v>84</v>
      </c>
      <c r="N3206" s="30" t="s">
        <v>6049</v>
      </c>
      <c r="O3206" s="30" t="s">
        <v>483</v>
      </c>
      <c r="P3206" s="32">
        <v>796</v>
      </c>
      <c r="Q3206" s="98" t="s">
        <v>47</v>
      </c>
      <c r="R3206" s="53">
        <v>15</v>
      </c>
      <c r="S3206" s="100">
        <v>2615</v>
      </c>
      <c r="T3206" s="44">
        <f>R3206*S3206</f>
        <v>39225</v>
      </c>
      <c r="U3206" s="44">
        <f>T3206*1.12</f>
        <v>43932.000000000007</v>
      </c>
      <c r="V3206" s="98"/>
      <c r="W3206" s="32">
        <v>2016</v>
      </c>
      <c r="X3206" s="98"/>
    </row>
    <row r="3207" spans="1:24" ht="50.1" customHeight="1">
      <c r="A3207" s="29" t="s">
        <v>7406</v>
      </c>
      <c r="B3207" s="30" t="s">
        <v>35</v>
      </c>
      <c r="C3207" s="31" t="s">
        <v>7394</v>
      </c>
      <c r="D3207" s="31" t="s">
        <v>2280</v>
      </c>
      <c r="E3207" s="31" t="s">
        <v>7395</v>
      </c>
      <c r="F3207" s="31" t="s">
        <v>7407</v>
      </c>
      <c r="G3207" s="32" t="s">
        <v>103</v>
      </c>
      <c r="H3207" s="33">
        <v>0</v>
      </c>
      <c r="I3207" s="67">
        <v>590000000</v>
      </c>
      <c r="J3207" s="32" t="s">
        <v>7255</v>
      </c>
      <c r="K3207" s="32" t="s">
        <v>7265</v>
      </c>
      <c r="L3207" s="32" t="s">
        <v>7255</v>
      </c>
      <c r="M3207" s="32" t="s">
        <v>84</v>
      </c>
      <c r="N3207" s="32" t="s">
        <v>303</v>
      </c>
      <c r="O3207" s="32" t="s">
        <v>56</v>
      </c>
      <c r="P3207" s="32">
        <v>796</v>
      </c>
      <c r="Q3207" s="32" t="s">
        <v>47</v>
      </c>
      <c r="R3207" s="34">
        <v>10</v>
      </c>
      <c r="S3207" s="34">
        <v>4815</v>
      </c>
      <c r="T3207" s="35">
        <v>0</v>
      </c>
      <c r="U3207" s="36">
        <f t="shared" si="285"/>
        <v>0</v>
      </c>
      <c r="V3207" s="37" t="s">
        <v>48</v>
      </c>
      <c r="W3207" s="32">
        <v>2016</v>
      </c>
      <c r="X3207" s="38">
        <v>11</v>
      </c>
    </row>
    <row r="3208" spans="1:24" s="178" customFormat="1" ht="50.1" customHeight="1">
      <c r="A3208" s="87" t="s">
        <v>7408</v>
      </c>
      <c r="B3208" s="30" t="s">
        <v>35</v>
      </c>
      <c r="C3208" s="179" t="s">
        <v>7394</v>
      </c>
      <c r="D3208" s="66" t="s">
        <v>2280</v>
      </c>
      <c r="E3208" s="42" t="s">
        <v>7395</v>
      </c>
      <c r="F3208" s="161" t="s">
        <v>7409</v>
      </c>
      <c r="G3208" s="98" t="s">
        <v>103</v>
      </c>
      <c r="H3208" s="33">
        <v>0</v>
      </c>
      <c r="I3208" s="67">
        <v>590000000</v>
      </c>
      <c r="J3208" s="98" t="s">
        <v>7255</v>
      </c>
      <c r="K3208" s="32" t="s">
        <v>182</v>
      </c>
      <c r="L3208" s="98" t="s">
        <v>7255</v>
      </c>
      <c r="M3208" s="98" t="s">
        <v>84</v>
      </c>
      <c r="N3208" s="30" t="s">
        <v>6049</v>
      </c>
      <c r="O3208" s="30" t="s">
        <v>483</v>
      </c>
      <c r="P3208" s="32">
        <v>796</v>
      </c>
      <c r="Q3208" s="98" t="s">
        <v>47</v>
      </c>
      <c r="R3208" s="53">
        <v>10</v>
      </c>
      <c r="S3208" s="100">
        <v>4815</v>
      </c>
      <c r="T3208" s="44">
        <f>R3208*S3208</f>
        <v>48150</v>
      </c>
      <c r="U3208" s="44">
        <f>T3208*1.12</f>
        <v>53928.000000000007</v>
      </c>
      <c r="V3208" s="98"/>
      <c r="W3208" s="32">
        <v>2016</v>
      </c>
      <c r="X3208" s="98"/>
    </row>
    <row r="3209" spans="1:24" ht="50.1" customHeight="1">
      <c r="A3209" s="29" t="s">
        <v>7410</v>
      </c>
      <c r="B3209" s="30" t="s">
        <v>35</v>
      </c>
      <c r="C3209" s="31" t="s">
        <v>7411</v>
      </c>
      <c r="D3209" s="31" t="s">
        <v>7412</v>
      </c>
      <c r="E3209" s="31" t="s">
        <v>7413</v>
      </c>
      <c r="F3209" s="31" t="s">
        <v>48</v>
      </c>
      <c r="G3209" s="32" t="s">
        <v>40</v>
      </c>
      <c r="H3209" s="33">
        <v>0</v>
      </c>
      <c r="I3209" s="67">
        <v>590000000</v>
      </c>
      <c r="J3209" s="32" t="s">
        <v>41</v>
      </c>
      <c r="K3209" s="32" t="s">
        <v>7414</v>
      </c>
      <c r="L3209" s="32" t="s">
        <v>2986</v>
      </c>
      <c r="M3209" s="32" t="s">
        <v>84</v>
      </c>
      <c r="N3209" s="32" t="s">
        <v>3561</v>
      </c>
      <c r="O3209" s="32" t="s">
        <v>56</v>
      </c>
      <c r="P3209" s="32">
        <v>796</v>
      </c>
      <c r="Q3209" s="32" t="s">
        <v>47</v>
      </c>
      <c r="R3209" s="34">
        <v>15</v>
      </c>
      <c r="S3209" s="34">
        <v>594</v>
      </c>
      <c r="T3209" s="35">
        <v>0</v>
      </c>
      <c r="U3209" s="36">
        <f t="shared" si="285"/>
        <v>0</v>
      </c>
      <c r="V3209" s="37" t="s">
        <v>48</v>
      </c>
      <c r="W3209" s="32">
        <v>2016</v>
      </c>
      <c r="X3209" s="38">
        <v>11</v>
      </c>
    </row>
    <row r="3210" spans="1:24" s="188" customFormat="1" ht="50.1" customHeight="1">
      <c r="A3210" s="87" t="s">
        <v>7415</v>
      </c>
      <c r="B3210" s="30" t="s">
        <v>35</v>
      </c>
      <c r="C3210" s="42" t="s">
        <v>7411</v>
      </c>
      <c r="D3210" s="42" t="s">
        <v>7412</v>
      </c>
      <c r="E3210" s="42" t="s">
        <v>7413</v>
      </c>
      <c r="F3210" s="42"/>
      <c r="G3210" s="30" t="s">
        <v>40</v>
      </c>
      <c r="H3210" s="33">
        <v>0</v>
      </c>
      <c r="I3210" s="67">
        <v>590000000</v>
      </c>
      <c r="J3210" s="68" t="s">
        <v>41</v>
      </c>
      <c r="K3210" s="48" t="s">
        <v>7416</v>
      </c>
      <c r="L3210" s="30" t="s">
        <v>2986</v>
      </c>
      <c r="M3210" s="68" t="s">
        <v>84</v>
      </c>
      <c r="N3210" s="30" t="s">
        <v>3561</v>
      </c>
      <c r="O3210" s="30" t="s">
        <v>483</v>
      </c>
      <c r="P3210" s="32">
        <v>796</v>
      </c>
      <c r="Q3210" s="32" t="s">
        <v>47</v>
      </c>
      <c r="R3210" s="53">
        <v>15</v>
      </c>
      <c r="S3210" s="55">
        <v>594</v>
      </c>
      <c r="T3210" s="44">
        <f>R3210*S3210</f>
        <v>8910</v>
      </c>
      <c r="U3210" s="44">
        <f>T3210*1.12</f>
        <v>9979.2000000000007</v>
      </c>
      <c r="V3210" s="68"/>
      <c r="W3210" s="32">
        <v>2016</v>
      </c>
      <c r="X3210" s="30"/>
    </row>
    <row r="3211" spans="1:24" ht="50.1" customHeight="1">
      <c r="A3211" s="29" t="s">
        <v>7417</v>
      </c>
      <c r="B3211" s="30" t="s">
        <v>35</v>
      </c>
      <c r="C3211" s="31" t="s">
        <v>7418</v>
      </c>
      <c r="D3211" s="31" t="s">
        <v>7419</v>
      </c>
      <c r="E3211" s="31" t="s">
        <v>7420</v>
      </c>
      <c r="F3211" s="31" t="s">
        <v>7421</v>
      </c>
      <c r="G3211" s="32" t="s">
        <v>40</v>
      </c>
      <c r="H3211" s="33">
        <v>0</v>
      </c>
      <c r="I3211" s="67">
        <v>590000000</v>
      </c>
      <c r="J3211" s="32" t="s">
        <v>7255</v>
      </c>
      <c r="K3211" s="32" t="s">
        <v>7414</v>
      </c>
      <c r="L3211" s="32" t="s">
        <v>7255</v>
      </c>
      <c r="M3211" s="32" t="s">
        <v>84</v>
      </c>
      <c r="N3211" s="32" t="s">
        <v>7422</v>
      </c>
      <c r="O3211" s="32" t="s">
        <v>56</v>
      </c>
      <c r="P3211" s="32">
        <v>796</v>
      </c>
      <c r="Q3211" s="32" t="s">
        <v>47</v>
      </c>
      <c r="R3211" s="34">
        <v>57</v>
      </c>
      <c r="S3211" s="34">
        <v>200</v>
      </c>
      <c r="T3211" s="35">
        <v>0</v>
      </c>
      <c r="U3211" s="36">
        <f t="shared" si="285"/>
        <v>0</v>
      </c>
      <c r="V3211" s="37" t="s">
        <v>48</v>
      </c>
      <c r="W3211" s="32">
        <v>2016</v>
      </c>
      <c r="X3211" s="38">
        <v>11</v>
      </c>
    </row>
    <row r="3212" spans="1:24" s="188" customFormat="1" ht="50.1" customHeight="1">
      <c r="A3212" s="87" t="s">
        <v>7423</v>
      </c>
      <c r="B3212" s="30" t="s">
        <v>35</v>
      </c>
      <c r="C3212" s="42" t="s">
        <v>7418</v>
      </c>
      <c r="D3212" s="66" t="s">
        <v>7419</v>
      </c>
      <c r="E3212" s="42" t="s">
        <v>7420</v>
      </c>
      <c r="F3212" s="66" t="s">
        <v>7421</v>
      </c>
      <c r="G3212" s="30" t="s">
        <v>40</v>
      </c>
      <c r="H3212" s="98" t="s">
        <v>823</v>
      </c>
      <c r="I3212" s="67">
        <v>590000000</v>
      </c>
      <c r="J3212" s="98" t="s">
        <v>7255</v>
      </c>
      <c r="K3212" s="48" t="s">
        <v>7416</v>
      </c>
      <c r="L3212" s="98" t="s">
        <v>7255</v>
      </c>
      <c r="M3212" s="98" t="s">
        <v>84</v>
      </c>
      <c r="N3212" s="30" t="s">
        <v>7424</v>
      </c>
      <c r="O3212" s="30" t="s">
        <v>483</v>
      </c>
      <c r="P3212" s="32">
        <v>796</v>
      </c>
      <c r="Q3212" s="32" t="s">
        <v>47</v>
      </c>
      <c r="R3212" s="53">
        <v>57</v>
      </c>
      <c r="S3212" s="43">
        <v>200</v>
      </c>
      <c r="T3212" s="44">
        <f>R3212*S3212</f>
        <v>11400</v>
      </c>
      <c r="U3212" s="44">
        <f>T3212*1.12</f>
        <v>12768.000000000002</v>
      </c>
      <c r="V3212" s="98"/>
      <c r="W3212" s="32">
        <v>2016</v>
      </c>
      <c r="X3212" s="30"/>
    </row>
    <row r="3213" spans="1:24" ht="50.1" customHeight="1">
      <c r="A3213" s="29" t="s">
        <v>7425</v>
      </c>
      <c r="B3213" s="30" t="s">
        <v>35</v>
      </c>
      <c r="C3213" s="31" t="s">
        <v>7418</v>
      </c>
      <c r="D3213" s="31" t="s">
        <v>7419</v>
      </c>
      <c r="E3213" s="31" t="s">
        <v>7420</v>
      </c>
      <c r="F3213" s="31" t="s">
        <v>7426</v>
      </c>
      <c r="G3213" s="32" t="s">
        <v>40</v>
      </c>
      <c r="H3213" s="33">
        <v>0</v>
      </c>
      <c r="I3213" s="67">
        <v>590000000</v>
      </c>
      <c r="J3213" s="32" t="s">
        <v>7255</v>
      </c>
      <c r="K3213" s="32" t="s">
        <v>7414</v>
      </c>
      <c r="L3213" s="32" t="s">
        <v>7255</v>
      </c>
      <c r="M3213" s="32" t="s">
        <v>84</v>
      </c>
      <c r="N3213" s="32" t="s">
        <v>7422</v>
      </c>
      <c r="O3213" s="32" t="s">
        <v>56</v>
      </c>
      <c r="P3213" s="32">
        <v>796</v>
      </c>
      <c r="Q3213" s="32" t="s">
        <v>47</v>
      </c>
      <c r="R3213" s="34">
        <v>57</v>
      </c>
      <c r="S3213" s="34">
        <v>200</v>
      </c>
      <c r="T3213" s="35">
        <v>0</v>
      </c>
      <c r="U3213" s="36">
        <f t="shared" si="285"/>
        <v>0</v>
      </c>
      <c r="V3213" s="37" t="s">
        <v>48</v>
      </c>
      <c r="W3213" s="32">
        <v>2016</v>
      </c>
      <c r="X3213" s="38">
        <v>11</v>
      </c>
    </row>
    <row r="3214" spans="1:24" s="188" customFormat="1" ht="50.1" customHeight="1">
      <c r="A3214" s="87" t="s">
        <v>7427</v>
      </c>
      <c r="B3214" s="30" t="s">
        <v>35</v>
      </c>
      <c r="C3214" s="42" t="s">
        <v>7418</v>
      </c>
      <c r="D3214" s="66" t="s">
        <v>7419</v>
      </c>
      <c r="E3214" s="42" t="s">
        <v>7420</v>
      </c>
      <c r="F3214" s="66" t="s">
        <v>7426</v>
      </c>
      <c r="G3214" s="30" t="s">
        <v>40</v>
      </c>
      <c r="H3214" s="98" t="s">
        <v>823</v>
      </c>
      <c r="I3214" s="67">
        <v>590000000</v>
      </c>
      <c r="J3214" s="98" t="s">
        <v>7255</v>
      </c>
      <c r="K3214" s="48" t="s">
        <v>7416</v>
      </c>
      <c r="L3214" s="98" t="s">
        <v>7255</v>
      </c>
      <c r="M3214" s="98" t="s">
        <v>84</v>
      </c>
      <c r="N3214" s="30" t="s">
        <v>7424</v>
      </c>
      <c r="O3214" s="30" t="s">
        <v>483</v>
      </c>
      <c r="P3214" s="32">
        <v>796</v>
      </c>
      <c r="Q3214" s="32" t="s">
        <v>47</v>
      </c>
      <c r="R3214" s="53">
        <v>57</v>
      </c>
      <c r="S3214" s="43">
        <v>200</v>
      </c>
      <c r="T3214" s="44">
        <f>R3214*S3214</f>
        <v>11400</v>
      </c>
      <c r="U3214" s="44">
        <f>T3214*1.12</f>
        <v>12768.000000000002</v>
      </c>
      <c r="V3214" s="98"/>
      <c r="W3214" s="32">
        <v>2016</v>
      </c>
      <c r="X3214" s="30"/>
    </row>
    <row r="3215" spans="1:24" ht="50.1" customHeight="1">
      <c r="A3215" s="29" t="s">
        <v>7428</v>
      </c>
      <c r="B3215" s="30" t="s">
        <v>35</v>
      </c>
      <c r="C3215" s="31" t="s">
        <v>7429</v>
      </c>
      <c r="D3215" s="31" t="s">
        <v>7419</v>
      </c>
      <c r="E3215" s="31" t="s">
        <v>7430</v>
      </c>
      <c r="F3215" s="31" t="s">
        <v>7431</v>
      </c>
      <c r="G3215" s="32" t="s">
        <v>40</v>
      </c>
      <c r="H3215" s="33">
        <v>0</v>
      </c>
      <c r="I3215" s="67">
        <v>590000000</v>
      </c>
      <c r="J3215" s="32" t="s">
        <v>7255</v>
      </c>
      <c r="K3215" s="32" t="s">
        <v>7414</v>
      </c>
      <c r="L3215" s="32" t="s">
        <v>7255</v>
      </c>
      <c r="M3215" s="32" t="s">
        <v>84</v>
      </c>
      <c r="N3215" s="32" t="s">
        <v>7422</v>
      </c>
      <c r="O3215" s="32" t="s">
        <v>56</v>
      </c>
      <c r="P3215" s="32">
        <v>796</v>
      </c>
      <c r="Q3215" s="32" t="s">
        <v>47</v>
      </c>
      <c r="R3215" s="34">
        <v>57</v>
      </c>
      <c r="S3215" s="34">
        <v>200</v>
      </c>
      <c r="T3215" s="35">
        <v>0</v>
      </c>
      <c r="U3215" s="36">
        <f t="shared" si="285"/>
        <v>0</v>
      </c>
      <c r="V3215" s="37" t="s">
        <v>48</v>
      </c>
      <c r="W3215" s="32">
        <v>2016</v>
      </c>
      <c r="X3215" s="38">
        <v>11</v>
      </c>
    </row>
    <row r="3216" spans="1:24" s="188" customFormat="1" ht="50.1" customHeight="1">
      <c r="A3216" s="87" t="s">
        <v>7432</v>
      </c>
      <c r="B3216" s="30" t="s">
        <v>35</v>
      </c>
      <c r="C3216" s="42" t="s">
        <v>7429</v>
      </c>
      <c r="D3216" s="66" t="s">
        <v>7419</v>
      </c>
      <c r="E3216" s="42" t="s">
        <v>7430</v>
      </c>
      <c r="F3216" s="66" t="s">
        <v>7431</v>
      </c>
      <c r="G3216" s="30" t="s">
        <v>40</v>
      </c>
      <c r="H3216" s="98" t="s">
        <v>823</v>
      </c>
      <c r="I3216" s="67">
        <v>590000000</v>
      </c>
      <c r="J3216" s="98" t="s">
        <v>7255</v>
      </c>
      <c r="K3216" s="48" t="s">
        <v>7416</v>
      </c>
      <c r="L3216" s="98" t="s">
        <v>7255</v>
      </c>
      <c r="M3216" s="98" t="s">
        <v>84</v>
      </c>
      <c r="N3216" s="30" t="s">
        <v>7424</v>
      </c>
      <c r="O3216" s="30" t="s">
        <v>483</v>
      </c>
      <c r="P3216" s="32">
        <v>796</v>
      </c>
      <c r="Q3216" s="32" t="s">
        <v>47</v>
      </c>
      <c r="R3216" s="53">
        <v>57</v>
      </c>
      <c r="S3216" s="43">
        <v>200</v>
      </c>
      <c r="T3216" s="44">
        <f>R3216*S3216</f>
        <v>11400</v>
      </c>
      <c r="U3216" s="44">
        <f>T3216*1.12</f>
        <v>12768.000000000002</v>
      </c>
      <c r="V3216" s="98"/>
      <c r="W3216" s="32">
        <v>2016</v>
      </c>
      <c r="X3216" s="30"/>
    </row>
    <row r="3217" spans="1:24" ht="50.1" customHeight="1">
      <c r="A3217" s="29" t="s">
        <v>7433</v>
      </c>
      <c r="B3217" s="30" t="s">
        <v>35</v>
      </c>
      <c r="C3217" s="31" t="s">
        <v>7429</v>
      </c>
      <c r="D3217" s="31" t="s">
        <v>7419</v>
      </c>
      <c r="E3217" s="31" t="s">
        <v>7430</v>
      </c>
      <c r="F3217" s="31" t="s">
        <v>7434</v>
      </c>
      <c r="G3217" s="32" t="s">
        <v>40</v>
      </c>
      <c r="H3217" s="33">
        <v>0</v>
      </c>
      <c r="I3217" s="67">
        <v>590000000</v>
      </c>
      <c r="J3217" s="32" t="s">
        <v>7255</v>
      </c>
      <c r="K3217" s="32" t="s">
        <v>7414</v>
      </c>
      <c r="L3217" s="32" t="s">
        <v>7255</v>
      </c>
      <c r="M3217" s="32" t="s">
        <v>84</v>
      </c>
      <c r="N3217" s="32" t="s">
        <v>7422</v>
      </c>
      <c r="O3217" s="32" t="s">
        <v>56</v>
      </c>
      <c r="P3217" s="32">
        <v>796</v>
      </c>
      <c r="Q3217" s="32" t="s">
        <v>47</v>
      </c>
      <c r="R3217" s="34">
        <v>57</v>
      </c>
      <c r="S3217" s="34">
        <v>200</v>
      </c>
      <c r="T3217" s="35">
        <v>0</v>
      </c>
      <c r="U3217" s="36">
        <f t="shared" si="285"/>
        <v>0</v>
      </c>
      <c r="V3217" s="37" t="s">
        <v>48</v>
      </c>
      <c r="W3217" s="32">
        <v>2016</v>
      </c>
      <c r="X3217" s="38">
        <v>11</v>
      </c>
    </row>
    <row r="3218" spans="1:24" s="188" customFormat="1" ht="50.1" customHeight="1">
      <c r="A3218" s="87" t="s">
        <v>7435</v>
      </c>
      <c r="B3218" s="30" t="s">
        <v>35</v>
      </c>
      <c r="C3218" s="42" t="s">
        <v>7429</v>
      </c>
      <c r="D3218" s="66" t="s">
        <v>7419</v>
      </c>
      <c r="E3218" s="42" t="s">
        <v>7430</v>
      </c>
      <c r="F3218" s="66" t="s">
        <v>7434</v>
      </c>
      <c r="G3218" s="30" t="s">
        <v>40</v>
      </c>
      <c r="H3218" s="98" t="s">
        <v>823</v>
      </c>
      <c r="I3218" s="67">
        <v>590000000</v>
      </c>
      <c r="J3218" s="98" t="s">
        <v>7255</v>
      </c>
      <c r="K3218" s="48" t="s">
        <v>7416</v>
      </c>
      <c r="L3218" s="98" t="s">
        <v>7255</v>
      </c>
      <c r="M3218" s="98" t="s">
        <v>84</v>
      </c>
      <c r="N3218" s="30" t="s">
        <v>7424</v>
      </c>
      <c r="O3218" s="30" t="s">
        <v>483</v>
      </c>
      <c r="P3218" s="32">
        <v>796</v>
      </c>
      <c r="Q3218" s="32" t="s">
        <v>47</v>
      </c>
      <c r="R3218" s="53">
        <v>57</v>
      </c>
      <c r="S3218" s="43">
        <v>200</v>
      </c>
      <c r="T3218" s="44">
        <f>R3218*S3218</f>
        <v>11400</v>
      </c>
      <c r="U3218" s="44">
        <f>T3218*1.12</f>
        <v>12768.000000000002</v>
      </c>
      <c r="V3218" s="98"/>
      <c r="W3218" s="32">
        <v>2016</v>
      </c>
      <c r="X3218" s="30"/>
    </row>
    <row r="3219" spans="1:24" ht="50.1" customHeight="1">
      <c r="A3219" s="29" t="s">
        <v>7436</v>
      </c>
      <c r="B3219" s="30" t="s">
        <v>35</v>
      </c>
      <c r="C3219" s="31" t="s">
        <v>7429</v>
      </c>
      <c r="D3219" s="31" t="s">
        <v>7419</v>
      </c>
      <c r="E3219" s="31" t="s">
        <v>7430</v>
      </c>
      <c r="F3219" s="31" t="s">
        <v>7437</v>
      </c>
      <c r="G3219" s="32" t="s">
        <v>40</v>
      </c>
      <c r="H3219" s="33">
        <v>0</v>
      </c>
      <c r="I3219" s="67">
        <v>590000000</v>
      </c>
      <c r="J3219" s="32" t="s">
        <v>7255</v>
      </c>
      <c r="K3219" s="32" t="s">
        <v>7414</v>
      </c>
      <c r="L3219" s="32" t="s">
        <v>7255</v>
      </c>
      <c r="M3219" s="32" t="s">
        <v>84</v>
      </c>
      <c r="N3219" s="32" t="s">
        <v>7422</v>
      </c>
      <c r="O3219" s="32" t="s">
        <v>56</v>
      </c>
      <c r="P3219" s="32">
        <v>796</v>
      </c>
      <c r="Q3219" s="32" t="s">
        <v>47</v>
      </c>
      <c r="R3219" s="34">
        <v>30</v>
      </c>
      <c r="S3219" s="34">
        <v>300</v>
      </c>
      <c r="T3219" s="35">
        <v>0</v>
      </c>
      <c r="U3219" s="36">
        <f t="shared" si="285"/>
        <v>0</v>
      </c>
      <c r="V3219" s="37" t="s">
        <v>48</v>
      </c>
      <c r="W3219" s="32">
        <v>2016</v>
      </c>
      <c r="X3219" s="38">
        <v>11</v>
      </c>
    </row>
    <row r="3220" spans="1:24" s="188" customFormat="1" ht="50.1" customHeight="1">
      <c r="A3220" s="87" t="s">
        <v>7438</v>
      </c>
      <c r="B3220" s="30" t="s">
        <v>35</v>
      </c>
      <c r="C3220" s="42" t="s">
        <v>7429</v>
      </c>
      <c r="D3220" s="66" t="s">
        <v>7419</v>
      </c>
      <c r="E3220" s="42" t="s">
        <v>7430</v>
      </c>
      <c r="F3220" s="66" t="s">
        <v>7437</v>
      </c>
      <c r="G3220" s="30" t="s">
        <v>40</v>
      </c>
      <c r="H3220" s="98" t="s">
        <v>823</v>
      </c>
      <c r="I3220" s="67">
        <v>590000000</v>
      </c>
      <c r="J3220" s="98" t="s">
        <v>7255</v>
      </c>
      <c r="K3220" s="48" t="s">
        <v>7416</v>
      </c>
      <c r="L3220" s="98" t="s">
        <v>7255</v>
      </c>
      <c r="M3220" s="98" t="s">
        <v>84</v>
      </c>
      <c r="N3220" s="30" t="s">
        <v>7424</v>
      </c>
      <c r="O3220" s="30" t="s">
        <v>483</v>
      </c>
      <c r="P3220" s="32">
        <v>796</v>
      </c>
      <c r="Q3220" s="32" t="s">
        <v>47</v>
      </c>
      <c r="R3220" s="186">
        <v>30</v>
      </c>
      <c r="S3220" s="43">
        <v>300</v>
      </c>
      <c r="T3220" s="44">
        <f>R3220*S3220</f>
        <v>9000</v>
      </c>
      <c r="U3220" s="44">
        <f>T3220*1.12</f>
        <v>10080.000000000002</v>
      </c>
      <c r="V3220" s="98"/>
      <c r="W3220" s="32">
        <v>2016</v>
      </c>
      <c r="X3220" s="30"/>
    </row>
    <row r="3221" spans="1:24" ht="50.1" customHeight="1">
      <c r="A3221" s="29" t="s">
        <v>7439</v>
      </c>
      <c r="B3221" s="30" t="s">
        <v>35</v>
      </c>
      <c r="C3221" s="31" t="s">
        <v>7429</v>
      </c>
      <c r="D3221" s="31" t="s">
        <v>7419</v>
      </c>
      <c r="E3221" s="31" t="s">
        <v>7430</v>
      </c>
      <c r="F3221" s="31" t="s">
        <v>7440</v>
      </c>
      <c r="G3221" s="32" t="s">
        <v>40</v>
      </c>
      <c r="H3221" s="33">
        <v>0</v>
      </c>
      <c r="I3221" s="67">
        <v>590000000</v>
      </c>
      <c r="J3221" s="32" t="s">
        <v>7255</v>
      </c>
      <c r="K3221" s="32" t="s">
        <v>7414</v>
      </c>
      <c r="L3221" s="32" t="s">
        <v>7255</v>
      </c>
      <c r="M3221" s="32" t="s">
        <v>84</v>
      </c>
      <c r="N3221" s="32" t="s">
        <v>7422</v>
      </c>
      <c r="O3221" s="32" t="s">
        <v>56</v>
      </c>
      <c r="P3221" s="32">
        <v>796</v>
      </c>
      <c r="Q3221" s="32" t="s">
        <v>47</v>
      </c>
      <c r="R3221" s="34">
        <v>30</v>
      </c>
      <c r="S3221" s="34">
        <v>300</v>
      </c>
      <c r="T3221" s="35">
        <v>0</v>
      </c>
      <c r="U3221" s="36">
        <f t="shared" si="285"/>
        <v>0</v>
      </c>
      <c r="V3221" s="37" t="s">
        <v>48</v>
      </c>
      <c r="W3221" s="32">
        <v>2016</v>
      </c>
      <c r="X3221" s="38">
        <v>11</v>
      </c>
    </row>
    <row r="3222" spans="1:24" s="188" customFormat="1" ht="50.1" customHeight="1">
      <c r="A3222" s="87" t="s">
        <v>7441</v>
      </c>
      <c r="B3222" s="30" t="s">
        <v>35</v>
      </c>
      <c r="C3222" s="42" t="s">
        <v>7429</v>
      </c>
      <c r="D3222" s="66" t="s">
        <v>7419</v>
      </c>
      <c r="E3222" s="42" t="s">
        <v>7430</v>
      </c>
      <c r="F3222" s="66" t="s">
        <v>7440</v>
      </c>
      <c r="G3222" s="30" t="s">
        <v>40</v>
      </c>
      <c r="H3222" s="98" t="s">
        <v>823</v>
      </c>
      <c r="I3222" s="67">
        <v>590000000</v>
      </c>
      <c r="J3222" s="98" t="s">
        <v>7255</v>
      </c>
      <c r="K3222" s="48" t="s">
        <v>7416</v>
      </c>
      <c r="L3222" s="98" t="s">
        <v>7255</v>
      </c>
      <c r="M3222" s="98" t="s">
        <v>84</v>
      </c>
      <c r="N3222" s="30" t="s">
        <v>7424</v>
      </c>
      <c r="O3222" s="30" t="s">
        <v>483</v>
      </c>
      <c r="P3222" s="32">
        <v>796</v>
      </c>
      <c r="Q3222" s="32" t="s">
        <v>47</v>
      </c>
      <c r="R3222" s="186">
        <v>30</v>
      </c>
      <c r="S3222" s="43">
        <v>300</v>
      </c>
      <c r="T3222" s="44">
        <f>R3222*S3222</f>
        <v>9000</v>
      </c>
      <c r="U3222" s="44">
        <f>T3222*1.12</f>
        <v>10080.000000000002</v>
      </c>
      <c r="V3222" s="98"/>
      <c r="W3222" s="32">
        <v>2016</v>
      </c>
      <c r="X3222" s="30"/>
    </row>
    <row r="3223" spans="1:24" ht="50.1" customHeight="1">
      <c r="A3223" s="29" t="s">
        <v>7442</v>
      </c>
      <c r="B3223" s="30" t="s">
        <v>35</v>
      </c>
      <c r="C3223" s="31" t="s">
        <v>7429</v>
      </c>
      <c r="D3223" s="31" t="s">
        <v>7419</v>
      </c>
      <c r="E3223" s="31" t="s">
        <v>7430</v>
      </c>
      <c r="F3223" s="31" t="s">
        <v>7443</v>
      </c>
      <c r="G3223" s="32" t="s">
        <v>40</v>
      </c>
      <c r="H3223" s="33">
        <v>0</v>
      </c>
      <c r="I3223" s="67">
        <v>590000000</v>
      </c>
      <c r="J3223" s="32" t="s">
        <v>7255</v>
      </c>
      <c r="K3223" s="32" t="s">
        <v>7414</v>
      </c>
      <c r="L3223" s="32" t="s">
        <v>7255</v>
      </c>
      <c r="M3223" s="32" t="s">
        <v>84</v>
      </c>
      <c r="N3223" s="32" t="s">
        <v>7422</v>
      </c>
      <c r="O3223" s="32" t="s">
        <v>56</v>
      </c>
      <c r="P3223" s="32">
        <v>796</v>
      </c>
      <c r="Q3223" s="32" t="s">
        <v>47</v>
      </c>
      <c r="R3223" s="34">
        <v>30</v>
      </c>
      <c r="S3223" s="34">
        <v>400</v>
      </c>
      <c r="T3223" s="35">
        <v>0</v>
      </c>
      <c r="U3223" s="36">
        <f t="shared" si="285"/>
        <v>0</v>
      </c>
      <c r="V3223" s="37" t="s">
        <v>48</v>
      </c>
      <c r="W3223" s="32">
        <v>2016</v>
      </c>
      <c r="X3223" s="38">
        <v>11</v>
      </c>
    </row>
    <row r="3224" spans="1:24" s="188" customFormat="1" ht="50.1" customHeight="1">
      <c r="A3224" s="87" t="s">
        <v>7444</v>
      </c>
      <c r="B3224" s="30" t="s">
        <v>35</v>
      </c>
      <c r="C3224" s="42" t="s">
        <v>7429</v>
      </c>
      <c r="D3224" s="66" t="s">
        <v>7419</v>
      </c>
      <c r="E3224" s="42" t="s">
        <v>7430</v>
      </c>
      <c r="F3224" s="66" t="s">
        <v>7443</v>
      </c>
      <c r="G3224" s="30" t="s">
        <v>40</v>
      </c>
      <c r="H3224" s="98" t="s">
        <v>823</v>
      </c>
      <c r="I3224" s="67">
        <v>590000000</v>
      </c>
      <c r="J3224" s="98" t="s">
        <v>7255</v>
      </c>
      <c r="K3224" s="48" t="s">
        <v>7416</v>
      </c>
      <c r="L3224" s="98" t="s">
        <v>7255</v>
      </c>
      <c r="M3224" s="98" t="s">
        <v>84</v>
      </c>
      <c r="N3224" s="30" t="s">
        <v>7424</v>
      </c>
      <c r="O3224" s="30" t="s">
        <v>483</v>
      </c>
      <c r="P3224" s="32">
        <v>796</v>
      </c>
      <c r="Q3224" s="32" t="s">
        <v>47</v>
      </c>
      <c r="R3224" s="186">
        <v>30</v>
      </c>
      <c r="S3224" s="100">
        <v>400</v>
      </c>
      <c r="T3224" s="44">
        <f>R3224*S3224</f>
        <v>12000</v>
      </c>
      <c r="U3224" s="44">
        <f>T3224*1.12</f>
        <v>13440.000000000002</v>
      </c>
      <c r="V3224" s="98"/>
      <c r="W3224" s="32">
        <v>2016</v>
      </c>
      <c r="X3224" s="30"/>
    </row>
    <row r="3225" spans="1:24" ht="50.1" customHeight="1">
      <c r="A3225" s="29" t="s">
        <v>7445</v>
      </c>
      <c r="B3225" s="30" t="s">
        <v>35</v>
      </c>
      <c r="C3225" s="31" t="s">
        <v>7429</v>
      </c>
      <c r="D3225" s="31" t="s">
        <v>7419</v>
      </c>
      <c r="E3225" s="31" t="s">
        <v>7430</v>
      </c>
      <c r="F3225" s="31" t="s">
        <v>7446</v>
      </c>
      <c r="G3225" s="32" t="s">
        <v>40</v>
      </c>
      <c r="H3225" s="33">
        <v>0</v>
      </c>
      <c r="I3225" s="67">
        <v>590000000</v>
      </c>
      <c r="J3225" s="32" t="s">
        <v>7255</v>
      </c>
      <c r="K3225" s="32" t="s">
        <v>7414</v>
      </c>
      <c r="L3225" s="32" t="s">
        <v>7255</v>
      </c>
      <c r="M3225" s="32" t="s">
        <v>84</v>
      </c>
      <c r="N3225" s="32" t="s">
        <v>7422</v>
      </c>
      <c r="O3225" s="32" t="s">
        <v>56</v>
      </c>
      <c r="P3225" s="32">
        <v>796</v>
      </c>
      <c r="Q3225" s="32" t="s">
        <v>47</v>
      </c>
      <c r="R3225" s="34">
        <v>30</v>
      </c>
      <c r="S3225" s="34">
        <v>400</v>
      </c>
      <c r="T3225" s="35">
        <v>0</v>
      </c>
      <c r="U3225" s="36">
        <f t="shared" si="285"/>
        <v>0</v>
      </c>
      <c r="V3225" s="37" t="s">
        <v>48</v>
      </c>
      <c r="W3225" s="32">
        <v>2016</v>
      </c>
      <c r="X3225" s="38">
        <v>11</v>
      </c>
    </row>
    <row r="3226" spans="1:24" s="188" customFormat="1" ht="50.1" customHeight="1">
      <c r="A3226" s="87" t="s">
        <v>7447</v>
      </c>
      <c r="B3226" s="30" t="s">
        <v>35</v>
      </c>
      <c r="C3226" s="42" t="s">
        <v>7429</v>
      </c>
      <c r="D3226" s="66" t="s">
        <v>7419</v>
      </c>
      <c r="E3226" s="42" t="s">
        <v>7430</v>
      </c>
      <c r="F3226" s="66" t="s">
        <v>7446</v>
      </c>
      <c r="G3226" s="30" t="s">
        <v>40</v>
      </c>
      <c r="H3226" s="98" t="s">
        <v>823</v>
      </c>
      <c r="I3226" s="67">
        <v>590000000</v>
      </c>
      <c r="J3226" s="98" t="s">
        <v>7255</v>
      </c>
      <c r="K3226" s="48" t="s">
        <v>7416</v>
      </c>
      <c r="L3226" s="98" t="s">
        <v>7255</v>
      </c>
      <c r="M3226" s="98" t="s">
        <v>84</v>
      </c>
      <c r="N3226" s="30" t="s">
        <v>7424</v>
      </c>
      <c r="O3226" s="30" t="s">
        <v>483</v>
      </c>
      <c r="P3226" s="32">
        <v>796</v>
      </c>
      <c r="Q3226" s="32" t="s">
        <v>47</v>
      </c>
      <c r="R3226" s="186">
        <v>30</v>
      </c>
      <c r="S3226" s="100">
        <v>400</v>
      </c>
      <c r="T3226" s="44">
        <f>R3226*S3226</f>
        <v>12000</v>
      </c>
      <c r="U3226" s="44">
        <f>T3226*1.12</f>
        <v>13440.000000000002</v>
      </c>
      <c r="V3226" s="98"/>
      <c r="W3226" s="32">
        <v>2016</v>
      </c>
      <c r="X3226" s="30"/>
    </row>
    <row r="3227" spans="1:24" ht="50.1" customHeight="1">
      <c r="A3227" s="29" t="s">
        <v>7448</v>
      </c>
      <c r="B3227" s="30" t="s">
        <v>35</v>
      </c>
      <c r="C3227" s="31" t="s">
        <v>7429</v>
      </c>
      <c r="D3227" s="31" t="s">
        <v>7419</v>
      </c>
      <c r="E3227" s="31" t="s">
        <v>7430</v>
      </c>
      <c r="F3227" s="31" t="s">
        <v>7449</v>
      </c>
      <c r="G3227" s="32" t="s">
        <v>40</v>
      </c>
      <c r="H3227" s="33">
        <v>0</v>
      </c>
      <c r="I3227" s="67">
        <v>590000000</v>
      </c>
      <c r="J3227" s="32" t="s">
        <v>7255</v>
      </c>
      <c r="K3227" s="32" t="s">
        <v>7414</v>
      </c>
      <c r="L3227" s="32" t="s">
        <v>7255</v>
      </c>
      <c r="M3227" s="32" t="s">
        <v>84</v>
      </c>
      <c r="N3227" s="32" t="s">
        <v>7422</v>
      </c>
      <c r="O3227" s="32" t="s">
        <v>56</v>
      </c>
      <c r="P3227" s="32">
        <v>796</v>
      </c>
      <c r="Q3227" s="32" t="s">
        <v>47</v>
      </c>
      <c r="R3227" s="34">
        <v>30</v>
      </c>
      <c r="S3227" s="34">
        <v>400</v>
      </c>
      <c r="T3227" s="35">
        <v>0</v>
      </c>
      <c r="U3227" s="36">
        <f t="shared" si="285"/>
        <v>0</v>
      </c>
      <c r="V3227" s="37" t="s">
        <v>48</v>
      </c>
      <c r="W3227" s="32">
        <v>2016</v>
      </c>
      <c r="X3227" s="38">
        <v>11</v>
      </c>
    </row>
    <row r="3228" spans="1:24" s="188" customFormat="1" ht="50.1" customHeight="1">
      <c r="A3228" s="87" t="s">
        <v>7450</v>
      </c>
      <c r="B3228" s="30" t="s">
        <v>35</v>
      </c>
      <c r="C3228" s="42" t="s">
        <v>7429</v>
      </c>
      <c r="D3228" s="66" t="s">
        <v>7419</v>
      </c>
      <c r="E3228" s="42" t="s">
        <v>7430</v>
      </c>
      <c r="F3228" s="66" t="s">
        <v>7449</v>
      </c>
      <c r="G3228" s="30" t="s">
        <v>40</v>
      </c>
      <c r="H3228" s="98" t="s">
        <v>823</v>
      </c>
      <c r="I3228" s="67">
        <v>590000000</v>
      </c>
      <c r="J3228" s="98" t="s">
        <v>7255</v>
      </c>
      <c r="K3228" s="48" t="s">
        <v>7416</v>
      </c>
      <c r="L3228" s="98" t="s">
        <v>7255</v>
      </c>
      <c r="M3228" s="98" t="s">
        <v>84</v>
      </c>
      <c r="N3228" s="30" t="s">
        <v>7424</v>
      </c>
      <c r="O3228" s="30" t="s">
        <v>483</v>
      </c>
      <c r="P3228" s="32">
        <v>796</v>
      </c>
      <c r="Q3228" s="32" t="s">
        <v>47</v>
      </c>
      <c r="R3228" s="186">
        <v>30</v>
      </c>
      <c r="S3228" s="100">
        <v>400</v>
      </c>
      <c r="T3228" s="44">
        <f>R3228*S3228</f>
        <v>12000</v>
      </c>
      <c r="U3228" s="44">
        <f>T3228*1.12</f>
        <v>13440.000000000002</v>
      </c>
      <c r="V3228" s="98"/>
      <c r="W3228" s="32">
        <v>2016</v>
      </c>
      <c r="X3228" s="30"/>
    </row>
    <row r="3229" spans="1:24" ht="50.1" customHeight="1">
      <c r="A3229" s="29" t="s">
        <v>7451</v>
      </c>
      <c r="B3229" s="30" t="s">
        <v>35</v>
      </c>
      <c r="C3229" s="31" t="s">
        <v>7429</v>
      </c>
      <c r="D3229" s="31" t="s">
        <v>7419</v>
      </c>
      <c r="E3229" s="31" t="s">
        <v>7430</v>
      </c>
      <c r="F3229" s="31" t="s">
        <v>7452</v>
      </c>
      <c r="G3229" s="32" t="s">
        <v>40</v>
      </c>
      <c r="H3229" s="33">
        <v>0</v>
      </c>
      <c r="I3229" s="67">
        <v>590000000</v>
      </c>
      <c r="J3229" s="32" t="s">
        <v>7255</v>
      </c>
      <c r="K3229" s="32" t="s">
        <v>7414</v>
      </c>
      <c r="L3229" s="32" t="s">
        <v>7255</v>
      </c>
      <c r="M3229" s="32" t="s">
        <v>84</v>
      </c>
      <c r="N3229" s="32" t="s">
        <v>7422</v>
      </c>
      <c r="O3229" s="32" t="s">
        <v>56</v>
      </c>
      <c r="P3229" s="32">
        <v>796</v>
      </c>
      <c r="Q3229" s="32" t="s">
        <v>47</v>
      </c>
      <c r="R3229" s="34">
        <v>30</v>
      </c>
      <c r="S3229" s="34">
        <v>400</v>
      </c>
      <c r="T3229" s="35">
        <v>0</v>
      </c>
      <c r="U3229" s="36">
        <f t="shared" si="285"/>
        <v>0</v>
      </c>
      <c r="V3229" s="37" t="s">
        <v>48</v>
      </c>
      <c r="W3229" s="32">
        <v>2016</v>
      </c>
      <c r="X3229" s="38">
        <v>11</v>
      </c>
    </row>
    <row r="3230" spans="1:24" s="188" customFormat="1" ht="50.1" customHeight="1">
      <c r="A3230" s="87" t="s">
        <v>7453</v>
      </c>
      <c r="B3230" s="30" t="s">
        <v>35</v>
      </c>
      <c r="C3230" s="42" t="s">
        <v>7429</v>
      </c>
      <c r="D3230" s="66" t="s">
        <v>7419</v>
      </c>
      <c r="E3230" s="42" t="s">
        <v>7430</v>
      </c>
      <c r="F3230" s="66" t="s">
        <v>7452</v>
      </c>
      <c r="G3230" s="30" t="s">
        <v>40</v>
      </c>
      <c r="H3230" s="98" t="s">
        <v>823</v>
      </c>
      <c r="I3230" s="67">
        <v>590000000</v>
      </c>
      <c r="J3230" s="98" t="s">
        <v>7255</v>
      </c>
      <c r="K3230" s="48" t="s">
        <v>7416</v>
      </c>
      <c r="L3230" s="98" t="s">
        <v>7255</v>
      </c>
      <c r="M3230" s="98" t="s">
        <v>84</v>
      </c>
      <c r="N3230" s="30" t="s">
        <v>7424</v>
      </c>
      <c r="O3230" s="30" t="s">
        <v>483</v>
      </c>
      <c r="P3230" s="32">
        <v>796</v>
      </c>
      <c r="Q3230" s="32" t="s">
        <v>47</v>
      </c>
      <c r="R3230" s="186">
        <v>30</v>
      </c>
      <c r="S3230" s="100">
        <v>400</v>
      </c>
      <c r="T3230" s="44">
        <f>R3230*S3230</f>
        <v>12000</v>
      </c>
      <c r="U3230" s="44">
        <f>T3230*1.12</f>
        <v>13440.000000000002</v>
      </c>
      <c r="V3230" s="98"/>
      <c r="W3230" s="32">
        <v>2016</v>
      </c>
      <c r="X3230" s="30"/>
    </row>
    <row r="3231" spans="1:24" ht="50.1" customHeight="1">
      <c r="A3231" s="29" t="s">
        <v>7454</v>
      </c>
      <c r="B3231" s="30" t="s">
        <v>35</v>
      </c>
      <c r="C3231" s="31" t="s">
        <v>7429</v>
      </c>
      <c r="D3231" s="31" t="s">
        <v>7419</v>
      </c>
      <c r="E3231" s="31" t="s">
        <v>7430</v>
      </c>
      <c r="F3231" s="31" t="s">
        <v>7455</v>
      </c>
      <c r="G3231" s="32" t="s">
        <v>40</v>
      </c>
      <c r="H3231" s="33">
        <v>0</v>
      </c>
      <c r="I3231" s="67">
        <v>590000000</v>
      </c>
      <c r="J3231" s="32" t="s">
        <v>7255</v>
      </c>
      <c r="K3231" s="32" t="s">
        <v>7414</v>
      </c>
      <c r="L3231" s="32" t="s">
        <v>7255</v>
      </c>
      <c r="M3231" s="32" t="s">
        <v>84</v>
      </c>
      <c r="N3231" s="32" t="s">
        <v>7422</v>
      </c>
      <c r="O3231" s="32" t="s">
        <v>56</v>
      </c>
      <c r="P3231" s="32">
        <v>796</v>
      </c>
      <c r="Q3231" s="32" t="s">
        <v>47</v>
      </c>
      <c r="R3231" s="34">
        <v>30</v>
      </c>
      <c r="S3231" s="34">
        <v>580</v>
      </c>
      <c r="T3231" s="35">
        <v>0</v>
      </c>
      <c r="U3231" s="36">
        <f t="shared" si="285"/>
        <v>0</v>
      </c>
      <c r="V3231" s="37" t="s">
        <v>48</v>
      </c>
      <c r="W3231" s="32">
        <v>2016</v>
      </c>
      <c r="X3231" s="38">
        <v>11</v>
      </c>
    </row>
    <row r="3232" spans="1:24" s="188" customFormat="1" ht="50.1" customHeight="1">
      <c r="A3232" s="87" t="s">
        <v>7456</v>
      </c>
      <c r="B3232" s="30" t="s">
        <v>35</v>
      </c>
      <c r="C3232" s="42" t="s">
        <v>7429</v>
      </c>
      <c r="D3232" s="66" t="s">
        <v>7419</v>
      </c>
      <c r="E3232" s="42" t="s">
        <v>7430</v>
      </c>
      <c r="F3232" s="66" t="s">
        <v>7455</v>
      </c>
      <c r="G3232" s="30" t="s">
        <v>40</v>
      </c>
      <c r="H3232" s="98" t="s">
        <v>823</v>
      </c>
      <c r="I3232" s="67">
        <v>590000000</v>
      </c>
      <c r="J3232" s="98" t="s">
        <v>7255</v>
      </c>
      <c r="K3232" s="48" t="s">
        <v>7416</v>
      </c>
      <c r="L3232" s="98" t="s">
        <v>7255</v>
      </c>
      <c r="M3232" s="98" t="s">
        <v>84</v>
      </c>
      <c r="N3232" s="30" t="s">
        <v>7424</v>
      </c>
      <c r="O3232" s="30" t="s">
        <v>483</v>
      </c>
      <c r="P3232" s="32">
        <v>796</v>
      </c>
      <c r="Q3232" s="32" t="s">
        <v>47</v>
      </c>
      <c r="R3232" s="53">
        <v>30</v>
      </c>
      <c r="S3232" s="43">
        <v>580</v>
      </c>
      <c r="T3232" s="44">
        <f>R3232*S3232</f>
        <v>17400</v>
      </c>
      <c r="U3232" s="44">
        <f>T3232*1.12</f>
        <v>19488.000000000004</v>
      </c>
      <c r="V3232" s="98"/>
      <c r="W3232" s="32">
        <v>2016</v>
      </c>
      <c r="X3232" s="30"/>
    </row>
    <row r="3233" spans="1:24" ht="50.1" customHeight="1">
      <c r="A3233" s="29" t="s">
        <v>7457</v>
      </c>
      <c r="B3233" s="30" t="s">
        <v>35</v>
      </c>
      <c r="C3233" s="31" t="s">
        <v>7429</v>
      </c>
      <c r="D3233" s="31" t="s">
        <v>7419</v>
      </c>
      <c r="E3233" s="31" t="s">
        <v>7430</v>
      </c>
      <c r="F3233" s="31" t="s">
        <v>7458</v>
      </c>
      <c r="G3233" s="32" t="s">
        <v>40</v>
      </c>
      <c r="H3233" s="33">
        <v>0</v>
      </c>
      <c r="I3233" s="67">
        <v>590000000</v>
      </c>
      <c r="J3233" s="32" t="s">
        <v>7255</v>
      </c>
      <c r="K3233" s="32" t="s">
        <v>7414</v>
      </c>
      <c r="L3233" s="32" t="s">
        <v>7255</v>
      </c>
      <c r="M3233" s="32" t="s">
        <v>84</v>
      </c>
      <c r="N3233" s="32" t="s">
        <v>7422</v>
      </c>
      <c r="O3233" s="32" t="s">
        <v>56</v>
      </c>
      <c r="P3233" s="32">
        <v>796</v>
      </c>
      <c r="Q3233" s="32" t="s">
        <v>47</v>
      </c>
      <c r="R3233" s="34">
        <v>30</v>
      </c>
      <c r="S3233" s="34">
        <v>580</v>
      </c>
      <c r="T3233" s="35">
        <v>0</v>
      </c>
      <c r="U3233" s="36">
        <f t="shared" si="285"/>
        <v>0</v>
      </c>
      <c r="V3233" s="37" t="s">
        <v>48</v>
      </c>
      <c r="W3233" s="32">
        <v>2016</v>
      </c>
      <c r="X3233" s="38">
        <v>11</v>
      </c>
    </row>
    <row r="3234" spans="1:24" s="188" customFormat="1" ht="50.1" customHeight="1">
      <c r="A3234" s="87" t="s">
        <v>7459</v>
      </c>
      <c r="B3234" s="30" t="s">
        <v>35</v>
      </c>
      <c r="C3234" s="42" t="s">
        <v>7429</v>
      </c>
      <c r="D3234" s="66" t="s">
        <v>7419</v>
      </c>
      <c r="E3234" s="42" t="s">
        <v>7430</v>
      </c>
      <c r="F3234" s="66" t="s">
        <v>7458</v>
      </c>
      <c r="G3234" s="30" t="s">
        <v>40</v>
      </c>
      <c r="H3234" s="98" t="s">
        <v>823</v>
      </c>
      <c r="I3234" s="67">
        <v>590000000</v>
      </c>
      <c r="J3234" s="98" t="s">
        <v>7255</v>
      </c>
      <c r="K3234" s="48" t="s">
        <v>7416</v>
      </c>
      <c r="L3234" s="98" t="s">
        <v>7255</v>
      </c>
      <c r="M3234" s="98" t="s">
        <v>84</v>
      </c>
      <c r="N3234" s="30" t="s">
        <v>7424</v>
      </c>
      <c r="O3234" s="30" t="s">
        <v>483</v>
      </c>
      <c r="P3234" s="32">
        <v>796</v>
      </c>
      <c r="Q3234" s="32" t="s">
        <v>47</v>
      </c>
      <c r="R3234" s="53">
        <v>30</v>
      </c>
      <c r="S3234" s="43">
        <v>580</v>
      </c>
      <c r="T3234" s="44">
        <f>R3234*S3234</f>
        <v>17400</v>
      </c>
      <c r="U3234" s="44">
        <f>T3234*1.12</f>
        <v>19488.000000000004</v>
      </c>
      <c r="V3234" s="98"/>
      <c r="W3234" s="32">
        <v>2016</v>
      </c>
      <c r="X3234" s="30"/>
    </row>
    <row r="3235" spans="1:24" ht="50.1" customHeight="1">
      <c r="A3235" s="29" t="s">
        <v>7460</v>
      </c>
      <c r="B3235" s="30" t="s">
        <v>35</v>
      </c>
      <c r="C3235" s="31" t="s">
        <v>7429</v>
      </c>
      <c r="D3235" s="31" t="s">
        <v>7419</v>
      </c>
      <c r="E3235" s="31" t="s">
        <v>7430</v>
      </c>
      <c r="F3235" s="31" t="s">
        <v>7461</v>
      </c>
      <c r="G3235" s="32" t="s">
        <v>40</v>
      </c>
      <c r="H3235" s="33">
        <v>0</v>
      </c>
      <c r="I3235" s="67">
        <v>590000000</v>
      </c>
      <c r="J3235" s="32" t="s">
        <v>7255</v>
      </c>
      <c r="K3235" s="32" t="s">
        <v>7414</v>
      </c>
      <c r="L3235" s="32" t="s">
        <v>7255</v>
      </c>
      <c r="M3235" s="32" t="s">
        <v>84</v>
      </c>
      <c r="N3235" s="32" t="s">
        <v>7422</v>
      </c>
      <c r="O3235" s="32" t="s">
        <v>56</v>
      </c>
      <c r="P3235" s="32">
        <v>796</v>
      </c>
      <c r="Q3235" s="32" t="s">
        <v>47</v>
      </c>
      <c r="R3235" s="34">
        <v>15</v>
      </c>
      <c r="S3235" s="34">
        <v>780</v>
      </c>
      <c r="T3235" s="35">
        <v>0</v>
      </c>
      <c r="U3235" s="36">
        <f t="shared" si="285"/>
        <v>0</v>
      </c>
      <c r="V3235" s="37" t="s">
        <v>48</v>
      </c>
      <c r="W3235" s="32">
        <v>2016</v>
      </c>
      <c r="X3235" s="38">
        <v>11</v>
      </c>
    </row>
    <row r="3236" spans="1:24" s="188" customFormat="1" ht="50.1" customHeight="1">
      <c r="A3236" s="87" t="s">
        <v>7462</v>
      </c>
      <c r="B3236" s="30" t="s">
        <v>35</v>
      </c>
      <c r="C3236" s="42" t="s">
        <v>7429</v>
      </c>
      <c r="D3236" s="66" t="s">
        <v>7419</v>
      </c>
      <c r="E3236" s="42" t="s">
        <v>7430</v>
      </c>
      <c r="F3236" s="66" t="s">
        <v>7461</v>
      </c>
      <c r="G3236" s="30" t="s">
        <v>40</v>
      </c>
      <c r="H3236" s="98" t="s">
        <v>823</v>
      </c>
      <c r="I3236" s="67">
        <v>590000000</v>
      </c>
      <c r="J3236" s="98" t="s">
        <v>7255</v>
      </c>
      <c r="K3236" s="48" t="s">
        <v>7416</v>
      </c>
      <c r="L3236" s="98" t="s">
        <v>7255</v>
      </c>
      <c r="M3236" s="98" t="s">
        <v>84</v>
      </c>
      <c r="N3236" s="30" t="s">
        <v>7424</v>
      </c>
      <c r="O3236" s="30" t="s">
        <v>483</v>
      </c>
      <c r="P3236" s="32">
        <v>796</v>
      </c>
      <c r="Q3236" s="32" t="s">
        <v>47</v>
      </c>
      <c r="R3236" s="53">
        <v>15</v>
      </c>
      <c r="S3236" s="43">
        <v>780</v>
      </c>
      <c r="T3236" s="44">
        <f>R3236*S3236</f>
        <v>11700</v>
      </c>
      <c r="U3236" s="44">
        <f>T3236*1.12</f>
        <v>13104.000000000002</v>
      </c>
      <c r="V3236" s="98"/>
      <c r="W3236" s="32">
        <v>2016</v>
      </c>
      <c r="X3236" s="30"/>
    </row>
    <row r="3237" spans="1:24" ht="50.1" customHeight="1">
      <c r="A3237" s="29" t="s">
        <v>7463</v>
      </c>
      <c r="B3237" s="30" t="s">
        <v>35</v>
      </c>
      <c r="C3237" s="31" t="s">
        <v>7429</v>
      </c>
      <c r="D3237" s="31" t="s">
        <v>7419</v>
      </c>
      <c r="E3237" s="31" t="s">
        <v>7430</v>
      </c>
      <c r="F3237" s="31" t="s">
        <v>7464</v>
      </c>
      <c r="G3237" s="32" t="s">
        <v>40</v>
      </c>
      <c r="H3237" s="33">
        <v>0</v>
      </c>
      <c r="I3237" s="67">
        <v>590000000</v>
      </c>
      <c r="J3237" s="32" t="s">
        <v>7255</v>
      </c>
      <c r="K3237" s="32" t="s">
        <v>7414</v>
      </c>
      <c r="L3237" s="32" t="s">
        <v>7255</v>
      </c>
      <c r="M3237" s="32" t="s">
        <v>84</v>
      </c>
      <c r="N3237" s="32" t="s">
        <v>7422</v>
      </c>
      <c r="O3237" s="32" t="s">
        <v>56</v>
      </c>
      <c r="P3237" s="32">
        <v>796</v>
      </c>
      <c r="Q3237" s="32" t="s">
        <v>47</v>
      </c>
      <c r="R3237" s="34">
        <v>15</v>
      </c>
      <c r="S3237" s="34">
        <v>780</v>
      </c>
      <c r="T3237" s="35">
        <v>0</v>
      </c>
      <c r="U3237" s="36">
        <f t="shared" si="285"/>
        <v>0</v>
      </c>
      <c r="V3237" s="37" t="s">
        <v>48</v>
      </c>
      <c r="W3237" s="32">
        <v>2016</v>
      </c>
      <c r="X3237" s="38">
        <v>11</v>
      </c>
    </row>
    <row r="3238" spans="1:24" s="188" customFormat="1" ht="50.1" customHeight="1">
      <c r="A3238" s="87" t="s">
        <v>7465</v>
      </c>
      <c r="B3238" s="30" t="s">
        <v>35</v>
      </c>
      <c r="C3238" s="42" t="s">
        <v>7429</v>
      </c>
      <c r="D3238" s="66" t="s">
        <v>7419</v>
      </c>
      <c r="E3238" s="42" t="s">
        <v>7430</v>
      </c>
      <c r="F3238" s="66" t="s">
        <v>7464</v>
      </c>
      <c r="G3238" s="30" t="s">
        <v>40</v>
      </c>
      <c r="H3238" s="98" t="s">
        <v>823</v>
      </c>
      <c r="I3238" s="67">
        <v>590000000</v>
      </c>
      <c r="J3238" s="98" t="s">
        <v>7255</v>
      </c>
      <c r="K3238" s="48" t="s">
        <v>7416</v>
      </c>
      <c r="L3238" s="98" t="s">
        <v>7255</v>
      </c>
      <c r="M3238" s="98" t="s">
        <v>84</v>
      </c>
      <c r="N3238" s="30" t="s">
        <v>7424</v>
      </c>
      <c r="O3238" s="30" t="s">
        <v>483</v>
      </c>
      <c r="P3238" s="32">
        <v>796</v>
      </c>
      <c r="Q3238" s="32" t="s">
        <v>47</v>
      </c>
      <c r="R3238" s="53">
        <v>15</v>
      </c>
      <c r="S3238" s="43">
        <v>780</v>
      </c>
      <c r="T3238" s="44">
        <f>R3238*S3238</f>
        <v>11700</v>
      </c>
      <c r="U3238" s="44">
        <f>T3238*1.12</f>
        <v>13104.000000000002</v>
      </c>
      <c r="V3238" s="98"/>
      <c r="W3238" s="32">
        <v>2016</v>
      </c>
      <c r="X3238" s="30"/>
    </row>
    <row r="3239" spans="1:24" ht="50.1" customHeight="1">
      <c r="A3239" s="29" t="s">
        <v>7466</v>
      </c>
      <c r="B3239" s="30" t="s">
        <v>35</v>
      </c>
      <c r="C3239" s="31" t="s">
        <v>7429</v>
      </c>
      <c r="D3239" s="31" t="s">
        <v>7419</v>
      </c>
      <c r="E3239" s="31" t="s">
        <v>7430</v>
      </c>
      <c r="F3239" s="31" t="s">
        <v>7467</v>
      </c>
      <c r="G3239" s="32" t="s">
        <v>40</v>
      </c>
      <c r="H3239" s="33">
        <v>0</v>
      </c>
      <c r="I3239" s="67">
        <v>590000000</v>
      </c>
      <c r="J3239" s="32" t="s">
        <v>7255</v>
      </c>
      <c r="K3239" s="32" t="s">
        <v>7414</v>
      </c>
      <c r="L3239" s="32" t="s">
        <v>7255</v>
      </c>
      <c r="M3239" s="32" t="s">
        <v>84</v>
      </c>
      <c r="N3239" s="32" t="s">
        <v>7422</v>
      </c>
      <c r="O3239" s="32" t="s">
        <v>56</v>
      </c>
      <c r="P3239" s="32">
        <v>796</v>
      </c>
      <c r="Q3239" s="32" t="s">
        <v>47</v>
      </c>
      <c r="R3239" s="34">
        <v>15</v>
      </c>
      <c r="S3239" s="34">
        <v>780</v>
      </c>
      <c r="T3239" s="35">
        <v>0</v>
      </c>
      <c r="U3239" s="36">
        <f t="shared" si="285"/>
        <v>0</v>
      </c>
      <c r="V3239" s="37" t="s">
        <v>48</v>
      </c>
      <c r="W3239" s="32">
        <v>2016</v>
      </c>
      <c r="X3239" s="38">
        <v>11</v>
      </c>
    </row>
    <row r="3240" spans="1:24" s="188" customFormat="1" ht="50.1" customHeight="1">
      <c r="A3240" s="87" t="s">
        <v>7468</v>
      </c>
      <c r="B3240" s="30" t="s">
        <v>35</v>
      </c>
      <c r="C3240" s="42" t="s">
        <v>7429</v>
      </c>
      <c r="D3240" s="189" t="s">
        <v>7419</v>
      </c>
      <c r="E3240" s="42" t="s">
        <v>7430</v>
      </c>
      <c r="F3240" s="66" t="s">
        <v>7467</v>
      </c>
      <c r="G3240" s="30" t="s">
        <v>40</v>
      </c>
      <c r="H3240" s="98" t="s">
        <v>823</v>
      </c>
      <c r="I3240" s="67">
        <v>590000000</v>
      </c>
      <c r="J3240" s="98" t="s">
        <v>7255</v>
      </c>
      <c r="K3240" s="48" t="s">
        <v>7416</v>
      </c>
      <c r="L3240" s="98" t="s">
        <v>7255</v>
      </c>
      <c r="M3240" s="98" t="s">
        <v>84</v>
      </c>
      <c r="N3240" s="30" t="s">
        <v>7424</v>
      </c>
      <c r="O3240" s="30" t="s">
        <v>483</v>
      </c>
      <c r="P3240" s="32">
        <v>796</v>
      </c>
      <c r="Q3240" s="32" t="s">
        <v>47</v>
      </c>
      <c r="R3240" s="53">
        <v>15</v>
      </c>
      <c r="S3240" s="43">
        <v>780</v>
      </c>
      <c r="T3240" s="44">
        <f>R3240*S3240</f>
        <v>11700</v>
      </c>
      <c r="U3240" s="44">
        <f>T3240*1.12</f>
        <v>13104.000000000002</v>
      </c>
      <c r="V3240" s="98"/>
      <c r="W3240" s="32">
        <v>2016</v>
      </c>
      <c r="X3240" s="30"/>
    </row>
    <row r="3241" spans="1:24" ht="50.1" customHeight="1">
      <c r="A3241" s="29" t="s">
        <v>7469</v>
      </c>
      <c r="B3241" s="30" t="s">
        <v>35</v>
      </c>
      <c r="C3241" s="31" t="s">
        <v>7429</v>
      </c>
      <c r="D3241" s="31" t="s">
        <v>7419</v>
      </c>
      <c r="E3241" s="31" t="s">
        <v>7430</v>
      </c>
      <c r="F3241" s="31" t="s">
        <v>7470</v>
      </c>
      <c r="G3241" s="32" t="s">
        <v>40</v>
      </c>
      <c r="H3241" s="33">
        <v>0</v>
      </c>
      <c r="I3241" s="67">
        <v>590000000</v>
      </c>
      <c r="J3241" s="32" t="s">
        <v>7255</v>
      </c>
      <c r="K3241" s="32" t="s">
        <v>7414</v>
      </c>
      <c r="L3241" s="32" t="s">
        <v>7255</v>
      </c>
      <c r="M3241" s="32" t="s">
        <v>84</v>
      </c>
      <c r="N3241" s="32" t="s">
        <v>7422</v>
      </c>
      <c r="O3241" s="32" t="s">
        <v>56</v>
      </c>
      <c r="P3241" s="32">
        <v>796</v>
      </c>
      <c r="Q3241" s="32" t="s">
        <v>47</v>
      </c>
      <c r="R3241" s="34">
        <v>15</v>
      </c>
      <c r="S3241" s="34">
        <v>780</v>
      </c>
      <c r="T3241" s="35">
        <v>0</v>
      </c>
      <c r="U3241" s="36">
        <f t="shared" si="285"/>
        <v>0</v>
      </c>
      <c r="V3241" s="37" t="s">
        <v>48</v>
      </c>
      <c r="W3241" s="32">
        <v>2016</v>
      </c>
      <c r="X3241" s="38">
        <v>11</v>
      </c>
    </row>
    <row r="3242" spans="1:24" s="188" customFormat="1" ht="50.1" customHeight="1">
      <c r="A3242" s="87" t="s">
        <v>7471</v>
      </c>
      <c r="B3242" s="30" t="s">
        <v>35</v>
      </c>
      <c r="C3242" s="42" t="s">
        <v>7429</v>
      </c>
      <c r="D3242" s="66" t="s">
        <v>7419</v>
      </c>
      <c r="E3242" s="42" t="s">
        <v>7430</v>
      </c>
      <c r="F3242" s="66" t="s">
        <v>7470</v>
      </c>
      <c r="G3242" s="30" t="s">
        <v>40</v>
      </c>
      <c r="H3242" s="98" t="s">
        <v>823</v>
      </c>
      <c r="I3242" s="67">
        <v>590000000</v>
      </c>
      <c r="J3242" s="98" t="s">
        <v>7255</v>
      </c>
      <c r="K3242" s="48" t="s">
        <v>7416</v>
      </c>
      <c r="L3242" s="98" t="s">
        <v>7255</v>
      </c>
      <c r="M3242" s="98" t="s">
        <v>84</v>
      </c>
      <c r="N3242" s="30" t="s">
        <v>7424</v>
      </c>
      <c r="O3242" s="30" t="s">
        <v>483</v>
      </c>
      <c r="P3242" s="32">
        <v>796</v>
      </c>
      <c r="Q3242" s="32" t="s">
        <v>47</v>
      </c>
      <c r="R3242" s="53">
        <v>15</v>
      </c>
      <c r="S3242" s="43">
        <v>780</v>
      </c>
      <c r="T3242" s="44">
        <f>R3242*S3242</f>
        <v>11700</v>
      </c>
      <c r="U3242" s="44">
        <f>T3242*1.12</f>
        <v>13104.000000000002</v>
      </c>
      <c r="V3242" s="98"/>
      <c r="W3242" s="32">
        <v>2016</v>
      </c>
      <c r="X3242" s="30"/>
    </row>
    <row r="3243" spans="1:24" ht="50.1" customHeight="1">
      <c r="A3243" s="29" t="s">
        <v>7472</v>
      </c>
      <c r="B3243" s="30" t="s">
        <v>35</v>
      </c>
      <c r="C3243" s="31" t="s">
        <v>7473</v>
      </c>
      <c r="D3243" s="31" t="s">
        <v>7419</v>
      </c>
      <c r="E3243" s="31" t="s">
        <v>7474</v>
      </c>
      <c r="F3243" s="31" t="s">
        <v>7475</v>
      </c>
      <c r="G3243" s="32" t="s">
        <v>40</v>
      </c>
      <c r="H3243" s="33">
        <v>0</v>
      </c>
      <c r="I3243" s="67">
        <v>590000000</v>
      </c>
      <c r="J3243" s="32" t="s">
        <v>7255</v>
      </c>
      <c r="K3243" s="32" t="s">
        <v>7414</v>
      </c>
      <c r="L3243" s="32" t="s">
        <v>7255</v>
      </c>
      <c r="M3243" s="32" t="s">
        <v>84</v>
      </c>
      <c r="N3243" s="32" t="s">
        <v>7422</v>
      </c>
      <c r="O3243" s="32" t="s">
        <v>56</v>
      </c>
      <c r="P3243" s="32">
        <v>796</v>
      </c>
      <c r="Q3243" s="32" t="s">
        <v>47</v>
      </c>
      <c r="R3243" s="34">
        <v>15</v>
      </c>
      <c r="S3243" s="34">
        <v>980</v>
      </c>
      <c r="T3243" s="35">
        <v>0</v>
      </c>
      <c r="U3243" s="36">
        <f t="shared" si="285"/>
        <v>0</v>
      </c>
      <c r="V3243" s="37" t="s">
        <v>48</v>
      </c>
      <c r="W3243" s="32">
        <v>2016</v>
      </c>
      <c r="X3243" s="38">
        <v>11</v>
      </c>
    </row>
    <row r="3244" spans="1:24" s="188" customFormat="1" ht="50.1" customHeight="1">
      <c r="A3244" s="87" t="s">
        <v>7476</v>
      </c>
      <c r="B3244" s="30" t="s">
        <v>35</v>
      </c>
      <c r="C3244" s="42" t="s">
        <v>7473</v>
      </c>
      <c r="D3244" s="66" t="s">
        <v>7419</v>
      </c>
      <c r="E3244" s="42" t="s">
        <v>7474</v>
      </c>
      <c r="F3244" s="66" t="s">
        <v>7475</v>
      </c>
      <c r="G3244" s="30" t="s">
        <v>40</v>
      </c>
      <c r="H3244" s="98" t="s">
        <v>823</v>
      </c>
      <c r="I3244" s="67">
        <v>590000000</v>
      </c>
      <c r="J3244" s="98" t="s">
        <v>7255</v>
      </c>
      <c r="K3244" s="48" t="s">
        <v>7416</v>
      </c>
      <c r="L3244" s="98" t="s">
        <v>7255</v>
      </c>
      <c r="M3244" s="98" t="s">
        <v>84</v>
      </c>
      <c r="N3244" s="30" t="s">
        <v>7424</v>
      </c>
      <c r="O3244" s="30" t="s">
        <v>483</v>
      </c>
      <c r="P3244" s="32">
        <v>796</v>
      </c>
      <c r="Q3244" s="32" t="s">
        <v>47</v>
      </c>
      <c r="R3244" s="53">
        <v>15</v>
      </c>
      <c r="S3244" s="43">
        <v>980</v>
      </c>
      <c r="T3244" s="44">
        <f>R3244*S3244</f>
        <v>14700</v>
      </c>
      <c r="U3244" s="44">
        <f>T3244*1.12</f>
        <v>16464</v>
      </c>
      <c r="V3244" s="98"/>
      <c r="W3244" s="32">
        <v>2016</v>
      </c>
      <c r="X3244" s="30"/>
    </row>
    <row r="3245" spans="1:24" ht="50.1" customHeight="1">
      <c r="A3245" s="29" t="s">
        <v>7477</v>
      </c>
      <c r="B3245" s="30" t="s">
        <v>35</v>
      </c>
      <c r="C3245" s="31" t="s">
        <v>7473</v>
      </c>
      <c r="D3245" s="31" t="s">
        <v>7419</v>
      </c>
      <c r="E3245" s="31" t="s">
        <v>7474</v>
      </c>
      <c r="F3245" s="31" t="s">
        <v>7478</v>
      </c>
      <c r="G3245" s="32" t="s">
        <v>40</v>
      </c>
      <c r="H3245" s="33">
        <v>0</v>
      </c>
      <c r="I3245" s="67">
        <v>590000000</v>
      </c>
      <c r="J3245" s="32" t="s">
        <v>7255</v>
      </c>
      <c r="K3245" s="32" t="s">
        <v>7414</v>
      </c>
      <c r="L3245" s="32" t="s">
        <v>7255</v>
      </c>
      <c r="M3245" s="32" t="s">
        <v>84</v>
      </c>
      <c r="N3245" s="32" t="s">
        <v>7422</v>
      </c>
      <c r="O3245" s="32" t="s">
        <v>56</v>
      </c>
      <c r="P3245" s="32">
        <v>796</v>
      </c>
      <c r="Q3245" s="32" t="s">
        <v>47</v>
      </c>
      <c r="R3245" s="34">
        <v>15</v>
      </c>
      <c r="S3245" s="34">
        <v>980</v>
      </c>
      <c r="T3245" s="35">
        <v>0</v>
      </c>
      <c r="U3245" s="36">
        <f t="shared" si="285"/>
        <v>0</v>
      </c>
      <c r="V3245" s="37" t="s">
        <v>48</v>
      </c>
      <c r="W3245" s="32">
        <v>2016</v>
      </c>
      <c r="X3245" s="38">
        <v>11</v>
      </c>
    </row>
    <row r="3246" spans="1:24" s="188" customFormat="1" ht="50.1" customHeight="1">
      <c r="A3246" s="87" t="s">
        <v>7479</v>
      </c>
      <c r="B3246" s="30" t="s">
        <v>35</v>
      </c>
      <c r="C3246" s="42" t="s">
        <v>7473</v>
      </c>
      <c r="D3246" s="66" t="s">
        <v>7419</v>
      </c>
      <c r="E3246" s="42" t="s">
        <v>7474</v>
      </c>
      <c r="F3246" s="66" t="s">
        <v>7478</v>
      </c>
      <c r="G3246" s="30" t="s">
        <v>40</v>
      </c>
      <c r="H3246" s="98" t="s">
        <v>823</v>
      </c>
      <c r="I3246" s="67">
        <v>590000000</v>
      </c>
      <c r="J3246" s="98" t="s">
        <v>7255</v>
      </c>
      <c r="K3246" s="48" t="s">
        <v>7416</v>
      </c>
      <c r="L3246" s="98" t="s">
        <v>7255</v>
      </c>
      <c r="M3246" s="98" t="s">
        <v>84</v>
      </c>
      <c r="N3246" s="30" t="s">
        <v>7424</v>
      </c>
      <c r="O3246" s="30" t="s">
        <v>483</v>
      </c>
      <c r="P3246" s="32">
        <v>796</v>
      </c>
      <c r="Q3246" s="32" t="s">
        <v>47</v>
      </c>
      <c r="R3246" s="53">
        <v>15</v>
      </c>
      <c r="S3246" s="43">
        <v>980</v>
      </c>
      <c r="T3246" s="44">
        <f>R3246*S3246</f>
        <v>14700</v>
      </c>
      <c r="U3246" s="44">
        <f>T3246*1.12</f>
        <v>16464</v>
      </c>
      <c r="V3246" s="98"/>
      <c r="W3246" s="32">
        <v>2016</v>
      </c>
      <c r="X3246" s="30"/>
    </row>
    <row r="3247" spans="1:24" ht="50.1" customHeight="1">
      <c r="A3247" s="29" t="s">
        <v>7480</v>
      </c>
      <c r="B3247" s="30" t="s">
        <v>35</v>
      </c>
      <c r="C3247" s="31" t="s">
        <v>7473</v>
      </c>
      <c r="D3247" s="31" t="s">
        <v>7419</v>
      </c>
      <c r="E3247" s="31" t="s">
        <v>7474</v>
      </c>
      <c r="F3247" s="31" t="s">
        <v>7481</v>
      </c>
      <c r="G3247" s="32" t="s">
        <v>40</v>
      </c>
      <c r="H3247" s="33">
        <v>0</v>
      </c>
      <c r="I3247" s="67">
        <v>590000000</v>
      </c>
      <c r="J3247" s="32" t="s">
        <v>7255</v>
      </c>
      <c r="K3247" s="32" t="s">
        <v>7414</v>
      </c>
      <c r="L3247" s="32" t="s">
        <v>7255</v>
      </c>
      <c r="M3247" s="32" t="s">
        <v>84</v>
      </c>
      <c r="N3247" s="32" t="s">
        <v>7422</v>
      </c>
      <c r="O3247" s="32" t="s">
        <v>56</v>
      </c>
      <c r="P3247" s="32">
        <v>796</v>
      </c>
      <c r="Q3247" s="32" t="s">
        <v>47</v>
      </c>
      <c r="R3247" s="34">
        <v>15</v>
      </c>
      <c r="S3247" s="34">
        <v>980</v>
      </c>
      <c r="T3247" s="35">
        <v>0</v>
      </c>
      <c r="U3247" s="36">
        <f t="shared" si="285"/>
        <v>0</v>
      </c>
      <c r="V3247" s="37" t="s">
        <v>48</v>
      </c>
      <c r="W3247" s="32">
        <v>2016</v>
      </c>
      <c r="X3247" s="38">
        <v>11</v>
      </c>
    </row>
    <row r="3248" spans="1:24" s="188" customFormat="1" ht="50.1" customHeight="1">
      <c r="A3248" s="87" t="s">
        <v>7482</v>
      </c>
      <c r="B3248" s="30" t="s">
        <v>35</v>
      </c>
      <c r="C3248" s="42" t="s">
        <v>7473</v>
      </c>
      <c r="D3248" s="66" t="s">
        <v>7419</v>
      </c>
      <c r="E3248" s="42" t="s">
        <v>7474</v>
      </c>
      <c r="F3248" s="66" t="s">
        <v>7481</v>
      </c>
      <c r="G3248" s="30" t="s">
        <v>40</v>
      </c>
      <c r="H3248" s="98" t="s">
        <v>823</v>
      </c>
      <c r="I3248" s="67">
        <v>590000000</v>
      </c>
      <c r="J3248" s="98" t="s">
        <v>7255</v>
      </c>
      <c r="K3248" s="48" t="s">
        <v>7416</v>
      </c>
      <c r="L3248" s="98" t="s">
        <v>7255</v>
      </c>
      <c r="M3248" s="98" t="s">
        <v>84</v>
      </c>
      <c r="N3248" s="30" t="s">
        <v>7424</v>
      </c>
      <c r="O3248" s="30" t="s">
        <v>483</v>
      </c>
      <c r="P3248" s="32">
        <v>796</v>
      </c>
      <c r="Q3248" s="32" t="s">
        <v>47</v>
      </c>
      <c r="R3248" s="53">
        <v>15</v>
      </c>
      <c r="S3248" s="43">
        <v>980</v>
      </c>
      <c r="T3248" s="44">
        <f>R3248*S3248</f>
        <v>14700</v>
      </c>
      <c r="U3248" s="44">
        <f>T3248*1.12</f>
        <v>16464</v>
      </c>
      <c r="V3248" s="98"/>
      <c r="W3248" s="32">
        <v>2016</v>
      </c>
      <c r="X3248" s="30"/>
    </row>
    <row r="3249" spans="1:24" ht="50.1" customHeight="1">
      <c r="A3249" s="29" t="s">
        <v>7483</v>
      </c>
      <c r="B3249" s="30" t="s">
        <v>35</v>
      </c>
      <c r="C3249" s="31" t="s">
        <v>7473</v>
      </c>
      <c r="D3249" s="31" t="s">
        <v>7419</v>
      </c>
      <c r="E3249" s="31" t="s">
        <v>7474</v>
      </c>
      <c r="F3249" s="31" t="s">
        <v>7484</v>
      </c>
      <c r="G3249" s="32" t="s">
        <v>40</v>
      </c>
      <c r="H3249" s="33">
        <v>0</v>
      </c>
      <c r="I3249" s="67">
        <v>590000000</v>
      </c>
      <c r="J3249" s="32" t="s">
        <v>7255</v>
      </c>
      <c r="K3249" s="32" t="s">
        <v>7414</v>
      </c>
      <c r="L3249" s="32" t="s">
        <v>7255</v>
      </c>
      <c r="M3249" s="32" t="s">
        <v>84</v>
      </c>
      <c r="N3249" s="32" t="s">
        <v>7422</v>
      </c>
      <c r="O3249" s="32" t="s">
        <v>56</v>
      </c>
      <c r="P3249" s="32">
        <v>796</v>
      </c>
      <c r="Q3249" s="32" t="s">
        <v>47</v>
      </c>
      <c r="R3249" s="34">
        <v>15</v>
      </c>
      <c r="S3249" s="34">
        <v>980</v>
      </c>
      <c r="T3249" s="35">
        <v>0</v>
      </c>
      <c r="U3249" s="36">
        <f t="shared" si="285"/>
        <v>0</v>
      </c>
      <c r="V3249" s="37" t="s">
        <v>48</v>
      </c>
      <c r="W3249" s="32">
        <v>2016</v>
      </c>
      <c r="X3249" s="38">
        <v>11</v>
      </c>
    </row>
    <row r="3250" spans="1:24" s="188" customFormat="1" ht="50.1" customHeight="1">
      <c r="A3250" s="87" t="s">
        <v>7485</v>
      </c>
      <c r="B3250" s="30" t="s">
        <v>35</v>
      </c>
      <c r="C3250" s="42" t="s">
        <v>7473</v>
      </c>
      <c r="D3250" s="66" t="s">
        <v>7419</v>
      </c>
      <c r="E3250" s="42" t="s">
        <v>7474</v>
      </c>
      <c r="F3250" s="66" t="s">
        <v>7484</v>
      </c>
      <c r="G3250" s="30" t="s">
        <v>40</v>
      </c>
      <c r="H3250" s="98" t="s">
        <v>823</v>
      </c>
      <c r="I3250" s="67">
        <v>590000000</v>
      </c>
      <c r="J3250" s="98" t="s">
        <v>7255</v>
      </c>
      <c r="K3250" s="48" t="s">
        <v>7416</v>
      </c>
      <c r="L3250" s="98" t="s">
        <v>7255</v>
      </c>
      <c r="M3250" s="98" t="s">
        <v>84</v>
      </c>
      <c r="N3250" s="30" t="s">
        <v>7424</v>
      </c>
      <c r="O3250" s="30" t="s">
        <v>483</v>
      </c>
      <c r="P3250" s="32">
        <v>796</v>
      </c>
      <c r="Q3250" s="32" t="s">
        <v>47</v>
      </c>
      <c r="R3250" s="53">
        <v>15</v>
      </c>
      <c r="S3250" s="43">
        <v>980</v>
      </c>
      <c r="T3250" s="44">
        <f>R3250*S3250</f>
        <v>14700</v>
      </c>
      <c r="U3250" s="44">
        <f>T3250*1.12</f>
        <v>16464</v>
      </c>
      <c r="V3250" s="98"/>
      <c r="W3250" s="32">
        <v>2016</v>
      </c>
      <c r="X3250" s="30"/>
    </row>
    <row r="3251" spans="1:24" ht="50.1" customHeight="1">
      <c r="A3251" s="29" t="s">
        <v>7486</v>
      </c>
      <c r="B3251" s="30" t="s">
        <v>35</v>
      </c>
      <c r="C3251" s="31" t="s">
        <v>7473</v>
      </c>
      <c r="D3251" s="31" t="s">
        <v>7419</v>
      </c>
      <c r="E3251" s="31" t="s">
        <v>7474</v>
      </c>
      <c r="F3251" s="31" t="s">
        <v>7487</v>
      </c>
      <c r="G3251" s="32" t="s">
        <v>40</v>
      </c>
      <c r="H3251" s="33">
        <v>0</v>
      </c>
      <c r="I3251" s="67">
        <v>590000000</v>
      </c>
      <c r="J3251" s="32" t="s">
        <v>7255</v>
      </c>
      <c r="K3251" s="32" t="s">
        <v>7414</v>
      </c>
      <c r="L3251" s="32" t="s">
        <v>7255</v>
      </c>
      <c r="M3251" s="32" t="s">
        <v>84</v>
      </c>
      <c r="N3251" s="32" t="s">
        <v>7422</v>
      </c>
      <c r="O3251" s="32" t="s">
        <v>56</v>
      </c>
      <c r="P3251" s="32">
        <v>796</v>
      </c>
      <c r="Q3251" s="32" t="s">
        <v>47</v>
      </c>
      <c r="R3251" s="34">
        <v>15</v>
      </c>
      <c r="S3251" s="34">
        <v>1200</v>
      </c>
      <c r="T3251" s="35">
        <v>0</v>
      </c>
      <c r="U3251" s="36">
        <f t="shared" si="285"/>
        <v>0</v>
      </c>
      <c r="V3251" s="37" t="s">
        <v>48</v>
      </c>
      <c r="W3251" s="32">
        <v>2016</v>
      </c>
      <c r="X3251" s="38">
        <v>11</v>
      </c>
    </row>
    <row r="3252" spans="1:24" s="188" customFormat="1" ht="50.1" customHeight="1">
      <c r="A3252" s="87" t="s">
        <v>7488</v>
      </c>
      <c r="B3252" s="30" t="s">
        <v>35</v>
      </c>
      <c r="C3252" s="42" t="s">
        <v>7473</v>
      </c>
      <c r="D3252" s="66" t="s">
        <v>7419</v>
      </c>
      <c r="E3252" s="42" t="s">
        <v>7474</v>
      </c>
      <c r="F3252" s="66" t="s">
        <v>7487</v>
      </c>
      <c r="G3252" s="30" t="s">
        <v>40</v>
      </c>
      <c r="H3252" s="98" t="s">
        <v>823</v>
      </c>
      <c r="I3252" s="67">
        <v>590000000</v>
      </c>
      <c r="J3252" s="98" t="s">
        <v>7255</v>
      </c>
      <c r="K3252" s="48" t="s">
        <v>7416</v>
      </c>
      <c r="L3252" s="98" t="s">
        <v>7255</v>
      </c>
      <c r="M3252" s="98" t="s">
        <v>84</v>
      </c>
      <c r="N3252" s="30" t="s">
        <v>7424</v>
      </c>
      <c r="O3252" s="30" t="s">
        <v>483</v>
      </c>
      <c r="P3252" s="32">
        <v>796</v>
      </c>
      <c r="Q3252" s="32" t="s">
        <v>47</v>
      </c>
      <c r="R3252" s="53">
        <v>15</v>
      </c>
      <c r="S3252" s="43">
        <v>1200</v>
      </c>
      <c r="T3252" s="44">
        <f>R3252*S3252</f>
        <v>18000</v>
      </c>
      <c r="U3252" s="44">
        <f>T3252*1.12</f>
        <v>20160.000000000004</v>
      </c>
      <c r="V3252" s="98"/>
      <c r="W3252" s="32">
        <v>2016</v>
      </c>
      <c r="X3252" s="30"/>
    </row>
    <row r="3253" spans="1:24" ht="50.1" customHeight="1">
      <c r="A3253" s="29" t="s">
        <v>7489</v>
      </c>
      <c r="B3253" s="30" t="s">
        <v>35</v>
      </c>
      <c r="C3253" s="31" t="s">
        <v>7473</v>
      </c>
      <c r="D3253" s="31" t="s">
        <v>7419</v>
      </c>
      <c r="E3253" s="31" t="s">
        <v>7474</v>
      </c>
      <c r="F3253" s="31" t="s">
        <v>7490</v>
      </c>
      <c r="G3253" s="32" t="s">
        <v>40</v>
      </c>
      <c r="H3253" s="33">
        <v>0</v>
      </c>
      <c r="I3253" s="67">
        <v>590000000</v>
      </c>
      <c r="J3253" s="32" t="s">
        <v>7255</v>
      </c>
      <c r="K3253" s="32" t="s">
        <v>7414</v>
      </c>
      <c r="L3253" s="32" t="s">
        <v>7255</v>
      </c>
      <c r="M3253" s="32" t="s">
        <v>84</v>
      </c>
      <c r="N3253" s="32" t="s">
        <v>7422</v>
      </c>
      <c r="O3253" s="32" t="s">
        <v>56</v>
      </c>
      <c r="P3253" s="32">
        <v>796</v>
      </c>
      <c r="Q3253" s="32" t="s">
        <v>47</v>
      </c>
      <c r="R3253" s="34">
        <v>15</v>
      </c>
      <c r="S3253" s="34">
        <v>1200</v>
      </c>
      <c r="T3253" s="35">
        <v>0</v>
      </c>
      <c r="U3253" s="36">
        <f>T3253*1.12</f>
        <v>0</v>
      </c>
      <c r="V3253" s="37" t="s">
        <v>48</v>
      </c>
      <c r="W3253" s="32">
        <v>2016</v>
      </c>
      <c r="X3253" s="38">
        <v>11</v>
      </c>
    </row>
    <row r="3254" spans="1:24" s="188" customFormat="1" ht="50.1" customHeight="1">
      <c r="A3254" s="87" t="s">
        <v>7491</v>
      </c>
      <c r="B3254" s="30" t="s">
        <v>35</v>
      </c>
      <c r="C3254" s="42" t="s">
        <v>7473</v>
      </c>
      <c r="D3254" s="66" t="s">
        <v>7419</v>
      </c>
      <c r="E3254" s="42" t="s">
        <v>7474</v>
      </c>
      <c r="F3254" s="66" t="s">
        <v>7490</v>
      </c>
      <c r="G3254" s="30" t="s">
        <v>40</v>
      </c>
      <c r="H3254" s="98" t="s">
        <v>823</v>
      </c>
      <c r="I3254" s="67">
        <v>590000000</v>
      </c>
      <c r="J3254" s="98" t="s">
        <v>7255</v>
      </c>
      <c r="K3254" s="48" t="s">
        <v>7416</v>
      </c>
      <c r="L3254" s="98" t="s">
        <v>7255</v>
      </c>
      <c r="M3254" s="98" t="s">
        <v>84</v>
      </c>
      <c r="N3254" s="30" t="s">
        <v>7424</v>
      </c>
      <c r="O3254" s="30" t="s">
        <v>483</v>
      </c>
      <c r="P3254" s="32">
        <v>796</v>
      </c>
      <c r="Q3254" s="32" t="s">
        <v>47</v>
      </c>
      <c r="R3254" s="53">
        <v>15</v>
      </c>
      <c r="S3254" s="43">
        <v>1200</v>
      </c>
      <c r="T3254" s="44">
        <f>R3254*S3254</f>
        <v>18000</v>
      </c>
      <c r="U3254" s="44">
        <f>T3254*1.12</f>
        <v>20160.000000000004</v>
      </c>
      <c r="V3254" s="98"/>
      <c r="W3254" s="32">
        <v>2016</v>
      </c>
      <c r="X3254" s="30"/>
    </row>
    <row r="3255" spans="1:24" ht="50.1" customHeight="1">
      <c r="A3255" s="29" t="s">
        <v>7492</v>
      </c>
      <c r="B3255" s="30" t="s">
        <v>35</v>
      </c>
      <c r="C3255" s="31" t="s">
        <v>7473</v>
      </c>
      <c r="D3255" s="31" t="s">
        <v>7419</v>
      </c>
      <c r="E3255" s="31" t="s">
        <v>7474</v>
      </c>
      <c r="F3255" s="31" t="s">
        <v>7493</v>
      </c>
      <c r="G3255" s="32" t="s">
        <v>40</v>
      </c>
      <c r="H3255" s="33">
        <v>0</v>
      </c>
      <c r="I3255" s="67">
        <v>590000000</v>
      </c>
      <c r="J3255" s="32" t="s">
        <v>7255</v>
      </c>
      <c r="K3255" s="32" t="s">
        <v>7414</v>
      </c>
      <c r="L3255" s="32" t="s">
        <v>7255</v>
      </c>
      <c r="M3255" s="32" t="s">
        <v>84</v>
      </c>
      <c r="N3255" s="32" t="s">
        <v>7422</v>
      </c>
      <c r="O3255" s="32" t="s">
        <v>56</v>
      </c>
      <c r="P3255" s="32">
        <v>796</v>
      </c>
      <c r="Q3255" s="32" t="s">
        <v>47</v>
      </c>
      <c r="R3255" s="34">
        <v>15</v>
      </c>
      <c r="S3255" s="34">
        <v>1250</v>
      </c>
      <c r="T3255" s="35">
        <v>0</v>
      </c>
      <c r="U3255" s="36">
        <f t="shared" ref="U3255:U3319" si="286">T3255*1.12</f>
        <v>0</v>
      </c>
      <c r="V3255" s="37" t="s">
        <v>48</v>
      </c>
      <c r="W3255" s="32">
        <v>2016</v>
      </c>
      <c r="X3255" s="38">
        <v>11</v>
      </c>
    </row>
    <row r="3256" spans="1:24" s="188" customFormat="1" ht="50.1" customHeight="1">
      <c r="A3256" s="87" t="s">
        <v>7494</v>
      </c>
      <c r="B3256" s="30" t="s">
        <v>35</v>
      </c>
      <c r="C3256" s="42" t="s">
        <v>7473</v>
      </c>
      <c r="D3256" s="66" t="s">
        <v>7419</v>
      </c>
      <c r="E3256" s="42" t="s">
        <v>7474</v>
      </c>
      <c r="F3256" s="66" t="s">
        <v>7493</v>
      </c>
      <c r="G3256" s="30" t="s">
        <v>40</v>
      </c>
      <c r="H3256" s="98" t="s">
        <v>823</v>
      </c>
      <c r="I3256" s="67">
        <v>590000000</v>
      </c>
      <c r="J3256" s="98" t="s">
        <v>7255</v>
      </c>
      <c r="K3256" s="48" t="s">
        <v>7416</v>
      </c>
      <c r="L3256" s="98" t="s">
        <v>7255</v>
      </c>
      <c r="M3256" s="98" t="s">
        <v>84</v>
      </c>
      <c r="N3256" s="30" t="s">
        <v>7424</v>
      </c>
      <c r="O3256" s="30" t="s">
        <v>483</v>
      </c>
      <c r="P3256" s="32">
        <v>796</v>
      </c>
      <c r="Q3256" s="32" t="s">
        <v>47</v>
      </c>
      <c r="R3256" s="53">
        <v>15</v>
      </c>
      <c r="S3256" s="43">
        <v>1250</v>
      </c>
      <c r="T3256" s="44">
        <f>R3256*S3256</f>
        <v>18750</v>
      </c>
      <c r="U3256" s="44">
        <f>T3256*1.12</f>
        <v>21000.000000000004</v>
      </c>
      <c r="V3256" s="98"/>
      <c r="W3256" s="32">
        <v>2016</v>
      </c>
      <c r="X3256" s="30"/>
    </row>
    <row r="3257" spans="1:24" ht="50.1" customHeight="1">
      <c r="A3257" s="29" t="s">
        <v>7495</v>
      </c>
      <c r="B3257" s="30" t="s">
        <v>35</v>
      </c>
      <c r="C3257" s="31" t="s">
        <v>7473</v>
      </c>
      <c r="D3257" s="31" t="s">
        <v>7419</v>
      </c>
      <c r="E3257" s="31" t="s">
        <v>7474</v>
      </c>
      <c r="F3257" s="31" t="s">
        <v>7496</v>
      </c>
      <c r="G3257" s="32" t="s">
        <v>40</v>
      </c>
      <c r="H3257" s="33">
        <v>0</v>
      </c>
      <c r="I3257" s="67">
        <v>590000000</v>
      </c>
      <c r="J3257" s="32" t="s">
        <v>7255</v>
      </c>
      <c r="K3257" s="32" t="s">
        <v>7414</v>
      </c>
      <c r="L3257" s="32" t="s">
        <v>7255</v>
      </c>
      <c r="M3257" s="32" t="s">
        <v>84</v>
      </c>
      <c r="N3257" s="32" t="s">
        <v>7422</v>
      </c>
      <c r="O3257" s="32" t="s">
        <v>56</v>
      </c>
      <c r="P3257" s="32">
        <v>796</v>
      </c>
      <c r="Q3257" s="32" t="s">
        <v>47</v>
      </c>
      <c r="R3257" s="34">
        <v>15</v>
      </c>
      <c r="S3257" s="34">
        <v>1250</v>
      </c>
      <c r="T3257" s="35">
        <v>0</v>
      </c>
      <c r="U3257" s="36">
        <f t="shared" si="286"/>
        <v>0</v>
      </c>
      <c r="V3257" s="37" t="s">
        <v>48</v>
      </c>
      <c r="W3257" s="32">
        <v>2016</v>
      </c>
      <c r="X3257" s="38">
        <v>11</v>
      </c>
    </row>
    <row r="3258" spans="1:24" s="188" customFormat="1" ht="50.1" customHeight="1">
      <c r="A3258" s="87" t="s">
        <v>7497</v>
      </c>
      <c r="B3258" s="30" t="s">
        <v>35</v>
      </c>
      <c r="C3258" s="42" t="s">
        <v>7473</v>
      </c>
      <c r="D3258" s="66" t="s">
        <v>7419</v>
      </c>
      <c r="E3258" s="42" t="s">
        <v>7474</v>
      </c>
      <c r="F3258" s="66" t="s">
        <v>7496</v>
      </c>
      <c r="G3258" s="30" t="s">
        <v>40</v>
      </c>
      <c r="H3258" s="98" t="s">
        <v>823</v>
      </c>
      <c r="I3258" s="67">
        <v>590000000</v>
      </c>
      <c r="J3258" s="98" t="s">
        <v>7255</v>
      </c>
      <c r="K3258" s="48" t="s">
        <v>7416</v>
      </c>
      <c r="L3258" s="98" t="s">
        <v>7255</v>
      </c>
      <c r="M3258" s="98" t="s">
        <v>84</v>
      </c>
      <c r="N3258" s="30" t="s">
        <v>7424</v>
      </c>
      <c r="O3258" s="30" t="s">
        <v>483</v>
      </c>
      <c r="P3258" s="32">
        <v>796</v>
      </c>
      <c r="Q3258" s="32" t="s">
        <v>47</v>
      </c>
      <c r="R3258" s="53">
        <v>15</v>
      </c>
      <c r="S3258" s="43">
        <v>1250</v>
      </c>
      <c r="T3258" s="44">
        <f>R3258*S3258</f>
        <v>18750</v>
      </c>
      <c r="U3258" s="44">
        <f>T3258*1.12</f>
        <v>21000.000000000004</v>
      </c>
      <c r="V3258" s="98"/>
      <c r="W3258" s="32">
        <v>2016</v>
      </c>
      <c r="X3258" s="30"/>
    </row>
    <row r="3259" spans="1:24" ht="50.1" customHeight="1">
      <c r="A3259" s="29" t="s">
        <v>7498</v>
      </c>
      <c r="B3259" s="30" t="s">
        <v>35</v>
      </c>
      <c r="C3259" s="31" t="s">
        <v>7473</v>
      </c>
      <c r="D3259" s="31" t="s">
        <v>7419</v>
      </c>
      <c r="E3259" s="31" t="s">
        <v>7474</v>
      </c>
      <c r="F3259" s="31" t="s">
        <v>7499</v>
      </c>
      <c r="G3259" s="32" t="s">
        <v>40</v>
      </c>
      <c r="H3259" s="33">
        <v>0</v>
      </c>
      <c r="I3259" s="67">
        <v>590000000</v>
      </c>
      <c r="J3259" s="32" t="s">
        <v>7255</v>
      </c>
      <c r="K3259" s="32" t="s">
        <v>7414</v>
      </c>
      <c r="L3259" s="32" t="s">
        <v>7255</v>
      </c>
      <c r="M3259" s="32" t="s">
        <v>84</v>
      </c>
      <c r="N3259" s="32" t="s">
        <v>7422</v>
      </c>
      <c r="O3259" s="32" t="s">
        <v>56</v>
      </c>
      <c r="P3259" s="32">
        <v>796</v>
      </c>
      <c r="Q3259" s="32" t="s">
        <v>47</v>
      </c>
      <c r="R3259" s="34">
        <v>15</v>
      </c>
      <c r="S3259" s="34">
        <v>1290</v>
      </c>
      <c r="T3259" s="35">
        <v>0</v>
      </c>
      <c r="U3259" s="36">
        <f t="shared" si="286"/>
        <v>0</v>
      </c>
      <c r="V3259" s="37" t="s">
        <v>48</v>
      </c>
      <c r="W3259" s="32">
        <v>2016</v>
      </c>
      <c r="X3259" s="38">
        <v>11</v>
      </c>
    </row>
    <row r="3260" spans="1:24" s="188" customFormat="1" ht="50.1" customHeight="1">
      <c r="A3260" s="87" t="s">
        <v>7500</v>
      </c>
      <c r="B3260" s="30" t="s">
        <v>35</v>
      </c>
      <c r="C3260" s="42" t="s">
        <v>7473</v>
      </c>
      <c r="D3260" s="66" t="s">
        <v>7419</v>
      </c>
      <c r="E3260" s="42" t="s">
        <v>7474</v>
      </c>
      <c r="F3260" s="66" t="s">
        <v>7499</v>
      </c>
      <c r="G3260" s="30" t="s">
        <v>40</v>
      </c>
      <c r="H3260" s="98" t="s">
        <v>823</v>
      </c>
      <c r="I3260" s="67">
        <v>590000000</v>
      </c>
      <c r="J3260" s="98" t="s">
        <v>7255</v>
      </c>
      <c r="K3260" s="48" t="s">
        <v>7416</v>
      </c>
      <c r="L3260" s="98" t="s">
        <v>7255</v>
      </c>
      <c r="M3260" s="98" t="s">
        <v>84</v>
      </c>
      <c r="N3260" s="30" t="s">
        <v>7424</v>
      </c>
      <c r="O3260" s="30" t="s">
        <v>483</v>
      </c>
      <c r="P3260" s="32">
        <v>796</v>
      </c>
      <c r="Q3260" s="32" t="s">
        <v>47</v>
      </c>
      <c r="R3260" s="53">
        <v>15</v>
      </c>
      <c r="S3260" s="43">
        <v>1290</v>
      </c>
      <c r="T3260" s="44">
        <f>R3260*S3260</f>
        <v>19350</v>
      </c>
      <c r="U3260" s="44">
        <f>T3260*1.12</f>
        <v>21672.000000000004</v>
      </c>
      <c r="V3260" s="98"/>
      <c r="W3260" s="32">
        <v>2016</v>
      </c>
      <c r="X3260" s="30"/>
    </row>
    <row r="3261" spans="1:24" ht="50.1" customHeight="1">
      <c r="A3261" s="29" t="s">
        <v>7501</v>
      </c>
      <c r="B3261" s="30" t="s">
        <v>35</v>
      </c>
      <c r="C3261" s="31" t="s">
        <v>7473</v>
      </c>
      <c r="D3261" s="31" t="s">
        <v>7419</v>
      </c>
      <c r="E3261" s="31" t="s">
        <v>7474</v>
      </c>
      <c r="F3261" s="31" t="s">
        <v>7502</v>
      </c>
      <c r="G3261" s="32" t="s">
        <v>40</v>
      </c>
      <c r="H3261" s="33">
        <v>0</v>
      </c>
      <c r="I3261" s="67">
        <v>590000000</v>
      </c>
      <c r="J3261" s="32" t="s">
        <v>7255</v>
      </c>
      <c r="K3261" s="32" t="s">
        <v>7414</v>
      </c>
      <c r="L3261" s="32" t="s">
        <v>7255</v>
      </c>
      <c r="M3261" s="32" t="s">
        <v>84</v>
      </c>
      <c r="N3261" s="32" t="s">
        <v>7422</v>
      </c>
      <c r="O3261" s="32" t="s">
        <v>56</v>
      </c>
      <c r="P3261" s="32">
        <v>796</v>
      </c>
      <c r="Q3261" s="32" t="s">
        <v>47</v>
      </c>
      <c r="R3261" s="34">
        <v>15</v>
      </c>
      <c r="S3261" s="34">
        <v>1290</v>
      </c>
      <c r="T3261" s="35">
        <v>0</v>
      </c>
      <c r="U3261" s="36">
        <f t="shared" si="286"/>
        <v>0</v>
      </c>
      <c r="V3261" s="37" t="s">
        <v>48</v>
      </c>
      <c r="W3261" s="32">
        <v>2016</v>
      </c>
      <c r="X3261" s="38">
        <v>11</v>
      </c>
    </row>
    <row r="3262" spans="1:24" s="188" customFormat="1" ht="50.1" customHeight="1">
      <c r="A3262" s="87" t="s">
        <v>7503</v>
      </c>
      <c r="B3262" s="30" t="s">
        <v>35</v>
      </c>
      <c r="C3262" s="42" t="s">
        <v>7473</v>
      </c>
      <c r="D3262" s="66" t="s">
        <v>7419</v>
      </c>
      <c r="E3262" s="42" t="s">
        <v>7474</v>
      </c>
      <c r="F3262" s="66" t="s">
        <v>7502</v>
      </c>
      <c r="G3262" s="30" t="s">
        <v>40</v>
      </c>
      <c r="H3262" s="98" t="s">
        <v>823</v>
      </c>
      <c r="I3262" s="67">
        <v>590000000</v>
      </c>
      <c r="J3262" s="98" t="s">
        <v>7255</v>
      </c>
      <c r="K3262" s="48" t="s">
        <v>7416</v>
      </c>
      <c r="L3262" s="98" t="s">
        <v>7255</v>
      </c>
      <c r="M3262" s="98" t="s">
        <v>84</v>
      </c>
      <c r="N3262" s="30" t="s">
        <v>7424</v>
      </c>
      <c r="O3262" s="30" t="s">
        <v>483</v>
      </c>
      <c r="P3262" s="32">
        <v>796</v>
      </c>
      <c r="Q3262" s="32" t="s">
        <v>47</v>
      </c>
      <c r="R3262" s="53">
        <v>15</v>
      </c>
      <c r="S3262" s="43">
        <v>1290</v>
      </c>
      <c r="T3262" s="44">
        <f>R3262*S3262</f>
        <v>19350</v>
      </c>
      <c r="U3262" s="44">
        <f>T3262*1.12</f>
        <v>21672.000000000004</v>
      </c>
      <c r="V3262" s="98"/>
      <c r="W3262" s="32">
        <v>2016</v>
      </c>
      <c r="X3262" s="30"/>
    </row>
    <row r="3263" spans="1:24" ht="50.1" customHeight="1">
      <c r="A3263" s="29" t="s">
        <v>7504</v>
      </c>
      <c r="B3263" s="30" t="s">
        <v>35</v>
      </c>
      <c r="C3263" s="31" t="s">
        <v>7473</v>
      </c>
      <c r="D3263" s="31" t="s">
        <v>7419</v>
      </c>
      <c r="E3263" s="31" t="s">
        <v>7474</v>
      </c>
      <c r="F3263" s="31" t="s">
        <v>7505</v>
      </c>
      <c r="G3263" s="32" t="s">
        <v>40</v>
      </c>
      <c r="H3263" s="33">
        <v>0</v>
      </c>
      <c r="I3263" s="67">
        <v>590000000</v>
      </c>
      <c r="J3263" s="32" t="s">
        <v>7255</v>
      </c>
      <c r="K3263" s="32" t="s">
        <v>7414</v>
      </c>
      <c r="L3263" s="32" t="s">
        <v>7255</v>
      </c>
      <c r="M3263" s="32" t="s">
        <v>84</v>
      </c>
      <c r="N3263" s="32" t="s">
        <v>7422</v>
      </c>
      <c r="O3263" s="32" t="s">
        <v>56</v>
      </c>
      <c r="P3263" s="32">
        <v>796</v>
      </c>
      <c r="Q3263" s="32" t="s">
        <v>47</v>
      </c>
      <c r="R3263" s="34">
        <v>15</v>
      </c>
      <c r="S3263" s="34">
        <v>1250</v>
      </c>
      <c r="T3263" s="35">
        <v>0</v>
      </c>
      <c r="U3263" s="36">
        <f t="shared" si="286"/>
        <v>0</v>
      </c>
      <c r="V3263" s="37" t="s">
        <v>48</v>
      </c>
      <c r="W3263" s="32">
        <v>2016</v>
      </c>
      <c r="X3263" s="38">
        <v>11</v>
      </c>
    </row>
    <row r="3264" spans="1:24" s="188" customFormat="1" ht="50.1" customHeight="1">
      <c r="A3264" s="87" t="s">
        <v>7506</v>
      </c>
      <c r="B3264" s="30" t="s">
        <v>35</v>
      </c>
      <c r="C3264" s="42" t="s">
        <v>7473</v>
      </c>
      <c r="D3264" s="66" t="s">
        <v>7419</v>
      </c>
      <c r="E3264" s="42" t="s">
        <v>7474</v>
      </c>
      <c r="F3264" s="66" t="s">
        <v>7505</v>
      </c>
      <c r="G3264" s="30" t="s">
        <v>40</v>
      </c>
      <c r="H3264" s="98" t="s">
        <v>823</v>
      </c>
      <c r="I3264" s="67">
        <v>590000000</v>
      </c>
      <c r="J3264" s="98" t="s">
        <v>7255</v>
      </c>
      <c r="K3264" s="48" t="s">
        <v>7416</v>
      </c>
      <c r="L3264" s="98" t="s">
        <v>7255</v>
      </c>
      <c r="M3264" s="98" t="s">
        <v>84</v>
      </c>
      <c r="N3264" s="30" t="s">
        <v>7424</v>
      </c>
      <c r="O3264" s="30" t="s">
        <v>483</v>
      </c>
      <c r="P3264" s="32">
        <v>796</v>
      </c>
      <c r="Q3264" s="32" t="s">
        <v>47</v>
      </c>
      <c r="R3264" s="53">
        <v>15</v>
      </c>
      <c r="S3264" s="43">
        <v>1250</v>
      </c>
      <c r="T3264" s="44">
        <f>R3264*S3264</f>
        <v>18750</v>
      </c>
      <c r="U3264" s="44">
        <f>T3264*1.12</f>
        <v>21000.000000000004</v>
      </c>
      <c r="V3264" s="98"/>
      <c r="W3264" s="32">
        <v>2016</v>
      </c>
      <c r="X3264" s="30"/>
    </row>
    <row r="3265" spans="1:24" ht="50.1" customHeight="1">
      <c r="A3265" s="29" t="s">
        <v>7507</v>
      </c>
      <c r="B3265" s="30" t="s">
        <v>35</v>
      </c>
      <c r="C3265" s="31" t="s">
        <v>7473</v>
      </c>
      <c r="D3265" s="31" t="s">
        <v>7419</v>
      </c>
      <c r="E3265" s="31" t="s">
        <v>7474</v>
      </c>
      <c r="F3265" s="31" t="s">
        <v>7508</v>
      </c>
      <c r="G3265" s="32" t="s">
        <v>40</v>
      </c>
      <c r="H3265" s="33">
        <v>0</v>
      </c>
      <c r="I3265" s="67">
        <v>590000000</v>
      </c>
      <c r="J3265" s="32" t="s">
        <v>7255</v>
      </c>
      <c r="K3265" s="32" t="s">
        <v>7414</v>
      </c>
      <c r="L3265" s="32" t="s">
        <v>7255</v>
      </c>
      <c r="M3265" s="32" t="s">
        <v>84</v>
      </c>
      <c r="N3265" s="32" t="s">
        <v>7422</v>
      </c>
      <c r="O3265" s="32" t="s">
        <v>56</v>
      </c>
      <c r="P3265" s="32">
        <v>796</v>
      </c>
      <c r="Q3265" s="32" t="s">
        <v>47</v>
      </c>
      <c r="R3265" s="34">
        <v>15</v>
      </c>
      <c r="S3265" s="34">
        <v>1250</v>
      </c>
      <c r="T3265" s="35">
        <v>0</v>
      </c>
      <c r="U3265" s="36">
        <f t="shared" si="286"/>
        <v>0</v>
      </c>
      <c r="V3265" s="37" t="s">
        <v>48</v>
      </c>
      <c r="W3265" s="32">
        <v>2016</v>
      </c>
      <c r="X3265" s="38">
        <v>11</v>
      </c>
    </row>
    <row r="3266" spans="1:24" s="188" customFormat="1" ht="50.1" customHeight="1">
      <c r="A3266" s="87" t="s">
        <v>7509</v>
      </c>
      <c r="B3266" s="30" t="s">
        <v>35</v>
      </c>
      <c r="C3266" s="42" t="s">
        <v>7473</v>
      </c>
      <c r="D3266" s="66" t="s">
        <v>7419</v>
      </c>
      <c r="E3266" s="42" t="s">
        <v>7474</v>
      </c>
      <c r="F3266" s="66" t="s">
        <v>7508</v>
      </c>
      <c r="G3266" s="30" t="s">
        <v>40</v>
      </c>
      <c r="H3266" s="98" t="s">
        <v>823</v>
      </c>
      <c r="I3266" s="67">
        <v>590000000</v>
      </c>
      <c r="J3266" s="98" t="s">
        <v>7255</v>
      </c>
      <c r="K3266" s="48" t="s">
        <v>7416</v>
      </c>
      <c r="L3266" s="98" t="s">
        <v>7255</v>
      </c>
      <c r="M3266" s="98" t="s">
        <v>84</v>
      </c>
      <c r="N3266" s="30" t="s">
        <v>7424</v>
      </c>
      <c r="O3266" s="30" t="s">
        <v>483</v>
      </c>
      <c r="P3266" s="32">
        <v>796</v>
      </c>
      <c r="Q3266" s="32" t="s">
        <v>47</v>
      </c>
      <c r="R3266" s="53">
        <v>15</v>
      </c>
      <c r="S3266" s="43">
        <v>1250</v>
      </c>
      <c r="T3266" s="44">
        <f>R3266*S3266</f>
        <v>18750</v>
      </c>
      <c r="U3266" s="44">
        <f>T3266*1.12</f>
        <v>21000.000000000004</v>
      </c>
      <c r="V3266" s="98"/>
      <c r="W3266" s="32">
        <v>2016</v>
      </c>
      <c r="X3266" s="30"/>
    </row>
    <row r="3267" spans="1:24" ht="50.1" customHeight="1">
      <c r="A3267" s="29" t="s">
        <v>7510</v>
      </c>
      <c r="B3267" s="30" t="s">
        <v>35</v>
      </c>
      <c r="C3267" s="31" t="s">
        <v>7473</v>
      </c>
      <c r="D3267" s="31" t="s">
        <v>7419</v>
      </c>
      <c r="E3267" s="31" t="s">
        <v>7474</v>
      </c>
      <c r="F3267" s="31" t="s">
        <v>7511</v>
      </c>
      <c r="G3267" s="32" t="s">
        <v>40</v>
      </c>
      <c r="H3267" s="33">
        <v>0</v>
      </c>
      <c r="I3267" s="67">
        <v>590000000</v>
      </c>
      <c r="J3267" s="32" t="s">
        <v>7255</v>
      </c>
      <c r="K3267" s="32" t="s">
        <v>7414</v>
      </c>
      <c r="L3267" s="32" t="s">
        <v>7255</v>
      </c>
      <c r="M3267" s="32" t="s">
        <v>84</v>
      </c>
      <c r="N3267" s="32" t="s">
        <v>7422</v>
      </c>
      <c r="O3267" s="32" t="s">
        <v>56</v>
      </c>
      <c r="P3267" s="32">
        <v>796</v>
      </c>
      <c r="Q3267" s="32" t="s">
        <v>47</v>
      </c>
      <c r="R3267" s="34">
        <v>15</v>
      </c>
      <c r="S3267" s="34">
        <v>1380</v>
      </c>
      <c r="T3267" s="35">
        <v>0</v>
      </c>
      <c r="U3267" s="36">
        <f t="shared" si="286"/>
        <v>0</v>
      </c>
      <c r="V3267" s="37" t="s">
        <v>48</v>
      </c>
      <c r="W3267" s="32">
        <v>2016</v>
      </c>
      <c r="X3267" s="38">
        <v>11</v>
      </c>
    </row>
    <row r="3268" spans="1:24" s="188" customFormat="1" ht="50.1" customHeight="1">
      <c r="A3268" s="87" t="s">
        <v>7512</v>
      </c>
      <c r="B3268" s="30" t="s">
        <v>35</v>
      </c>
      <c r="C3268" s="42" t="s">
        <v>7473</v>
      </c>
      <c r="D3268" s="66" t="s">
        <v>7419</v>
      </c>
      <c r="E3268" s="42" t="s">
        <v>7474</v>
      </c>
      <c r="F3268" s="66" t="s">
        <v>7511</v>
      </c>
      <c r="G3268" s="30" t="s">
        <v>40</v>
      </c>
      <c r="H3268" s="98" t="s">
        <v>823</v>
      </c>
      <c r="I3268" s="67">
        <v>590000000</v>
      </c>
      <c r="J3268" s="98" t="s">
        <v>7255</v>
      </c>
      <c r="K3268" s="48" t="s">
        <v>7416</v>
      </c>
      <c r="L3268" s="98" t="s">
        <v>7255</v>
      </c>
      <c r="M3268" s="98" t="s">
        <v>84</v>
      </c>
      <c r="N3268" s="30" t="s">
        <v>7424</v>
      </c>
      <c r="O3268" s="30" t="s">
        <v>483</v>
      </c>
      <c r="P3268" s="32">
        <v>796</v>
      </c>
      <c r="Q3268" s="32" t="s">
        <v>47</v>
      </c>
      <c r="R3268" s="53">
        <v>15</v>
      </c>
      <c r="S3268" s="43">
        <v>1380</v>
      </c>
      <c r="T3268" s="44">
        <f>R3268*S3268</f>
        <v>20700</v>
      </c>
      <c r="U3268" s="44">
        <f>T3268*1.12</f>
        <v>23184.000000000004</v>
      </c>
      <c r="V3268" s="98"/>
      <c r="W3268" s="32">
        <v>2016</v>
      </c>
      <c r="X3268" s="30"/>
    </row>
    <row r="3269" spans="1:24" ht="50.1" customHeight="1">
      <c r="A3269" s="29" t="s">
        <v>7513</v>
      </c>
      <c r="B3269" s="30" t="s">
        <v>35</v>
      </c>
      <c r="C3269" s="31" t="s">
        <v>7473</v>
      </c>
      <c r="D3269" s="31" t="s">
        <v>7419</v>
      </c>
      <c r="E3269" s="31" t="s">
        <v>7474</v>
      </c>
      <c r="F3269" s="31" t="s">
        <v>7514</v>
      </c>
      <c r="G3269" s="32" t="s">
        <v>40</v>
      </c>
      <c r="H3269" s="33">
        <v>0</v>
      </c>
      <c r="I3269" s="67">
        <v>590000000</v>
      </c>
      <c r="J3269" s="32" t="s">
        <v>7255</v>
      </c>
      <c r="K3269" s="32" t="s">
        <v>7414</v>
      </c>
      <c r="L3269" s="32" t="s">
        <v>7255</v>
      </c>
      <c r="M3269" s="32" t="s">
        <v>84</v>
      </c>
      <c r="N3269" s="32" t="s">
        <v>7422</v>
      </c>
      <c r="O3269" s="32" t="s">
        <v>56</v>
      </c>
      <c r="P3269" s="32">
        <v>796</v>
      </c>
      <c r="Q3269" s="32" t="s">
        <v>47</v>
      </c>
      <c r="R3269" s="34">
        <v>15</v>
      </c>
      <c r="S3269" s="34">
        <v>1380</v>
      </c>
      <c r="T3269" s="35">
        <v>0</v>
      </c>
      <c r="U3269" s="36">
        <f t="shared" si="286"/>
        <v>0</v>
      </c>
      <c r="V3269" s="37" t="s">
        <v>48</v>
      </c>
      <c r="W3269" s="32">
        <v>2016</v>
      </c>
      <c r="X3269" s="38">
        <v>11</v>
      </c>
    </row>
    <row r="3270" spans="1:24" s="188" customFormat="1" ht="50.1" customHeight="1">
      <c r="A3270" s="87" t="s">
        <v>7515</v>
      </c>
      <c r="B3270" s="30" t="s">
        <v>35</v>
      </c>
      <c r="C3270" s="42" t="s">
        <v>7473</v>
      </c>
      <c r="D3270" s="66" t="s">
        <v>7419</v>
      </c>
      <c r="E3270" s="42" t="s">
        <v>7474</v>
      </c>
      <c r="F3270" s="66" t="s">
        <v>7514</v>
      </c>
      <c r="G3270" s="30" t="s">
        <v>40</v>
      </c>
      <c r="H3270" s="98" t="s">
        <v>823</v>
      </c>
      <c r="I3270" s="67">
        <v>590000000</v>
      </c>
      <c r="J3270" s="98" t="s">
        <v>7255</v>
      </c>
      <c r="K3270" s="48" t="s">
        <v>7416</v>
      </c>
      <c r="L3270" s="98" t="s">
        <v>7255</v>
      </c>
      <c r="M3270" s="98" t="s">
        <v>84</v>
      </c>
      <c r="N3270" s="30" t="s">
        <v>7424</v>
      </c>
      <c r="O3270" s="30" t="s">
        <v>483</v>
      </c>
      <c r="P3270" s="32">
        <v>796</v>
      </c>
      <c r="Q3270" s="32" t="s">
        <v>47</v>
      </c>
      <c r="R3270" s="53">
        <v>15</v>
      </c>
      <c r="S3270" s="43">
        <v>1380</v>
      </c>
      <c r="T3270" s="44">
        <f>R3270*S3270</f>
        <v>20700</v>
      </c>
      <c r="U3270" s="44">
        <f>T3270*1.12</f>
        <v>23184.000000000004</v>
      </c>
      <c r="V3270" s="98"/>
      <c r="W3270" s="32">
        <v>2016</v>
      </c>
      <c r="X3270" s="30"/>
    </row>
    <row r="3271" spans="1:24" ht="50.1" customHeight="1">
      <c r="A3271" s="29" t="s">
        <v>7516</v>
      </c>
      <c r="B3271" s="30" t="s">
        <v>35</v>
      </c>
      <c r="C3271" s="31" t="s">
        <v>7473</v>
      </c>
      <c r="D3271" s="31" t="s">
        <v>7419</v>
      </c>
      <c r="E3271" s="31" t="s">
        <v>7474</v>
      </c>
      <c r="F3271" s="31" t="s">
        <v>7517</v>
      </c>
      <c r="G3271" s="32" t="s">
        <v>40</v>
      </c>
      <c r="H3271" s="33">
        <v>0</v>
      </c>
      <c r="I3271" s="67">
        <v>590000000</v>
      </c>
      <c r="J3271" s="32" t="s">
        <v>7255</v>
      </c>
      <c r="K3271" s="32" t="s">
        <v>7414</v>
      </c>
      <c r="L3271" s="32" t="s">
        <v>7255</v>
      </c>
      <c r="M3271" s="32" t="s">
        <v>84</v>
      </c>
      <c r="N3271" s="32" t="s">
        <v>7422</v>
      </c>
      <c r="O3271" s="32" t="s">
        <v>56</v>
      </c>
      <c r="P3271" s="32">
        <v>796</v>
      </c>
      <c r="Q3271" s="32" t="s">
        <v>47</v>
      </c>
      <c r="R3271" s="34">
        <v>15</v>
      </c>
      <c r="S3271" s="34">
        <v>1775</v>
      </c>
      <c r="T3271" s="35">
        <v>0</v>
      </c>
      <c r="U3271" s="36">
        <f t="shared" si="286"/>
        <v>0</v>
      </c>
      <c r="V3271" s="37" t="s">
        <v>48</v>
      </c>
      <c r="W3271" s="32">
        <v>2016</v>
      </c>
      <c r="X3271" s="38">
        <v>11</v>
      </c>
    </row>
    <row r="3272" spans="1:24" s="188" customFormat="1" ht="50.1" customHeight="1">
      <c r="A3272" s="87" t="s">
        <v>7518</v>
      </c>
      <c r="B3272" s="30" t="s">
        <v>35</v>
      </c>
      <c r="C3272" s="42" t="s">
        <v>7473</v>
      </c>
      <c r="D3272" s="66" t="s">
        <v>7419</v>
      </c>
      <c r="E3272" s="42" t="s">
        <v>7474</v>
      </c>
      <c r="F3272" s="66" t="s">
        <v>7517</v>
      </c>
      <c r="G3272" s="30" t="s">
        <v>40</v>
      </c>
      <c r="H3272" s="98" t="s">
        <v>823</v>
      </c>
      <c r="I3272" s="67">
        <v>590000000</v>
      </c>
      <c r="J3272" s="98" t="s">
        <v>7255</v>
      </c>
      <c r="K3272" s="48" t="s">
        <v>7416</v>
      </c>
      <c r="L3272" s="98" t="s">
        <v>7255</v>
      </c>
      <c r="M3272" s="98" t="s">
        <v>84</v>
      </c>
      <c r="N3272" s="30" t="s">
        <v>7424</v>
      </c>
      <c r="O3272" s="30" t="s">
        <v>483</v>
      </c>
      <c r="P3272" s="32">
        <v>796</v>
      </c>
      <c r="Q3272" s="32" t="s">
        <v>47</v>
      </c>
      <c r="R3272" s="53">
        <v>15</v>
      </c>
      <c r="S3272" s="43">
        <v>1775</v>
      </c>
      <c r="T3272" s="44">
        <f>R3272*S3272</f>
        <v>26625</v>
      </c>
      <c r="U3272" s="44">
        <f>T3272*1.12</f>
        <v>29820.000000000004</v>
      </c>
      <c r="V3272" s="98"/>
      <c r="W3272" s="32">
        <v>2016</v>
      </c>
      <c r="X3272" s="30"/>
    </row>
    <row r="3273" spans="1:24" ht="50.1" customHeight="1">
      <c r="A3273" s="29" t="s">
        <v>7519</v>
      </c>
      <c r="B3273" s="30" t="s">
        <v>35</v>
      </c>
      <c r="C3273" s="31" t="s">
        <v>7473</v>
      </c>
      <c r="D3273" s="31" t="s">
        <v>7419</v>
      </c>
      <c r="E3273" s="31" t="s">
        <v>7474</v>
      </c>
      <c r="F3273" s="31" t="s">
        <v>7520</v>
      </c>
      <c r="G3273" s="32" t="s">
        <v>40</v>
      </c>
      <c r="H3273" s="33">
        <v>0</v>
      </c>
      <c r="I3273" s="67">
        <v>590000000</v>
      </c>
      <c r="J3273" s="32" t="s">
        <v>7255</v>
      </c>
      <c r="K3273" s="32" t="s">
        <v>7414</v>
      </c>
      <c r="L3273" s="32" t="s">
        <v>7255</v>
      </c>
      <c r="M3273" s="32" t="s">
        <v>84</v>
      </c>
      <c r="N3273" s="32" t="s">
        <v>7422</v>
      </c>
      <c r="O3273" s="32" t="s">
        <v>56</v>
      </c>
      <c r="P3273" s="32">
        <v>796</v>
      </c>
      <c r="Q3273" s="32" t="s">
        <v>47</v>
      </c>
      <c r="R3273" s="34">
        <v>15</v>
      </c>
      <c r="S3273" s="34">
        <v>1775</v>
      </c>
      <c r="T3273" s="35">
        <v>0</v>
      </c>
      <c r="U3273" s="36">
        <f t="shared" si="286"/>
        <v>0</v>
      </c>
      <c r="V3273" s="37" t="s">
        <v>48</v>
      </c>
      <c r="W3273" s="32">
        <v>2016</v>
      </c>
      <c r="X3273" s="38">
        <v>11</v>
      </c>
    </row>
    <row r="3274" spans="1:24" s="188" customFormat="1" ht="50.1" customHeight="1">
      <c r="A3274" s="87" t="s">
        <v>7521</v>
      </c>
      <c r="B3274" s="30" t="s">
        <v>35</v>
      </c>
      <c r="C3274" s="42" t="s">
        <v>7473</v>
      </c>
      <c r="D3274" s="66" t="s">
        <v>7419</v>
      </c>
      <c r="E3274" s="42" t="s">
        <v>7474</v>
      </c>
      <c r="F3274" s="66" t="s">
        <v>7520</v>
      </c>
      <c r="G3274" s="30" t="s">
        <v>40</v>
      </c>
      <c r="H3274" s="98" t="s">
        <v>823</v>
      </c>
      <c r="I3274" s="67">
        <v>590000000</v>
      </c>
      <c r="J3274" s="98" t="s">
        <v>7255</v>
      </c>
      <c r="K3274" s="48" t="s">
        <v>7416</v>
      </c>
      <c r="L3274" s="98" t="s">
        <v>7255</v>
      </c>
      <c r="M3274" s="98" t="s">
        <v>84</v>
      </c>
      <c r="N3274" s="30" t="s">
        <v>7424</v>
      </c>
      <c r="O3274" s="30" t="s">
        <v>483</v>
      </c>
      <c r="P3274" s="32">
        <v>796</v>
      </c>
      <c r="Q3274" s="32" t="s">
        <v>47</v>
      </c>
      <c r="R3274" s="53">
        <v>15</v>
      </c>
      <c r="S3274" s="43">
        <v>1775</v>
      </c>
      <c r="T3274" s="44">
        <f>R3274*S3274</f>
        <v>26625</v>
      </c>
      <c r="U3274" s="44">
        <f>T3274*1.12</f>
        <v>29820.000000000004</v>
      </c>
      <c r="V3274" s="98"/>
      <c r="W3274" s="32">
        <v>2016</v>
      </c>
      <c r="X3274" s="30"/>
    </row>
    <row r="3275" spans="1:24" ht="50.1" customHeight="1">
      <c r="A3275" s="29" t="s">
        <v>7522</v>
      </c>
      <c r="B3275" s="30" t="s">
        <v>35</v>
      </c>
      <c r="C3275" s="31" t="s">
        <v>7523</v>
      </c>
      <c r="D3275" s="31" t="s">
        <v>7419</v>
      </c>
      <c r="E3275" s="31" t="s">
        <v>7524</v>
      </c>
      <c r="F3275" s="31" t="s">
        <v>7525</v>
      </c>
      <c r="G3275" s="32" t="s">
        <v>40</v>
      </c>
      <c r="H3275" s="33">
        <v>0</v>
      </c>
      <c r="I3275" s="67">
        <v>590000000</v>
      </c>
      <c r="J3275" s="32" t="s">
        <v>7255</v>
      </c>
      <c r="K3275" s="32" t="s">
        <v>7414</v>
      </c>
      <c r="L3275" s="32" t="s">
        <v>7255</v>
      </c>
      <c r="M3275" s="32" t="s">
        <v>84</v>
      </c>
      <c r="N3275" s="32" t="s">
        <v>7422</v>
      </c>
      <c r="O3275" s="32" t="s">
        <v>56</v>
      </c>
      <c r="P3275" s="32">
        <v>796</v>
      </c>
      <c r="Q3275" s="32" t="s">
        <v>47</v>
      </c>
      <c r="R3275" s="34">
        <v>15</v>
      </c>
      <c r="S3275" s="34">
        <v>2150</v>
      </c>
      <c r="T3275" s="35">
        <v>0</v>
      </c>
      <c r="U3275" s="36">
        <f t="shared" si="286"/>
        <v>0</v>
      </c>
      <c r="V3275" s="37" t="s">
        <v>48</v>
      </c>
      <c r="W3275" s="32">
        <v>2016</v>
      </c>
      <c r="X3275" s="38">
        <v>11</v>
      </c>
    </row>
    <row r="3276" spans="1:24" s="188" customFormat="1" ht="50.1" customHeight="1">
      <c r="A3276" s="87" t="s">
        <v>7526</v>
      </c>
      <c r="B3276" s="30" t="s">
        <v>35</v>
      </c>
      <c r="C3276" s="42" t="s">
        <v>7523</v>
      </c>
      <c r="D3276" s="66" t="s">
        <v>7419</v>
      </c>
      <c r="E3276" s="42" t="s">
        <v>7524</v>
      </c>
      <c r="F3276" s="66" t="s">
        <v>7525</v>
      </c>
      <c r="G3276" s="30" t="s">
        <v>40</v>
      </c>
      <c r="H3276" s="98" t="s">
        <v>823</v>
      </c>
      <c r="I3276" s="67">
        <v>590000000</v>
      </c>
      <c r="J3276" s="98" t="s">
        <v>7255</v>
      </c>
      <c r="K3276" s="48" t="s">
        <v>7416</v>
      </c>
      <c r="L3276" s="98" t="s">
        <v>7255</v>
      </c>
      <c r="M3276" s="98" t="s">
        <v>84</v>
      </c>
      <c r="N3276" s="30" t="s">
        <v>7424</v>
      </c>
      <c r="O3276" s="30" t="s">
        <v>483</v>
      </c>
      <c r="P3276" s="32">
        <v>796</v>
      </c>
      <c r="Q3276" s="32" t="s">
        <v>47</v>
      </c>
      <c r="R3276" s="53">
        <v>15</v>
      </c>
      <c r="S3276" s="43">
        <v>2150</v>
      </c>
      <c r="T3276" s="44">
        <f>R3276*S3276</f>
        <v>32250</v>
      </c>
      <c r="U3276" s="44">
        <f>T3276*1.12</f>
        <v>36120</v>
      </c>
      <c r="V3276" s="98"/>
      <c r="W3276" s="32">
        <v>2016</v>
      </c>
      <c r="X3276" s="30"/>
    </row>
    <row r="3277" spans="1:24" ht="50.1" customHeight="1">
      <c r="A3277" s="29" t="s">
        <v>7527</v>
      </c>
      <c r="B3277" s="30" t="s">
        <v>35</v>
      </c>
      <c r="C3277" s="31" t="s">
        <v>7523</v>
      </c>
      <c r="D3277" s="31" t="s">
        <v>7419</v>
      </c>
      <c r="E3277" s="31" t="s">
        <v>7524</v>
      </c>
      <c r="F3277" s="31" t="s">
        <v>7528</v>
      </c>
      <c r="G3277" s="32" t="s">
        <v>40</v>
      </c>
      <c r="H3277" s="33">
        <v>0</v>
      </c>
      <c r="I3277" s="67">
        <v>590000000</v>
      </c>
      <c r="J3277" s="32" t="s">
        <v>7255</v>
      </c>
      <c r="K3277" s="32" t="s">
        <v>7414</v>
      </c>
      <c r="L3277" s="32" t="s">
        <v>7255</v>
      </c>
      <c r="M3277" s="32" t="s">
        <v>84</v>
      </c>
      <c r="N3277" s="32" t="s">
        <v>7422</v>
      </c>
      <c r="O3277" s="32" t="s">
        <v>56</v>
      </c>
      <c r="P3277" s="32">
        <v>796</v>
      </c>
      <c r="Q3277" s="32" t="s">
        <v>47</v>
      </c>
      <c r="R3277" s="34">
        <v>15</v>
      </c>
      <c r="S3277" s="34">
        <v>2150</v>
      </c>
      <c r="T3277" s="35">
        <v>0</v>
      </c>
      <c r="U3277" s="36">
        <f t="shared" si="286"/>
        <v>0</v>
      </c>
      <c r="V3277" s="37" t="s">
        <v>48</v>
      </c>
      <c r="W3277" s="32">
        <v>2016</v>
      </c>
      <c r="X3277" s="38">
        <v>11</v>
      </c>
    </row>
    <row r="3278" spans="1:24" s="188" customFormat="1" ht="50.1" customHeight="1">
      <c r="A3278" s="87" t="s">
        <v>7529</v>
      </c>
      <c r="B3278" s="30" t="s">
        <v>35</v>
      </c>
      <c r="C3278" s="42" t="s">
        <v>7523</v>
      </c>
      <c r="D3278" s="66" t="s">
        <v>7419</v>
      </c>
      <c r="E3278" s="42" t="s">
        <v>7524</v>
      </c>
      <c r="F3278" s="66" t="s">
        <v>7528</v>
      </c>
      <c r="G3278" s="30" t="s">
        <v>40</v>
      </c>
      <c r="H3278" s="98" t="s">
        <v>823</v>
      </c>
      <c r="I3278" s="67">
        <v>590000000</v>
      </c>
      <c r="J3278" s="98" t="s">
        <v>7255</v>
      </c>
      <c r="K3278" s="48" t="s">
        <v>7416</v>
      </c>
      <c r="L3278" s="98" t="s">
        <v>7255</v>
      </c>
      <c r="M3278" s="98" t="s">
        <v>84</v>
      </c>
      <c r="N3278" s="30" t="s">
        <v>7424</v>
      </c>
      <c r="O3278" s="30" t="s">
        <v>483</v>
      </c>
      <c r="P3278" s="32">
        <v>796</v>
      </c>
      <c r="Q3278" s="32" t="s">
        <v>47</v>
      </c>
      <c r="R3278" s="53">
        <v>15</v>
      </c>
      <c r="S3278" s="43">
        <v>2150</v>
      </c>
      <c r="T3278" s="44">
        <f>R3278*S3278</f>
        <v>32250</v>
      </c>
      <c r="U3278" s="44">
        <f>T3278*1.12</f>
        <v>36120</v>
      </c>
      <c r="V3278" s="98"/>
      <c r="W3278" s="32">
        <v>2016</v>
      </c>
      <c r="X3278" s="30"/>
    </row>
    <row r="3279" spans="1:24" ht="50.1" customHeight="1">
      <c r="A3279" s="29" t="s">
        <v>7530</v>
      </c>
      <c r="B3279" s="30" t="s">
        <v>35</v>
      </c>
      <c r="C3279" s="31" t="s">
        <v>7523</v>
      </c>
      <c r="D3279" s="31" t="s">
        <v>7419</v>
      </c>
      <c r="E3279" s="31" t="s">
        <v>7524</v>
      </c>
      <c r="F3279" s="31" t="s">
        <v>7531</v>
      </c>
      <c r="G3279" s="32" t="s">
        <v>40</v>
      </c>
      <c r="H3279" s="33">
        <v>0</v>
      </c>
      <c r="I3279" s="67">
        <v>590000000</v>
      </c>
      <c r="J3279" s="32" t="s">
        <v>7255</v>
      </c>
      <c r="K3279" s="32" t="s">
        <v>7414</v>
      </c>
      <c r="L3279" s="32" t="s">
        <v>7255</v>
      </c>
      <c r="M3279" s="32" t="s">
        <v>84</v>
      </c>
      <c r="N3279" s="32" t="s">
        <v>7422</v>
      </c>
      <c r="O3279" s="32" t="s">
        <v>56</v>
      </c>
      <c r="P3279" s="32">
        <v>796</v>
      </c>
      <c r="Q3279" s="32" t="s">
        <v>47</v>
      </c>
      <c r="R3279" s="34">
        <v>15</v>
      </c>
      <c r="S3279" s="34">
        <v>2450</v>
      </c>
      <c r="T3279" s="35">
        <v>0</v>
      </c>
      <c r="U3279" s="36">
        <f t="shared" si="286"/>
        <v>0</v>
      </c>
      <c r="V3279" s="37" t="s">
        <v>48</v>
      </c>
      <c r="W3279" s="32">
        <v>2016</v>
      </c>
      <c r="X3279" s="38">
        <v>11</v>
      </c>
    </row>
    <row r="3280" spans="1:24" s="188" customFormat="1" ht="50.1" customHeight="1">
      <c r="A3280" s="87" t="s">
        <v>7532</v>
      </c>
      <c r="B3280" s="30" t="s">
        <v>35</v>
      </c>
      <c r="C3280" s="42" t="s">
        <v>7523</v>
      </c>
      <c r="D3280" s="66" t="s">
        <v>7419</v>
      </c>
      <c r="E3280" s="42" t="s">
        <v>7524</v>
      </c>
      <c r="F3280" s="66" t="s">
        <v>7531</v>
      </c>
      <c r="G3280" s="30" t="s">
        <v>40</v>
      </c>
      <c r="H3280" s="98" t="s">
        <v>823</v>
      </c>
      <c r="I3280" s="67">
        <v>590000000</v>
      </c>
      <c r="J3280" s="98" t="s">
        <v>7255</v>
      </c>
      <c r="K3280" s="48" t="s">
        <v>7416</v>
      </c>
      <c r="L3280" s="98" t="s">
        <v>7255</v>
      </c>
      <c r="M3280" s="98" t="s">
        <v>84</v>
      </c>
      <c r="N3280" s="30" t="s">
        <v>7424</v>
      </c>
      <c r="O3280" s="30" t="s">
        <v>483</v>
      </c>
      <c r="P3280" s="32">
        <v>796</v>
      </c>
      <c r="Q3280" s="32" t="s">
        <v>47</v>
      </c>
      <c r="R3280" s="53">
        <v>15</v>
      </c>
      <c r="S3280" s="43">
        <v>2450</v>
      </c>
      <c r="T3280" s="44">
        <f>R3280*S3280</f>
        <v>36750</v>
      </c>
      <c r="U3280" s="44">
        <f>T3280*1.12</f>
        <v>41160.000000000007</v>
      </c>
      <c r="V3280" s="98"/>
      <c r="W3280" s="32">
        <v>2016</v>
      </c>
      <c r="X3280" s="30"/>
    </row>
    <row r="3281" spans="1:24" ht="50.1" customHeight="1">
      <c r="A3281" s="29" t="s">
        <v>7533</v>
      </c>
      <c r="B3281" s="30" t="s">
        <v>35</v>
      </c>
      <c r="C3281" s="31" t="s">
        <v>7523</v>
      </c>
      <c r="D3281" s="31" t="s">
        <v>7419</v>
      </c>
      <c r="E3281" s="31" t="s">
        <v>7524</v>
      </c>
      <c r="F3281" s="31" t="s">
        <v>7534</v>
      </c>
      <c r="G3281" s="32" t="s">
        <v>40</v>
      </c>
      <c r="H3281" s="33">
        <v>0</v>
      </c>
      <c r="I3281" s="67">
        <v>590000000</v>
      </c>
      <c r="J3281" s="32" t="s">
        <v>7255</v>
      </c>
      <c r="K3281" s="32" t="s">
        <v>7414</v>
      </c>
      <c r="L3281" s="32" t="s">
        <v>7255</v>
      </c>
      <c r="M3281" s="32" t="s">
        <v>84</v>
      </c>
      <c r="N3281" s="32" t="s">
        <v>7422</v>
      </c>
      <c r="O3281" s="32" t="s">
        <v>56</v>
      </c>
      <c r="P3281" s="32">
        <v>796</v>
      </c>
      <c r="Q3281" s="32" t="s">
        <v>47</v>
      </c>
      <c r="R3281" s="34">
        <v>15</v>
      </c>
      <c r="S3281" s="34">
        <v>2450</v>
      </c>
      <c r="T3281" s="35">
        <v>0</v>
      </c>
      <c r="U3281" s="36">
        <f t="shared" si="286"/>
        <v>0</v>
      </c>
      <c r="V3281" s="37" t="s">
        <v>48</v>
      </c>
      <c r="W3281" s="32">
        <v>2016</v>
      </c>
      <c r="X3281" s="38">
        <v>11</v>
      </c>
    </row>
    <row r="3282" spans="1:24" s="188" customFormat="1" ht="50.1" customHeight="1">
      <c r="A3282" s="87" t="s">
        <v>7535</v>
      </c>
      <c r="B3282" s="30" t="s">
        <v>35</v>
      </c>
      <c r="C3282" s="42" t="s">
        <v>7523</v>
      </c>
      <c r="D3282" s="66" t="s">
        <v>7419</v>
      </c>
      <c r="E3282" s="42" t="s">
        <v>7524</v>
      </c>
      <c r="F3282" s="66" t="s">
        <v>7534</v>
      </c>
      <c r="G3282" s="30" t="s">
        <v>40</v>
      </c>
      <c r="H3282" s="98" t="s">
        <v>823</v>
      </c>
      <c r="I3282" s="67">
        <v>590000000</v>
      </c>
      <c r="J3282" s="98" t="s">
        <v>7255</v>
      </c>
      <c r="K3282" s="48" t="s">
        <v>7416</v>
      </c>
      <c r="L3282" s="98" t="s">
        <v>7255</v>
      </c>
      <c r="M3282" s="98" t="s">
        <v>84</v>
      </c>
      <c r="N3282" s="30" t="s">
        <v>7424</v>
      </c>
      <c r="O3282" s="30" t="s">
        <v>483</v>
      </c>
      <c r="P3282" s="32">
        <v>796</v>
      </c>
      <c r="Q3282" s="32" t="s">
        <v>47</v>
      </c>
      <c r="R3282" s="53">
        <v>15</v>
      </c>
      <c r="S3282" s="43">
        <v>2450</v>
      </c>
      <c r="T3282" s="44">
        <f>R3282*S3282</f>
        <v>36750</v>
      </c>
      <c r="U3282" s="44">
        <f>T3282*1.12</f>
        <v>41160.000000000007</v>
      </c>
      <c r="V3282" s="98"/>
      <c r="W3282" s="32">
        <v>2016</v>
      </c>
      <c r="X3282" s="30"/>
    </row>
    <row r="3283" spans="1:24" ht="50.1" customHeight="1">
      <c r="A3283" s="29" t="s">
        <v>7536</v>
      </c>
      <c r="B3283" s="30" t="s">
        <v>35</v>
      </c>
      <c r="C3283" s="31" t="s">
        <v>7523</v>
      </c>
      <c r="D3283" s="31" t="s">
        <v>7419</v>
      </c>
      <c r="E3283" s="31" t="s">
        <v>7524</v>
      </c>
      <c r="F3283" s="31" t="s">
        <v>7537</v>
      </c>
      <c r="G3283" s="32" t="s">
        <v>40</v>
      </c>
      <c r="H3283" s="33">
        <v>0</v>
      </c>
      <c r="I3283" s="67">
        <v>590000000</v>
      </c>
      <c r="J3283" s="32" t="s">
        <v>7255</v>
      </c>
      <c r="K3283" s="32" t="s">
        <v>7414</v>
      </c>
      <c r="L3283" s="32" t="s">
        <v>7255</v>
      </c>
      <c r="M3283" s="32" t="s">
        <v>84</v>
      </c>
      <c r="N3283" s="32" t="s">
        <v>7422</v>
      </c>
      <c r="O3283" s="32" t="s">
        <v>56</v>
      </c>
      <c r="P3283" s="32">
        <v>796</v>
      </c>
      <c r="Q3283" s="32" t="s">
        <v>47</v>
      </c>
      <c r="R3283" s="34">
        <v>15</v>
      </c>
      <c r="S3283" s="34">
        <v>2677</v>
      </c>
      <c r="T3283" s="35">
        <v>0</v>
      </c>
      <c r="U3283" s="36">
        <f t="shared" si="286"/>
        <v>0</v>
      </c>
      <c r="V3283" s="37" t="s">
        <v>48</v>
      </c>
      <c r="W3283" s="32">
        <v>2016</v>
      </c>
      <c r="X3283" s="38">
        <v>11</v>
      </c>
    </row>
    <row r="3284" spans="1:24" s="188" customFormat="1" ht="50.1" customHeight="1">
      <c r="A3284" s="87" t="s">
        <v>7538</v>
      </c>
      <c r="B3284" s="30" t="s">
        <v>35</v>
      </c>
      <c r="C3284" s="42" t="s">
        <v>7523</v>
      </c>
      <c r="D3284" s="66" t="s">
        <v>7419</v>
      </c>
      <c r="E3284" s="42" t="s">
        <v>7524</v>
      </c>
      <c r="F3284" s="66" t="s">
        <v>7537</v>
      </c>
      <c r="G3284" s="30" t="s">
        <v>40</v>
      </c>
      <c r="H3284" s="98" t="s">
        <v>823</v>
      </c>
      <c r="I3284" s="67">
        <v>590000000</v>
      </c>
      <c r="J3284" s="98" t="s">
        <v>7255</v>
      </c>
      <c r="K3284" s="48" t="s">
        <v>7416</v>
      </c>
      <c r="L3284" s="98" t="s">
        <v>7255</v>
      </c>
      <c r="M3284" s="98" t="s">
        <v>84</v>
      </c>
      <c r="N3284" s="30" t="s">
        <v>7424</v>
      </c>
      <c r="O3284" s="30" t="s">
        <v>483</v>
      </c>
      <c r="P3284" s="32">
        <v>796</v>
      </c>
      <c r="Q3284" s="32" t="s">
        <v>47</v>
      </c>
      <c r="R3284" s="53">
        <v>15</v>
      </c>
      <c r="S3284" s="43">
        <v>2677</v>
      </c>
      <c r="T3284" s="44">
        <f>R3284*S3284</f>
        <v>40155</v>
      </c>
      <c r="U3284" s="44">
        <f>T3284*1.12</f>
        <v>44973.600000000006</v>
      </c>
      <c r="V3284" s="98"/>
      <c r="W3284" s="32">
        <v>2016</v>
      </c>
      <c r="X3284" s="30"/>
    </row>
    <row r="3285" spans="1:24" ht="50.1" customHeight="1">
      <c r="A3285" s="29" t="s">
        <v>7539</v>
      </c>
      <c r="B3285" s="30" t="s">
        <v>35</v>
      </c>
      <c r="C3285" s="31" t="s">
        <v>7523</v>
      </c>
      <c r="D3285" s="31" t="s">
        <v>7419</v>
      </c>
      <c r="E3285" s="31" t="s">
        <v>7524</v>
      </c>
      <c r="F3285" s="31" t="s">
        <v>7540</v>
      </c>
      <c r="G3285" s="32" t="s">
        <v>40</v>
      </c>
      <c r="H3285" s="33">
        <v>0</v>
      </c>
      <c r="I3285" s="67">
        <v>590000000</v>
      </c>
      <c r="J3285" s="32" t="s">
        <v>7255</v>
      </c>
      <c r="K3285" s="32" t="s">
        <v>7414</v>
      </c>
      <c r="L3285" s="32" t="s">
        <v>7255</v>
      </c>
      <c r="M3285" s="32" t="s">
        <v>84</v>
      </c>
      <c r="N3285" s="32" t="s">
        <v>7422</v>
      </c>
      <c r="O3285" s="32" t="s">
        <v>56</v>
      </c>
      <c r="P3285" s="32">
        <v>796</v>
      </c>
      <c r="Q3285" s="32" t="s">
        <v>47</v>
      </c>
      <c r="R3285" s="34">
        <v>15</v>
      </c>
      <c r="S3285" s="34">
        <v>2677</v>
      </c>
      <c r="T3285" s="35">
        <v>0</v>
      </c>
      <c r="U3285" s="36">
        <f t="shared" si="286"/>
        <v>0</v>
      </c>
      <c r="V3285" s="37" t="s">
        <v>48</v>
      </c>
      <c r="W3285" s="32">
        <v>2016</v>
      </c>
      <c r="X3285" s="38">
        <v>11</v>
      </c>
    </row>
    <row r="3286" spans="1:24" s="188" customFormat="1" ht="50.1" customHeight="1">
      <c r="A3286" s="87" t="s">
        <v>7541</v>
      </c>
      <c r="B3286" s="30" t="s">
        <v>35</v>
      </c>
      <c r="C3286" s="42" t="s">
        <v>7523</v>
      </c>
      <c r="D3286" s="66" t="s">
        <v>7419</v>
      </c>
      <c r="E3286" s="42" t="s">
        <v>7524</v>
      </c>
      <c r="F3286" s="66" t="s">
        <v>7540</v>
      </c>
      <c r="G3286" s="30" t="s">
        <v>40</v>
      </c>
      <c r="H3286" s="98" t="s">
        <v>823</v>
      </c>
      <c r="I3286" s="67">
        <v>590000000</v>
      </c>
      <c r="J3286" s="98" t="s">
        <v>7255</v>
      </c>
      <c r="K3286" s="48" t="s">
        <v>7416</v>
      </c>
      <c r="L3286" s="98" t="s">
        <v>7255</v>
      </c>
      <c r="M3286" s="98" t="s">
        <v>84</v>
      </c>
      <c r="N3286" s="30" t="s">
        <v>7424</v>
      </c>
      <c r="O3286" s="30" t="s">
        <v>483</v>
      </c>
      <c r="P3286" s="32">
        <v>796</v>
      </c>
      <c r="Q3286" s="32" t="s">
        <v>47</v>
      </c>
      <c r="R3286" s="53">
        <v>15</v>
      </c>
      <c r="S3286" s="43">
        <v>2677</v>
      </c>
      <c r="T3286" s="44">
        <f>R3286*S3286</f>
        <v>40155</v>
      </c>
      <c r="U3286" s="44">
        <f>T3286*1.12</f>
        <v>44973.600000000006</v>
      </c>
      <c r="V3286" s="98"/>
      <c r="W3286" s="32">
        <v>2016</v>
      </c>
      <c r="X3286" s="30"/>
    </row>
    <row r="3287" spans="1:24" ht="50.1" customHeight="1">
      <c r="A3287" s="29" t="s">
        <v>7542</v>
      </c>
      <c r="B3287" s="30" t="s">
        <v>35</v>
      </c>
      <c r="C3287" s="31" t="s">
        <v>7523</v>
      </c>
      <c r="D3287" s="31" t="s">
        <v>7419</v>
      </c>
      <c r="E3287" s="31" t="s">
        <v>7524</v>
      </c>
      <c r="F3287" s="31" t="s">
        <v>7543</v>
      </c>
      <c r="G3287" s="32" t="s">
        <v>40</v>
      </c>
      <c r="H3287" s="33">
        <v>0</v>
      </c>
      <c r="I3287" s="67">
        <v>590000000</v>
      </c>
      <c r="J3287" s="32" t="s">
        <v>7255</v>
      </c>
      <c r="K3287" s="32" t="s">
        <v>7414</v>
      </c>
      <c r="L3287" s="32" t="s">
        <v>7255</v>
      </c>
      <c r="M3287" s="32" t="s">
        <v>84</v>
      </c>
      <c r="N3287" s="32" t="s">
        <v>7422</v>
      </c>
      <c r="O3287" s="32" t="s">
        <v>56</v>
      </c>
      <c r="P3287" s="32">
        <v>796</v>
      </c>
      <c r="Q3287" s="32" t="s">
        <v>47</v>
      </c>
      <c r="R3287" s="34">
        <v>10</v>
      </c>
      <c r="S3287" s="34">
        <v>2677</v>
      </c>
      <c r="T3287" s="35">
        <v>0</v>
      </c>
      <c r="U3287" s="36">
        <f t="shared" si="286"/>
        <v>0</v>
      </c>
      <c r="V3287" s="37" t="s">
        <v>48</v>
      </c>
      <c r="W3287" s="32">
        <v>2016</v>
      </c>
      <c r="X3287" s="38">
        <v>11</v>
      </c>
    </row>
    <row r="3288" spans="1:24" s="188" customFormat="1" ht="50.1" customHeight="1">
      <c r="A3288" s="87" t="s">
        <v>7544</v>
      </c>
      <c r="B3288" s="30" t="s">
        <v>35</v>
      </c>
      <c r="C3288" s="42" t="s">
        <v>7523</v>
      </c>
      <c r="D3288" s="66" t="s">
        <v>7419</v>
      </c>
      <c r="E3288" s="42" t="s">
        <v>7524</v>
      </c>
      <c r="F3288" s="66" t="s">
        <v>7543</v>
      </c>
      <c r="G3288" s="30" t="s">
        <v>40</v>
      </c>
      <c r="H3288" s="98" t="s">
        <v>823</v>
      </c>
      <c r="I3288" s="67">
        <v>590000000</v>
      </c>
      <c r="J3288" s="98" t="s">
        <v>7255</v>
      </c>
      <c r="K3288" s="48" t="s">
        <v>7416</v>
      </c>
      <c r="L3288" s="98" t="s">
        <v>7255</v>
      </c>
      <c r="M3288" s="98" t="s">
        <v>84</v>
      </c>
      <c r="N3288" s="30" t="s">
        <v>7424</v>
      </c>
      <c r="O3288" s="30" t="s">
        <v>483</v>
      </c>
      <c r="P3288" s="32">
        <v>796</v>
      </c>
      <c r="Q3288" s="32" t="s">
        <v>47</v>
      </c>
      <c r="R3288" s="53">
        <v>10</v>
      </c>
      <c r="S3288" s="43">
        <v>2677</v>
      </c>
      <c r="T3288" s="44">
        <f>R3288*S3288</f>
        <v>26770</v>
      </c>
      <c r="U3288" s="44">
        <f>T3288*1.12</f>
        <v>29982.400000000001</v>
      </c>
      <c r="V3288" s="98"/>
      <c r="W3288" s="32">
        <v>2016</v>
      </c>
      <c r="X3288" s="30"/>
    </row>
    <row r="3289" spans="1:24" ht="50.1" customHeight="1">
      <c r="A3289" s="29" t="s">
        <v>7545</v>
      </c>
      <c r="B3289" s="30" t="s">
        <v>35</v>
      </c>
      <c r="C3289" s="31" t="s">
        <v>7523</v>
      </c>
      <c r="D3289" s="31" t="s">
        <v>7419</v>
      </c>
      <c r="E3289" s="31" t="s">
        <v>7524</v>
      </c>
      <c r="F3289" s="31" t="s">
        <v>7546</v>
      </c>
      <c r="G3289" s="32" t="s">
        <v>40</v>
      </c>
      <c r="H3289" s="33">
        <v>0</v>
      </c>
      <c r="I3289" s="67">
        <v>590000000</v>
      </c>
      <c r="J3289" s="32" t="s">
        <v>7255</v>
      </c>
      <c r="K3289" s="32" t="s">
        <v>7414</v>
      </c>
      <c r="L3289" s="32" t="s">
        <v>7255</v>
      </c>
      <c r="M3289" s="32" t="s">
        <v>84</v>
      </c>
      <c r="N3289" s="32" t="s">
        <v>7422</v>
      </c>
      <c r="O3289" s="32" t="s">
        <v>56</v>
      </c>
      <c r="P3289" s="32">
        <v>796</v>
      </c>
      <c r="Q3289" s="32" t="s">
        <v>47</v>
      </c>
      <c r="R3289" s="34">
        <v>10</v>
      </c>
      <c r="S3289" s="34">
        <v>2677</v>
      </c>
      <c r="T3289" s="35">
        <v>0</v>
      </c>
      <c r="U3289" s="36">
        <f t="shared" si="286"/>
        <v>0</v>
      </c>
      <c r="V3289" s="37" t="s">
        <v>48</v>
      </c>
      <c r="W3289" s="32">
        <v>2016</v>
      </c>
      <c r="X3289" s="38">
        <v>11</v>
      </c>
    </row>
    <row r="3290" spans="1:24" s="188" customFormat="1" ht="50.1" customHeight="1">
      <c r="A3290" s="87" t="s">
        <v>7547</v>
      </c>
      <c r="B3290" s="30" t="s">
        <v>35</v>
      </c>
      <c r="C3290" s="42" t="s">
        <v>7523</v>
      </c>
      <c r="D3290" s="66" t="s">
        <v>7419</v>
      </c>
      <c r="E3290" s="42" t="s">
        <v>7524</v>
      </c>
      <c r="F3290" s="66" t="s">
        <v>7546</v>
      </c>
      <c r="G3290" s="30" t="s">
        <v>40</v>
      </c>
      <c r="H3290" s="98" t="s">
        <v>823</v>
      </c>
      <c r="I3290" s="67">
        <v>590000000</v>
      </c>
      <c r="J3290" s="98" t="s">
        <v>7255</v>
      </c>
      <c r="K3290" s="48" t="s">
        <v>7416</v>
      </c>
      <c r="L3290" s="98" t="s">
        <v>7255</v>
      </c>
      <c r="M3290" s="98" t="s">
        <v>84</v>
      </c>
      <c r="N3290" s="30" t="s">
        <v>7424</v>
      </c>
      <c r="O3290" s="30" t="s">
        <v>483</v>
      </c>
      <c r="P3290" s="32">
        <v>796</v>
      </c>
      <c r="Q3290" s="32" t="s">
        <v>47</v>
      </c>
      <c r="R3290" s="53">
        <v>10</v>
      </c>
      <c r="S3290" s="43">
        <v>2677</v>
      </c>
      <c r="T3290" s="44">
        <f>R3290*S3290</f>
        <v>26770</v>
      </c>
      <c r="U3290" s="44">
        <f>T3290*1.12</f>
        <v>29982.400000000001</v>
      </c>
      <c r="V3290" s="98"/>
      <c r="W3290" s="32">
        <v>2016</v>
      </c>
      <c r="X3290" s="30"/>
    </row>
    <row r="3291" spans="1:24" ht="50.1" customHeight="1">
      <c r="A3291" s="29" t="s">
        <v>7548</v>
      </c>
      <c r="B3291" s="30" t="s">
        <v>35</v>
      </c>
      <c r="C3291" s="31" t="s">
        <v>7523</v>
      </c>
      <c r="D3291" s="31" t="s">
        <v>7419</v>
      </c>
      <c r="E3291" s="31" t="s">
        <v>7524</v>
      </c>
      <c r="F3291" s="31" t="s">
        <v>7549</v>
      </c>
      <c r="G3291" s="32" t="s">
        <v>40</v>
      </c>
      <c r="H3291" s="33">
        <v>0</v>
      </c>
      <c r="I3291" s="67">
        <v>590000000</v>
      </c>
      <c r="J3291" s="32" t="s">
        <v>7255</v>
      </c>
      <c r="K3291" s="32" t="s">
        <v>7414</v>
      </c>
      <c r="L3291" s="32" t="s">
        <v>7255</v>
      </c>
      <c r="M3291" s="32" t="s">
        <v>84</v>
      </c>
      <c r="N3291" s="32" t="s">
        <v>7422</v>
      </c>
      <c r="O3291" s="32" t="s">
        <v>56</v>
      </c>
      <c r="P3291" s="32">
        <v>796</v>
      </c>
      <c r="Q3291" s="32" t="s">
        <v>47</v>
      </c>
      <c r="R3291" s="34">
        <v>10</v>
      </c>
      <c r="S3291" s="34">
        <v>3655</v>
      </c>
      <c r="T3291" s="35">
        <v>0</v>
      </c>
      <c r="U3291" s="36">
        <f t="shared" si="286"/>
        <v>0</v>
      </c>
      <c r="V3291" s="37" t="s">
        <v>48</v>
      </c>
      <c r="W3291" s="32">
        <v>2016</v>
      </c>
      <c r="X3291" s="38">
        <v>11</v>
      </c>
    </row>
    <row r="3292" spans="1:24" s="188" customFormat="1" ht="50.1" customHeight="1">
      <c r="A3292" s="87" t="s">
        <v>7550</v>
      </c>
      <c r="B3292" s="30" t="s">
        <v>35</v>
      </c>
      <c r="C3292" s="42" t="s">
        <v>7523</v>
      </c>
      <c r="D3292" s="66" t="s">
        <v>7419</v>
      </c>
      <c r="E3292" s="42" t="s">
        <v>7524</v>
      </c>
      <c r="F3292" s="66" t="s">
        <v>7549</v>
      </c>
      <c r="G3292" s="30" t="s">
        <v>40</v>
      </c>
      <c r="H3292" s="98" t="s">
        <v>823</v>
      </c>
      <c r="I3292" s="67">
        <v>590000000</v>
      </c>
      <c r="J3292" s="98" t="s">
        <v>7255</v>
      </c>
      <c r="K3292" s="48" t="s">
        <v>7416</v>
      </c>
      <c r="L3292" s="98" t="s">
        <v>7255</v>
      </c>
      <c r="M3292" s="98" t="s">
        <v>84</v>
      </c>
      <c r="N3292" s="30" t="s">
        <v>7424</v>
      </c>
      <c r="O3292" s="30" t="s">
        <v>483</v>
      </c>
      <c r="P3292" s="32">
        <v>796</v>
      </c>
      <c r="Q3292" s="32" t="s">
        <v>47</v>
      </c>
      <c r="R3292" s="53">
        <v>10</v>
      </c>
      <c r="S3292" s="43">
        <v>3655</v>
      </c>
      <c r="T3292" s="44">
        <f>R3292*S3292</f>
        <v>36550</v>
      </c>
      <c r="U3292" s="44">
        <f>T3292*1.12</f>
        <v>40936.000000000007</v>
      </c>
      <c r="V3292" s="98"/>
      <c r="W3292" s="32">
        <v>2016</v>
      </c>
      <c r="X3292" s="30"/>
    </row>
    <row r="3293" spans="1:24" ht="50.1" customHeight="1">
      <c r="A3293" s="29" t="s">
        <v>7551</v>
      </c>
      <c r="B3293" s="30" t="s">
        <v>35</v>
      </c>
      <c r="C3293" s="31" t="s">
        <v>7523</v>
      </c>
      <c r="D3293" s="31" t="s">
        <v>7419</v>
      </c>
      <c r="E3293" s="31" t="s">
        <v>7524</v>
      </c>
      <c r="F3293" s="31" t="s">
        <v>7552</v>
      </c>
      <c r="G3293" s="32" t="s">
        <v>40</v>
      </c>
      <c r="H3293" s="33">
        <v>0</v>
      </c>
      <c r="I3293" s="67">
        <v>590000000</v>
      </c>
      <c r="J3293" s="32" t="s">
        <v>7255</v>
      </c>
      <c r="K3293" s="32" t="s">
        <v>7414</v>
      </c>
      <c r="L3293" s="32" t="s">
        <v>7255</v>
      </c>
      <c r="M3293" s="32" t="s">
        <v>84</v>
      </c>
      <c r="N3293" s="32" t="s">
        <v>7422</v>
      </c>
      <c r="O3293" s="32" t="s">
        <v>56</v>
      </c>
      <c r="P3293" s="32">
        <v>796</v>
      </c>
      <c r="Q3293" s="32" t="s">
        <v>47</v>
      </c>
      <c r="R3293" s="34">
        <v>10</v>
      </c>
      <c r="S3293" s="34">
        <v>3655</v>
      </c>
      <c r="T3293" s="35">
        <v>0</v>
      </c>
      <c r="U3293" s="36">
        <f t="shared" si="286"/>
        <v>0</v>
      </c>
      <c r="V3293" s="37" t="s">
        <v>48</v>
      </c>
      <c r="W3293" s="32">
        <v>2016</v>
      </c>
      <c r="X3293" s="38">
        <v>11</v>
      </c>
    </row>
    <row r="3294" spans="1:24" s="188" customFormat="1" ht="50.1" customHeight="1">
      <c r="A3294" s="87" t="s">
        <v>7553</v>
      </c>
      <c r="B3294" s="30" t="s">
        <v>35</v>
      </c>
      <c r="C3294" s="42" t="s">
        <v>7523</v>
      </c>
      <c r="D3294" s="66" t="s">
        <v>7419</v>
      </c>
      <c r="E3294" s="42" t="s">
        <v>7524</v>
      </c>
      <c r="F3294" s="66" t="s">
        <v>7552</v>
      </c>
      <c r="G3294" s="30" t="s">
        <v>40</v>
      </c>
      <c r="H3294" s="98" t="s">
        <v>823</v>
      </c>
      <c r="I3294" s="67">
        <v>590000000</v>
      </c>
      <c r="J3294" s="98" t="s">
        <v>7255</v>
      </c>
      <c r="K3294" s="48" t="s">
        <v>7416</v>
      </c>
      <c r="L3294" s="98" t="s">
        <v>7255</v>
      </c>
      <c r="M3294" s="98" t="s">
        <v>84</v>
      </c>
      <c r="N3294" s="30" t="s">
        <v>7424</v>
      </c>
      <c r="O3294" s="30" t="s">
        <v>483</v>
      </c>
      <c r="P3294" s="32">
        <v>796</v>
      </c>
      <c r="Q3294" s="32" t="s">
        <v>47</v>
      </c>
      <c r="R3294" s="53">
        <v>10</v>
      </c>
      <c r="S3294" s="43">
        <v>3655</v>
      </c>
      <c r="T3294" s="44">
        <f>R3294*S3294</f>
        <v>36550</v>
      </c>
      <c r="U3294" s="44">
        <f>T3294*1.12</f>
        <v>40936.000000000007</v>
      </c>
      <c r="V3294" s="98"/>
      <c r="W3294" s="32">
        <v>2016</v>
      </c>
      <c r="X3294" s="30"/>
    </row>
    <row r="3295" spans="1:24" ht="50.1" customHeight="1">
      <c r="A3295" s="29" t="s">
        <v>7554</v>
      </c>
      <c r="B3295" s="30" t="s">
        <v>35</v>
      </c>
      <c r="C3295" s="31" t="s">
        <v>7523</v>
      </c>
      <c r="D3295" s="31" t="s">
        <v>7419</v>
      </c>
      <c r="E3295" s="31" t="s">
        <v>7524</v>
      </c>
      <c r="F3295" s="31" t="s">
        <v>7555</v>
      </c>
      <c r="G3295" s="32" t="s">
        <v>40</v>
      </c>
      <c r="H3295" s="33">
        <v>0</v>
      </c>
      <c r="I3295" s="67">
        <v>590000000</v>
      </c>
      <c r="J3295" s="32" t="s">
        <v>7255</v>
      </c>
      <c r="K3295" s="32" t="s">
        <v>7414</v>
      </c>
      <c r="L3295" s="32" t="s">
        <v>7255</v>
      </c>
      <c r="M3295" s="32" t="s">
        <v>84</v>
      </c>
      <c r="N3295" s="32" t="s">
        <v>7422</v>
      </c>
      <c r="O3295" s="32" t="s">
        <v>56</v>
      </c>
      <c r="P3295" s="32">
        <v>796</v>
      </c>
      <c r="Q3295" s="32" t="s">
        <v>47</v>
      </c>
      <c r="R3295" s="34">
        <v>10</v>
      </c>
      <c r="S3295" s="34">
        <v>3810</v>
      </c>
      <c r="T3295" s="35">
        <v>0</v>
      </c>
      <c r="U3295" s="36">
        <f t="shared" si="286"/>
        <v>0</v>
      </c>
      <c r="V3295" s="37" t="s">
        <v>48</v>
      </c>
      <c r="W3295" s="32">
        <v>2016</v>
      </c>
      <c r="X3295" s="38">
        <v>11</v>
      </c>
    </row>
    <row r="3296" spans="1:24" s="188" customFormat="1" ht="50.1" customHeight="1">
      <c r="A3296" s="87" t="s">
        <v>7556</v>
      </c>
      <c r="B3296" s="30" t="s">
        <v>35</v>
      </c>
      <c r="C3296" s="42" t="s">
        <v>7523</v>
      </c>
      <c r="D3296" s="66" t="s">
        <v>7419</v>
      </c>
      <c r="E3296" s="42" t="s">
        <v>7524</v>
      </c>
      <c r="F3296" s="66" t="s">
        <v>7555</v>
      </c>
      <c r="G3296" s="30" t="s">
        <v>40</v>
      </c>
      <c r="H3296" s="98" t="s">
        <v>823</v>
      </c>
      <c r="I3296" s="67">
        <v>590000000</v>
      </c>
      <c r="J3296" s="98" t="s">
        <v>7255</v>
      </c>
      <c r="K3296" s="48" t="s">
        <v>7416</v>
      </c>
      <c r="L3296" s="98" t="s">
        <v>7255</v>
      </c>
      <c r="M3296" s="98" t="s">
        <v>84</v>
      </c>
      <c r="N3296" s="30" t="s">
        <v>7424</v>
      </c>
      <c r="O3296" s="30" t="s">
        <v>483</v>
      </c>
      <c r="P3296" s="32">
        <v>796</v>
      </c>
      <c r="Q3296" s="32" t="s">
        <v>47</v>
      </c>
      <c r="R3296" s="53">
        <v>10</v>
      </c>
      <c r="S3296" s="43">
        <v>3810</v>
      </c>
      <c r="T3296" s="44">
        <f>R3296*S3296</f>
        <v>38100</v>
      </c>
      <c r="U3296" s="44">
        <f>T3296*1.12</f>
        <v>42672.000000000007</v>
      </c>
      <c r="V3296" s="98"/>
      <c r="W3296" s="32">
        <v>2016</v>
      </c>
      <c r="X3296" s="30"/>
    </row>
    <row r="3297" spans="1:24" ht="50.1" customHeight="1">
      <c r="A3297" s="29" t="s">
        <v>7557</v>
      </c>
      <c r="B3297" s="30" t="s">
        <v>35</v>
      </c>
      <c r="C3297" s="31" t="s">
        <v>7523</v>
      </c>
      <c r="D3297" s="31" t="s">
        <v>7419</v>
      </c>
      <c r="E3297" s="31" t="s">
        <v>7524</v>
      </c>
      <c r="F3297" s="31" t="s">
        <v>7558</v>
      </c>
      <c r="G3297" s="32" t="s">
        <v>40</v>
      </c>
      <c r="H3297" s="33">
        <v>0</v>
      </c>
      <c r="I3297" s="67">
        <v>590000000</v>
      </c>
      <c r="J3297" s="32" t="s">
        <v>7255</v>
      </c>
      <c r="K3297" s="32" t="s">
        <v>7414</v>
      </c>
      <c r="L3297" s="32" t="s">
        <v>7255</v>
      </c>
      <c r="M3297" s="32" t="s">
        <v>84</v>
      </c>
      <c r="N3297" s="32" t="s">
        <v>7422</v>
      </c>
      <c r="O3297" s="32" t="s">
        <v>56</v>
      </c>
      <c r="P3297" s="32">
        <v>796</v>
      </c>
      <c r="Q3297" s="32" t="s">
        <v>47</v>
      </c>
      <c r="R3297" s="34">
        <v>10</v>
      </c>
      <c r="S3297" s="34">
        <v>3810</v>
      </c>
      <c r="T3297" s="35">
        <v>0</v>
      </c>
      <c r="U3297" s="36">
        <f t="shared" si="286"/>
        <v>0</v>
      </c>
      <c r="V3297" s="37" t="s">
        <v>48</v>
      </c>
      <c r="W3297" s="32">
        <v>2016</v>
      </c>
      <c r="X3297" s="38">
        <v>11</v>
      </c>
    </row>
    <row r="3298" spans="1:24" s="188" customFormat="1" ht="50.1" customHeight="1">
      <c r="A3298" s="87" t="s">
        <v>7559</v>
      </c>
      <c r="B3298" s="30" t="s">
        <v>35</v>
      </c>
      <c r="C3298" s="42" t="s">
        <v>7523</v>
      </c>
      <c r="D3298" s="66" t="s">
        <v>7419</v>
      </c>
      <c r="E3298" s="42" t="s">
        <v>7524</v>
      </c>
      <c r="F3298" s="66" t="s">
        <v>7558</v>
      </c>
      <c r="G3298" s="30" t="s">
        <v>40</v>
      </c>
      <c r="H3298" s="98" t="s">
        <v>823</v>
      </c>
      <c r="I3298" s="67">
        <v>590000000</v>
      </c>
      <c r="J3298" s="98" t="s">
        <v>7255</v>
      </c>
      <c r="K3298" s="48" t="s">
        <v>7416</v>
      </c>
      <c r="L3298" s="98" t="s">
        <v>7255</v>
      </c>
      <c r="M3298" s="98" t="s">
        <v>84</v>
      </c>
      <c r="N3298" s="30" t="s">
        <v>7424</v>
      </c>
      <c r="O3298" s="30" t="s">
        <v>483</v>
      </c>
      <c r="P3298" s="32">
        <v>796</v>
      </c>
      <c r="Q3298" s="32" t="s">
        <v>47</v>
      </c>
      <c r="R3298" s="53">
        <v>10</v>
      </c>
      <c r="S3298" s="43">
        <v>3810</v>
      </c>
      <c r="T3298" s="44">
        <f>R3298*S3298</f>
        <v>38100</v>
      </c>
      <c r="U3298" s="44">
        <f>T3298*1.12</f>
        <v>42672.000000000007</v>
      </c>
      <c r="V3298" s="98"/>
      <c r="W3298" s="32">
        <v>2016</v>
      </c>
      <c r="X3298" s="30"/>
    </row>
    <row r="3299" spans="1:24" ht="50.1" customHeight="1">
      <c r="A3299" s="29" t="s">
        <v>7560</v>
      </c>
      <c r="B3299" s="30" t="s">
        <v>35</v>
      </c>
      <c r="C3299" s="31" t="s">
        <v>7561</v>
      </c>
      <c r="D3299" s="31" t="s">
        <v>7419</v>
      </c>
      <c r="E3299" s="31" t="s">
        <v>7562</v>
      </c>
      <c r="F3299" s="31" t="s">
        <v>7563</v>
      </c>
      <c r="G3299" s="32" t="s">
        <v>40</v>
      </c>
      <c r="H3299" s="33">
        <v>0</v>
      </c>
      <c r="I3299" s="67">
        <v>590000000</v>
      </c>
      <c r="J3299" s="32" t="s">
        <v>7255</v>
      </c>
      <c r="K3299" s="32" t="s">
        <v>7414</v>
      </c>
      <c r="L3299" s="32" t="s">
        <v>7255</v>
      </c>
      <c r="M3299" s="32" t="s">
        <v>84</v>
      </c>
      <c r="N3299" s="32" t="s">
        <v>7422</v>
      </c>
      <c r="O3299" s="32" t="s">
        <v>56</v>
      </c>
      <c r="P3299" s="32">
        <v>796</v>
      </c>
      <c r="Q3299" s="32" t="s">
        <v>47</v>
      </c>
      <c r="R3299" s="34">
        <v>10</v>
      </c>
      <c r="S3299" s="34">
        <v>1712</v>
      </c>
      <c r="T3299" s="35">
        <v>0</v>
      </c>
      <c r="U3299" s="36">
        <f t="shared" si="286"/>
        <v>0</v>
      </c>
      <c r="V3299" s="37" t="s">
        <v>48</v>
      </c>
      <c r="W3299" s="32">
        <v>2016</v>
      </c>
      <c r="X3299" s="38">
        <v>11</v>
      </c>
    </row>
    <row r="3300" spans="1:24" s="188" customFormat="1" ht="50.1" customHeight="1">
      <c r="A3300" s="87" t="s">
        <v>7564</v>
      </c>
      <c r="B3300" s="30" t="s">
        <v>35</v>
      </c>
      <c r="C3300" s="179" t="s">
        <v>7561</v>
      </c>
      <c r="D3300" s="66" t="s">
        <v>7419</v>
      </c>
      <c r="E3300" s="42" t="s">
        <v>7562</v>
      </c>
      <c r="F3300" s="66" t="s">
        <v>7563</v>
      </c>
      <c r="G3300" s="30" t="s">
        <v>40</v>
      </c>
      <c r="H3300" s="98" t="s">
        <v>823</v>
      </c>
      <c r="I3300" s="67">
        <v>590000000</v>
      </c>
      <c r="J3300" s="98" t="s">
        <v>7255</v>
      </c>
      <c r="K3300" s="48" t="s">
        <v>7416</v>
      </c>
      <c r="L3300" s="98" t="s">
        <v>7255</v>
      </c>
      <c r="M3300" s="98" t="s">
        <v>84</v>
      </c>
      <c r="N3300" s="30" t="s">
        <v>7424</v>
      </c>
      <c r="O3300" s="30" t="s">
        <v>483</v>
      </c>
      <c r="P3300" s="32">
        <v>796</v>
      </c>
      <c r="Q3300" s="32" t="s">
        <v>47</v>
      </c>
      <c r="R3300" s="53">
        <v>10</v>
      </c>
      <c r="S3300" s="43">
        <v>1712</v>
      </c>
      <c r="T3300" s="44">
        <f>R3300*S3300</f>
        <v>17120</v>
      </c>
      <c r="U3300" s="44">
        <f>T3300*1.12</f>
        <v>19174.400000000001</v>
      </c>
      <c r="V3300" s="98"/>
      <c r="W3300" s="32">
        <v>2016</v>
      </c>
      <c r="X3300" s="30"/>
    </row>
    <row r="3301" spans="1:24" ht="50.1" customHeight="1">
      <c r="A3301" s="29" t="s">
        <v>7565</v>
      </c>
      <c r="B3301" s="30" t="s">
        <v>35</v>
      </c>
      <c r="C3301" s="31" t="s">
        <v>7566</v>
      </c>
      <c r="D3301" s="31" t="s">
        <v>7419</v>
      </c>
      <c r="E3301" s="31" t="s">
        <v>7567</v>
      </c>
      <c r="F3301" s="31" t="s">
        <v>7568</v>
      </c>
      <c r="G3301" s="32" t="s">
        <v>40</v>
      </c>
      <c r="H3301" s="33">
        <v>0</v>
      </c>
      <c r="I3301" s="67">
        <v>590000000</v>
      </c>
      <c r="J3301" s="32" t="s">
        <v>7255</v>
      </c>
      <c r="K3301" s="32" t="s">
        <v>7414</v>
      </c>
      <c r="L3301" s="32" t="s">
        <v>7255</v>
      </c>
      <c r="M3301" s="32" t="s">
        <v>84</v>
      </c>
      <c r="N3301" s="32" t="s">
        <v>7422</v>
      </c>
      <c r="O3301" s="32" t="s">
        <v>56</v>
      </c>
      <c r="P3301" s="32">
        <v>796</v>
      </c>
      <c r="Q3301" s="32" t="s">
        <v>47</v>
      </c>
      <c r="R3301" s="34">
        <v>10</v>
      </c>
      <c r="S3301" s="34">
        <v>1085</v>
      </c>
      <c r="T3301" s="35">
        <v>0</v>
      </c>
      <c r="U3301" s="36">
        <f t="shared" si="286"/>
        <v>0</v>
      </c>
      <c r="V3301" s="37" t="s">
        <v>48</v>
      </c>
      <c r="W3301" s="32">
        <v>2016</v>
      </c>
      <c r="X3301" s="38">
        <v>11</v>
      </c>
    </row>
    <row r="3302" spans="1:24" s="188" customFormat="1" ht="50.1" customHeight="1">
      <c r="A3302" s="87" t="s">
        <v>7569</v>
      </c>
      <c r="B3302" s="30" t="s">
        <v>35</v>
      </c>
      <c r="C3302" s="42" t="s">
        <v>7566</v>
      </c>
      <c r="D3302" s="66" t="s">
        <v>7419</v>
      </c>
      <c r="E3302" s="42" t="s">
        <v>7567</v>
      </c>
      <c r="F3302" s="66" t="s">
        <v>7568</v>
      </c>
      <c r="G3302" s="30" t="s">
        <v>40</v>
      </c>
      <c r="H3302" s="98" t="s">
        <v>823</v>
      </c>
      <c r="I3302" s="67">
        <v>590000000</v>
      </c>
      <c r="J3302" s="98" t="s">
        <v>7255</v>
      </c>
      <c r="K3302" s="48" t="s">
        <v>7416</v>
      </c>
      <c r="L3302" s="98" t="s">
        <v>7255</v>
      </c>
      <c r="M3302" s="98" t="s">
        <v>84</v>
      </c>
      <c r="N3302" s="30" t="s">
        <v>7424</v>
      </c>
      <c r="O3302" s="30" t="s">
        <v>483</v>
      </c>
      <c r="P3302" s="32">
        <v>796</v>
      </c>
      <c r="Q3302" s="32" t="s">
        <v>47</v>
      </c>
      <c r="R3302" s="53">
        <v>10</v>
      </c>
      <c r="S3302" s="43">
        <v>1085</v>
      </c>
      <c r="T3302" s="44">
        <f>R3302*S3302</f>
        <v>10850</v>
      </c>
      <c r="U3302" s="44">
        <f>T3302*1.12</f>
        <v>12152.000000000002</v>
      </c>
      <c r="V3302" s="98"/>
      <c r="W3302" s="32">
        <v>2016</v>
      </c>
      <c r="X3302" s="30"/>
    </row>
    <row r="3303" spans="1:24" ht="50.1" customHeight="1">
      <c r="A3303" s="29" t="s">
        <v>7570</v>
      </c>
      <c r="B3303" s="30" t="s">
        <v>35</v>
      </c>
      <c r="C3303" s="31" t="s">
        <v>7571</v>
      </c>
      <c r="D3303" s="31" t="s">
        <v>7419</v>
      </c>
      <c r="E3303" s="31" t="s">
        <v>7572</v>
      </c>
      <c r="F3303" s="31" t="s">
        <v>7573</v>
      </c>
      <c r="G3303" s="32" t="s">
        <v>40</v>
      </c>
      <c r="H3303" s="33">
        <v>0</v>
      </c>
      <c r="I3303" s="67">
        <v>590000000</v>
      </c>
      <c r="J3303" s="32" t="s">
        <v>7255</v>
      </c>
      <c r="K3303" s="32" t="s">
        <v>7414</v>
      </c>
      <c r="L3303" s="32" t="s">
        <v>7255</v>
      </c>
      <c r="M3303" s="32" t="s">
        <v>84</v>
      </c>
      <c r="N3303" s="32" t="s">
        <v>7422</v>
      </c>
      <c r="O3303" s="32" t="s">
        <v>56</v>
      </c>
      <c r="P3303" s="32">
        <v>796</v>
      </c>
      <c r="Q3303" s="32" t="s">
        <v>47</v>
      </c>
      <c r="R3303" s="34">
        <v>10</v>
      </c>
      <c r="S3303" s="34">
        <v>2215</v>
      </c>
      <c r="T3303" s="35">
        <v>0</v>
      </c>
      <c r="U3303" s="36">
        <f t="shared" si="286"/>
        <v>0</v>
      </c>
      <c r="V3303" s="37" t="s">
        <v>48</v>
      </c>
      <c r="W3303" s="32">
        <v>2016</v>
      </c>
      <c r="X3303" s="38">
        <v>11</v>
      </c>
    </row>
    <row r="3304" spans="1:24" s="190" customFormat="1" ht="50.1" customHeight="1">
      <c r="A3304" s="87" t="s">
        <v>7574</v>
      </c>
      <c r="B3304" s="30" t="s">
        <v>35</v>
      </c>
      <c r="C3304" s="42" t="s">
        <v>7571</v>
      </c>
      <c r="D3304" s="66" t="s">
        <v>7419</v>
      </c>
      <c r="E3304" s="42" t="s">
        <v>7572</v>
      </c>
      <c r="F3304" s="66" t="s">
        <v>7573</v>
      </c>
      <c r="G3304" s="30" t="s">
        <v>40</v>
      </c>
      <c r="H3304" s="98" t="s">
        <v>823</v>
      </c>
      <c r="I3304" s="67">
        <v>590000000</v>
      </c>
      <c r="J3304" s="98" t="s">
        <v>7255</v>
      </c>
      <c r="K3304" s="48" t="s">
        <v>7416</v>
      </c>
      <c r="L3304" s="98" t="s">
        <v>7255</v>
      </c>
      <c r="M3304" s="98" t="s">
        <v>84</v>
      </c>
      <c r="N3304" s="30" t="s">
        <v>7424</v>
      </c>
      <c r="O3304" s="30" t="s">
        <v>483</v>
      </c>
      <c r="P3304" s="32">
        <v>796</v>
      </c>
      <c r="Q3304" s="32" t="s">
        <v>47</v>
      </c>
      <c r="R3304" s="53">
        <v>10</v>
      </c>
      <c r="S3304" s="43">
        <v>2215</v>
      </c>
      <c r="T3304" s="44">
        <f>R3304*S3304</f>
        <v>22150</v>
      </c>
      <c r="U3304" s="44">
        <f>T3304*1.12</f>
        <v>24808.000000000004</v>
      </c>
      <c r="V3304" s="166"/>
      <c r="W3304" s="32">
        <v>2016</v>
      </c>
      <c r="X3304" s="30"/>
    </row>
    <row r="3305" spans="1:24" ht="50.1" customHeight="1">
      <c r="A3305" s="29" t="s">
        <v>7575</v>
      </c>
      <c r="B3305" s="30" t="s">
        <v>35</v>
      </c>
      <c r="C3305" s="31" t="s">
        <v>7576</v>
      </c>
      <c r="D3305" s="31" t="s">
        <v>7419</v>
      </c>
      <c r="E3305" s="31" t="s">
        <v>7577</v>
      </c>
      <c r="F3305" s="31" t="s">
        <v>7578</v>
      </c>
      <c r="G3305" s="32" t="s">
        <v>40</v>
      </c>
      <c r="H3305" s="33">
        <v>0</v>
      </c>
      <c r="I3305" s="67">
        <v>590000000</v>
      </c>
      <c r="J3305" s="32" t="s">
        <v>7255</v>
      </c>
      <c r="K3305" s="32" t="s">
        <v>7414</v>
      </c>
      <c r="L3305" s="32" t="s">
        <v>7255</v>
      </c>
      <c r="M3305" s="32" t="s">
        <v>84</v>
      </c>
      <c r="N3305" s="32" t="s">
        <v>7422</v>
      </c>
      <c r="O3305" s="32" t="s">
        <v>56</v>
      </c>
      <c r="P3305" s="32">
        <v>796</v>
      </c>
      <c r="Q3305" s="32" t="s">
        <v>47</v>
      </c>
      <c r="R3305" s="34">
        <v>10</v>
      </c>
      <c r="S3305" s="34">
        <v>3100</v>
      </c>
      <c r="T3305" s="35">
        <v>0</v>
      </c>
      <c r="U3305" s="36">
        <f t="shared" si="286"/>
        <v>0</v>
      </c>
      <c r="V3305" s="37" t="s">
        <v>48</v>
      </c>
      <c r="W3305" s="32">
        <v>2016</v>
      </c>
      <c r="X3305" s="38">
        <v>11</v>
      </c>
    </row>
    <row r="3306" spans="1:24" s="190" customFormat="1" ht="50.1" customHeight="1">
      <c r="A3306" s="87" t="s">
        <v>7579</v>
      </c>
      <c r="B3306" s="30" t="s">
        <v>35</v>
      </c>
      <c r="C3306" s="42" t="s">
        <v>7576</v>
      </c>
      <c r="D3306" s="66" t="s">
        <v>7419</v>
      </c>
      <c r="E3306" s="42" t="s">
        <v>7577</v>
      </c>
      <c r="F3306" s="66" t="s">
        <v>7578</v>
      </c>
      <c r="G3306" s="30" t="s">
        <v>40</v>
      </c>
      <c r="H3306" s="98" t="s">
        <v>823</v>
      </c>
      <c r="I3306" s="67">
        <v>590000000</v>
      </c>
      <c r="J3306" s="98" t="s">
        <v>7255</v>
      </c>
      <c r="K3306" s="48" t="s">
        <v>7416</v>
      </c>
      <c r="L3306" s="98" t="s">
        <v>7255</v>
      </c>
      <c r="M3306" s="98" t="s">
        <v>84</v>
      </c>
      <c r="N3306" s="30" t="s">
        <v>7424</v>
      </c>
      <c r="O3306" s="30" t="s">
        <v>483</v>
      </c>
      <c r="P3306" s="32">
        <v>796</v>
      </c>
      <c r="Q3306" s="32" t="s">
        <v>47</v>
      </c>
      <c r="R3306" s="186">
        <v>10</v>
      </c>
      <c r="S3306" s="100">
        <v>3100</v>
      </c>
      <c r="T3306" s="44">
        <f>R3306*S3306</f>
        <v>31000</v>
      </c>
      <c r="U3306" s="44">
        <f>T3306*1.12</f>
        <v>34720</v>
      </c>
      <c r="V3306" s="166"/>
      <c r="W3306" s="32">
        <v>2016</v>
      </c>
      <c r="X3306" s="98"/>
    </row>
    <row r="3307" spans="1:24" ht="50.1" customHeight="1">
      <c r="A3307" s="29" t="s">
        <v>7580</v>
      </c>
      <c r="B3307" s="30" t="s">
        <v>35</v>
      </c>
      <c r="C3307" s="31" t="s">
        <v>7566</v>
      </c>
      <c r="D3307" s="31" t="s">
        <v>7419</v>
      </c>
      <c r="E3307" s="31" t="s">
        <v>7567</v>
      </c>
      <c r="F3307" s="31" t="s">
        <v>7581</v>
      </c>
      <c r="G3307" s="32" t="s">
        <v>40</v>
      </c>
      <c r="H3307" s="33">
        <v>0</v>
      </c>
      <c r="I3307" s="67">
        <v>590000000</v>
      </c>
      <c r="J3307" s="32" t="s">
        <v>7255</v>
      </c>
      <c r="K3307" s="32" t="s">
        <v>7414</v>
      </c>
      <c r="L3307" s="32" t="s">
        <v>7255</v>
      </c>
      <c r="M3307" s="32" t="s">
        <v>84</v>
      </c>
      <c r="N3307" s="32" t="s">
        <v>7422</v>
      </c>
      <c r="O3307" s="32" t="s">
        <v>56</v>
      </c>
      <c r="P3307" s="32">
        <v>796</v>
      </c>
      <c r="Q3307" s="32" t="s">
        <v>47</v>
      </c>
      <c r="R3307" s="34">
        <v>5</v>
      </c>
      <c r="S3307" s="34">
        <v>900</v>
      </c>
      <c r="T3307" s="35">
        <v>0</v>
      </c>
      <c r="U3307" s="36">
        <f t="shared" si="286"/>
        <v>0</v>
      </c>
      <c r="V3307" s="37" t="s">
        <v>48</v>
      </c>
      <c r="W3307" s="32">
        <v>2016</v>
      </c>
      <c r="X3307" s="38">
        <v>11</v>
      </c>
    </row>
    <row r="3308" spans="1:24" s="190" customFormat="1" ht="50.1" customHeight="1">
      <c r="A3308" s="87" t="s">
        <v>7582</v>
      </c>
      <c r="B3308" s="30" t="s">
        <v>35</v>
      </c>
      <c r="C3308" s="42" t="s">
        <v>7566</v>
      </c>
      <c r="D3308" s="66" t="s">
        <v>7419</v>
      </c>
      <c r="E3308" s="42" t="s">
        <v>7567</v>
      </c>
      <c r="F3308" s="66" t="s">
        <v>7581</v>
      </c>
      <c r="G3308" s="30" t="s">
        <v>40</v>
      </c>
      <c r="H3308" s="98" t="s">
        <v>823</v>
      </c>
      <c r="I3308" s="67">
        <v>590000000</v>
      </c>
      <c r="J3308" s="98" t="s">
        <v>7255</v>
      </c>
      <c r="K3308" s="48" t="s">
        <v>7416</v>
      </c>
      <c r="L3308" s="98" t="s">
        <v>7255</v>
      </c>
      <c r="M3308" s="98" t="s">
        <v>84</v>
      </c>
      <c r="N3308" s="30" t="s">
        <v>7424</v>
      </c>
      <c r="O3308" s="30" t="s">
        <v>483</v>
      </c>
      <c r="P3308" s="32">
        <v>796</v>
      </c>
      <c r="Q3308" s="32" t="s">
        <v>47</v>
      </c>
      <c r="R3308" s="186">
        <v>5</v>
      </c>
      <c r="S3308" s="100">
        <v>900</v>
      </c>
      <c r="T3308" s="44">
        <f>R3308*S3308</f>
        <v>4500</v>
      </c>
      <c r="U3308" s="44">
        <f>T3308*1.12</f>
        <v>5040.0000000000009</v>
      </c>
      <c r="V3308" s="166"/>
      <c r="W3308" s="32">
        <v>2016</v>
      </c>
      <c r="X3308" s="98"/>
    </row>
    <row r="3309" spans="1:24" ht="50.1" customHeight="1">
      <c r="A3309" s="29" t="s">
        <v>7583</v>
      </c>
      <c r="B3309" s="30" t="s">
        <v>35</v>
      </c>
      <c r="C3309" s="31" t="s">
        <v>7584</v>
      </c>
      <c r="D3309" s="31" t="s">
        <v>7419</v>
      </c>
      <c r="E3309" s="31" t="s">
        <v>7585</v>
      </c>
      <c r="F3309" s="31" t="s">
        <v>7586</v>
      </c>
      <c r="G3309" s="32" t="s">
        <v>40</v>
      </c>
      <c r="H3309" s="33">
        <v>0</v>
      </c>
      <c r="I3309" s="67">
        <v>590000000</v>
      </c>
      <c r="J3309" s="32" t="s">
        <v>7255</v>
      </c>
      <c r="K3309" s="32" t="s">
        <v>7414</v>
      </c>
      <c r="L3309" s="32" t="s">
        <v>7255</v>
      </c>
      <c r="M3309" s="32" t="s">
        <v>84</v>
      </c>
      <c r="N3309" s="32" t="s">
        <v>7422</v>
      </c>
      <c r="O3309" s="32" t="s">
        <v>56</v>
      </c>
      <c r="P3309" s="32">
        <v>796</v>
      </c>
      <c r="Q3309" s="32" t="s">
        <v>47</v>
      </c>
      <c r="R3309" s="34">
        <v>5</v>
      </c>
      <c r="S3309" s="34">
        <v>1600</v>
      </c>
      <c r="T3309" s="35">
        <v>0</v>
      </c>
      <c r="U3309" s="36">
        <f t="shared" si="286"/>
        <v>0</v>
      </c>
      <c r="V3309" s="37" t="s">
        <v>48</v>
      </c>
      <c r="W3309" s="32">
        <v>2016</v>
      </c>
      <c r="X3309" s="38">
        <v>11</v>
      </c>
    </row>
    <row r="3310" spans="1:24" s="190" customFormat="1" ht="50.1" customHeight="1">
      <c r="A3310" s="87" t="s">
        <v>7587</v>
      </c>
      <c r="B3310" s="30" t="s">
        <v>35</v>
      </c>
      <c r="C3310" s="179" t="s">
        <v>7584</v>
      </c>
      <c r="D3310" s="66" t="s">
        <v>7419</v>
      </c>
      <c r="E3310" s="42" t="s">
        <v>7585</v>
      </c>
      <c r="F3310" s="66" t="s">
        <v>7586</v>
      </c>
      <c r="G3310" s="30" t="s">
        <v>40</v>
      </c>
      <c r="H3310" s="98" t="s">
        <v>823</v>
      </c>
      <c r="I3310" s="67">
        <v>590000000</v>
      </c>
      <c r="J3310" s="98" t="s">
        <v>7255</v>
      </c>
      <c r="K3310" s="48" t="s">
        <v>7416</v>
      </c>
      <c r="L3310" s="98" t="s">
        <v>7255</v>
      </c>
      <c r="M3310" s="98" t="s">
        <v>84</v>
      </c>
      <c r="N3310" s="30" t="s">
        <v>7424</v>
      </c>
      <c r="O3310" s="30" t="s">
        <v>483</v>
      </c>
      <c r="P3310" s="32">
        <v>796</v>
      </c>
      <c r="Q3310" s="32" t="s">
        <v>47</v>
      </c>
      <c r="R3310" s="186">
        <v>5</v>
      </c>
      <c r="S3310" s="100">
        <v>1600</v>
      </c>
      <c r="T3310" s="44">
        <f>R3310*S3310</f>
        <v>8000</v>
      </c>
      <c r="U3310" s="44">
        <f>T3310*1.12</f>
        <v>8960</v>
      </c>
      <c r="V3310" s="166"/>
      <c r="W3310" s="32">
        <v>2016</v>
      </c>
      <c r="X3310" s="98"/>
    </row>
    <row r="3311" spans="1:24" ht="50.1" customHeight="1">
      <c r="A3311" s="29" t="s">
        <v>7588</v>
      </c>
      <c r="B3311" s="30" t="s">
        <v>35</v>
      </c>
      <c r="C3311" s="31" t="s">
        <v>7571</v>
      </c>
      <c r="D3311" s="31" t="s">
        <v>7419</v>
      </c>
      <c r="E3311" s="31" t="s">
        <v>7572</v>
      </c>
      <c r="F3311" s="31" t="s">
        <v>7589</v>
      </c>
      <c r="G3311" s="32" t="s">
        <v>40</v>
      </c>
      <c r="H3311" s="33">
        <v>0</v>
      </c>
      <c r="I3311" s="67">
        <v>590000000</v>
      </c>
      <c r="J3311" s="32" t="s">
        <v>7255</v>
      </c>
      <c r="K3311" s="32" t="s">
        <v>7414</v>
      </c>
      <c r="L3311" s="32" t="s">
        <v>7255</v>
      </c>
      <c r="M3311" s="32" t="s">
        <v>84</v>
      </c>
      <c r="N3311" s="32" t="s">
        <v>7422</v>
      </c>
      <c r="O3311" s="32" t="s">
        <v>56</v>
      </c>
      <c r="P3311" s="32">
        <v>796</v>
      </c>
      <c r="Q3311" s="32" t="s">
        <v>47</v>
      </c>
      <c r="R3311" s="34">
        <v>5</v>
      </c>
      <c r="S3311" s="34">
        <v>3400</v>
      </c>
      <c r="T3311" s="35">
        <v>0</v>
      </c>
      <c r="U3311" s="36">
        <f t="shared" si="286"/>
        <v>0</v>
      </c>
      <c r="V3311" s="37" t="s">
        <v>48</v>
      </c>
      <c r="W3311" s="32">
        <v>2016</v>
      </c>
      <c r="X3311" s="38">
        <v>11</v>
      </c>
    </row>
    <row r="3312" spans="1:24" s="190" customFormat="1" ht="50.1" customHeight="1">
      <c r="A3312" s="87" t="s">
        <v>7590</v>
      </c>
      <c r="B3312" s="30" t="s">
        <v>35</v>
      </c>
      <c r="C3312" s="42" t="s">
        <v>7571</v>
      </c>
      <c r="D3312" s="66" t="s">
        <v>7419</v>
      </c>
      <c r="E3312" s="42" t="s">
        <v>7572</v>
      </c>
      <c r="F3312" s="66" t="s">
        <v>7589</v>
      </c>
      <c r="G3312" s="30" t="s">
        <v>40</v>
      </c>
      <c r="H3312" s="98" t="s">
        <v>823</v>
      </c>
      <c r="I3312" s="67">
        <v>590000000</v>
      </c>
      <c r="J3312" s="98" t="s">
        <v>7255</v>
      </c>
      <c r="K3312" s="48" t="s">
        <v>7416</v>
      </c>
      <c r="L3312" s="98" t="s">
        <v>7255</v>
      </c>
      <c r="M3312" s="98" t="s">
        <v>84</v>
      </c>
      <c r="N3312" s="30" t="s">
        <v>7424</v>
      </c>
      <c r="O3312" s="30" t="s">
        <v>483</v>
      </c>
      <c r="P3312" s="32">
        <v>796</v>
      </c>
      <c r="Q3312" s="32" t="s">
        <v>47</v>
      </c>
      <c r="R3312" s="186">
        <v>5</v>
      </c>
      <c r="S3312" s="100">
        <v>3400</v>
      </c>
      <c r="T3312" s="44">
        <f>R3312*S3312</f>
        <v>17000</v>
      </c>
      <c r="U3312" s="44">
        <f>T3312*1.12</f>
        <v>19040</v>
      </c>
      <c r="V3312" s="166"/>
      <c r="W3312" s="32">
        <v>2016</v>
      </c>
      <c r="X3312" s="98"/>
    </row>
    <row r="3313" spans="1:24" ht="50.1" customHeight="1">
      <c r="A3313" s="29" t="s">
        <v>7591</v>
      </c>
      <c r="B3313" s="30" t="s">
        <v>35</v>
      </c>
      <c r="C3313" s="31" t="s">
        <v>7592</v>
      </c>
      <c r="D3313" s="31" t="s">
        <v>7593</v>
      </c>
      <c r="E3313" s="31" t="s">
        <v>7594</v>
      </c>
      <c r="F3313" s="31" t="s">
        <v>48</v>
      </c>
      <c r="G3313" s="32" t="s">
        <v>40</v>
      </c>
      <c r="H3313" s="33">
        <v>0</v>
      </c>
      <c r="I3313" s="67">
        <v>590000000</v>
      </c>
      <c r="J3313" s="32" t="s">
        <v>41</v>
      </c>
      <c r="K3313" s="32" t="s">
        <v>7414</v>
      </c>
      <c r="L3313" s="32" t="s">
        <v>2986</v>
      </c>
      <c r="M3313" s="32" t="s">
        <v>69</v>
      </c>
      <c r="N3313" s="32" t="s">
        <v>3561</v>
      </c>
      <c r="O3313" s="32" t="s">
        <v>56</v>
      </c>
      <c r="P3313" s="32">
        <v>796</v>
      </c>
      <c r="Q3313" s="32" t="s">
        <v>47</v>
      </c>
      <c r="R3313" s="34">
        <v>10</v>
      </c>
      <c r="S3313" s="34">
        <v>3900</v>
      </c>
      <c r="T3313" s="35">
        <v>0</v>
      </c>
      <c r="U3313" s="36">
        <f t="shared" si="286"/>
        <v>0</v>
      </c>
      <c r="V3313" s="37" t="s">
        <v>48</v>
      </c>
      <c r="W3313" s="32">
        <v>2016</v>
      </c>
      <c r="X3313" s="38">
        <v>11</v>
      </c>
    </row>
    <row r="3314" spans="1:24" s="190" customFormat="1" ht="50.1" customHeight="1">
      <c r="A3314" s="87" t="s">
        <v>7595</v>
      </c>
      <c r="B3314" s="30" t="s">
        <v>35</v>
      </c>
      <c r="C3314" s="42" t="s">
        <v>7592</v>
      </c>
      <c r="D3314" s="42" t="s">
        <v>7593</v>
      </c>
      <c r="E3314" s="42" t="s">
        <v>7594</v>
      </c>
      <c r="F3314" s="42"/>
      <c r="G3314" s="30" t="s">
        <v>40</v>
      </c>
      <c r="H3314" s="33">
        <v>0</v>
      </c>
      <c r="I3314" s="67">
        <v>590000000</v>
      </c>
      <c r="J3314" s="68" t="s">
        <v>41</v>
      </c>
      <c r="K3314" s="48" t="s">
        <v>7416</v>
      </c>
      <c r="L3314" s="30" t="s">
        <v>2986</v>
      </c>
      <c r="M3314" s="68" t="s">
        <v>69</v>
      </c>
      <c r="N3314" s="30" t="s">
        <v>3561</v>
      </c>
      <c r="O3314" s="30" t="s">
        <v>483</v>
      </c>
      <c r="P3314" s="32">
        <v>796</v>
      </c>
      <c r="Q3314" s="32" t="s">
        <v>47</v>
      </c>
      <c r="R3314" s="53">
        <v>10</v>
      </c>
      <c r="S3314" s="43">
        <v>3900</v>
      </c>
      <c r="T3314" s="44">
        <f>R3314*S3314</f>
        <v>39000</v>
      </c>
      <c r="U3314" s="44">
        <f>T3314*1.12</f>
        <v>43680.000000000007</v>
      </c>
      <c r="V3314" s="176"/>
      <c r="W3314" s="32">
        <v>2016</v>
      </c>
      <c r="X3314" s="30"/>
    </row>
    <row r="3315" spans="1:24" ht="50.1" customHeight="1">
      <c r="A3315" s="29" t="s">
        <v>7596</v>
      </c>
      <c r="B3315" s="30" t="s">
        <v>35</v>
      </c>
      <c r="C3315" s="31" t="s">
        <v>7597</v>
      </c>
      <c r="D3315" s="31" t="s">
        <v>7593</v>
      </c>
      <c r="E3315" s="31" t="s">
        <v>7598</v>
      </c>
      <c r="F3315" s="31" t="s">
        <v>48</v>
      </c>
      <c r="G3315" s="32" t="s">
        <v>40</v>
      </c>
      <c r="H3315" s="33">
        <v>0</v>
      </c>
      <c r="I3315" s="67">
        <v>590000000</v>
      </c>
      <c r="J3315" s="32" t="s">
        <v>41</v>
      </c>
      <c r="K3315" s="32" t="s">
        <v>7414</v>
      </c>
      <c r="L3315" s="32" t="s">
        <v>2986</v>
      </c>
      <c r="M3315" s="32" t="s">
        <v>69</v>
      </c>
      <c r="N3315" s="32" t="s">
        <v>3561</v>
      </c>
      <c r="O3315" s="32" t="s">
        <v>56</v>
      </c>
      <c r="P3315" s="32">
        <v>796</v>
      </c>
      <c r="Q3315" s="32" t="s">
        <v>47</v>
      </c>
      <c r="R3315" s="34">
        <v>10</v>
      </c>
      <c r="S3315" s="34">
        <v>4530</v>
      </c>
      <c r="T3315" s="35">
        <v>0</v>
      </c>
      <c r="U3315" s="36">
        <f t="shared" si="286"/>
        <v>0</v>
      </c>
      <c r="V3315" s="37" t="s">
        <v>48</v>
      </c>
      <c r="W3315" s="32">
        <v>2016</v>
      </c>
      <c r="X3315" s="38">
        <v>11</v>
      </c>
    </row>
    <row r="3316" spans="1:24" s="190" customFormat="1" ht="50.1" customHeight="1">
      <c r="A3316" s="87" t="s">
        <v>7599</v>
      </c>
      <c r="B3316" s="30" t="s">
        <v>35</v>
      </c>
      <c r="C3316" s="42" t="s">
        <v>7597</v>
      </c>
      <c r="D3316" s="42" t="s">
        <v>7593</v>
      </c>
      <c r="E3316" s="42" t="s">
        <v>7598</v>
      </c>
      <c r="F3316" s="42"/>
      <c r="G3316" s="30" t="s">
        <v>40</v>
      </c>
      <c r="H3316" s="33">
        <v>0</v>
      </c>
      <c r="I3316" s="67">
        <v>590000000</v>
      </c>
      <c r="J3316" s="68" t="s">
        <v>41</v>
      </c>
      <c r="K3316" s="48" t="s">
        <v>7416</v>
      </c>
      <c r="L3316" s="30" t="s">
        <v>2986</v>
      </c>
      <c r="M3316" s="68" t="s">
        <v>69</v>
      </c>
      <c r="N3316" s="30" t="s">
        <v>3561</v>
      </c>
      <c r="O3316" s="30" t="s">
        <v>483</v>
      </c>
      <c r="P3316" s="32">
        <v>796</v>
      </c>
      <c r="Q3316" s="32" t="s">
        <v>47</v>
      </c>
      <c r="R3316" s="53">
        <v>10</v>
      </c>
      <c r="S3316" s="43">
        <v>4530</v>
      </c>
      <c r="T3316" s="44">
        <f>R3316*S3316</f>
        <v>45300</v>
      </c>
      <c r="U3316" s="44">
        <f>T3316*1.12</f>
        <v>50736.000000000007</v>
      </c>
      <c r="V3316" s="176"/>
      <c r="W3316" s="32">
        <v>2016</v>
      </c>
      <c r="X3316" s="30"/>
    </row>
    <row r="3317" spans="1:24" ht="50.1" customHeight="1">
      <c r="A3317" s="29" t="s">
        <v>7600</v>
      </c>
      <c r="B3317" s="30" t="s">
        <v>35</v>
      </c>
      <c r="C3317" s="31" t="s">
        <v>7601</v>
      </c>
      <c r="D3317" s="31" t="s">
        <v>7602</v>
      </c>
      <c r="E3317" s="31" t="s">
        <v>7603</v>
      </c>
      <c r="F3317" s="31" t="s">
        <v>48</v>
      </c>
      <c r="G3317" s="32" t="s">
        <v>40</v>
      </c>
      <c r="H3317" s="33">
        <v>0</v>
      </c>
      <c r="I3317" s="67">
        <v>590000000</v>
      </c>
      <c r="J3317" s="32" t="s">
        <v>7604</v>
      </c>
      <c r="K3317" s="32" t="s">
        <v>437</v>
      </c>
      <c r="L3317" s="32" t="s">
        <v>2986</v>
      </c>
      <c r="M3317" s="32" t="s">
        <v>84</v>
      </c>
      <c r="N3317" s="32" t="s">
        <v>7246</v>
      </c>
      <c r="O3317" s="32" t="s">
        <v>56</v>
      </c>
      <c r="P3317" s="32">
        <v>796</v>
      </c>
      <c r="Q3317" s="32" t="s">
        <v>47</v>
      </c>
      <c r="R3317" s="34">
        <v>20</v>
      </c>
      <c r="S3317" s="34">
        <v>237</v>
      </c>
      <c r="T3317" s="35">
        <v>0</v>
      </c>
      <c r="U3317" s="36">
        <f t="shared" si="286"/>
        <v>0</v>
      </c>
      <c r="V3317" s="37" t="s">
        <v>48</v>
      </c>
      <c r="W3317" s="32">
        <v>2016</v>
      </c>
      <c r="X3317" s="38">
        <v>11</v>
      </c>
    </row>
    <row r="3318" spans="1:24" s="190" customFormat="1" ht="50.1" customHeight="1">
      <c r="A3318" s="87" t="s">
        <v>7605</v>
      </c>
      <c r="B3318" s="30" t="s">
        <v>35</v>
      </c>
      <c r="C3318" s="42" t="s">
        <v>7601</v>
      </c>
      <c r="D3318" s="42" t="s">
        <v>7602</v>
      </c>
      <c r="E3318" s="42" t="s">
        <v>7603</v>
      </c>
      <c r="F3318" s="42"/>
      <c r="G3318" s="30" t="s">
        <v>40</v>
      </c>
      <c r="H3318" s="33">
        <v>0</v>
      </c>
      <c r="I3318" s="67">
        <v>590000000</v>
      </c>
      <c r="J3318" s="68" t="s">
        <v>7606</v>
      </c>
      <c r="K3318" s="30" t="s">
        <v>519</v>
      </c>
      <c r="L3318" s="30" t="s">
        <v>2986</v>
      </c>
      <c r="M3318" s="68" t="s">
        <v>84</v>
      </c>
      <c r="N3318" s="68" t="s">
        <v>7246</v>
      </c>
      <c r="O3318" s="30" t="s">
        <v>483</v>
      </c>
      <c r="P3318" s="32">
        <v>796</v>
      </c>
      <c r="Q3318" s="32" t="s">
        <v>47</v>
      </c>
      <c r="R3318" s="53">
        <v>20</v>
      </c>
      <c r="S3318" s="43">
        <v>237</v>
      </c>
      <c r="T3318" s="44">
        <f>R3318*S3318</f>
        <v>4740</v>
      </c>
      <c r="U3318" s="44">
        <f>T3318*1.12</f>
        <v>5308.8</v>
      </c>
      <c r="V3318" s="176"/>
      <c r="W3318" s="32">
        <v>2016</v>
      </c>
      <c r="X3318" s="30"/>
    </row>
    <row r="3319" spans="1:24" ht="50.1" customHeight="1">
      <c r="A3319" s="29" t="s">
        <v>7607</v>
      </c>
      <c r="B3319" s="30" t="s">
        <v>35</v>
      </c>
      <c r="C3319" s="31" t="s">
        <v>7608</v>
      </c>
      <c r="D3319" s="31" t="s">
        <v>7602</v>
      </c>
      <c r="E3319" s="31" t="s">
        <v>7609</v>
      </c>
      <c r="F3319" s="31" t="s">
        <v>48</v>
      </c>
      <c r="G3319" s="32" t="s">
        <v>40</v>
      </c>
      <c r="H3319" s="33">
        <v>0</v>
      </c>
      <c r="I3319" s="67">
        <v>590000000</v>
      </c>
      <c r="J3319" s="32" t="s">
        <v>6956</v>
      </c>
      <c r="K3319" s="32" t="s">
        <v>437</v>
      </c>
      <c r="L3319" s="32" t="s">
        <v>2986</v>
      </c>
      <c r="M3319" s="32" t="s">
        <v>84</v>
      </c>
      <c r="N3319" s="32" t="s">
        <v>7246</v>
      </c>
      <c r="O3319" s="32" t="s">
        <v>56</v>
      </c>
      <c r="P3319" s="32">
        <v>796</v>
      </c>
      <c r="Q3319" s="32" t="s">
        <v>47</v>
      </c>
      <c r="R3319" s="34">
        <v>20</v>
      </c>
      <c r="S3319" s="34">
        <v>237</v>
      </c>
      <c r="T3319" s="35">
        <v>0</v>
      </c>
      <c r="U3319" s="36">
        <f t="shared" si="286"/>
        <v>0</v>
      </c>
      <c r="V3319" s="37" t="s">
        <v>48</v>
      </c>
      <c r="W3319" s="32">
        <v>2016</v>
      </c>
      <c r="X3319" s="38">
        <v>11</v>
      </c>
    </row>
    <row r="3320" spans="1:24" s="190" customFormat="1" ht="50.1" customHeight="1">
      <c r="A3320" s="87" t="s">
        <v>7610</v>
      </c>
      <c r="B3320" s="30" t="s">
        <v>35</v>
      </c>
      <c r="C3320" s="179" t="s">
        <v>7608</v>
      </c>
      <c r="D3320" s="126" t="s">
        <v>7602</v>
      </c>
      <c r="E3320" s="126" t="s">
        <v>7609</v>
      </c>
      <c r="F3320" s="42"/>
      <c r="G3320" s="30" t="s">
        <v>40</v>
      </c>
      <c r="H3320" s="33">
        <v>0</v>
      </c>
      <c r="I3320" s="67">
        <v>590000000</v>
      </c>
      <c r="J3320" s="68" t="s">
        <v>6956</v>
      </c>
      <c r="K3320" s="30" t="s">
        <v>519</v>
      </c>
      <c r="L3320" s="30" t="s">
        <v>2986</v>
      </c>
      <c r="M3320" s="68" t="s">
        <v>84</v>
      </c>
      <c r="N3320" s="68" t="s">
        <v>7246</v>
      </c>
      <c r="O3320" s="30" t="s">
        <v>483</v>
      </c>
      <c r="P3320" s="32">
        <v>796</v>
      </c>
      <c r="Q3320" s="32" t="s">
        <v>47</v>
      </c>
      <c r="R3320" s="53">
        <v>20</v>
      </c>
      <c r="S3320" s="43">
        <v>237</v>
      </c>
      <c r="T3320" s="44">
        <f t="shared" ref="T3320:T3350" si="287">R3320*S3320</f>
        <v>4740</v>
      </c>
      <c r="U3320" s="44">
        <f t="shared" ref="U3320:U3350" si="288">T3320*1.12</f>
        <v>5308.8</v>
      </c>
      <c r="V3320" s="176"/>
      <c r="W3320" s="32">
        <v>2016</v>
      </c>
      <c r="X3320" s="30"/>
    </row>
    <row r="3321" spans="1:24" ht="50.1" customHeight="1">
      <c r="A3321" s="29" t="s">
        <v>7611</v>
      </c>
      <c r="B3321" s="30" t="s">
        <v>35</v>
      </c>
      <c r="C3321" s="31" t="s">
        <v>7612</v>
      </c>
      <c r="D3321" s="31" t="s">
        <v>7613</v>
      </c>
      <c r="E3321" s="31" t="s">
        <v>7614</v>
      </c>
      <c r="F3321" s="31" t="s">
        <v>48</v>
      </c>
      <c r="G3321" s="32" t="s">
        <v>40</v>
      </c>
      <c r="H3321" s="33">
        <v>0</v>
      </c>
      <c r="I3321" s="67">
        <v>590000000</v>
      </c>
      <c r="J3321" s="32" t="s">
        <v>41</v>
      </c>
      <c r="K3321" s="32" t="s">
        <v>61</v>
      </c>
      <c r="L3321" s="32" t="s">
        <v>2986</v>
      </c>
      <c r="M3321" s="32" t="s">
        <v>69</v>
      </c>
      <c r="N3321" s="32" t="s">
        <v>3561</v>
      </c>
      <c r="O3321" s="32" t="s">
        <v>56</v>
      </c>
      <c r="P3321" s="32">
        <v>796</v>
      </c>
      <c r="Q3321" s="32" t="s">
        <v>47</v>
      </c>
      <c r="R3321" s="34">
        <v>5</v>
      </c>
      <c r="S3321" s="34">
        <v>16896</v>
      </c>
      <c r="T3321" s="35">
        <f t="shared" si="287"/>
        <v>84480</v>
      </c>
      <c r="U3321" s="36">
        <f t="shared" si="288"/>
        <v>94617.600000000006</v>
      </c>
      <c r="V3321" s="37" t="s">
        <v>48</v>
      </c>
      <c r="W3321" s="32">
        <v>2016</v>
      </c>
      <c r="X3321" s="38" t="s">
        <v>48</v>
      </c>
    </row>
    <row r="3322" spans="1:24" ht="50.1" customHeight="1">
      <c r="A3322" s="29" t="s">
        <v>7615</v>
      </c>
      <c r="B3322" s="30" t="s">
        <v>35</v>
      </c>
      <c r="C3322" s="31" t="s">
        <v>7616</v>
      </c>
      <c r="D3322" s="31" t="s">
        <v>7613</v>
      </c>
      <c r="E3322" s="31" t="s">
        <v>7617</v>
      </c>
      <c r="F3322" s="31" t="s">
        <v>48</v>
      </c>
      <c r="G3322" s="32" t="s">
        <v>40</v>
      </c>
      <c r="H3322" s="33">
        <v>0</v>
      </c>
      <c r="I3322" s="67">
        <v>590000000</v>
      </c>
      <c r="J3322" s="32" t="s">
        <v>41</v>
      </c>
      <c r="K3322" s="32" t="s">
        <v>61</v>
      </c>
      <c r="L3322" s="32" t="s">
        <v>2986</v>
      </c>
      <c r="M3322" s="32" t="s">
        <v>69</v>
      </c>
      <c r="N3322" s="32" t="s">
        <v>3561</v>
      </c>
      <c r="O3322" s="32" t="s">
        <v>56</v>
      </c>
      <c r="P3322" s="32">
        <v>796</v>
      </c>
      <c r="Q3322" s="32" t="s">
        <v>47</v>
      </c>
      <c r="R3322" s="34">
        <v>5</v>
      </c>
      <c r="S3322" s="34">
        <v>18524</v>
      </c>
      <c r="T3322" s="35">
        <f t="shared" si="287"/>
        <v>92620</v>
      </c>
      <c r="U3322" s="36">
        <f t="shared" si="288"/>
        <v>103734.40000000001</v>
      </c>
      <c r="V3322" s="37" t="s">
        <v>48</v>
      </c>
      <c r="W3322" s="32">
        <v>2016</v>
      </c>
      <c r="X3322" s="38" t="s">
        <v>48</v>
      </c>
    </row>
    <row r="3323" spans="1:24" ht="50.1" customHeight="1">
      <c r="A3323" s="29" t="s">
        <v>7618</v>
      </c>
      <c r="B3323" s="30" t="s">
        <v>35</v>
      </c>
      <c r="C3323" s="31" t="s">
        <v>7619</v>
      </c>
      <c r="D3323" s="31" t="s">
        <v>7620</v>
      </c>
      <c r="E3323" s="31" t="s">
        <v>7621</v>
      </c>
      <c r="F3323" s="31" t="s">
        <v>7622</v>
      </c>
      <c r="G3323" s="32" t="s">
        <v>40</v>
      </c>
      <c r="H3323" s="33">
        <v>0</v>
      </c>
      <c r="I3323" s="67">
        <v>590000000</v>
      </c>
      <c r="J3323" s="32" t="s">
        <v>7255</v>
      </c>
      <c r="K3323" s="32" t="s">
        <v>2987</v>
      </c>
      <c r="L3323" s="32" t="s">
        <v>7255</v>
      </c>
      <c r="M3323" s="32" t="s">
        <v>84</v>
      </c>
      <c r="N3323" s="32" t="s">
        <v>303</v>
      </c>
      <c r="O3323" s="32" t="s">
        <v>111</v>
      </c>
      <c r="P3323" s="32">
        <v>796</v>
      </c>
      <c r="Q3323" s="32" t="s">
        <v>47</v>
      </c>
      <c r="R3323" s="34">
        <v>2</v>
      </c>
      <c r="S3323" s="34">
        <v>4550</v>
      </c>
      <c r="T3323" s="35">
        <f t="shared" si="287"/>
        <v>9100</v>
      </c>
      <c r="U3323" s="36">
        <f t="shared" si="288"/>
        <v>10192.000000000002</v>
      </c>
      <c r="V3323" s="37" t="s">
        <v>48</v>
      </c>
      <c r="W3323" s="32">
        <v>2016</v>
      </c>
      <c r="X3323" s="38" t="s">
        <v>48</v>
      </c>
    </row>
    <row r="3324" spans="1:24" ht="50.1" customHeight="1">
      <c r="A3324" s="29" t="s">
        <v>7623</v>
      </c>
      <c r="B3324" s="30" t="s">
        <v>35</v>
      </c>
      <c r="C3324" s="31" t="s">
        <v>7619</v>
      </c>
      <c r="D3324" s="31" t="s">
        <v>7620</v>
      </c>
      <c r="E3324" s="31" t="s">
        <v>7621</v>
      </c>
      <c r="F3324" s="31" t="s">
        <v>7624</v>
      </c>
      <c r="G3324" s="32" t="s">
        <v>40</v>
      </c>
      <c r="H3324" s="33">
        <v>0</v>
      </c>
      <c r="I3324" s="67">
        <v>590000000</v>
      </c>
      <c r="J3324" s="32" t="s">
        <v>7255</v>
      </c>
      <c r="K3324" s="32" t="s">
        <v>2987</v>
      </c>
      <c r="L3324" s="32" t="s">
        <v>7255</v>
      </c>
      <c r="M3324" s="32" t="s">
        <v>84</v>
      </c>
      <c r="N3324" s="32" t="s">
        <v>303</v>
      </c>
      <c r="O3324" s="32" t="s">
        <v>111</v>
      </c>
      <c r="P3324" s="32">
        <v>796</v>
      </c>
      <c r="Q3324" s="32" t="s">
        <v>47</v>
      </c>
      <c r="R3324" s="34">
        <v>1</v>
      </c>
      <c r="S3324" s="34">
        <v>4000</v>
      </c>
      <c r="T3324" s="35">
        <f t="shared" si="287"/>
        <v>4000</v>
      </c>
      <c r="U3324" s="36">
        <f t="shared" si="288"/>
        <v>4480</v>
      </c>
      <c r="V3324" s="37" t="s">
        <v>48</v>
      </c>
      <c r="W3324" s="32">
        <v>2016</v>
      </c>
      <c r="X3324" s="38" t="s">
        <v>48</v>
      </c>
    </row>
    <row r="3325" spans="1:24" ht="50.1" customHeight="1">
      <c r="A3325" s="29" t="s">
        <v>7625</v>
      </c>
      <c r="B3325" s="30" t="s">
        <v>35</v>
      </c>
      <c r="C3325" s="31" t="s">
        <v>7619</v>
      </c>
      <c r="D3325" s="31" t="s">
        <v>7620</v>
      </c>
      <c r="E3325" s="31" t="s">
        <v>7621</v>
      </c>
      <c r="F3325" s="31" t="s">
        <v>7626</v>
      </c>
      <c r="G3325" s="32" t="s">
        <v>40</v>
      </c>
      <c r="H3325" s="33">
        <v>0</v>
      </c>
      <c r="I3325" s="67">
        <v>590000000</v>
      </c>
      <c r="J3325" s="32" t="s">
        <v>7255</v>
      </c>
      <c r="K3325" s="32" t="s">
        <v>2987</v>
      </c>
      <c r="L3325" s="32" t="s">
        <v>7255</v>
      </c>
      <c r="M3325" s="32" t="s">
        <v>84</v>
      </c>
      <c r="N3325" s="32" t="s">
        <v>303</v>
      </c>
      <c r="O3325" s="32" t="s">
        <v>111</v>
      </c>
      <c r="P3325" s="32">
        <v>796</v>
      </c>
      <c r="Q3325" s="32" t="s">
        <v>47</v>
      </c>
      <c r="R3325" s="34">
        <v>2</v>
      </c>
      <c r="S3325" s="34">
        <v>4480</v>
      </c>
      <c r="T3325" s="35">
        <f t="shared" si="287"/>
        <v>8960</v>
      </c>
      <c r="U3325" s="36">
        <f t="shared" si="288"/>
        <v>10035.200000000001</v>
      </c>
      <c r="V3325" s="37" t="s">
        <v>48</v>
      </c>
      <c r="W3325" s="32">
        <v>2016</v>
      </c>
      <c r="X3325" s="38" t="s">
        <v>48</v>
      </c>
    </row>
    <row r="3326" spans="1:24" ht="50.1" customHeight="1">
      <c r="A3326" s="29" t="s">
        <v>7627</v>
      </c>
      <c r="B3326" s="30" t="s">
        <v>35</v>
      </c>
      <c r="C3326" s="31" t="s">
        <v>7619</v>
      </c>
      <c r="D3326" s="31" t="s">
        <v>7620</v>
      </c>
      <c r="E3326" s="31" t="s">
        <v>7621</v>
      </c>
      <c r="F3326" s="31" t="s">
        <v>7628</v>
      </c>
      <c r="G3326" s="32" t="s">
        <v>40</v>
      </c>
      <c r="H3326" s="33">
        <v>0</v>
      </c>
      <c r="I3326" s="67">
        <v>590000000</v>
      </c>
      <c r="J3326" s="32" t="s">
        <v>7255</v>
      </c>
      <c r="K3326" s="32" t="s">
        <v>2987</v>
      </c>
      <c r="L3326" s="32" t="s">
        <v>7255</v>
      </c>
      <c r="M3326" s="32" t="s">
        <v>84</v>
      </c>
      <c r="N3326" s="32" t="s">
        <v>303</v>
      </c>
      <c r="O3326" s="32" t="s">
        <v>111</v>
      </c>
      <c r="P3326" s="32">
        <v>796</v>
      </c>
      <c r="Q3326" s="32" t="s">
        <v>47</v>
      </c>
      <c r="R3326" s="34">
        <v>1</v>
      </c>
      <c r="S3326" s="34">
        <v>4790</v>
      </c>
      <c r="T3326" s="35">
        <f t="shared" si="287"/>
        <v>4790</v>
      </c>
      <c r="U3326" s="36">
        <f t="shared" si="288"/>
        <v>5364.8</v>
      </c>
      <c r="V3326" s="37" t="s">
        <v>48</v>
      </c>
      <c r="W3326" s="32">
        <v>2016</v>
      </c>
      <c r="X3326" s="38" t="s">
        <v>48</v>
      </c>
    </row>
    <row r="3327" spans="1:24" ht="50.1" customHeight="1">
      <c r="A3327" s="29" t="s">
        <v>7629</v>
      </c>
      <c r="B3327" s="30" t="s">
        <v>35</v>
      </c>
      <c r="C3327" s="31" t="s">
        <v>7619</v>
      </c>
      <c r="D3327" s="31" t="s">
        <v>7620</v>
      </c>
      <c r="E3327" s="31" t="s">
        <v>7621</v>
      </c>
      <c r="F3327" s="31" t="s">
        <v>7630</v>
      </c>
      <c r="G3327" s="32" t="s">
        <v>40</v>
      </c>
      <c r="H3327" s="33">
        <v>0</v>
      </c>
      <c r="I3327" s="67">
        <v>590000000</v>
      </c>
      <c r="J3327" s="32" t="s">
        <v>7255</v>
      </c>
      <c r="K3327" s="32" t="s">
        <v>2987</v>
      </c>
      <c r="L3327" s="32" t="s">
        <v>7255</v>
      </c>
      <c r="M3327" s="32" t="s">
        <v>84</v>
      </c>
      <c r="N3327" s="32" t="s">
        <v>303</v>
      </c>
      <c r="O3327" s="32" t="s">
        <v>111</v>
      </c>
      <c r="P3327" s="32">
        <v>796</v>
      </c>
      <c r="Q3327" s="32" t="s">
        <v>47</v>
      </c>
      <c r="R3327" s="34">
        <v>2</v>
      </c>
      <c r="S3327" s="34">
        <v>4990</v>
      </c>
      <c r="T3327" s="35">
        <f t="shared" si="287"/>
        <v>9980</v>
      </c>
      <c r="U3327" s="36">
        <f t="shared" si="288"/>
        <v>11177.6</v>
      </c>
      <c r="V3327" s="37" t="s">
        <v>48</v>
      </c>
      <c r="W3327" s="32">
        <v>2016</v>
      </c>
      <c r="X3327" s="38" t="s">
        <v>48</v>
      </c>
    </row>
    <row r="3328" spans="1:24" ht="50.1" customHeight="1">
      <c r="A3328" s="29" t="s">
        <v>7631</v>
      </c>
      <c r="B3328" s="30" t="s">
        <v>35</v>
      </c>
      <c r="C3328" s="31" t="s">
        <v>7619</v>
      </c>
      <c r="D3328" s="31" t="s">
        <v>7620</v>
      </c>
      <c r="E3328" s="31" t="s">
        <v>7621</v>
      </c>
      <c r="F3328" s="31" t="s">
        <v>7632</v>
      </c>
      <c r="G3328" s="32" t="s">
        <v>40</v>
      </c>
      <c r="H3328" s="33">
        <v>0</v>
      </c>
      <c r="I3328" s="67">
        <v>590000000</v>
      </c>
      <c r="J3328" s="32" t="s">
        <v>7255</v>
      </c>
      <c r="K3328" s="32" t="s">
        <v>2987</v>
      </c>
      <c r="L3328" s="32" t="s">
        <v>7255</v>
      </c>
      <c r="M3328" s="32" t="s">
        <v>84</v>
      </c>
      <c r="N3328" s="32" t="s">
        <v>303</v>
      </c>
      <c r="O3328" s="32" t="s">
        <v>111</v>
      </c>
      <c r="P3328" s="32">
        <v>796</v>
      </c>
      <c r="Q3328" s="32" t="s">
        <v>47</v>
      </c>
      <c r="R3328" s="34">
        <v>1</v>
      </c>
      <c r="S3328" s="34">
        <v>4800</v>
      </c>
      <c r="T3328" s="35">
        <f t="shared" si="287"/>
        <v>4800</v>
      </c>
      <c r="U3328" s="36">
        <f t="shared" si="288"/>
        <v>5376.0000000000009</v>
      </c>
      <c r="V3328" s="37" t="s">
        <v>48</v>
      </c>
      <c r="W3328" s="32">
        <v>2016</v>
      </c>
      <c r="X3328" s="38" t="s">
        <v>48</v>
      </c>
    </row>
    <row r="3329" spans="1:24" ht="50.1" customHeight="1">
      <c r="A3329" s="29" t="s">
        <v>7633</v>
      </c>
      <c r="B3329" s="30" t="s">
        <v>35</v>
      </c>
      <c r="C3329" s="31" t="s">
        <v>7619</v>
      </c>
      <c r="D3329" s="31" t="s">
        <v>7620</v>
      </c>
      <c r="E3329" s="31" t="s">
        <v>7621</v>
      </c>
      <c r="F3329" s="31" t="s">
        <v>7634</v>
      </c>
      <c r="G3329" s="32" t="s">
        <v>40</v>
      </c>
      <c r="H3329" s="33">
        <v>0</v>
      </c>
      <c r="I3329" s="67">
        <v>590000000</v>
      </c>
      <c r="J3329" s="32" t="s">
        <v>7255</v>
      </c>
      <c r="K3329" s="32" t="s">
        <v>2987</v>
      </c>
      <c r="L3329" s="32" t="s">
        <v>7255</v>
      </c>
      <c r="M3329" s="32" t="s">
        <v>84</v>
      </c>
      <c r="N3329" s="32" t="s">
        <v>303</v>
      </c>
      <c r="O3329" s="32" t="s">
        <v>111</v>
      </c>
      <c r="P3329" s="32">
        <v>796</v>
      </c>
      <c r="Q3329" s="32" t="s">
        <v>47</v>
      </c>
      <c r="R3329" s="34">
        <v>1</v>
      </c>
      <c r="S3329" s="34">
        <v>2920</v>
      </c>
      <c r="T3329" s="35">
        <f t="shared" si="287"/>
        <v>2920</v>
      </c>
      <c r="U3329" s="36">
        <f t="shared" si="288"/>
        <v>3270.4</v>
      </c>
      <c r="V3329" s="37" t="s">
        <v>48</v>
      </c>
      <c r="W3329" s="32">
        <v>2016</v>
      </c>
      <c r="X3329" s="38" t="s">
        <v>48</v>
      </c>
    </row>
    <row r="3330" spans="1:24" ht="50.1" customHeight="1">
      <c r="A3330" s="29" t="s">
        <v>7635</v>
      </c>
      <c r="B3330" s="30" t="s">
        <v>35</v>
      </c>
      <c r="C3330" s="31" t="s">
        <v>7619</v>
      </c>
      <c r="D3330" s="31" t="s">
        <v>7620</v>
      </c>
      <c r="E3330" s="31" t="s">
        <v>7621</v>
      </c>
      <c r="F3330" s="31" t="s">
        <v>7636</v>
      </c>
      <c r="G3330" s="32" t="s">
        <v>40</v>
      </c>
      <c r="H3330" s="33">
        <v>0</v>
      </c>
      <c r="I3330" s="67">
        <v>590000000</v>
      </c>
      <c r="J3330" s="32" t="s">
        <v>7255</v>
      </c>
      <c r="K3330" s="32" t="s">
        <v>2987</v>
      </c>
      <c r="L3330" s="32" t="s">
        <v>7255</v>
      </c>
      <c r="M3330" s="32" t="s">
        <v>84</v>
      </c>
      <c r="N3330" s="32" t="s">
        <v>7637</v>
      </c>
      <c r="O3330" s="32" t="s">
        <v>111</v>
      </c>
      <c r="P3330" s="32">
        <v>796</v>
      </c>
      <c r="Q3330" s="32" t="s">
        <v>47</v>
      </c>
      <c r="R3330" s="34">
        <v>1</v>
      </c>
      <c r="S3330" s="34">
        <v>3120</v>
      </c>
      <c r="T3330" s="35">
        <f t="shared" si="287"/>
        <v>3120</v>
      </c>
      <c r="U3330" s="36">
        <f t="shared" si="288"/>
        <v>3494.4000000000005</v>
      </c>
      <c r="V3330" s="37" t="s">
        <v>48</v>
      </c>
      <c r="W3330" s="32">
        <v>2016</v>
      </c>
      <c r="X3330" s="38" t="s">
        <v>48</v>
      </c>
    </row>
    <row r="3331" spans="1:24" ht="50.1" customHeight="1">
      <c r="A3331" s="29" t="s">
        <v>7638</v>
      </c>
      <c r="B3331" s="30" t="s">
        <v>35</v>
      </c>
      <c r="C3331" s="31" t="s">
        <v>7619</v>
      </c>
      <c r="D3331" s="31" t="s">
        <v>7620</v>
      </c>
      <c r="E3331" s="31" t="s">
        <v>7621</v>
      </c>
      <c r="F3331" s="31" t="s">
        <v>7639</v>
      </c>
      <c r="G3331" s="32" t="s">
        <v>40</v>
      </c>
      <c r="H3331" s="33">
        <v>0</v>
      </c>
      <c r="I3331" s="67">
        <v>590000000</v>
      </c>
      <c r="J3331" s="32" t="s">
        <v>7255</v>
      </c>
      <c r="K3331" s="32" t="s">
        <v>2987</v>
      </c>
      <c r="L3331" s="32" t="s">
        <v>7255</v>
      </c>
      <c r="M3331" s="32" t="s">
        <v>84</v>
      </c>
      <c r="N3331" s="32" t="s">
        <v>303</v>
      </c>
      <c r="O3331" s="32" t="s">
        <v>111</v>
      </c>
      <c r="P3331" s="32">
        <v>796</v>
      </c>
      <c r="Q3331" s="32" t="s">
        <v>47</v>
      </c>
      <c r="R3331" s="34">
        <v>1</v>
      </c>
      <c r="S3331" s="34">
        <v>5080</v>
      </c>
      <c r="T3331" s="35">
        <f t="shared" si="287"/>
        <v>5080</v>
      </c>
      <c r="U3331" s="36">
        <f t="shared" si="288"/>
        <v>5689.6</v>
      </c>
      <c r="V3331" s="37" t="s">
        <v>48</v>
      </c>
      <c r="W3331" s="32">
        <v>2016</v>
      </c>
      <c r="X3331" s="38" t="s">
        <v>48</v>
      </c>
    </row>
    <row r="3332" spans="1:24" ht="50.1" customHeight="1">
      <c r="A3332" s="29" t="s">
        <v>7640</v>
      </c>
      <c r="B3332" s="30" t="s">
        <v>35</v>
      </c>
      <c r="C3332" s="31" t="s">
        <v>7619</v>
      </c>
      <c r="D3332" s="31" t="s">
        <v>7620</v>
      </c>
      <c r="E3332" s="31" t="s">
        <v>7621</v>
      </c>
      <c r="F3332" s="31" t="s">
        <v>7641</v>
      </c>
      <c r="G3332" s="32" t="s">
        <v>40</v>
      </c>
      <c r="H3332" s="33">
        <v>0</v>
      </c>
      <c r="I3332" s="67">
        <v>590000000</v>
      </c>
      <c r="J3332" s="32" t="s">
        <v>7255</v>
      </c>
      <c r="K3332" s="32" t="s">
        <v>2987</v>
      </c>
      <c r="L3332" s="32" t="s">
        <v>7255</v>
      </c>
      <c r="M3332" s="32" t="s">
        <v>84</v>
      </c>
      <c r="N3332" s="32" t="s">
        <v>303</v>
      </c>
      <c r="O3332" s="32" t="s">
        <v>111</v>
      </c>
      <c r="P3332" s="32">
        <v>796</v>
      </c>
      <c r="Q3332" s="32" t="s">
        <v>47</v>
      </c>
      <c r="R3332" s="34">
        <v>1</v>
      </c>
      <c r="S3332" s="34">
        <v>9810</v>
      </c>
      <c r="T3332" s="35">
        <f t="shared" si="287"/>
        <v>9810</v>
      </c>
      <c r="U3332" s="36">
        <f t="shared" si="288"/>
        <v>10987.2</v>
      </c>
      <c r="V3332" s="37" t="s">
        <v>48</v>
      </c>
      <c r="W3332" s="32">
        <v>2016</v>
      </c>
      <c r="X3332" s="38" t="s">
        <v>48</v>
      </c>
    </row>
    <row r="3333" spans="1:24" ht="50.1" customHeight="1">
      <c r="A3333" s="29" t="s">
        <v>7642</v>
      </c>
      <c r="B3333" s="30" t="s">
        <v>35</v>
      </c>
      <c r="C3333" s="31" t="s">
        <v>7619</v>
      </c>
      <c r="D3333" s="31" t="s">
        <v>7620</v>
      </c>
      <c r="E3333" s="31" t="s">
        <v>7621</v>
      </c>
      <c r="F3333" s="31" t="s">
        <v>7643</v>
      </c>
      <c r="G3333" s="32" t="s">
        <v>40</v>
      </c>
      <c r="H3333" s="33">
        <v>0</v>
      </c>
      <c r="I3333" s="67">
        <v>590000000</v>
      </c>
      <c r="J3333" s="32" t="s">
        <v>7255</v>
      </c>
      <c r="K3333" s="32" t="s">
        <v>2987</v>
      </c>
      <c r="L3333" s="32" t="s">
        <v>7255</v>
      </c>
      <c r="M3333" s="32" t="s">
        <v>84</v>
      </c>
      <c r="N3333" s="32" t="s">
        <v>303</v>
      </c>
      <c r="O3333" s="32" t="s">
        <v>111</v>
      </c>
      <c r="P3333" s="32">
        <v>796</v>
      </c>
      <c r="Q3333" s="32" t="s">
        <v>47</v>
      </c>
      <c r="R3333" s="34">
        <v>1</v>
      </c>
      <c r="S3333" s="34">
        <v>9810</v>
      </c>
      <c r="T3333" s="35">
        <f t="shared" si="287"/>
        <v>9810</v>
      </c>
      <c r="U3333" s="36">
        <f t="shared" si="288"/>
        <v>10987.2</v>
      </c>
      <c r="V3333" s="37" t="s">
        <v>48</v>
      </c>
      <c r="W3333" s="32">
        <v>2016</v>
      </c>
      <c r="X3333" s="38" t="s">
        <v>48</v>
      </c>
    </row>
    <row r="3334" spans="1:24" ht="50.1" customHeight="1">
      <c r="A3334" s="29" t="s">
        <v>7644</v>
      </c>
      <c r="B3334" s="30" t="s">
        <v>35</v>
      </c>
      <c r="C3334" s="31" t="s">
        <v>7619</v>
      </c>
      <c r="D3334" s="31" t="s">
        <v>7620</v>
      </c>
      <c r="E3334" s="31" t="s">
        <v>7621</v>
      </c>
      <c r="F3334" s="31" t="s">
        <v>7645</v>
      </c>
      <c r="G3334" s="32" t="s">
        <v>40</v>
      </c>
      <c r="H3334" s="33">
        <v>0</v>
      </c>
      <c r="I3334" s="67">
        <v>590000000</v>
      </c>
      <c r="J3334" s="32" t="s">
        <v>7255</v>
      </c>
      <c r="K3334" s="32" t="s">
        <v>2987</v>
      </c>
      <c r="L3334" s="32" t="s">
        <v>7255</v>
      </c>
      <c r="M3334" s="32" t="s">
        <v>84</v>
      </c>
      <c r="N3334" s="32" t="s">
        <v>7637</v>
      </c>
      <c r="O3334" s="32" t="s">
        <v>111</v>
      </c>
      <c r="P3334" s="32">
        <v>796</v>
      </c>
      <c r="Q3334" s="32" t="s">
        <v>47</v>
      </c>
      <c r="R3334" s="34">
        <v>1</v>
      </c>
      <c r="S3334" s="34">
        <v>8550</v>
      </c>
      <c r="T3334" s="35">
        <f t="shared" si="287"/>
        <v>8550</v>
      </c>
      <c r="U3334" s="36">
        <f t="shared" si="288"/>
        <v>9576.0000000000018</v>
      </c>
      <c r="V3334" s="37" t="s">
        <v>48</v>
      </c>
      <c r="W3334" s="32">
        <v>2016</v>
      </c>
      <c r="X3334" s="38" t="s">
        <v>48</v>
      </c>
    </row>
    <row r="3335" spans="1:24" ht="50.1" customHeight="1">
      <c r="A3335" s="29" t="s">
        <v>7646</v>
      </c>
      <c r="B3335" s="30" t="s">
        <v>35</v>
      </c>
      <c r="C3335" s="31" t="s">
        <v>7619</v>
      </c>
      <c r="D3335" s="31" t="s">
        <v>7620</v>
      </c>
      <c r="E3335" s="31" t="s">
        <v>7621</v>
      </c>
      <c r="F3335" s="31" t="s">
        <v>7647</v>
      </c>
      <c r="G3335" s="32" t="s">
        <v>40</v>
      </c>
      <c r="H3335" s="33">
        <v>0</v>
      </c>
      <c r="I3335" s="67">
        <v>590000000</v>
      </c>
      <c r="J3335" s="32" t="s">
        <v>7255</v>
      </c>
      <c r="K3335" s="32" t="s">
        <v>2987</v>
      </c>
      <c r="L3335" s="32" t="s">
        <v>7255</v>
      </c>
      <c r="M3335" s="32" t="s">
        <v>84</v>
      </c>
      <c r="N3335" s="32" t="s">
        <v>303</v>
      </c>
      <c r="O3335" s="32" t="s">
        <v>111</v>
      </c>
      <c r="P3335" s="32">
        <v>796</v>
      </c>
      <c r="Q3335" s="32" t="s">
        <v>47</v>
      </c>
      <c r="R3335" s="34">
        <v>1</v>
      </c>
      <c r="S3335" s="34">
        <v>8530</v>
      </c>
      <c r="T3335" s="35">
        <f t="shared" si="287"/>
        <v>8530</v>
      </c>
      <c r="U3335" s="36">
        <f t="shared" si="288"/>
        <v>9553.6</v>
      </c>
      <c r="V3335" s="37" t="s">
        <v>48</v>
      </c>
      <c r="W3335" s="32">
        <v>2016</v>
      </c>
      <c r="X3335" s="38" t="s">
        <v>48</v>
      </c>
    </row>
    <row r="3336" spans="1:24" ht="50.1" customHeight="1">
      <c r="A3336" s="29" t="s">
        <v>7648</v>
      </c>
      <c r="B3336" s="30" t="s">
        <v>35</v>
      </c>
      <c r="C3336" s="31" t="s">
        <v>7619</v>
      </c>
      <c r="D3336" s="31" t="s">
        <v>7620</v>
      </c>
      <c r="E3336" s="31" t="s">
        <v>7621</v>
      </c>
      <c r="F3336" s="31" t="s">
        <v>7649</v>
      </c>
      <c r="G3336" s="32" t="s">
        <v>40</v>
      </c>
      <c r="H3336" s="33">
        <v>0</v>
      </c>
      <c r="I3336" s="67">
        <v>590000000</v>
      </c>
      <c r="J3336" s="32" t="s">
        <v>7255</v>
      </c>
      <c r="K3336" s="32" t="s">
        <v>2987</v>
      </c>
      <c r="L3336" s="32" t="s">
        <v>7255</v>
      </c>
      <c r="M3336" s="32" t="s">
        <v>84</v>
      </c>
      <c r="N3336" s="32" t="s">
        <v>303</v>
      </c>
      <c r="O3336" s="32" t="s">
        <v>111</v>
      </c>
      <c r="P3336" s="32">
        <v>796</v>
      </c>
      <c r="Q3336" s="32" t="s">
        <v>47</v>
      </c>
      <c r="R3336" s="34">
        <v>1</v>
      </c>
      <c r="S3336" s="34">
        <v>8530</v>
      </c>
      <c r="T3336" s="35">
        <f t="shared" si="287"/>
        <v>8530</v>
      </c>
      <c r="U3336" s="36">
        <f t="shared" si="288"/>
        <v>9553.6</v>
      </c>
      <c r="V3336" s="37" t="s">
        <v>48</v>
      </c>
      <c r="W3336" s="32">
        <v>2016</v>
      </c>
      <c r="X3336" s="38" t="s">
        <v>48</v>
      </c>
    </row>
    <row r="3337" spans="1:24" ht="50.1" customHeight="1">
      <c r="A3337" s="29" t="s">
        <v>7650</v>
      </c>
      <c r="B3337" s="30" t="s">
        <v>35</v>
      </c>
      <c r="C3337" s="31" t="s">
        <v>7619</v>
      </c>
      <c r="D3337" s="31" t="s">
        <v>7620</v>
      </c>
      <c r="E3337" s="31" t="s">
        <v>7621</v>
      </c>
      <c r="F3337" s="31" t="s">
        <v>7651</v>
      </c>
      <c r="G3337" s="32" t="s">
        <v>40</v>
      </c>
      <c r="H3337" s="33">
        <v>0</v>
      </c>
      <c r="I3337" s="67">
        <v>590000000</v>
      </c>
      <c r="J3337" s="32" t="s">
        <v>7255</v>
      </c>
      <c r="K3337" s="32" t="s">
        <v>2987</v>
      </c>
      <c r="L3337" s="32" t="s">
        <v>7255</v>
      </c>
      <c r="M3337" s="32" t="s">
        <v>84</v>
      </c>
      <c r="N3337" s="32" t="s">
        <v>303</v>
      </c>
      <c r="O3337" s="32" t="s">
        <v>111</v>
      </c>
      <c r="P3337" s="32">
        <v>796</v>
      </c>
      <c r="Q3337" s="32" t="s">
        <v>47</v>
      </c>
      <c r="R3337" s="34">
        <v>1</v>
      </c>
      <c r="S3337" s="34">
        <v>8530</v>
      </c>
      <c r="T3337" s="35">
        <f t="shared" si="287"/>
        <v>8530</v>
      </c>
      <c r="U3337" s="36">
        <f t="shared" si="288"/>
        <v>9553.6</v>
      </c>
      <c r="V3337" s="37" t="s">
        <v>48</v>
      </c>
      <c r="W3337" s="32">
        <v>2016</v>
      </c>
      <c r="X3337" s="38" t="s">
        <v>48</v>
      </c>
    </row>
    <row r="3338" spans="1:24" ht="50.1" customHeight="1">
      <c r="A3338" s="29" t="s">
        <v>7652</v>
      </c>
      <c r="B3338" s="30" t="s">
        <v>35</v>
      </c>
      <c r="C3338" s="31" t="s">
        <v>7619</v>
      </c>
      <c r="D3338" s="31" t="s">
        <v>7620</v>
      </c>
      <c r="E3338" s="31" t="s">
        <v>7621</v>
      </c>
      <c r="F3338" s="31" t="s">
        <v>7653</v>
      </c>
      <c r="G3338" s="32" t="s">
        <v>40</v>
      </c>
      <c r="H3338" s="33">
        <v>0</v>
      </c>
      <c r="I3338" s="67">
        <v>590000000</v>
      </c>
      <c r="J3338" s="32" t="s">
        <v>7255</v>
      </c>
      <c r="K3338" s="32" t="s">
        <v>2987</v>
      </c>
      <c r="L3338" s="32" t="s">
        <v>7255</v>
      </c>
      <c r="M3338" s="32" t="s">
        <v>84</v>
      </c>
      <c r="N3338" s="32" t="s">
        <v>303</v>
      </c>
      <c r="O3338" s="32" t="s">
        <v>111</v>
      </c>
      <c r="P3338" s="32">
        <v>796</v>
      </c>
      <c r="Q3338" s="32" t="s">
        <v>47</v>
      </c>
      <c r="R3338" s="34">
        <v>1</v>
      </c>
      <c r="S3338" s="34">
        <v>8340</v>
      </c>
      <c r="T3338" s="35">
        <f t="shared" si="287"/>
        <v>8340</v>
      </c>
      <c r="U3338" s="36">
        <f t="shared" si="288"/>
        <v>9340.8000000000011</v>
      </c>
      <c r="V3338" s="37" t="s">
        <v>48</v>
      </c>
      <c r="W3338" s="32">
        <v>2016</v>
      </c>
      <c r="X3338" s="38" t="s">
        <v>48</v>
      </c>
    </row>
    <row r="3339" spans="1:24" ht="50.1" customHeight="1">
      <c r="A3339" s="29" t="s">
        <v>7654</v>
      </c>
      <c r="B3339" s="30" t="s">
        <v>35</v>
      </c>
      <c r="C3339" s="31" t="s">
        <v>7619</v>
      </c>
      <c r="D3339" s="31" t="s">
        <v>7620</v>
      </c>
      <c r="E3339" s="31" t="s">
        <v>7621</v>
      </c>
      <c r="F3339" s="31" t="s">
        <v>7655</v>
      </c>
      <c r="G3339" s="32" t="s">
        <v>40</v>
      </c>
      <c r="H3339" s="33">
        <v>0</v>
      </c>
      <c r="I3339" s="67">
        <v>590000000</v>
      </c>
      <c r="J3339" s="32" t="s">
        <v>7255</v>
      </c>
      <c r="K3339" s="32" t="s">
        <v>2987</v>
      </c>
      <c r="L3339" s="32" t="s">
        <v>7255</v>
      </c>
      <c r="M3339" s="32" t="s">
        <v>84</v>
      </c>
      <c r="N3339" s="32" t="s">
        <v>303</v>
      </c>
      <c r="O3339" s="32" t="s">
        <v>111</v>
      </c>
      <c r="P3339" s="32">
        <v>796</v>
      </c>
      <c r="Q3339" s="32" t="s">
        <v>47</v>
      </c>
      <c r="R3339" s="34">
        <v>1</v>
      </c>
      <c r="S3339" s="34">
        <v>8200</v>
      </c>
      <c r="T3339" s="35">
        <f t="shared" si="287"/>
        <v>8200</v>
      </c>
      <c r="U3339" s="36">
        <f t="shared" si="288"/>
        <v>9184</v>
      </c>
      <c r="V3339" s="37" t="s">
        <v>48</v>
      </c>
      <c r="W3339" s="32">
        <v>2016</v>
      </c>
      <c r="X3339" s="38" t="s">
        <v>48</v>
      </c>
    </row>
    <row r="3340" spans="1:24" ht="50.1" customHeight="1">
      <c r="A3340" s="29" t="s">
        <v>7656</v>
      </c>
      <c r="B3340" s="30" t="s">
        <v>35</v>
      </c>
      <c r="C3340" s="31" t="s">
        <v>7619</v>
      </c>
      <c r="D3340" s="31" t="s">
        <v>7620</v>
      </c>
      <c r="E3340" s="31" t="s">
        <v>7621</v>
      </c>
      <c r="F3340" s="31" t="s">
        <v>7657</v>
      </c>
      <c r="G3340" s="32" t="s">
        <v>40</v>
      </c>
      <c r="H3340" s="33">
        <v>0</v>
      </c>
      <c r="I3340" s="67">
        <v>590000000</v>
      </c>
      <c r="J3340" s="32" t="s">
        <v>7255</v>
      </c>
      <c r="K3340" s="32" t="s">
        <v>2987</v>
      </c>
      <c r="L3340" s="32" t="s">
        <v>7255</v>
      </c>
      <c r="M3340" s="32" t="s">
        <v>84</v>
      </c>
      <c r="N3340" s="32" t="s">
        <v>303</v>
      </c>
      <c r="O3340" s="32" t="s">
        <v>111</v>
      </c>
      <c r="P3340" s="32">
        <v>796</v>
      </c>
      <c r="Q3340" s="32" t="s">
        <v>47</v>
      </c>
      <c r="R3340" s="34">
        <v>1</v>
      </c>
      <c r="S3340" s="34">
        <v>9500</v>
      </c>
      <c r="T3340" s="35">
        <f t="shared" si="287"/>
        <v>9500</v>
      </c>
      <c r="U3340" s="36">
        <f t="shared" si="288"/>
        <v>10640.000000000002</v>
      </c>
      <c r="V3340" s="37" t="s">
        <v>48</v>
      </c>
      <c r="W3340" s="32">
        <v>2016</v>
      </c>
      <c r="X3340" s="38" t="s">
        <v>48</v>
      </c>
    </row>
    <row r="3341" spans="1:24" ht="50.1" customHeight="1">
      <c r="A3341" s="29" t="s">
        <v>7658</v>
      </c>
      <c r="B3341" s="30" t="s">
        <v>35</v>
      </c>
      <c r="C3341" s="31" t="s">
        <v>7619</v>
      </c>
      <c r="D3341" s="31" t="s">
        <v>7620</v>
      </c>
      <c r="E3341" s="31" t="s">
        <v>7621</v>
      </c>
      <c r="F3341" s="31" t="s">
        <v>7659</v>
      </c>
      <c r="G3341" s="32" t="s">
        <v>40</v>
      </c>
      <c r="H3341" s="33">
        <v>0</v>
      </c>
      <c r="I3341" s="67">
        <v>590000000</v>
      </c>
      <c r="J3341" s="32" t="s">
        <v>7255</v>
      </c>
      <c r="K3341" s="32" t="s">
        <v>2987</v>
      </c>
      <c r="L3341" s="32" t="s">
        <v>7255</v>
      </c>
      <c r="M3341" s="32" t="s">
        <v>84</v>
      </c>
      <c r="N3341" s="32" t="s">
        <v>303</v>
      </c>
      <c r="O3341" s="32" t="s">
        <v>111</v>
      </c>
      <c r="P3341" s="32">
        <v>796</v>
      </c>
      <c r="Q3341" s="32" t="s">
        <v>47</v>
      </c>
      <c r="R3341" s="34">
        <v>1</v>
      </c>
      <c r="S3341" s="34">
        <v>9500</v>
      </c>
      <c r="T3341" s="35">
        <f t="shared" si="287"/>
        <v>9500</v>
      </c>
      <c r="U3341" s="36">
        <f t="shared" si="288"/>
        <v>10640.000000000002</v>
      </c>
      <c r="V3341" s="37" t="s">
        <v>48</v>
      </c>
      <c r="W3341" s="32">
        <v>2016</v>
      </c>
      <c r="X3341" s="38" t="s">
        <v>48</v>
      </c>
    </row>
    <row r="3342" spans="1:24" ht="50.1" customHeight="1">
      <c r="A3342" s="29" t="s">
        <v>7660</v>
      </c>
      <c r="B3342" s="30" t="s">
        <v>35</v>
      </c>
      <c r="C3342" s="31" t="s">
        <v>7619</v>
      </c>
      <c r="D3342" s="31" t="s">
        <v>7620</v>
      </c>
      <c r="E3342" s="31" t="s">
        <v>7621</v>
      </c>
      <c r="F3342" s="31" t="s">
        <v>7661</v>
      </c>
      <c r="G3342" s="32" t="s">
        <v>40</v>
      </c>
      <c r="H3342" s="33">
        <v>0</v>
      </c>
      <c r="I3342" s="67">
        <v>590000000</v>
      </c>
      <c r="J3342" s="32" t="s">
        <v>7255</v>
      </c>
      <c r="K3342" s="32" t="s">
        <v>2987</v>
      </c>
      <c r="L3342" s="32" t="s">
        <v>7255</v>
      </c>
      <c r="M3342" s="32" t="s">
        <v>84</v>
      </c>
      <c r="N3342" s="32" t="s">
        <v>303</v>
      </c>
      <c r="O3342" s="32" t="s">
        <v>111</v>
      </c>
      <c r="P3342" s="32">
        <v>796</v>
      </c>
      <c r="Q3342" s="32" t="s">
        <v>47</v>
      </c>
      <c r="R3342" s="34">
        <v>1</v>
      </c>
      <c r="S3342" s="34">
        <v>12990</v>
      </c>
      <c r="T3342" s="35">
        <f t="shared" si="287"/>
        <v>12990</v>
      </c>
      <c r="U3342" s="36">
        <f t="shared" si="288"/>
        <v>14548.800000000001</v>
      </c>
      <c r="V3342" s="37" t="s">
        <v>48</v>
      </c>
      <c r="W3342" s="32">
        <v>2016</v>
      </c>
      <c r="X3342" s="38" t="s">
        <v>48</v>
      </c>
    </row>
    <row r="3343" spans="1:24" ht="50.1" customHeight="1">
      <c r="A3343" s="29" t="s">
        <v>7662</v>
      </c>
      <c r="B3343" s="30" t="s">
        <v>35</v>
      </c>
      <c r="C3343" s="31" t="s">
        <v>7619</v>
      </c>
      <c r="D3343" s="31" t="s">
        <v>7620</v>
      </c>
      <c r="E3343" s="31" t="s">
        <v>7621</v>
      </c>
      <c r="F3343" s="31" t="s">
        <v>7663</v>
      </c>
      <c r="G3343" s="32" t="s">
        <v>40</v>
      </c>
      <c r="H3343" s="33">
        <v>0</v>
      </c>
      <c r="I3343" s="67">
        <v>590000000</v>
      </c>
      <c r="J3343" s="32" t="s">
        <v>7255</v>
      </c>
      <c r="K3343" s="32" t="s">
        <v>2987</v>
      </c>
      <c r="L3343" s="32" t="s">
        <v>7255</v>
      </c>
      <c r="M3343" s="32" t="s">
        <v>84</v>
      </c>
      <c r="N3343" s="32" t="s">
        <v>303</v>
      </c>
      <c r="O3343" s="32" t="s">
        <v>111</v>
      </c>
      <c r="P3343" s="32">
        <v>796</v>
      </c>
      <c r="Q3343" s="32" t="s">
        <v>47</v>
      </c>
      <c r="R3343" s="34">
        <v>1</v>
      </c>
      <c r="S3343" s="34">
        <v>12990</v>
      </c>
      <c r="T3343" s="35">
        <f t="shared" si="287"/>
        <v>12990</v>
      </c>
      <c r="U3343" s="36">
        <f t="shared" si="288"/>
        <v>14548.800000000001</v>
      </c>
      <c r="V3343" s="37" t="s">
        <v>48</v>
      </c>
      <c r="W3343" s="32">
        <v>2016</v>
      </c>
      <c r="X3343" s="38" t="s">
        <v>48</v>
      </c>
    </row>
    <row r="3344" spans="1:24" ht="50.1" customHeight="1">
      <c r="A3344" s="29" t="s">
        <v>7664</v>
      </c>
      <c r="B3344" s="30" t="s">
        <v>35</v>
      </c>
      <c r="C3344" s="31" t="s">
        <v>7619</v>
      </c>
      <c r="D3344" s="31" t="s">
        <v>7620</v>
      </c>
      <c r="E3344" s="31" t="s">
        <v>7621</v>
      </c>
      <c r="F3344" s="31" t="s">
        <v>7665</v>
      </c>
      <c r="G3344" s="32" t="s">
        <v>40</v>
      </c>
      <c r="H3344" s="33">
        <v>0</v>
      </c>
      <c r="I3344" s="67">
        <v>590000000</v>
      </c>
      <c r="J3344" s="32" t="s">
        <v>7255</v>
      </c>
      <c r="K3344" s="32" t="s">
        <v>2987</v>
      </c>
      <c r="L3344" s="32" t="s">
        <v>7255</v>
      </c>
      <c r="M3344" s="32" t="s">
        <v>84</v>
      </c>
      <c r="N3344" s="32" t="s">
        <v>303</v>
      </c>
      <c r="O3344" s="32" t="s">
        <v>111</v>
      </c>
      <c r="P3344" s="32">
        <v>796</v>
      </c>
      <c r="Q3344" s="32" t="s">
        <v>47</v>
      </c>
      <c r="R3344" s="34">
        <v>1</v>
      </c>
      <c r="S3344" s="34">
        <v>10350</v>
      </c>
      <c r="T3344" s="35">
        <f t="shared" si="287"/>
        <v>10350</v>
      </c>
      <c r="U3344" s="36">
        <f t="shared" si="288"/>
        <v>11592.000000000002</v>
      </c>
      <c r="V3344" s="37" t="s">
        <v>48</v>
      </c>
      <c r="W3344" s="32">
        <v>2016</v>
      </c>
      <c r="X3344" s="38" t="s">
        <v>48</v>
      </c>
    </row>
    <row r="3345" spans="1:24" ht="50.1" customHeight="1">
      <c r="A3345" s="29" t="s">
        <v>7666</v>
      </c>
      <c r="B3345" s="30" t="s">
        <v>35</v>
      </c>
      <c r="C3345" s="31" t="s">
        <v>7619</v>
      </c>
      <c r="D3345" s="31" t="s">
        <v>7620</v>
      </c>
      <c r="E3345" s="31" t="s">
        <v>7621</v>
      </c>
      <c r="F3345" s="31" t="s">
        <v>7667</v>
      </c>
      <c r="G3345" s="32" t="s">
        <v>40</v>
      </c>
      <c r="H3345" s="33">
        <v>0</v>
      </c>
      <c r="I3345" s="67">
        <v>590000000</v>
      </c>
      <c r="J3345" s="32" t="s">
        <v>7255</v>
      </c>
      <c r="K3345" s="32" t="s">
        <v>2987</v>
      </c>
      <c r="L3345" s="32" t="s">
        <v>7255</v>
      </c>
      <c r="M3345" s="32" t="s">
        <v>84</v>
      </c>
      <c r="N3345" s="32" t="s">
        <v>303</v>
      </c>
      <c r="O3345" s="32" t="s">
        <v>111</v>
      </c>
      <c r="P3345" s="32">
        <v>796</v>
      </c>
      <c r="Q3345" s="32" t="s">
        <v>47</v>
      </c>
      <c r="R3345" s="34">
        <v>1</v>
      </c>
      <c r="S3345" s="34">
        <v>9520</v>
      </c>
      <c r="T3345" s="35">
        <f t="shared" si="287"/>
        <v>9520</v>
      </c>
      <c r="U3345" s="36">
        <f t="shared" si="288"/>
        <v>10662.400000000001</v>
      </c>
      <c r="V3345" s="37" t="s">
        <v>48</v>
      </c>
      <c r="W3345" s="32">
        <v>2016</v>
      </c>
      <c r="X3345" s="38" t="s">
        <v>48</v>
      </c>
    </row>
    <row r="3346" spans="1:24" ht="50.1" customHeight="1">
      <c r="A3346" s="29" t="s">
        <v>7668</v>
      </c>
      <c r="B3346" s="30" t="s">
        <v>35</v>
      </c>
      <c r="C3346" s="31" t="s">
        <v>7619</v>
      </c>
      <c r="D3346" s="31" t="s">
        <v>7620</v>
      </c>
      <c r="E3346" s="31" t="s">
        <v>7621</v>
      </c>
      <c r="F3346" s="31" t="s">
        <v>7669</v>
      </c>
      <c r="G3346" s="32" t="s">
        <v>40</v>
      </c>
      <c r="H3346" s="33">
        <v>0</v>
      </c>
      <c r="I3346" s="67">
        <v>590000000</v>
      </c>
      <c r="J3346" s="32" t="s">
        <v>7255</v>
      </c>
      <c r="K3346" s="32" t="s">
        <v>2987</v>
      </c>
      <c r="L3346" s="32" t="s">
        <v>7255</v>
      </c>
      <c r="M3346" s="32" t="s">
        <v>84</v>
      </c>
      <c r="N3346" s="32" t="s">
        <v>303</v>
      </c>
      <c r="O3346" s="32" t="s">
        <v>111</v>
      </c>
      <c r="P3346" s="32">
        <v>796</v>
      </c>
      <c r="Q3346" s="32" t="s">
        <v>47</v>
      </c>
      <c r="R3346" s="34">
        <v>1</v>
      </c>
      <c r="S3346" s="34">
        <v>9520</v>
      </c>
      <c r="T3346" s="35">
        <f t="shared" si="287"/>
        <v>9520</v>
      </c>
      <c r="U3346" s="36">
        <f t="shared" si="288"/>
        <v>10662.400000000001</v>
      </c>
      <c r="V3346" s="37" t="s">
        <v>48</v>
      </c>
      <c r="W3346" s="32">
        <v>2016</v>
      </c>
      <c r="X3346" s="38" t="s">
        <v>48</v>
      </c>
    </row>
    <row r="3347" spans="1:24" ht="50.1" customHeight="1">
      <c r="A3347" s="29" t="s">
        <v>7670</v>
      </c>
      <c r="B3347" s="30" t="s">
        <v>35</v>
      </c>
      <c r="C3347" s="31" t="s">
        <v>7619</v>
      </c>
      <c r="D3347" s="31" t="s">
        <v>7620</v>
      </c>
      <c r="E3347" s="31" t="s">
        <v>7621</v>
      </c>
      <c r="F3347" s="31" t="s">
        <v>7671</v>
      </c>
      <c r="G3347" s="32" t="s">
        <v>40</v>
      </c>
      <c r="H3347" s="33">
        <v>0</v>
      </c>
      <c r="I3347" s="67">
        <v>590000000</v>
      </c>
      <c r="J3347" s="32" t="s">
        <v>7255</v>
      </c>
      <c r="K3347" s="32" t="s">
        <v>2987</v>
      </c>
      <c r="L3347" s="32" t="s">
        <v>7255</v>
      </c>
      <c r="M3347" s="32" t="s">
        <v>84</v>
      </c>
      <c r="N3347" s="32" t="s">
        <v>7637</v>
      </c>
      <c r="O3347" s="32" t="s">
        <v>111</v>
      </c>
      <c r="P3347" s="32">
        <v>796</v>
      </c>
      <c r="Q3347" s="32" t="s">
        <v>47</v>
      </c>
      <c r="R3347" s="34">
        <v>1</v>
      </c>
      <c r="S3347" s="34">
        <v>8150</v>
      </c>
      <c r="T3347" s="35">
        <f t="shared" si="287"/>
        <v>8150</v>
      </c>
      <c r="U3347" s="36">
        <f t="shared" si="288"/>
        <v>9128</v>
      </c>
      <c r="V3347" s="37" t="s">
        <v>48</v>
      </c>
      <c r="W3347" s="32">
        <v>2016</v>
      </c>
      <c r="X3347" s="38" t="s">
        <v>48</v>
      </c>
    </row>
    <row r="3348" spans="1:24" ht="50.1" customHeight="1">
      <c r="A3348" s="29" t="s">
        <v>7672</v>
      </c>
      <c r="B3348" s="30" t="s">
        <v>35</v>
      </c>
      <c r="C3348" s="31" t="s">
        <v>7619</v>
      </c>
      <c r="D3348" s="31" t="s">
        <v>7620</v>
      </c>
      <c r="E3348" s="31" t="s">
        <v>7621</v>
      </c>
      <c r="F3348" s="31" t="s">
        <v>7673</v>
      </c>
      <c r="G3348" s="32" t="s">
        <v>40</v>
      </c>
      <c r="H3348" s="33">
        <v>0</v>
      </c>
      <c r="I3348" s="67">
        <v>590000000</v>
      </c>
      <c r="J3348" s="32" t="s">
        <v>7255</v>
      </c>
      <c r="K3348" s="32" t="s">
        <v>2987</v>
      </c>
      <c r="L3348" s="32" t="s">
        <v>7255</v>
      </c>
      <c r="M3348" s="32" t="s">
        <v>84</v>
      </c>
      <c r="N3348" s="32" t="s">
        <v>303</v>
      </c>
      <c r="O3348" s="32" t="s">
        <v>111</v>
      </c>
      <c r="P3348" s="32">
        <v>796</v>
      </c>
      <c r="Q3348" s="32" t="s">
        <v>47</v>
      </c>
      <c r="R3348" s="34">
        <v>1</v>
      </c>
      <c r="S3348" s="34">
        <v>8150</v>
      </c>
      <c r="T3348" s="35">
        <f t="shared" si="287"/>
        <v>8150</v>
      </c>
      <c r="U3348" s="36">
        <f t="shared" si="288"/>
        <v>9128</v>
      </c>
      <c r="V3348" s="37" t="s">
        <v>48</v>
      </c>
      <c r="W3348" s="32">
        <v>2016</v>
      </c>
      <c r="X3348" s="38" t="s">
        <v>48</v>
      </c>
    </row>
    <row r="3349" spans="1:24" ht="50.1" customHeight="1">
      <c r="A3349" s="29" t="s">
        <v>7674</v>
      </c>
      <c r="B3349" s="30" t="s">
        <v>35</v>
      </c>
      <c r="C3349" s="31" t="s">
        <v>7619</v>
      </c>
      <c r="D3349" s="31" t="s">
        <v>7620</v>
      </c>
      <c r="E3349" s="31" t="s">
        <v>7621</v>
      </c>
      <c r="F3349" s="31" t="s">
        <v>7675</v>
      </c>
      <c r="G3349" s="32" t="s">
        <v>40</v>
      </c>
      <c r="H3349" s="33">
        <v>0</v>
      </c>
      <c r="I3349" s="67">
        <v>590000000</v>
      </c>
      <c r="J3349" s="32" t="s">
        <v>7255</v>
      </c>
      <c r="K3349" s="32" t="s">
        <v>2987</v>
      </c>
      <c r="L3349" s="32" t="s">
        <v>7255</v>
      </c>
      <c r="M3349" s="32" t="s">
        <v>84</v>
      </c>
      <c r="N3349" s="32" t="s">
        <v>7637</v>
      </c>
      <c r="O3349" s="32" t="s">
        <v>111</v>
      </c>
      <c r="P3349" s="32">
        <v>796</v>
      </c>
      <c r="Q3349" s="32" t="s">
        <v>47</v>
      </c>
      <c r="R3349" s="34">
        <v>1</v>
      </c>
      <c r="S3349" s="34">
        <v>8150</v>
      </c>
      <c r="T3349" s="35">
        <f t="shared" si="287"/>
        <v>8150</v>
      </c>
      <c r="U3349" s="36">
        <f t="shared" si="288"/>
        <v>9128</v>
      </c>
      <c r="V3349" s="37" t="s">
        <v>48</v>
      </c>
      <c r="W3349" s="32">
        <v>2016</v>
      </c>
      <c r="X3349" s="38" t="s">
        <v>48</v>
      </c>
    </row>
    <row r="3350" spans="1:24" ht="50.1" customHeight="1">
      <c r="A3350" s="29" t="s">
        <v>7676</v>
      </c>
      <c r="B3350" s="30" t="s">
        <v>35</v>
      </c>
      <c r="C3350" s="31" t="s">
        <v>7677</v>
      </c>
      <c r="D3350" s="31" t="s">
        <v>7678</v>
      </c>
      <c r="E3350" s="31" t="s">
        <v>7679</v>
      </c>
      <c r="F3350" s="31" t="s">
        <v>7680</v>
      </c>
      <c r="G3350" s="32" t="s">
        <v>40</v>
      </c>
      <c r="H3350" s="33">
        <v>0</v>
      </c>
      <c r="I3350" s="67">
        <v>590000000</v>
      </c>
      <c r="J3350" s="32" t="s">
        <v>7255</v>
      </c>
      <c r="K3350" s="32" t="s">
        <v>495</v>
      </c>
      <c r="L3350" s="32" t="s">
        <v>2986</v>
      </c>
      <c r="M3350" s="32" t="s">
        <v>84</v>
      </c>
      <c r="N3350" s="32" t="s">
        <v>7681</v>
      </c>
      <c r="O3350" s="32" t="s">
        <v>56</v>
      </c>
      <c r="P3350" s="32">
        <v>796</v>
      </c>
      <c r="Q3350" s="32" t="s">
        <v>47</v>
      </c>
      <c r="R3350" s="34">
        <v>10</v>
      </c>
      <c r="S3350" s="34">
        <v>9500</v>
      </c>
      <c r="T3350" s="35">
        <f t="shared" si="287"/>
        <v>95000</v>
      </c>
      <c r="U3350" s="36">
        <f t="shared" si="288"/>
        <v>106400.00000000001</v>
      </c>
      <c r="V3350" s="37" t="s">
        <v>48</v>
      </c>
      <c r="W3350" s="32">
        <v>2016</v>
      </c>
      <c r="X3350" s="38" t="s">
        <v>48</v>
      </c>
    </row>
    <row r="3351" spans="1:24" ht="50.1" customHeight="1">
      <c r="A3351" s="29" t="s">
        <v>7682</v>
      </c>
      <c r="B3351" s="30" t="s">
        <v>35</v>
      </c>
      <c r="C3351" s="31" t="s">
        <v>7677</v>
      </c>
      <c r="D3351" s="31" t="s">
        <v>7678</v>
      </c>
      <c r="E3351" s="31" t="s">
        <v>7679</v>
      </c>
      <c r="F3351" s="31" t="s">
        <v>7683</v>
      </c>
      <c r="G3351" s="32" t="s">
        <v>40</v>
      </c>
      <c r="H3351" s="33">
        <v>0</v>
      </c>
      <c r="I3351" s="67">
        <v>590000000</v>
      </c>
      <c r="J3351" s="32" t="s">
        <v>7255</v>
      </c>
      <c r="K3351" s="32" t="s">
        <v>495</v>
      </c>
      <c r="L3351" s="32" t="s">
        <v>7255</v>
      </c>
      <c r="M3351" s="32" t="s">
        <v>84</v>
      </c>
      <c r="N3351" s="32" t="s">
        <v>7681</v>
      </c>
      <c r="O3351" s="32" t="s">
        <v>56</v>
      </c>
      <c r="P3351" s="32">
        <v>796</v>
      </c>
      <c r="Q3351" s="32" t="s">
        <v>47</v>
      </c>
      <c r="R3351" s="34">
        <v>10</v>
      </c>
      <c r="S3351" s="34">
        <v>9500</v>
      </c>
      <c r="T3351" s="35">
        <v>0</v>
      </c>
      <c r="U3351" s="36">
        <v>0</v>
      </c>
      <c r="V3351" s="37" t="s">
        <v>48</v>
      </c>
      <c r="W3351" s="32">
        <v>2016</v>
      </c>
      <c r="X3351" s="38" t="s">
        <v>7684</v>
      </c>
    </row>
    <row r="3352" spans="1:24" ht="50.1" customHeight="1">
      <c r="A3352" s="29" t="s">
        <v>7685</v>
      </c>
      <c r="B3352" s="30" t="s">
        <v>35</v>
      </c>
      <c r="C3352" s="31" t="s">
        <v>7677</v>
      </c>
      <c r="D3352" s="31" t="s">
        <v>7678</v>
      </c>
      <c r="E3352" s="31" t="s">
        <v>7679</v>
      </c>
      <c r="F3352" s="31" t="s">
        <v>7683</v>
      </c>
      <c r="G3352" s="32" t="s">
        <v>103</v>
      </c>
      <c r="H3352" s="33">
        <v>0</v>
      </c>
      <c r="I3352" s="67">
        <v>590000000</v>
      </c>
      <c r="J3352" s="32" t="s">
        <v>7255</v>
      </c>
      <c r="K3352" s="32" t="s">
        <v>4155</v>
      </c>
      <c r="L3352" s="32" t="s">
        <v>7255</v>
      </c>
      <c r="M3352" s="32" t="s">
        <v>84</v>
      </c>
      <c r="N3352" s="32" t="s">
        <v>7681</v>
      </c>
      <c r="O3352" s="32" t="s">
        <v>56</v>
      </c>
      <c r="P3352" s="32">
        <v>796</v>
      </c>
      <c r="Q3352" s="32" t="s">
        <v>47</v>
      </c>
      <c r="R3352" s="34">
        <v>10</v>
      </c>
      <c r="S3352" s="34">
        <v>8143</v>
      </c>
      <c r="T3352" s="35">
        <f>R3352*S3352</f>
        <v>81430</v>
      </c>
      <c r="U3352" s="36">
        <f>T3352*1.12</f>
        <v>91201.600000000006</v>
      </c>
      <c r="V3352" s="37" t="s">
        <v>48</v>
      </c>
      <c r="W3352" s="32">
        <v>2016</v>
      </c>
      <c r="X3352" s="38" t="s">
        <v>48</v>
      </c>
    </row>
    <row r="3353" spans="1:24" ht="50.1" customHeight="1">
      <c r="A3353" s="29" t="s">
        <v>7686</v>
      </c>
      <c r="B3353" s="30" t="s">
        <v>35</v>
      </c>
      <c r="C3353" s="31" t="s">
        <v>7677</v>
      </c>
      <c r="D3353" s="31" t="s">
        <v>7678</v>
      </c>
      <c r="E3353" s="31" t="s">
        <v>7679</v>
      </c>
      <c r="F3353" s="31" t="s">
        <v>7687</v>
      </c>
      <c r="G3353" s="32" t="s">
        <v>40</v>
      </c>
      <c r="H3353" s="33">
        <v>0</v>
      </c>
      <c r="I3353" s="67">
        <v>590000000</v>
      </c>
      <c r="J3353" s="32" t="s">
        <v>7255</v>
      </c>
      <c r="K3353" s="32" t="s">
        <v>495</v>
      </c>
      <c r="L3353" s="32" t="s">
        <v>7255</v>
      </c>
      <c r="M3353" s="32" t="s">
        <v>84</v>
      </c>
      <c r="N3353" s="32" t="s">
        <v>7681</v>
      </c>
      <c r="O3353" s="32" t="s">
        <v>56</v>
      </c>
      <c r="P3353" s="32">
        <v>796</v>
      </c>
      <c r="Q3353" s="32" t="s">
        <v>47</v>
      </c>
      <c r="R3353" s="34">
        <v>10</v>
      </c>
      <c r="S3353" s="34">
        <v>9500</v>
      </c>
      <c r="T3353" s="35">
        <v>0</v>
      </c>
      <c r="U3353" s="36">
        <v>0</v>
      </c>
      <c r="V3353" s="37" t="s">
        <v>48</v>
      </c>
      <c r="W3353" s="32">
        <v>2016</v>
      </c>
      <c r="X3353" s="38" t="s">
        <v>7684</v>
      </c>
    </row>
    <row r="3354" spans="1:24" ht="50.1" customHeight="1">
      <c r="A3354" s="29" t="s">
        <v>7688</v>
      </c>
      <c r="B3354" s="30" t="s">
        <v>35</v>
      </c>
      <c r="C3354" s="31" t="s">
        <v>7677</v>
      </c>
      <c r="D3354" s="31" t="s">
        <v>7678</v>
      </c>
      <c r="E3354" s="31" t="s">
        <v>7679</v>
      </c>
      <c r="F3354" s="31" t="s">
        <v>7687</v>
      </c>
      <c r="G3354" s="32" t="s">
        <v>103</v>
      </c>
      <c r="H3354" s="33">
        <v>0</v>
      </c>
      <c r="I3354" s="67">
        <v>590000000</v>
      </c>
      <c r="J3354" s="32" t="s">
        <v>7255</v>
      </c>
      <c r="K3354" s="32" t="s">
        <v>4155</v>
      </c>
      <c r="L3354" s="32" t="s">
        <v>7255</v>
      </c>
      <c r="M3354" s="32" t="s">
        <v>84</v>
      </c>
      <c r="N3354" s="32" t="s">
        <v>7681</v>
      </c>
      <c r="O3354" s="32" t="s">
        <v>56</v>
      </c>
      <c r="P3354" s="32">
        <v>796</v>
      </c>
      <c r="Q3354" s="32" t="s">
        <v>47</v>
      </c>
      <c r="R3354" s="34">
        <v>10</v>
      </c>
      <c r="S3354" s="34">
        <v>8143</v>
      </c>
      <c r="T3354" s="35">
        <f>R3354*S3354</f>
        <v>81430</v>
      </c>
      <c r="U3354" s="36">
        <f>T3354*1.12</f>
        <v>91201.600000000006</v>
      </c>
      <c r="V3354" s="37" t="s">
        <v>48</v>
      </c>
      <c r="W3354" s="32">
        <v>2016</v>
      </c>
      <c r="X3354" s="38" t="s">
        <v>48</v>
      </c>
    </row>
    <row r="3355" spans="1:24" ht="50.1" customHeight="1">
      <c r="A3355" s="29" t="s">
        <v>7689</v>
      </c>
      <c r="B3355" s="30" t="s">
        <v>35</v>
      </c>
      <c r="C3355" s="31" t="s">
        <v>7677</v>
      </c>
      <c r="D3355" s="31" t="s">
        <v>7678</v>
      </c>
      <c r="E3355" s="31" t="s">
        <v>7679</v>
      </c>
      <c r="F3355" s="31" t="s">
        <v>7690</v>
      </c>
      <c r="G3355" s="32" t="s">
        <v>40</v>
      </c>
      <c r="H3355" s="33">
        <v>0</v>
      </c>
      <c r="I3355" s="67">
        <v>590000000</v>
      </c>
      <c r="J3355" s="32" t="s">
        <v>7255</v>
      </c>
      <c r="K3355" s="32" t="s">
        <v>495</v>
      </c>
      <c r="L3355" s="32" t="s">
        <v>7255</v>
      </c>
      <c r="M3355" s="32" t="s">
        <v>84</v>
      </c>
      <c r="N3355" s="32" t="s">
        <v>7681</v>
      </c>
      <c r="O3355" s="32" t="s">
        <v>56</v>
      </c>
      <c r="P3355" s="32">
        <v>796</v>
      </c>
      <c r="Q3355" s="32" t="s">
        <v>47</v>
      </c>
      <c r="R3355" s="34">
        <v>4</v>
      </c>
      <c r="S3355" s="34">
        <v>7920</v>
      </c>
      <c r="T3355" s="35">
        <v>0</v>
      </c>
      <c r="U3355" s="36">
        <v>0</v>
      </c>
      <c r="V3355" s="37" t="s">
        <v>48</v>
      </c>
      <c r="W3355" s="32">
        <v>2016</v>
      </c>
      <c r="X3355" s="38" t="s">
        <v>7684</v>
      </c>
    </row>
    <row r="3356" spans="1:24" ht="50.1" customHeight="1">
      <c r="A3356" s="29" t="s">
        <v>7691</v>
      </c>
      <c r="B3356" s="30" t="s">
        <v>35</v>
      </c>
      <c r="C3356" s="31" t="s">
        <v>7677</v>
      </c>
      <c r="D3356" s="31" t="s">
        <v>7678</v>
      </c>
      <c r="E3356" s="31" t="s">
        <v>7679</v>
      </c>
      <c r="F3356" s="31" t="s">
        <v>7690</v>
      </c>
      <c r="G3356" s="32" t="s">
        <v>103</v>
      </c>
      <c r="H3356" s="33">
        <v>0</v>
      </c>
      <c r="I3356" s="67">
        <v>590000000</v>
      </c>
      <c r="J3356" s="32" t="s">
        <v>7255</v>
      </c>
      <c r="K3356" s="32" t="s">
        <v>4155</v>
      </c>
      <c r="L3356" s="32" t="s">
        <v>7255</v>
      </c>
      <c r="M3356" s="32" t="s">
        <v>84</v>
      </c>
      <c r="N3356" s="32" t="s">
        <v>7681</v>
      </c>
      <c r="O3356" s="32" t="s">
        <v>56</v>
      </c>
      <c r="P3356" s="32">
        <v>796</v>
      </c>
      <c r="Q3356" s="32" t="s">
        <v>47</v>
      </c>
      <c r="R3356" s="34">
        <v>4</v>
      </c>
      <c r="S3356" s="34">
        <v>6584</v>
      </c>
      <c r="T3356" s="35">
        <f>R3356*S3356</f>
        <v>26336</v>
      </c>
      <c r="U3356" s="36">
        <f>T3356*1.12</f>
        <v>29496.320000000003</v>
      </c>
      <c r="V3356" s="37" t="s">
        <v>48</v>
      </c>
      <c r="W3356" s="32">
        <v>2016</v>
      </c>
      <c r="X3356" s="38" t="s">
        <v>48</v>
      </c>
    </row>
    <row r="3357" spans="1:24" ht="50.1" customHeight="1">
      <c r="A3357" s="29" t="s">
        <v>7692</v>
      </c>
      <c r="B3357" s="30" t="s">
        <v>35</v>
      </c>
      <c r="C3357" s="31" t="s">
        <v>7677</v>
      </c>
      <c r="D3357" s="31" t="s">
        <v>7678</v>
      </c>
      <c r="E3357" s="31" t="s">
        <v>7679</v>
      </c>
      <c r="F3357" s="31" t="s">
        <v>7693</v>
      </c>
      <c r="G3357" s="32" t="s">
        <v>40</v>
      </c>
      <c r="H3357" s="33">
        <v>0</v>
      </c>
      <c r="I3357" s="67">
        <v>590000000</v>
      </c>
      <c r="J3357" s="32" t="s">
        <v>7255</v>
      </c>
      <c r="K3357" s="32" t="s">
        <v>495</v>
      </c>
      <c r="L3357" s="32" t="s">
        <v>7255</v>
      </c>
      <c r="M3357" s="32" t="s">
        <v>84</v>
      </c>
      <c r="N3357" s="32" t="s">
        <v>7681</v>
      </c>
      <c r="O3357" s="32" t="s">
        <v>56</v>
      </c>
      <c r="P3357" s="32">
        <v>796</v>
      </c>
      <c r="Q3357" s="32" t="s">
        <v>47</v>
      </c>
      <c r="R3357" s="34">
        <v>6</v>
      </c>
      <c r="S3357" s="34">
        <v>7920</v>
      </c>
      <c r="T3357" s="35">
        <v>0</v>
      </c>
      <c r="U3357" s="36">
        <v>0</v>
      </c>
      <c r="V3357" s="37" t="s">
        <v>48</v>
      </c>
      <c r="W3357" s="32">
        <v>2016</v>
      </c>
      <c r="X3357" s="38" t="s">
        <v>7694</v>
      </c>
    </row>
    <row r="3358" spans="1:24" ht="50.1" customHeight="1">
      <c r="A3358" s="29" t="s">
        <v>7695</v>
      </c>
      <c r="B3358" s="30" t="s">
        <v>35</v>
      </c>
      <c r="C3358" s="31" t="s">
        <v>7677</v>
      </c>
      <c r="D3358" s="31" t="s">
        <v>7678</v>
      </c>
      <c r="E3358" s="31" t="s">
        <v>7679</v>
      </c>
      <c r="F3358" s="31" t="s">
        <v>7693</v>
      </c>
      <c r="G3358" s="32" t="s">
        <v>103</v>
      </c>
      <c r="H3358" s="33">
        <v>0</v>
      </c>
      <c r="I3358" s="67">
        <v>590000000</v>
      </c>
      <c r="J3358" s="32" t="s">
        <v>7255</v>
      </c>
      <c r="K3358" s="32" t="s">
        <v>4155</v>
      </c>
      <c r="L3358" s="32" t="s">
        <v>7255</v>
      </c>
      <c r="M3358" s="32" t="s">
        <v>84</v>
      </c>
      <c r="N3358" s="32" t="s">
        <v>7681</v>
      </c>
      <c r="O3358" s="32" t="s">
        <v>56</v>
      </c>
      <c r="P3358" s="32">
        <v>796</v>
      </c>
      <c r="Q3358" s="32" t="s">
        <v>47</v>
      </c>
      <c r="R3358" s="34">
        <v>20</v>
      </c>
      <c r="S3358" s="34">
        <v>6584</v>
      </c>
      <c r="T3358" s="35">
        <f>R3358*S3358</f>
        <v>131680</v>
      </c>
      <c r="U3358" s="36">
        <f>T3358*1.12</f>
        <v>147481.60000000001</v>
      </c>
      <c r="V3358" s="37" t="s">
        <v>48</v>
      </c>
      <c r="W3358" s="32">
        <v>2016</v>
      </c>
      <c r="X3358" s="38" t="s">
        <v>48</v>
      </c>
    </row>
    <row r="3359" spans="1:24" ht="50.1" customHeight="1">
      <c r="A3359" s="29" t="s">
        <v>7696</v>
      </c>
      <c r="B3359" s="30" t="s">
        <v>35</v>
      </c>
      <c r="C3359" s="31" t="s">
        <v>7677</v>
      </c>
      <c r="D3359" s="31" t="s">
        <v>7678</v>
      </c>
      <c r="E3359" s="31" t="s">
        <v>7679</v>
      </c>
      <c r="F3359" s="31" t="s">
        <v>7697</v>
      </c>
      <c r="G3359" s="32" t="s">
        <v>40</v>
      </c>
      <c r="H3359" s="33">
        <v>0</v>
      </c>
      <c r="I3359" s="67">
        <v>590000000</v>
      </c>
      <c r="J3359" s="32" t="s">
        <v>7255</v>
      </c>
      <c r="K3359" s="32" t="s">
        <v>495</v>
      </c>
      <c r="L3359" s="32" t="s">
        <v>7255</v>
      </c>
      <c r="M3359" s="32" t="s">
        <v>84</v>
      </c>
      <c r="N3359" s="32" t="s">
        <v>7681</v>
      </c>
      <c r="O3359" s="32" t="s">
        <v>56</v>
      </c>
      <c r="P3359" s="32">
        <v>796</v>
      </c>
      <c r="Q3359" s="32" t="s">
        <v>47</v>
      </c>
      <c r="R3359" s="34">
        <v>4</v>
      </c>
      <c r="S3359" s="34">
        <v>7920</v>
      </c>
      <c r="T3359" s="35">
        <v>0</v>
      </c>
      <c r="U3359" s="36">
        <v>0</v>
      </c>
      <c r="V3359" s="37" t="s">
        <v>48</v>
      </c>
      <c r="W3359" s="32">
        <v>2016</v>
      </c>
      <c r="X3359" s="38" t="s">
        <v>7694</v>
      </c>
    </row>
    <row r="3360" spans="1:24" ht="50.1" customHeight="1">
      <c r="A3360" s="29" t="s">
        <v>7698</v>
      </c>
      <c r="B3360" s="30" t="s">
        <v>35</v>
      </c>
      <c r="C3360" s="31" t="s">
        <v>7677</v>
      </c>
      <c r="D3360" s="31" t="s">
        <v>7678</v>
      </c>
      <c r="E3360" s="31" t="s">
        <v>7679</v>
      </c>
      <c r="F3360" s="31" t="s">
        <v>7697</v>
      </c>
      <c r="G3360" s="32" t="s">
        <v>103</v>
      </c>
      <c r="H3360" s="33">
        <v>0</v>
      </c>
      <c r="I3360" s="67">
        <v>590000000</v>
      </c>
      <c r="J3360" s="32" t="s">
        <v>7255</v>
      </c>
      <c r="K3360" s="32" t="s">
        <v>4155</v>
      </c>
      <c r="L3360" s="32" t="s">
        <v>7255</v>
      </c>
      <c r="M3360" s="32" t="s">
        <v>84</v>
      </c>
      <c r="N3360" s="32" t="s">
        <v>7681</v>
      </c>
      <c r="O3360" s="32" t="s">
        <v>56</v>
      </c>
      <c r="P3360" s="32">
        <v>796</v>
      </c>
      <c r="Q3360" s="32" t="s">
        <v>47</v>
      </c>
      <c r="R3360" s="34">
        <v>6</v>
      </c>
      <c r="S3360" s="34">
        <v>6584</v>
      </c>
      <c r="T3360" s="35">
        <f>R3360*S3360</f>
        <v>39504</v>
      </c>
      <c r="U3360" s="36">
        <f>T3360*1.12</f>
        <v>44244.480000000003</v>
      </c>
      <c r="V3360" s="37" t="s">
        <v>48</v>
      </c>
      <c r="W3360" s="32">
        <v>2016</v>
      </c>
      <c r="X3360" s="38" t="s">
        <v>48</v>
      </c>
    </row>
    <row r="3361" spans="1:24" ht="50.1" customHeight="1">
      <c r="A3361" s="29" t="s">
        <v>7699</v>
      </c>
      <c r="B3361" s="30" t="s">
        <v>35</v>
      </c>
      <c r="C3361" s="31" t="s">
        <v>7677</v>
      </c>
      <c r="D3361" s="31" t="s">
        <v>7678</v>
      </c>
      <c r="E3361" s="31" t="s">
        <v>7679</v>
      </c>
      <c r="F3361" s="31" t="s">
        <v>7700</v>
      </c>
      <c r="G3361" s="32" t="s">
        <v>40</v>
      </c>
      <c r="H3361" s="33">
        <v>0</v>
      </c>
      <c r="I3361" s="67">
        <v>590000000</v>
      </c>
      <c r="J3361" s="32" t="s">
        <v>7255</v>
      </c>
      <c r="K3361" s="32" t="s">
        <v>495</v>
      </c>
      <c r="L3361" s="32" t="s">
        <v>7255</v>
      </c>
      <c r="M3361" s="32" t="s">
        <v>84</v>
      </c>
      <c r="N3361" s="32" t="s">
        <v>7681</v>
      </c>
      <c r="O3361" s="32" t="s">
        <v>56</v>
      </c>
      <c r="P3361" s="32">
        <v>796</v>
      </c>
      <c r="Q3361" s="32" t="s">
        <v>47</v>
      </c>
      <c r="R3361" s="34">
        <v>4</v>
      </c>
      <c r="S3361" s="34">
        <v>8720</v>
      </c>
      <c r="T3361" s="35">
        <v>0</v>
      </c>
      <c r="U3361" s="36">
        <v>0</v>
      </c>
      <c r="V3361" s="37" t="s">
        <v>48</v>
      </c>
      <c r="W3361" s="32">
        <v>2016</v>
      </c>
      <c r="X3361" s="38" t="s">
        <v>7694</v>
      </c>
    </row>
    <row r="3362" spans="1:24" ht="50.1" customHeight="1">
      <c r="A3362" s="29" t="s">
        <v>7701</v>
      </c>
      <c r="B3362" s="30" t="s">
        <v>35</v>
      </c>
      <c r="C3362" s="31" t="s">
        <v>7677</v>
      </c>
      <c r="D3362" s="31" t="s">
        <v>7678</v>
      </c>
      <c r="E3362" s="31" t="s">
        <v>7679</v>
      </c>
      <c r="F3362" s="31" t="s">
        <v>7700</v>
      </c>
      <c r="G3362" s="32" t="s">
        <v>103</v>
      </c>
      <c r="H3362" s="33">
        <v>0</v>
      </c>
      <c r="I3362" s="67">
        <v>590000000</v>
      </c>
      <c r="J3362" s="32" t="s">
        <v>7255</v>
      </c>
      <c r="K3362" s="32" t="s">
        <v>4155</v>
      </c>
      <c r="L3362" s="32" t="s">
        <v>7255</v>
      </c>
      <c r="M3362" s="32" t="s">
        <v>84</v>
      </c>
      <c r="N3362" s="32" t="s">
        <v>7681</v>
      </c>
      <c r="O3362" s="32" t="s">
        <v>56</v>
      </c>
      <c r="P3362" s="32">
        <v>796</v>
      </c>
      <c r="Q3362" s="32" t="s">
        <v>47</v>
      </c>
      <c r="R3362" s="34">
        <v>6</v>
      </c>
      <c r="S3362" s="34">
        <v>7895</v>
      </c>
      <c r="T3362" s="35">
        <f>R3362*S3362</f>
        <v>47370</v>
      </c>
      <c r="U3362" s="36">
        <f>T3362*1.12</f>
        <v>53054.400000000001</v>
      </c>
      <c r="V3362" s="37" t="s">
        <v>48</v>
      </c>
      <c r="W3362" s="32">
        <v>2016</v>
      </c>
      <c r="X3362" s="38" t="s">
        <v>48</v>
      </c>
    </row>
    <row r="3363" spans="1:24" ht="50.1" customHeight="1">
      <c r="A3363" s="29" t="s">
        <v>7702</v>
      </c>
      <c r="B3363" s="30" t="s">
        <v>35</v>
      </c>
      <c r="C3363" s="31" t="s">
        <v>7677</v>
      </c>
      <c r="D3363" s="31" t="s">
        <v>7678</v>
      </c>
      <c r="E3363" s="31" t="s">
        <v>7679</v>
      </c>
      <c r="F3363" s="31" t="s">
        <v>7703</v>
      </c>
      <c r="G3363" s="32" t="s">
        <v>40</v>
      </c>
      <c r="H3363" s="33">
        <v>0</v>
      </c>
      <c r="I3363" s="67">
        <v>590000000</v>
      </c>
      <c r="J3363" s="32" t="s">
        <v>7255</v>
      </c>
      <c r="K3363" s="32" t="s">
        <v>495</v>
      </c>
      <c r="L3363" s="32" t="s">
        <v>7255</v>
      </c>
      <c r="M3363" s="32" t="s">
        <v>84</v>
      </c>
      <c r="N3363" s="32" t="s">
        <v>7681</v>
      </c>
      <c r="O3363" s="32" t="s">
        <v>56</v>
      </c>
      <c r="P3363" s="32">
        <v>796</v>
      </c>
      <c r="Q3363" s="32" t="s">
        <v>47</v>
      </c>
      <c r="R3363" s="34">
        <v>6</v>
      </c>
      <c r="S3363" s="34">
        <v>8720</v>
      </c>
      <c r="T3363" s="35">
        <v>0</v>
      </c>
      <c r="U3363" s="36">
        <v>0</v>
      </c>
      <c r="V3363" s="37" t="s">
        <v>48</v>
      </c>
      <c r="W3363" s="32">
        <v>2016</v>
      </c>
      <c r="X3363" s="38" t="s">
        <v>7694</v>
      </c>
    </row>
    <row r="3364" spans="1:24" ht="50.1" customHeight="1">
      <c r="A3364" s="29" t="s">
        <v>7704</v>
      </c>
      <c r="B3364" s="30" t="s">
        <v>35</v>
      </c>
      <c r="C3364" s="31" t="s">
        <v>7677</v>
      </c>
      <c r="D3364" s="31" t="s">
        <v>7678</v>
      </c>
      <c r="E3364" s="31" t="s">
        <v>7679</v>
      </c>
      <c r="F3364" s="31" t="s">
        <v>7703</v>
      </c>
      <c r="G3364" s="32" t="s">
        <v>103</v>
      </c>
      <c r="H3364" s="33">
        <v>0</v>
      </c>
      <c r="I3364" s="67">
        <v>590000000</v>
      </c>
      <c r="J3364" s="32" t="s">
        <v>7255</v>
      </c>
      <c r="K3364" s="32" t="s">
        <v>4155</v>
      </c>
      <c r="L3364" s="32" t="s">
        <v>7255</v>
      </c>
      <c r="M3364" s="32" t="s">
        <v>84</v>
      </c>
      <c r="N3364" s="32" t="s">
        <v>7681</v>
      </c>
      <c r="O3364" s="32" t="s">
        <v>56</v>
      </c>
      <c r="P3364" s="32">
        <v>796</v>
      </c>
      <c r="Q3364" s="32" t="s">
        <v>47</v>
      </c>
      <c r="R3364" s="34">
        <v>17</v>
      </c>
      <c r="S3364" s="34">
        <v>7895</v>
      </c>
      <c r="T3364" s="35">
        <f>R3364*S3364</f>
        <v>134215</v>
      </c>
      <c r="U3364" s="36">
        <f>T3364*1.12</f>
        <v>150320.80000000002</v>
      </c>
      <c r="V3364" s="37" t="s">
        <v>48</v>
      </c>
      <c r="W3364" s="32">
        <v>2016</v>
      </c>
      <c r="X3364" s="38" t="s">
        <v>48</v>
      </c>
    </row>
    <row r="3365" spans="1:24" ht="50.1" customHeight="1">
      <c r="A3365" s="29" t="s">
        <v>7705</v>
      </c>
      <c r="B3365" s="30" t="s">
        <v>35</v>
      </c>
      <c r="C3365" s="31" t="s">
        <v>7677</v>
      </c>
      <c r="D3365" s="31" t="s">
        <v>7678</v>
      </c>
      <c r="E3365" s="31" t="s">
        <v>7679</v>
      </c>
      <c r="F3365" s="31" t="s">
        <v>7706</v>
      </c>
      <c r="G3365" s="32" t="s">
        <v>40</v>
      </c>
      <c r="H3365" s="33">
        <v>0</v>
      </c>
      <c r="I3365" s="67">
        <v>590000000</v>
      </c>
      <c r="J3365" s="32" t="s">
        <v>7255</v>
      </c>
      <c r="K3365" s="32" t="s">
        <v>495</v>
      </c>
      <c r="L3365" s="32" t="s">
        <v>7255</v>
      </c>
      <c r="M3365" s="32" t="s">
        <v>84</v>
      </c>
      <c r="N3365" s="32" t="s">
        <v>7681</v>
      </c>
      <c r="O3365" s="32" t="s">
        <v>56</v>
      </c>
      <c r="P3365" s="32">
        <v>796</v>
      </c>
      <c r="Q3365" s="32" t="s">
        <v>47</v>
      </c>
      <c r="R3365" s="34">
        <v>6</v>
      </c>
      <c r="S3365" s="34">
        <v>8720</v>
      </c>
      <c r="T3365" s="35">
        <v>0</v>
      </c>
      <c r="U3365" s="36">
        <v>0</v>
      </c>
      <c r="V3365" s="37" t="s">
        <v>48</v>
      </c>
      <c r="W3365" s="32">
        <v>2016</v>
      </c>
      <c r="X3365" s="38" t="s">
        <v>7694</v>
      </c>
    </row>
    <row r="3366" spans="1:24" ht="50.1" customHeight="1">
      <c r="A3366" s="29" t="s">
        <v>7707</v>
      </c>
      <c r="B3366" s="30" t="s">
        <v>35</v>
      </c>
      <c r="C3366" s="31" t="s">
        <v>7677</v>
      </c>
      <c r="D3366" s="31" t="s">
        <v>7678</v>
      </c>
      <c r="E3366" s="31" t="s">
        <v>7679</v>
      </c>
      <c r="F3366" s="31" t="s">
        <v>7706</v>
      </c>
      <c r="G3366" s="32" t="s">
        <v>103</v>
      </c>
      <c r="H3366" s="33">
        <v>0</v>
      </c>
      <c r="I3366" s="67">
        <v>590000000</v>
      </c>
      <c r="J3366" s="32" t="s">
        <v>7255</v>
      </c>
      <c r="K3366" s="32" t="s">
        <v>4155</v>
      </c>
      <c r="L3366" s="32" t="s">
        <v>7255</v>
      </c>
      <c r="M3366" s="32" t="s">
        <v>84</v>
      </c>
      <c r="N3366" s="32" t="s">
        <v>7681</v>
      </c>
      <c r="O3366" s="32" t="s">
        <v>56</v>
      </c>
      <c r="P3366" s="32">
        <v>796</v>
      </c>
      <c r="Q3366" s="32" t="s">
        <v>47</v>
      </c>
      <c r="R3366" s="34">
        <v>9</v>
      </c>
      <c r="S3366" s="34">
        <v>7895</v>
      </c>
      <c r="T3366" s="35">
        <f>R3366*S3366</f>
        <v>71055</v>
      </c>
      <c r="U3366" s="36">
        <f>T3366*1.12</f>
        <v>79581.600000000006</v>
      </c>
      <c r="V3366" s="37" t="s">
        <v>48</v>
      </c>
      <c r="W3366" s="32">
        <v>2016</v>
      </c>
      <c r="X3366" s="38" t="s">
        <v>48</v>
      </c>
    </row>
    <row r="3367" spans="1:24" ht="50.1" customHeight="1">
      <c r="A3367" s="29" t="s">
        <v>7708</v>
      </c>
      <c r="B3367" s="30" t="s">
        <v>35</v>
      </c>
      <c r="C3367" s="31" t="s">
        <v>7709</v>
      </c>
      <c r="D3367" s="31" t="s">
        <v>7678</v>
      </c>
      <c r="E3367" s="31" t="s">
        <v>7710</v>
      </c>
      <c r="F3367" s="31" t="s">
        <v>7711</v>
      </c>
      <c r="G3367" s="32" t="s">
        <v>40</v>
      </c>
      <c r="H3367" s="33">
        <v>0</v>
      </c>
      <c r="I3367" s="67">
        <v>590000000</v>
      </c>
      <c r="J3367" s="32" t="s">
        <v>7255</v>
      </c>
      <c r="K3367" s="32" t="s">
        <v>495</v>
      </c>
      <c r="L3367" s="32" t="s">
        <v>7255</v>
      </c>
      <c r="M3367" s="32" t="s">
        <v>84</v>
      </c>
      <c r="N3367" s="32" t="s">
        <v>7681</v>
      </c>
      <c r="O3367" s="32" t="s">
        <v>56</v>
      </c>
      <c r="P3367" s="32">
        <v>796</v>
      </c>
      <c r="Q3367" s="32" t="s">
        <v>47</v>
      </c>
      <c r="R3367" s="34">
        <v>12</v>
      </c>
      <c r="S3367" s="34">
        <v>14440</v>
      </c>
      <c r="T3367" s="35">
        <f>R3367*S3367</f>
        <v>173280</v>
      </c>
      <c r="U3367" s="36">
        <f>T3367*1.12</f>
        <v>194073.60000000001</v>
      </c>
      <c r="V3367" s="37" t="s">
        <v>48</v>
      </c>
      <c r="W3367" s="32">
        <v>2016</v>
      </c>
      <c r="X3367" s="38" t="s">
        <v>48</v>
      </c>
    </row>
    <row r="3368" spans="1:24" ht="50.1" customHeight="1">
      <c r="A3368" s="29" t="s">
        <v>7712</v>
      </c>
      <c r="B3368" s="30" t="s">
        <v>35</v>
      </c>
      <c r="C3368" s="31" t="s">
        <v>7709</v>
      </c>
      <c r="D3368" s="31" t="s">
        <v>7678</v>
      </c>
      <c r="E3368" s="31" t="s">
        <v>7710</v>
      </c>
      <c r="F3368" s="31" t="s">
        <v>7713</v>
      </c>
      <c r="G3368" s="32" t="s">
        <v>40</v>
      </c>
      <c r="H3368" s="33">
        <v>0</v>
      </c>
      <c r="I3368" s="67">
        <v>590000000</v>
      </c>
      <c r="J3368" s="32" t="s">
        <v>7255</v>
      </c>
      <c r="K3368" s="32" t="s">
        <v>495</v>
      </c>
      <c r="L3368" s="32" t="s">
        <v>2986</v>
      </c>
      <c r="M3368" s="32" t="s">
        <v>84</v>
      </c>
      <c r="N3368" s="32" t="s">
        <v>7681</v>
      </c>
      <c r="O3368" s="32" t="s">
        <v>56</v>
      </c>
      <c r="P3368" s="32">
        <v>796</v>
      </c>
      <c r="Q3368" s="32" t="s">
        <v>47</v>
      </c>
      <c r="R3368" s="34">
        <v>10</v>
      </c>
      <c r="S3368" s="34">
        <v>14440</v>
      </c>
      <c r="T3368" s="35">
        <f>R3368*S3368</f>
        <v>144400</v>
      </c>
      <c r="U3368" s="36">
        <f>T3368*1.12</f>
        <v>161728.00000000003</v>
      </c>
      <c r="V3368" s="37" t="s">
        <v>48</v>
      </c>
      <c r="W3368" s="32">
        <v>2016</v>
      </c>
      <c r="X3368" s="38" t="s">
        <v>48</v>
      </c>
    </row>
    <row r="3369" spans="1:24" ht="50.1" customHeight="1">
      <c r="A3369" s="29" t="s">
        <v>7714</v>
      </c>
      <c r="B3369" s="30" t="s">
        <v>35</v>
      </c>
      <c r="C3369" s="31" t="s">
        <v>7709</v>
      </c>
      <c r="D3369" s="31" t="s">
        <v>7678</v>
      </c>
      <c r="E3369" s="31" t="s">
        <v>7710</v>
      </c>
      <c r="F3369" s="31" t="s">
        <v>7715</v>
      </c>
      <c r="G3369" s="32" t="s">
        <v>40</v>
      </c>
      <c r="H3369" s="33">
        <v>0</v>
      </c>
      <c r="I3369" s="67">
        <v>590000000</v>
      </c>
      <c r="J3369" s="32" t="s">
        <v>7255</v>
      </c>
      <c r="K3369" s="32" t="s">
        <v>495</v>
      </c>
      <c r="L3369" s="32" t="s">
        <v>7255</v>
      </c>
      <c r="M3369" s="32" t="s">
        <v>84</v>
      </c>
      <c r="N3369" s="32" t="s">
        <v>7681</v>
      </c>
      <c r="O3369" s="32" t="s">
        <v>56</v>
      </c>
      <c r="P3369" s="32">
        <v>796</v>
      </c>
      <c r="Q3369" s="32" t="s">
        <v>47</v>
      </c>
      <c r="R3369" s="34">
        <v>5</v>
      </c>
      <c r="S3369" s="34">
        <v>14440</v>
      </c>
      <c r="T3369" s="35">
        <v>0</v>
      </c>
      <c r="U3369" s="36">
        <f>T3369*1.12</f>
        <v>0</v>
      </c>
      <c r="V3369" s="37" t="s">
        <v>48</v>
      </c>
      <c r="W3369" s="32">
        <v>2016</v>
      </c>
      <c r="X3369" s="38">
        <v>11</v>
      </c>
    </row>
    <row r="3370" spans="1:24" s="40" customFormat="1" ht="50.1" customHeight="1">
      <c r="A3370" s="87" t="s">
        <v>7716</v>
      </c>
      <c r="B3370" s="30" t="s">
        <v>35</v>
      </c>
      <c r="C3370" s="42" t="s">
        <v>7709</v>
      </c>
      <c r="D3370" s="42" t="s">
        <v>7678</v>
      </c>
      <c r="E3370" s="42" t="s">
        <v>7710</v>
      </c>
      <c r="F3370" s="66" t="s">
        <v>7717</v>
      </c>
      <c r="G3370" s="30" t="s">
        <v>40</v>
      </c>
      <c r="H3370" s="33">
        <v>0</v>
      </c>
      <c r="I3370" s="67">
        <v>590000000</v>
      </c>
      <c r="J3370" s="98" t="s">
        <v>7255</v>
      </c>
      <c r="K3370" s="48" t="s">
        <v>482</v>
      </c>
      <c r="L3370" s="98" t="s">
        <v>7255</v>
      </c>
      <c r="M3370" s="98" t="s">
        <v>84</v>
      </c>
      <c r="N3370" s="98" t="s">
        <v>7681</v>
      </c>
      <c r="O3370" s="30" t="s">
        <v>483</v>
      </c>
      <c r="P3370" s="32">
        <v>796</v>
      </c>
      <c r="Q3370" s="98" t="s">
        <v>47</v>
      </c>
      <c r="R3370" s="62">
        <v>5</v>
      </c>
      <c r="S3370" s="100">
        <v>14440</v>
      </c>
      <c r="T3370" s="44">
        <f>R3370*S3370</f>
        <v>72200</v>
      </c>
      <c r="U3370" s="44">
        <f>T3370*1.12</f>
        <v>80864.000000000015</v>
      </c>
      <c r="V3370" s="70"/>
      <c r="W3370" s="32">
        <v>2016</v>
      </c>
      <c r="X3370" s="70"/>
    </row>
    <row r="3371" spans="1:24" ht="50.1" customHeight="1">
      <c r="A3371" s="29" t="s">
        <v>7718</v>
      </c>
      <c r="B3371" s="30" t="s">
        <v>35</v>
      </c>
      <c r="C3371" s="31" t="s">
        <v>7709</v>
      </c>
      <c r="D3371" s="31" t="s">
        <v>7678</v>
      </c>
      <c r="E3371" s="31" t="s">
        <v>7710</v>
      </c>
      <c r="F3371" s="31" t="s">
        <v>7719</v>
      </c>
      <c r="G3371" s="32" t="s">
        <v>40</v>
      </c>
      <c r="H3371" s="33">
        <v>0</v>
      </c>
      <c r="I3371" s="67">
        <v>590000000</v>
      </c>
      <c r="J3371" s="32" t="s">
        <v>7255</v>
      </c>
      <c r="K3371" s="32" t="s">
        <v>495</v>
      </c>
      <c r="L3371" s="32" t="s">
        <v>7255</v>
      </c>
      <c r="M3371" s="32" t="s">
        <v>84</v>
      </c>
      <c r="N3371" s="32" t="s">
        <v>7681</v>
      </c>
      <c r="O3371" s="32" t="s">
        <v>56</v>
      </c>
      <c r="P3371" s="32">
        <v>796</v>
      </c>
      <c r="Q3371" s="32" t="s">
        <v>47</v>
      </c>
      <c r="R3371" s="34">
        <v>5</v>
      </c>
      <c r="S3371" s="34">
        <v>14440</v>
      </c>
      <c r="T3371" s="35">
        <v>0</v>
      </c>
      <c r="U3371" s="36">
        <v>0</v>
      </c>
      <c r="V3371" s="37" t="s">
        <v>48</v>
      </c>
      <c r="W3371" s="32">
        <v>2016</v>
      </c>
      <c r="X3371" s="38" t="s">
        <v>7694</v>
      </c>
    </row>
    <row r="3372" spans="1:24" ht="50.1" customHeight="1">
      <c r="A3372" s="29" t="s">
        <v>7720</v>
      </c>
      <c r="B3372" s="30" t="s">
        <v>35</v>
      </c>
      <c r="C3372" s="31" t="s">
        <v>7709</v>
      </c>
      <c r="D3372" s="31" t="s">
        <v>7678</v>
      </c>
      <c r="E3372" s="31" t="s">
        <v>7710</v>
      </c>
      <c r="F3372" s="31" t="s">
        <v>7719</v>
      </c>
      <c r="G3372" s="32" t="s">
        <v>103</v>
      </c>
      <c r="H3372" s="33">
        <v>0</v>
      </c>
      <c r="I3372" s="67">
        <v>590000000</v>
      </c>
      <c r="J3372" s="32" t="s">
        <v>7255</v>
      </c>
      <c r="K3372" s="32" t="s">
        <v>4155</v>
      </c>
      <c r="L3372" s="32" t="s">
        <v>7255</v>
      </c>
      <c r="M3372" s="32" t="s">
        <v>84</v>
      </c>
      <c r="N3372" s="32" t="s">
        <v>7681</v>
      </c>
      <c r="O3372" s="32" t="s">
        <v>56</v>
      </c>
      <c r="P3372" s="32">
        <v>796</v>
      </c>
      <c r="Q3372" s="32" t="s">
        <v>47</v>
      </c>
      <c r="R3372" s="34">
        <v>9</v>
      </c>
      <c r="S3372" s="34">
        <v>12474</v>
      </c>
      <c r="T3372" s="35">
        <f t="shared" ref="T3372:T3377" si="289">R3372*S3372</f>
        <v>112266</v>
      </c>
      <c r="U3372" s="36">
        <f t="shared" ref="U3372:U3377" si="290">T3372*1.12</f>
        <v>125737.92000000001</v>
      </c>
      <c r="V3372" s="37" t="s">
        <v>48</v>
      </c>
      <c r="W3372" s="32">
        <v>2016</v>
      </c>
      <c r="X3372" s="38" t="s">
        <v>48</v>
      </c>
    </row>
    <row r="3373" spans="1:24" ht="50.1" customHeight="1">
      <c r="A3373" s="29" t="s">
        <v>7721</v>
      </c>
      <c r="B3373" s="30" t="s">
        <v>35</v>
      </c>
      <c r="C3373" s="31" t="s">
        <v>7709</v>
      </c>
      <c r="D3373" s="31" t="s">
        <v>7678</v>
      </c>
      <c r="E3373" s="31" t="s">
        <v>7710</v>
      </c>
      <c r="F3373" s="31" t="s">
        <v>7722</v>
      </c>
      <c r="G3373" s="32" t="s">
        <v>40</v>
      </c>
      <c r="H3373" s="33">
        <v>0</v>
      </c>
      <c r="I3373" s="67">
        <v>590000000</v>
      </c>
      <c r="J3373" s="32" t="s">
        <v>7255</v>
      </c>
      <c r="K3373" s="32" t="s">
        <v>495</v>
      </c>
      <c r="L3373" s="32" t="s">
        <v>7255</v>
      </c>
      <c r="M3373" s="32" t="s">
        <v>84</v>
      </c>
      <c r="N3373" s="32" t="s">
        <v>7681</v>
      </c>
      <c r="O3373" s="32" t="s">
        <v>56</v>
      </c>
      <c r="P3373" s="32">
        <v>796</v>
      </c>
      <c r="Q3373" s="32" t="s">
        <v>47</v>
      </c>
      <c r="R3373" s="34">
        <v>5</v>
      </c>
      <c r="S3373" s="34">
        <v>14840</v>
      </c>
      <c r="T3373" s="35">
        <f t="shared" si="289"/>
        <v>74200</v>
      </c>
      <c r="U3373" s="36">
        <f t="shared" si="290"/>
        <v>83104.000000000015</v>
      </c>
      <c r="V3373" s="37" t="s">
        <v>48</v>
      </c>
      <c r="W3373" s="32">
        <v>2016</v>
      </c>
      <c r="X3373" s="38" t="s">
        <v>48</v>
      </c>
    </row>
    <row r="3374" spans="1:24" ht="50.1" customHeight="1">
      <c r="A3374" s="29" t="s">
        <v>7723</v>
      </c>
      <c r="B3374" s="30" t="s">
        <v>35</v>
      </c>
      <c r="C3374" s="31" t="s">
        <v>7709</v>
      </c>
      <c r="D3374" s="31" t="s">
        <v>7678</v>
      </c>
      <c r="E3374" s="31" t="s">
        <v>7710</v>
      </c>
      <c r="F3374" s="31" t="s">
        <v>7724</v>
      </c>
      <c r="G3374" s="32" t="s">
        <v>40</v>
      </c>
      <c r="H3374" s="33">
        <v>0</v>
      </c>
      <c r="I3374" s="67">
        <v>590000000</v>
      </c>
      <c r="J3374" s="32" t="s">
        <v>7255</v>
      </c>
      <c r="K3374" s="32" t="s">
        <v>495</v>
      </c>
      <c r="L3374" s="32" t="s">
        <v>2986</v>
      </c>
      <c r="M3374" s="32" t="s">
        <v>84</v>
      </c>
      <c r="N3374" s="32" t="s">
        <v>7681</v>
      </c>
      <c r="O3374" s="32" t="s">
        <v>56</v>
      </c>
      <c r="P3374" s="32">
        <v>796</v>
      </c>
      <c r="Q3374" s="32" t="s">
        <v>47</v>
      </c>
      <c r="R3374" s="34">
        <v>3</v>
      </c>
      <c r="S3374" s="34">
        <v>14840</v>
      </c>
      <c r="T3374" s="35">
        <v>0</v>
      </c>
      <c r="U3374" s="36">
        <f t="shared" si="290"/>
        <v>0</v>
      </c>
      <c r="V3374" s="37" t="s">
        <v>48</v>
      </c>
      <c r="W3374" s="32">
        <v>2016</v>
      </c>
      <c r="X3374" s="38">
        <v>11</v>
      </c>
    </row>
    <row r="3375" spans="1:24" s="40" customFormat="1" ht="50.1" customHeight="1">
      <c r="A3375" s="87" t="s">
        <v>7725</v>
      </c>
      <c r="B3375" s="30" t="s">
        <v>35</v>
      </c>
      <c r="C3375" s="42" t="s">
        <v>7709</v>
      </c>
      <c r="D3375" s="42" t="s">
        <v>7678</v>
      </c>
      <c r="E3375" s="42" t="s">
        <v>7710</v>
      </c>
      <c r="F3375" s="66" t="s">
        <v>7726</v>
      </c>
      <c r="G3375" s="30" t="s">
        <v>40</v>
      </c>
      <c r="H3375" s="98" t="s">
        <v>823</v>
      </c>
      <c r="I3375" s="67">
        <v>590000000</v>
      </c>
      <c r="J3375" s="98" t="s">
        <v>7255</v>
      </c>
      <c r="K3375" s="48" t="s">
        <v>482</v>
      </c>
      <c r="L3375" s="30" t="s">
        <v>2986</v>
      </c>
      <c r="M3375" s="98" t="s">
        <v>84</v>
      </c>
      <c r="N3375" s="98" t="s">
        <v>7681</v>
      </c>
      <c r="O3375" s="30" t="s">
        <v>483</v>
      </c>
      <c r="P3375" s="32">
        <v>796</v>
      </c>
      <c r="Q3375" s="32" t="s">
        <v>47</v>
      </c>
      <c r="R3375" s="53">
        <v>3</v>
      </c>
      <c r="S3375" s="170">
        <v>14840</v>
      </c>
      <c r="T3375" s="44">
        <f>R3375*S3375</f>
        <v>44520</v>
      </c>
      <c r="U3375" s="44">
        <f>T3375*1.12</f>
        <v>49862.400000000001</v>
      </c>
      <c r="V3375" s="191"/>
      <c r="W3375" s="32">
        <v>2016</v>
      </c>
      <c r="X3375" s="70"/>
    </row>
    <row r="3376" spans="1:24" ht="50.1" customHeight="1">
      <c r="A3376" s="29" t="s">
        <v>7727</v>
      </c>
      <c r="B3376" s="30" t="s">
        <v>35</v>
      </c>
      <c r="C3376" s="31" t="s">
        <v>7709</v>
      </c>
      <c r="D3376" s="31" t="s">
        <v>7678</v>
      </c>
      <c r="E3376" s="31" t="s">
        <v>7710</v>
      </c>
      <c r="F3376" s="31" t="s">
        <v>7728</v>
      </c>
      <c r="G3376" s="32" t="s">
        <v>40</v>
      </c>
      <c r="H3376" s="33">
        <v>0</v>
      </c>
      <c r="I3376" s="67">
        <v>590000000</v>
      </c>
      <c r="J3376" s="32" t="s">
        <v>7255</v>
      </c>
      <c r="K3376" s="32" t="s">
        <v>495</v>
      </c>
      <c r="L3376" s="32" t="s">
        <v>2986</v>
      </c>
      <c r="M3376" s="32" t="s">
        <v>84</v>
      </c>
      <c r="N3376" s="32" t="s">
        <v>7681</v>
      </c>
      <c r="O3376" s="32" t="s">
        <v>56</v>
      </c>
      <c r="P3376" s="32">
        <v>796</v>
      </c>
      <c r="Q3376" s="32" t="s">
        <v>47</v>
      </c>
      <c r="R3376" s="34">
        <v>3</v>
      </c>
      <c r="S3376" s="34">
        <v>14840</v>
      </c>
      <c r="T3376" s="35">
        <v>0</v>
      </c>
      <c r="U3376" s="36">
        <f>T3376*1.12</f>
        <v>0</v>
      </c>
      <c r="V3376" s="37" t="s">
        <v>48</v>
      </c>
      <c r="W3376" s="32">
        <v>2016</v>
      </c>
      <c r="X3376" s="38">
        <v>11</v>
      </c>
    </row>
    <row r="3377" spans="1:58" s="192" customFormat="1" ht="50.1" customHeight="1">
      <c r="A3377" s="87" t="s">
        <v>7729</v>
      </c>
      <c r="B3377" s="30" t="s">
        <v>35</v>
      </c>
      <c r="C3377" s="42" t="s">
        <v>7709</v>
      </c>
      <c r="D3377" s="42" t="s">
        <v>7678</v>
      </c>
      <c r="E3377" s="42" t="s">
        <v>7710</v>
      </c>
      <c r="F3377" s="66" t="s">
        <v>7728</v>
      </c>
      <c r="G3377" s="30" t="s">
        <v>40</v>
      </c>
      <c r="H3377" s="98" t="s">
        <v>823</v>
      </c>
      <c r="I3377" s="67">
        <v>590000000</v>
      </c>
      <c r="J3377" s="98" t="s">
        <v>7255</v>
      </c>
      <c r="K3377" s="48" t="s">
        <v>482</v>
      </c>
      <c r="L3377" s="30" t="s">
        <v>2986</v>
      </c>
      <c r="M3377" s="98" t="s">
        <v>84</v>
      </c>
      <c r="N3377" s="98" t="s">
        <v>7681</v>
      </c>
      <c r="O3377" s="30" t="s">
        <v>483</v>
      </c>
      <c r="P3377" s="32">
        <v>796</v>
      </c>
      <c r="Q3377" s="32" t="s">
        <v>47</v>
      </c>
      <c r="R3377" s="53">
        <v>3</v>
      </c>
      <c r="S3377" s="170">
        <v>14840</v>
      </c>
      <c r="T3377" s="44">
        <f t="shared" si="289"/>
        <v>44520</v>
      </c>
      <c r="U3377" s="44">
        <f t="shared" si="290"/>
        <v>49862.400000000001</v>
      </c>
      <c r="V3377" s="70"/>
      <c r="W3377" s="32">
        <v>2016</v>
      </c>
      <c r="X3377" s="70"/>
    </row>
    <row r="3378" spans="1:58" ht="50.1" customHeight="1">
      <c r="A3378" s="29" t="s">
        <v>7730</v>
      </c>
      <c r="B3378" s="30" t="s">
        <v>35</v>
      </c>
      <c r="C3378" s="31" t="s">
        <v>7709</v>
      </c>
      <c r="D3378" s="31" t="s">
        <v>7678</v>
      </c>
      <c r="E3378" s="31" t="s">
        <v>7710</v>
      </c>
      <c r="F3378" s="31" t="s">
        <v>7731</v>
      </c>
      <c r="G3378" s="32" t="s">
        <v>40</v>
      </c>
      <c r="H3378" s="33">
        <v>0</v>
      </c>
      <c r="I3378" s="67">
        <v>590000000</v>
      </c>
      <c r="J3378" s="32" t="s">
        <v>7255</v>
      </c>
      <c r="K3378" s="32" t="s">
        <v>495</v>
      </c>
      <c r="L3378" s="32" t="s">
        <v>7255</v>
      </c>
      <c r="M3378" s="32" t="s">
        <v>84</v>
      </c>
      <c r="N3378" s="32" t="s">
        <v>7681</v>
      </c>
      <c r="O3378" s="32" t="s">
        <v>56</v>
      </c>
      <c r="P3378" s="32">
        <v>796</v>
      </c>
      <c r="Q3378" s="32" t="s">
        <v>47</v>
      </c>
      <c r="R3378" s="34">
        <v>3</v>
      </c>
      <c r="S3378" s="34">
        <v>18080</v>
      </c>
      <c r="T3378" s="35">
        <v>0</v>
      </c>
      <c r="U3378" s="36">
        <v>0</v>
      </c>
      <c r="V3378" s="37" t="s">
        <v>48</v>
      </c>
      <c r="W3378" s="32">
        <v>2016</v>
      </c>
      <c r="X3378" s="38" t="s">
        <v>7684</v>
      </c>
    </row>
    <row r="3379" spans="1:58" ht="50.1" customHeight="1">
      <c r="A3379" s="29" t="s">
        <v>7732</v>
      </c>
      <c r="B3379" s="30" t="s">
        <v>35</v>
      </c>
      <c r="C3379" s="31" t="s">
        <v>7709</v>
      </c>
      <c r="D3379" s="31" t="s">
        <v>7678</v>
      </c>
      <c r="E3379" s="31" t="s">
        <v>7710</v>
      </c>
      <c r="F3379" s="31" t="s">
        <v>7731</v>
      </c>
      <c r="G3379" s="32" t="s">
        <v>103</v>
      </c>
      <c r="H3379" s="33">
        <v>0</v>
      </c>
      <c r="I3379" s="67">
        <v>590000000</v>
      </c>
      <c r="J3379" s="32" t="s">
        <v>7255</v>
      </c>
      <c r="K3379" s="32" t="s">
        <v>4155</v>
      </c>
      <c r="L3379" s="32" t="s">
        <v>7255</v>
      </c>
      <c r="M3379" s="32" t="s">
        <v>84</v>
      </c>
      <c r="N3379" s="32" t="s">
        <v>7681</v>
      </c>
      <c r="O3379" s="32" t="s">
        <v>56</v>
      </c>
      <c r="P3379" s="32">
        <v>796</v>
      </c>
      <c r="Q3379" s="32" t="s">
        <v>47</v>
      </c>
      <c r="R3379" s="34">
        <v>3</v>
      </c>
      <c r="S3379" s="34">
        <v>15550</v>
      </c>
      <c r="T3379" s="35">
        <f>R3379*S3379</f>
        <v>46650</v>
      </c>
      <c r="U3379" s="36">
        <f>T3379*1.12</f>
        <v>52248.000000000007</v>
      </c>
      <c r="V3379" s="37" t="s">
        <v>48</v>
      </c>
      <c r="W3379" s="32">
        <v>2016</v>
      </c>
      <c r="X3379" s="38" t="s">
        <v>48</v>
      </c>
    </row>
    <row r="3380" spans="1:58" ht="50.1" customHeight="1">
      <c r="A3380" s="29" t="s">
        <v>7733</v>
      </c>
      <c r="B3380" s="30" t="s">
        <v>35</v>
      </c>
      <c r="C3380" s="31" t="s">
        <v>7709</v>
      </c>
      <c r="D3380" s="31" t="s">
        <v>7678</v>
      </c>
      <c r="E3380" s="31" t="s">
        <v>7710</v>
      </c>
      <c r="F3380" s="31" t="s">
        <v>7734</v>
      </c>
      <c r="G3380" s="32" t="s">
        <v>40</v>
      </c>
      <c r="H3380" s="33">
        <v>0</v>
      </c>
      <c r="I3380" s="67">
        <v>590000000</v>
      </c>
      <c r="J3380" s="32" t="s">
        <v>7255</v>
      </c>
      <c r="K3380" s="32" t="s">
        <v>495</v>
      </c>
      <c r="L3380" s="32" t="s">
        <v>7255</v>
      </c>
      <c r="M3380" s="32" t="s">
        <v>84</v>
      </c>
      <c r="N3380" s="32" t="s">
        <v>7681</v>
      </c>
      <c r="O3380" s="32" t="s">
        <v>56</v>
      </c>
      <c r="P3380" s="32">
        <v>796</v>
      </c>
      <c r="Q3380" s="32" t="s">
        <v>47</v>
      </c>
      <c r="R3380" s="34">
        <v>4</v>
      </c>
      <c r="S3380" s="34">
        <v>78880</v>
      </c>
      <c r="T3380" s="35">
        <v>0</v>
      </c>
      <c r="U3380" s="36">
        <v>0</v>
      </c>
      <c r="V3380" s="37" t="s">
        <v>48</v>
      </c>
      <c r="W3380" s="32">
        <v>2016</v>
      </c>
      <c r="X3380" s="38" t="s">
        <v>7694</v>
      </c>
    </row>
    <row r="3381" spans="1:58" ht="50.1" customHeight="1">
      <c r="A3381" s="29" t="s">
        <v>7735</v>
      </c>
      <c r="B3381" s="30" t="s">
        <v>35</v>
      </c>
      <c r="C3381" s="31" t="s">
        <v>7709</v>
      </c>
      <c r="D3381" s="31" t="s">
        <v>7678</v>
      </c>
      <c r="E3381" s="31" t="s">
        <v>7710</v>
      </c>
      <c r="F3381" s="31" t="s">
        <v>7734</v>
      </c>
      <c r="G3381" s="32" t="s">
        <v>103</v>
      </c>
      <c r="H3381" s="33">
        <v>0</v>
      </c>
      <c r="I3381" s="67">
        <v>590000000</v>
      </c>
      <c r="J3381" s="32" t="s">
        <v>7255</v>
      </c>
      <c r="K3381" s="32" t="s">
        <v>4155</v>
      </c>
      <c r="L3381" s="32" t="s">
        <v>7255</v>
      </c>
      <c r="M3381" s="32" t="s">
        <v>84</v>
      </c>
      <c r="N3381" s="32" t="s">
        <v>7681</v>
      </c>
      <c r="O3381" s="32" t="s">
        <v>56</v>
      </c>
      <c r="P3381" s="32">
        <v>796</v>
      </c>
      <c r="Q3381" s="32" t="s">
        <v>47</v>
      </c>
      <c r="R3381" s="34">
        <v>5</v>
      </c>
      <c r="S3381" s="34">
        <v>75980</v>
      </c>
      <c r="T3381" s="35">
        <f>R3381*S3381</f>
        <v>379900</v>
      </c>
      <c r="U3381" s="36">
        <f>T3381*1.12</f>
        <v>425488.00000000006</v>
      </c>
      <c r="V3381" s="37" t="s">
        <v>48</v>
      </c>
      <c r="W3381" s="32">
        <v>2016</v>
      </c>
      <c r="X3381" s="38" t="s">
        <v>48</v>
      </c>
    </row>
    <row r="3382" spans="1:58" ht="50.1" customHeight="1">
      <c r="A3382" s="29" t="s">
        <v>7736</v>
      </c>
      <c r="B3382" s="30" t="s">
        <v>35</v>
      </c>
      <c r="C3382" s="31" t="s">
        <v>7709</v>
      </c>
      <c r="D3382" s="31" t="s">
        <v>7678</v>
      </c>
      <c r="E3382" s="31" t="s">
        <v>7710</v>
      </c>
      <c r="F3382" s="31" t="s">
        <v>7737</v>
      </c>
      <c r="G3382" s="32" t="s">
        <v>40</v>
      </c>
      <c r="H3382" s="33">
        <v>0</v>
      </c>
      <c r="I3382" s="67">
        <v>590000000</v>
      </c>
      <c r="J3382" s="32" t="s">
        <v>7255</v>
      </c>
      <c r="K3382" s="32" t="s">
        <v>495</v>
      </c>
      <c r="L3382" s="32" t="s">
        <v>7255</v>
      </c>
      <c r="M3382" s="32" t="s">
        <v>84</v>
      </c>
      <c r="N3382" s="32" t="s">
        <v>7681</v>
      </c>
      <c r="O3382" s="32" t="s">
        <v>56</v>
      </c>
      <c r="P3382" s="32">
        <v>796</v>
      </c>
      <c r="Q3382" s="32" t="s">
        <v>47</v>
      </c>
      <c r="R3382" s="34">
        <v>6</v>
      </c>
      <c r="S3382" s="34">
        <v>14840</v>
      </c>
      <c r="T3382" s="35">
        <v>0</v>
      </c>
      <c r="U3382" s="36">
        <f>T3382*1.12</f>
        <v>0</v>
      </c>
      <c r="V3382" s="37" t="s">
        <v>48</v>
      </c>
      <c r="W3382" s="32">
        <v>2016</v>
      </c>
      <c r="X3382" s="38">
        <v>11</v>
      </c>
    </row>
    <row r="3383" spans="1:58" s="193" customFormat="1" ht="50.1" customHeight="1">
      <c r="A3383" s="87" t="s">
        <v>7738</v>
      </c>
      <c r="B3383" s="30" t="s">
        <v>35</v>
      </c>
      <c r="C3383" s="42" t="s">
        <v>7709</v>
      </c>
      <c r="D3383" s="42" t="s">
        <v>7678</v>
      </c>
      <c r="E3383" s="42" t="s">
        <v>7710</v>
      </c>
      <c r="F3383" s="66" t="s">
        <v>7739</v>
      </c>
      <c r="G3383" s="30" t="s">
        <v>40</v>
      </c>
      <c r="H3383" s="33">
        <v>0</v>
      </c>
      <c r="I3383" s="67">
        <v>590000000</v>
      </c>
      <c r="J3383" s="98" t="s">
        <v>7255</v>
      </c>
      <c r="K3383" s="48" t="s">
        <v>482</v>
      </c>
      <c r="L3383" s="98" t="s">
        <v>7255</v>
      </c>
      <c r="M3383" s="98" t="s">
        <v>84</v>
      </c>
      <c r="N3383" s="98" t="s">
        <v>7681</v>
      </c>
      <c r="O3383" s="30" t="s">
        <v>483</v>
      </c>
      <c r="P3383" s="32">
        <v>796</v>
      </c>
      <c r="Q3383" s="98" t="s">
        <v>47</v>
      </c>
      <c r="R3383" s="62">
        <v>6</v>
      </c>
      <c r="S3383" s="170">
        <v>14840</v>
      </c>
      <c r="T3383" s="44">
        <f>R3383*S3383</f>
        <v>89040</v>
      </c>
      <c r="U3383" s="44">
        <f>T3383*1.12</f>
        <v>99724.800000000003</v>
      </c>
      <c r="V3383" s="70"/>
      <c r="W3383" s="32">
        <v>2016</v>
      </c>
      <c r="X3383" s="70"/>
    </row>
    <row r="3384" spans="1:58" ht="50.1" customHeight="1">
      <c r="A3384" s="29" t="s">
        <v>7740</v>
      </c>
      <c r="B3384" s="30" t="s">
        <v>35</v>
      </c>
      <c r="C3384" s="31" t="s">
        <v>7709</v>
      </c>
      <c r="D3384" s="31" t="s">
        <v>7678</v>
      </c>
      <c r="E3384" s="31" t="s">
        <v>7710</v>
      </c>
      <c r="F3384" s="31" t="s">
        <v>7741</v>
      </c>
      <c r="G3384" s="32" t="s">
        <v>40</v>
      </c>
      <c r="H3384" s="33">
        <v>0</v>
      </c>
      <c r="I3384" s="67">
        <v>590000000</v>
      </c>
      <c r="J3384" s="32" t="s">
        <v>7255</v>
      </c>
      <c r="K3384" s="32" t="s">
        <v>495</v>
      </c>
      <c r="L3384" s="32" t="s">
        <v>7255</v>
      </c>
      <c r="M3384" s="32" t="s">
        <v>84</v>
      </c>
      <c r="N3384" s="32" t="s">
        <v>7681</v>
      </c>
      <c r="O3384" s="32" t="s">
        <v>56</v>
      </c>
      <c r="P3384" s="32">
        <v>796</v>
      </c>
      <c r="Q3384" s="32" t="s">
        <v>47</v>
      </c>
      <c r="R3384" s="34">
        <v>4</v>
      </c>
      <c r="S3384" s="34">
        <v>18080</v>
      </c>
      <c r="T3384" s="35">
        <v>0</v>
      </c>
      <c r="U3384" s="36">
        <v>0</v>
      </c>
      <c r="V3384" s="37" t="s">
        <v>48</v>
      </c>
      <c r="W3384" s="32">
        <v>2016</v>
      </c>
      <c r="X3384" s="38" t="s">
        <v>7694</v>
      </c>
    </row>
    <row r="3385" spans="1:58" ht="50.1" customHeight="1">
      <c r="A3385" s="29" t="s">
        <v>7742</v>
      </c>
      <c r="B3385" s="30" t="s">
        <v>35</v>
      </c>
      <c r="C3385" s="31" t="s">
        <v>7709</v>
      </c>
      <c r="D3385" s="31" t="s">
        <v>7678</v>
      </c>
      <c r="E3385" s="31" t="s">
        <v>7710</v>
      </c>
      <c r="F3385" s="31" t="s">
        <v>7741</v>
      </c>
      <c r="G3385" s="32" t="s">
        <v>103</v>
      </c>
      <c r="H3385" s="33">
        <v>0</v>
      </c>
      <c r="I3385" s="67">
        <v>590000000</v>
      </c>
      <c r="J3385" s="32" t="s">
        <v>7255</v>
      </c>
      <c r="K3385" s="32" t="s">
        <v>4155</v>
      </c>
      <c r="L3385" s="32" t="s">
        <v>7255</v>
      </c>
      <c r="M3385" s="32" t="s">
        <v>84</v>
      </c>
      <c r="N3385" s="32" t="s">
        <v>7681</v>
      </c>
      <c r="O3385" s="32" t="s">
        <v>56</v>
      </c>
      <c r="P3385" s="32">
        <v>796</v>
      </c>
      <c r="Q3385" s="32" t="s">
        <v>47</v>
      </c>
      <c r="R3385" s="34">
        <v>8</v>
      </c>
      <c r="S3385" s="34">
        <v>15550</v>
      </c>
      <c r="T3385" s="35">
        <f>R3385*S3385</f>
        <v>124400</v>
      </c>
      <c r="U3385" s="36">
        <f>T3385*1.12</f>
        <v>139328</v>
      </c>
      <c r="V3385" s="37" t="s">
        <v>48</v>
      </c>
      <c r="W3385" s="32">
        <v>2016</v>
      </c>
      <c r="X3385" s="38" t="s">
        <v>48</v>
      </c>
    </row>
    <row r="3386" spans="1:58" ht="50.1" customHeight="1">
      <c r="A3386" s="29" t="s">
        <v>7743</v>
      </c>
      <c r="B3386" s="30" t="s">
        <v>35</v>
      </c>
      <c r="C3386" s="31" t="s">
        <v>7744</v>
      </c>
      <c r="D3386" s="31" t="s">
        <v>7745</v>
      </c>
      <c r="E3386" s="31" t="s">
        <v>7746</v>
      </c>
      <c r="F3386" s="31" t="s">
        <v>7747</v>
      </c>
      <c r="G3386" s="32" t="s">
        <v>40</v>
      </c>
      <c r="H3386" s="33">
        <v>0</v>
      </c>
      <c r="I3386" s="67">
        <v>590000000</v>
      </c>
      <c r="J3386" s="32" t="s">
        <v>7255</v>
      </c>
      <c r="K3386" s="32" t="s">
        <v>3859</v>
      </c>
      <c r="L3386" s="32" t="s">
        <v>7255</v>
      </c>
      <c r="M3386" s="32" t="s">
        <v>84</v>
      </c>
      <c r="N3386" s="32" t="s">
        <v>7748</v>
      </c>
      <c r="O3386" s="32" t="s">
        <v>56</v>
      </c>
      <c r="P3386" s="32">
        <v>796</v>
      </c>
      <c r="Q3386" s="32" t="s">
        <v>47</v>
      </c>
      <c r="R3386" s="34">
        <v>200</v>
      </c>
      <c r="S3386" s="34">
        <v>498</v>
      </c>
      <c r="T3386" s="35">
        <v>0</v>
      </c>
      <c r="U3386" s="36">
        <f>T3386*1.12</f>
        <v>0</v>
      </c>
      <c r="V3386" s="37" t="s">
        <v>48</v>
      </c>
      <c r="W3386" s="32">
        <v>2016</v>
      </c>
      <c r="X3386" s="38">
        <v>11</v>
      </c>
    </row>
    <row r="3387" spans="1:58" s="40" customFormat="1" ht="50.1" customHeight="1">
      <c r="A3387" s="87" t="s">
        <v>7749</v>
      </c>
      <c r="B3387" s="30" t="s">
        <v>35</v>
      </c>
      <c r="C3387" s="220" t="s">
        <v>7744</v>
      </c>
      <c r="D3387" s="220" t="s">
        <v>7745</v>
      </c>
      <c r="E3387" s="220" t="s">
        <v>7746</v>
      </c>
      <c r="F3387" s="285" t="s">
        <v>7747</v>
      </c>
      <c r="G3387" s="30" t="s">
        <v>40</v>
      </c>
      <c r="H3387" s="134">
        <v>0</v>
      </c>
      <c r="I3387" s="67">
        <v>590000000</v>
      </c>
      <c r="J3387" s="98" t="s">
        <v>7255</v>
      </c>
      <c r="K3387" s="30" t="s">
        <v>7750</v>
      </c>
      <c r="L3387" s="98" t="s">
        <v>7255</v>
      </c>
      <c r="M3387" s="68" t="s">
        <v>84</v>
      </c>
      <c r="N3387" s="68" t="s">
        <v>7748</v>
      </c>
      <c r="O3387" s="30" t="s">
        <v>483</v>
      </c>
      <c r="P3387" s="32">
        <v>796</v>
      </c>
      <c r="Q3387" s="98" t="s">
        <v>47</v>
      </c>
      <c r="R3387" s="366">
        <v>200</v>
      </c>
      <c r="S3387" s="366">
        <v>498</v>
      </c>
      <c r="T3387" s="58">
        <v>0</v>
      </c>
      <c r="U3387" s="58">
        <f t="shared" ref="U3387:U3388" si="291">T3387*1.12</f>
        <v>0</v>
      </c>
      <c r="V3387" s="70"/>
      <c r="W3387" s="32">
        <v>2016</v>
      </c>
      <c r="X3387" s="30" t="s">
        <v>14031</v>
      </c>
      <c r="Y3387" s="364"/>
      <c r="Z3387" s="364"/>
      <c r="AA3387" s="364"/>
      <c r="AB3387" s="364"/>
      <c r="AC3387" s="364"/>
      <c r="AD3387" s="364"/>
      <c r="AE3387" s="364"/>
      <c r="AF3387" s="364"/>
      <c r="AG3387" s="364"/>
      <c r="AH3387" s="39"/>
      <c r="AI3387" s="39"/>
      <c r="AJ3387" s="39"/>
      <c r="AK3387" s="39"/>
      <c r="AL3387" s="39"/>
      <c r="AM3387" s="39"/>
      <c r="AN3387" s="39"/>
      <c r="AO3387" s="39"/>
      <c r="AP3387" s="39"/>
      <c r="AQ3387" s="39"/>
      <c r="AR3387" s="39"/>
      <c r="AS3387" s="39"/>
      <c r="AT3387" s="39"/>
      <c r="AU3387" s="39"/>
      <c r="AV3387" s="39"/>
      <c r="AW3387" s="39"/>
      <c r="AX3387" s="39"/>
      <c r="AY3387" s="39"/>
      <c r="AZ3387" s="39"/>
      <c r="BA3387" s="39"/>
      <c r="BB3387" s="39"/>
      <c r="BC3387" s="39"/>
      <c r="BD3387" s="39"/>
      <c r="BE3387" s="39"/>
      <c r="BF3387" s="39"/>
    </row>
    <row r="3388" spans="1:58" s="40" customFormat="1" ht="50.1" customHeight="1">
      <c r="A3388" s="87" t="s">
        <v>14032</v>
      </c>
      <c r="B3388" s="115" t="s">
        <v>35</v>
      </c>
      <c r="C3388" s="220" t="s">
        <v>7744</v>
      </c>
      <c r="D3388" s="220" t="s">
        <v>7745</v>
      </c>
      <c r="E3388" s="220" t="s">
        <v>7746</v>
      </c>
      <c r="F3388" s="220" t="s">
        <v>14033</v>
      </c>
      <c r="G3388" s="30" t="s">
        <v>103</v>
      </c>
      <c r="H3388" s="32">
        <v>0</v>
      </c>
      <c r="I3388" s="32">
        <v>590000000</v>
      </c>
      <c r="J3388" s="98" t="s">
        <v>7255</v>
      </c>
      <c r="K3388" s="30" t="s">
        <v>13233</v>
      </c>
      <c r="L3388" s="98" t="s">
        <v>7255</v>
      </c>
      <c r="M3388" s="98" t="s">
        <v>84</v>
      </c>
      <c r="N3388" s="30" t="s">
        <v>303</v>
      </c>
      <c r="O3388" s="30" t="s">
        <v>974</v>
      </c>
      <c r="P3388" s="30">
        <v>796</v>
      </c>
      <c r="Q3388" s="30" t="s">
        <v>47</v>
      </c>
      <c r="R3388" s="58">
        <v>30</v>
      </c>
      <c r="S3388" s="315">
        <v>4685</v>
      </c>
      <c r="T3388" s="102">
        <f t="shared" ref="T3388" si="292">S3388*R3388</f>
        <v>140550</v>
      </c>
      <c r="U3388" s="58">
        <f t="shared" si="291"/>
        <v>157416.00000000003</v>
      </c>
      <c r="V3388" s="98"/>
      <c r="W3388" s="68">
        <v>2016</v>
      </c>
      <c r="X3388" s="314" t="s">
        <v>13857</v>
      </c>
      <c r="Y3388" s="364"/>
      <c r="Z3388" s="364"/>
      <c r="AA3388" s="364"/>
      <c r="AB3388" s="364"/>
      <c r="AC3388" s="364"/>
      <c r="AD3388" s="364"/>
      <c r="AE3388" s="364"/>
      <c r="AF3388" s="364"/>
      <c r="AG3388" s="364"/>
      <c r="AH3388" s="39"/>
      <c r="AI3388" s="39"/>
      <c r="AJ3388" s="39"/>
      <c r="AK3388" s="39"/>
      <c r="AL3388" s="39"/>
      <c r="AM3388" s="39"/>
      <c r="AN3388" s="39"/>
      <c r="AO3388" s="39"/>
      <c r="AP3388" s="39"/>
      <c r="AQ3388" s="39"/>
      <c r="AR3388" s="39"/>
      <c r="AS3388" s="39"/>
      <c r="AT3388" s="39"/>
      <c r="AU3388" s="39"/>
      <c r="AV3388" s="39"/>
      <c r="AW3388" s="39"/>
      <c r="AX3388" s="39"/>
      <c r="AY3388" s="39"/>
      <c r="AZ3388" s="39"/>
      <c r="BA3388" s="39"/>
      <c r="BB3388" s="39"/>
      <c r="BC3388" s="39"/>
      <c r="BD3388" s="39"/>
      <c r="BE3388" s="39"/>
      <c r="BF3388" s="39"/>
    </row>
    <row r="3389" spans="1:58" ht="50.1" customHeight="1">
      <c r="A3389" s="29" t="s">
        <v>7751</v>
      </c>
      <c r="B3389" s="30" t="s">
        <v>35</v>
      </c>
      <c r="C3389" s="31" t="s">
        <v>7744</v>
      </c>
      <c r="D3389" s="31" t="s">
        <v>7745</v>
      </c>
      <c r="E3389" s="31" t="s">
        <v>7746</v>
      </c>
      <c r="F3389" s="31" t="s">
        <v>7752</v>
      </c>
      <c r="G3389" s="32" t="s">
        <v>40</v>
      </c>
      <c r="H3389" s="33">
        <v>0</v>
      </c>
      <c r="I3389" s="67">
        <v>590000000</v>
      </c>
      <c r="J3389" s="32" t="s">
        <v>7255</v>
      </c>
      <c r="K3389" s="32" t="s">
        <v>3859</v>
      </c>
      <c r="L3389" s="32" t="s">
        <v>7255</v>
      </c>
      <c r="M3389" s="32" t="s">
        <v>84</v>
      </c>
      <c r="N3389" s="32" t="s">
        <v>7748</v>
      </c>
      <c r="O3389" s="32" t="s">
        <v>56</v>
      </c>
      <c r="P3389" s="32">
        <v>796</v>
      </c>
      <c r="Q3389" s="32" t="s">
        <v>47</v>
      </c>
      <c r="R3389" s="34">
        <v>100</v>
      </c>
      <c r="S3389" s="34">
        <v>533</v>
      </c>
      <c r="T3389" s="35">
        <v>0</v>
      </c>
      <c r="U3389" s="36">
        <f t="shared" ref="U3389:U3412" si="293">T3389*1.12</f>
        <v>0</v>
      </c>
      <c r="V3389" s="37" t="s">
        <v>48</v>
      </c>
      <c r="W3389" s="32">
        <v>2016</v>
      </c>
      <c r="X3389" s="38">
        <v>11</v>
      </c>
    </row>
    <row r="3390" spans="1:58" s="193" customFormat="1" ht="50.1" customHeight="1">
      <c r="A3390" s="87" t="s">
        <v>7753</v>
      </c>
      <c r="B3390" s="30" t="s">
        <v>35</v>
      </c>
      <c r="C3390" s="42" t="s">
        <v>7744</v>
      </c>
      <c r="D3390" s="42" t="s">
        <v>7745</v>
      </c>
      <c r="E3390" s="42" t="s">
        <v>7746</v>
      </c>
      <c r="F3390" s="66" t="s">
        <v>7752</v>
      </c>
      <c r="G3390" s="30" t="s">
        <v>40</v>
      </c>
      <c r="H3390" s="134">
        <v>0</v>
      </c>
      <c r="I3390" s="67">
        <v>590000000</v>
      </c>
      <c r="J3390" s="98" t="s">
        <v>7255</v>
      </c>
      <c r="K3390" s="30" t="s">
        <v>7750</v>
      </c>
      <c r="L3390" s="98" t="s">
        <v>7255</v>
      </c>
      <c r="M3390" s="68" t="s">
        <v>84</v>
      </c>
      <c r="N3390" s="68" t="s">
        <v>7748</v>
      </c>
      <c r="O3390" s="30" t="s">
        <v>483</v>
      </c>
      <c r="P3390" s="32">
        <v>796</v>
      </c>
      <c r="Q3390" s="98" t="s">
        <v>47</v>
      </c>
      <c r="R3390" s="194">
        <v>100</v>
      </c>
      <c r="S3390" s="195">
        <v>533</v>
      </c>
      <c r="T3390" s="44">
        <f>R3390*S3390</f>
        <v>53300</v>
      </c>
      <c r="U3390" s="44">
        <f>T3390*1.12</f>
        <v>59696.000000000007</v>
      </c>
      <c r="V3390" s="70"/>
      <c r="W3390" s="32">
        <v>2016</v>
      </c>
      <c r="X3390" s="70"/>
    </row>
    <row r="3391" spans="1:58" ht="50.1" customHeight="1">
      <c r="A3391" s="29" t="s">
        <v>7754</v>
      </c>
      <c r="B3391" s="30" t="s">
        <v>35</v>
      </c>
      <c r="C3391" s="31" t="s">
        <v>7755</v>
      </c>
      <c r="D3391" s="31" t="s">
        <v>7745</v>
      </c>
      <c r="E3391" s="31" t="s">
        <v>7756</v>
      </c>
      <c r="F3391" s="31" t="s">
        <v>7757</v>
      </c>
      <c r="G3391" s="32" t="s">
        <v>40</v>
      </c>
      <c r="H3391" s="33">
        <v>0</v>
      </c>
      <c r="I3391" s="67">
        <v>590000000</v>
      </c>
      <c r="J3391" s="32" t="s">
        <v>7255</v>
      </c>
      <c r="K3391" s="32" t="s">
        <v>3859</v>
      </c>
      <c r="L3391" s="32" t="s">
        <v>7255</v>
      </c>
      <c r="M3391" s="32" t="s">
        <v>84</v>
      </c>
      <c r="N3391" s="32" t="s">
        <v>7748</v>
      </c>
      <c r="O3391" s="32" t="s">
        <v>56</v>
      </c>
      <c r="P3391" s="32">
        <v>796</v>
      </c>
      <c r="Q3391" s="32" t="s">
        <v>47</v>
      </c>
      <c r="R3391" s="34">
        <v>500</v>
      </c>
      <c r="S3391" s="34">
        <v>289</v>
      </c>
      <c r="T3391" s="35">
        <v>0</v>
      </c>
      <c r="U3391" s="36">
        <f t="shared" si="293"/>
        <v>0</v>
      </c>
      <c r="V3391" s="37" t="s">
        <v>48</v>
      </c>
      <c r="W3391" s="32">
        <v>2016</v>
      </c>
      <c r="X3391" s="38">
        <v>11</v>
      </c>
    </row>
    <row r="3392" spans="1:58" s="40" customFormat="1" ht="50.1" customHeight="1">
      <c r="A3392" s="87" t="s">
        <v>7758</v>
      </c>
      <c r="B3392" s="30" t="s">
        <v>35</v>
      </c>
      <c r="C3392" s="220" t="s">
        <v>7755</v>
      </c>
      <c r="D3392" s="220" t="s">
        <v>7745</v>
      </c>
      <c r="E3392" s="220" t="s">
        <v>7756</v>
      </c>
      <c r="F3392" s="285" t="s">
        <v>7757</v>
      </c>
      <c r="G3392" s="30" t="s">
        <v>40</v>
      </c>
      <c r="H3392" s="134">
        <v>0</v>
      </c>
      <c r="I3392" s="67">
        <v>590000000</v>
      </c>
      <c r="J3392" s="98" t="s">
        <v>7255</v>
      </c>
      <c r="K3392" s="30" t="s">
        <v>7750</v>
      </c>
      <c r="L3392" s="98" t="s">
        <v>7255</v>
      </c>
      <c r="M3392" s="68" t="s">
        <v>84</v>
      </c>
      <c r="N3392" s="68" t="s">
        <v>7748</v>
      </c>
      <c r="O3392" s="30" t="s">
        <v>483</v>
      </c>
      <c r="P3392" s="32">
        <v>796</v>
      </c>
      <c r="Q3392" s="98" t="s">
        <v>47</v>
      </c>
      <c r="R3392" s="366">
        <v>500</v>
      </c>
      <c r="S3392" s="366">
        <v>289</v>
      </c>
      <c r="T3392" s="58">
        <v>0</v>
      </c>
      <c r="U3392" s="58">
        <f>T3392*1.12</f>
        <v>0</v>
      </c>
      <c r="V3392" s="70"/>
      <c r="W3392" s="32">
        <v>2016</v>
      </c>
      <c r="X3392" s="30" t="s">
        <v>14031</v>
      </c>
      <c r="Y3392" s="364"/>
      <c r="Z3392" s="364"/>
      <c r="AA3392" s="364"/>
      <c r="AB3392" s="364"/>
      <c r="AC3392" s="364"/>
      <c r="AD3392" s="364"/>
      <c r="AE3392" s="364"/>
      <c r="AF3392" s="364"/>
      <c r="AG3392" s="364"/>
      <c r="AH3392" s="39"/>
      <c r="AI3392" s="39"/>
      <c r="AJ3392" s="39"/>
      <c r="AK3392" s="39"/>
      <c r="AL3392" s="39"/>
      <c r="AM3392" s="39"/>
      <c r="AN3392" s="39"/>
      <c r="AO3392" s="39"/>
      <c r="AP3392" s="39"/>
      <c r="AQ3392" s="39"/>
      <c r="AR3392" s="39"/>
      <c r="AS3392" s="39"/>
      <c r="AT3392" s="39"/>
      <c r="AU3392" s="39"/>
      <c r="AV3392" s="39"/>
      <c r="AW3392" s="39"/>
      <c r="AX3392" s="39"/>
      <c r="AY3392" s="39"/>
      <c r="AZ3392" s="39"/>
      <c r="BA3392" s="39"/>
      <c r="BB3392" s="39"/>
      <c r="BC3392" s="39"/>
      <c r="BD3392" s="39"/>
      <c r="BE3392" s="39"/>
      <c r="BF3392" s="39"/>
    </row>
    <row r="3393" spans="1:58" s="40" customFormat="1" ht="50.1" customHeight="1">
      <c r="A3393" s="87" t="s">
        <v>14034</v>
      </c>
      <c r="B3393" s="115" t="s">
        <v>35</v>
      </c>
      <c r="C3393" s="221" t="s">
        <v>7755</v>
      </c>
      <c r="D3393" s="220" t="s">
        <v>7745</v>
      </c>
      <c r="E3393" s="220" t="s">
        <v>7756</v>
      </c>
      <c r="F3393" s="220" t="s">
        <v>14035</v>
      </c>
      <c r="G3393" s="30" t="s">
        <v>103</v>
      </c>
      <c r="H3393" s="32">
        <v>0</v>
      </c>
      <c r="I3393" s="32">
        <v>590000000</v>
      </c>
      <c r="J3393" s="98" t="s">
        <v>7255</v>
      </c>
      <c r="K3393" s="30" t="s">
        <v>13233</v>
      </c>
      <c r="L3393" s="98" t="s">
        <v>7255</v>
      </c>
      <c r="M3393" s="98" t="s">
        <v>84</v>
      </c>
      <c r="N3393" s="30" t="s">
        <v>303</v>
      </c>
      <c r="O3393" s="30" t="s">
        <v>974</v>
      </c>
      <c r="P3393" s="30">
        <v>796</v>
      </c>
      <c r="Q3393" s="30" t="s">
        <v>47</v>
      </c>
      <c r="R3393" s="58">
        <v>30</v>
      </c>
      <c r="S3393" s="58">
        <v>9122</v>
      </c>
      <c r="T3393" s="102">
        <f>S3393*R3393</f>
        <v>273660</v>
      </c>
      <c r="U3393" s="58">
        <f>T3393*1.12</f>
        <v>306499.20000000001</v>
      </c>
      <c r="V3393" s="123"/>
      <c r="W3393" s="68">
        <v>2016</v>
      </c>
      <c r="X3393" s="314" t="s">
        <v>13857</v>
      </c>
      <c r="Y3393" s="364"/>
      <c r="Z3393" s="364"/>
      <c r="AA3393" s="364"/>
      <c r="AB3393" s="364"/>
      <c r="AC3393" s="364"/>
      <c r="AD3393" s="364"/>
      <c r="AE3393" s="364"/>
      <c r="AF3393" s="364"/>
      <c r="AG3393" s="364"/>
      <c r="AH3393" s="39"/>
      <c r="AI3393" s="39"/>
      <c r="AJ3393" s="39"/>
      <c r="AK3393" s="39"/>
      <c r="AL3393" s="39"/>
      <c r="AM3393" s="39"/>
      <c r="AN3393" s="39"/>
      <c r="AO3393" s="39"/>
      <c r="AP3393" s="39"/>
      <c r="AQ3393" s="39"/>
      <c r="AR3393" s="39"/>
      <c r="AS3393" s="39"/>
      <c r="AT3393" s="39"/>
      <c r="AU3393" s="39"/>
      <c r="AV3393" s="39"/>
      <c r="AW3393" s="39"/>
      <c r="AX3393" s="39"/>
      <c r="AY3393" s="39"/>
      <c r="AZ3393" s="39"/>
      <c r="BA3393" s="39"/>
      <c r="BB3393" s="39"/>
      <c r="BC3393" s="39"/>
      <c r="BD3393" s="39"/>
      <c r="BE3393" s="39"/>
      <c r="BF3393" s="39"/>
    </row>
    <row r="3394" spans="1:58" ht="50.1" customHeight="1">
      <c r="A3394" s="29" t="s">
        <v>7759</v>
      </c>
      <c r="B3394" s="30" t="s">
        <v>35</v>
      </c>
      <c r="C3394" s="31" t="s">
        <v>7755</v>
      </c>
      <c r="D3394" s="31" t="s">
        <v>7745</v>
      </c>
      <c r="E3394" s="31" t="s">
        <v>7756</v>
      </c>
      <c r="F3394" s="31" t="s">
        <v>7760</v>
      </c>
      <c r="G3394" s="32" t="s">
        <v>40</v>
      </c>
      <c r="H3394" s="33">
        <v>0</v>
      </c>
      <c r="I3394" s="67">
        <v>590000000</v>
      </c>
      <c r="J3394" s="32" t="s">
        <v>7255</v>
      </c>
      <c r="K3394" s="32" t="s">
        <v>3859</v>
      </c>
      <c r="L3394" s="32" t="s">
        <v>7255</v>
      </c>
      <c r="M3394" s="32" t="s">
        <v>84</v>
      </c>
      <c r="N3394" s="32" t="s">
        <v>7748</v>
      </c>
      <c r="O3394" s="32" t="s">
        <v>56</v>
      </c>
      <c r="P3394" s="32">
        <v>796</v>
      </c>
      <c r="Q3394" s="32" t="s">
        <v>47</v>
      </c>
      <c r="R3394" s="34">
        <v>300</v>
      </c>
      <c r="S3394" s="34">
        <v>289</v>
      </c>
      <c r="T3394" s="35">
        <v>0</v>
      </c>
      <c r="U3394" s="36">
        <f t="shared" si="293"/>
        <v>0</v>
      </c>
      <c r="V3394" s="37" t="s">
        <v>48</v>
      </c>
      <c r="W3394" s="32">
        <v>2016</v>
      </c>
      <c r="X3394" s="38">
        <v>11</v>
      </c>
    </row>
    <row r="3395" spans="1:58" s="193" customFormat="1" ht="50.1" customHeight="1">
      <c r="A3395" s="87" t="s">
        <v>7761</v>
      </c>
      <c r="B3395" s="30" t="s">
        <v>35</v>
      </c>
      <c r="C3395" s="42" t="s">
        <v>7755</v>
      </c>
      <c r="D3395" s="42" t="s">
        <v>7745</v>
      </c>
      <c r="E3395" s="42" t="s">
        <v>7756</v>
      </c>
      <c r="F3395" s="66" t="s">
        <v>7760</v>
      </c>
      <c r="G3395" s="30" t="s">
        <v>40</v>
      </c>
      <c r="H3395" s="134">
        <v>0</v>
      </c>
      <c r="I3395" s="67">
        <v>590000000</v>
      </c>
      <c r="J3395" s="98" t="s">
        <v>7255</v>
      </c>
      <c r="K3395" s="30" t="s">
        <v>7750</v>
      </c>
      <c r="L3395" s="98" t="s">
        <v>7255</v>
      </c>
      <c r="M3395" s="68" t="s">
        <v>84</v>
      </c>
      <c r="N3395" s="68" t="s">
        <v>7748</v>
      </c>
      <c r="O3395" s="30" t="s">
        <v>483</v>
      </c>
      <c r="P3395" s="32">
        <v>796</v>
      </c>
      <c r="Q3395" s="98" t="s">
        <v>47</v>
      </c>
      <c r="R3395" s="194">
        <v>300</v>
      </c>
      <c r="S3395" s="195">
        <v>289</v>
      </c>
      <c r="T3395" s="44">
        <f>R3395*S3395</f>
        <v>86700</v>
      </c>
      <c r="U3395" s="44">
        <f>T3395*1.12</f>
        <v>97104.000000000015</v>
      </c>
      <c r="V3395" s="70"/>
      <c r="W3395" s="32">
        <v>2016</v>
      </c>
      <c r="X3395" s="70"/>
    </row>
    <row r="3396" spans="1:58" ht="50.1" customHeight="1">
      <c r="A3396" s="29" t="s">
        <v>7762</v>
      </c>
      <c r="B3396" s="30" t="s">
        <v>35</v>
      </c>
      <c r="C3396" s="31" t="s">
        <v>7755</v>
      </c>
      <c r="D3396" s="31" t="s">
        <v>7745</v>
      </c>
      <c r="E3396" s="31" t="s">
        <v>7756</v>
      </c>
      <c r="F3396" s="31" t="s">
        <v>7763</v>
      </c>
      <c r="G3396" s="32" t="s">
        <v>40</v>
      </c>
      <c r="H3396" s="33">
        <v>0</v>
      </c>
      <c r="I3396" s="67">
        <v>590000000</v>
      </c>
      <c r="J3396" s="32" t="s">
        <v>7255</v>
      </c>
      <c r="K3396" s="32" t="s">
        <v>3859</v>
      </c>
      <c r="L3396" s="32" t="s">
        <v>7255</v>
      </c>
      <c r="M3396" s="32" t="s">
        <v>84</v>
      </c>
      <c r="N3396" s="32" t="s">
        <v>7748</v>
      </c>
      <c r="O3396" s="32" t="s">
        <v>56</v>
      </c>
      <c r="P3396" s="32">
        <v>796</v>
      </c>
      <c r="Q3396" s="32" t="s">
        <v>47</v>
      </c>
      <c r="R3396" s="34">
        <v>400</v>
      </c>
      <c r="S3396" s="34">
        <v>278</v>
      </c>
      <c r="T3396" s="35">
        <v>0</v>
      </c>
      <c r="U3396" s="36">
        <f t="shared" si="293"/>
        <v>0</v>
      </c>
      <c r="V3396" s="37" t="s">
        <v>48</v>
      </c>
      <c r="W3396" s="32">
        <v>2016</v>
      </c>
      <c r="X3396" s="38">
        <v>11</v>
      </c>
    </row>
    <row r="3397" spans="1:58" s="193" customFormat="1" ht="50.1" customHeight="1">
      <c r="A3397" s="87" t="s">
        <v>7764</v>
      </c>
      <c r="B3397" s="30" t="s">
        <v>35</v>
      </c>
      <c r="C3397" s="42" t="s">
        <v>7755</v>
      </c>
      <c r="D3397" s="42" t="s">
        <v>7745</v>
      </c>
      <c r="E3397" s="42" t="s">
        <v>7756</v>
      </c>
      <c r="F3397" s="66" t="s">
        <v>7763</v>
      </c>
      <c r="G3397" s="30" t="s">
        <v>40</v>
      </c>
      <c r="H3397" s="134">
        <v>0</v>
      </c>
      <c r="I3397" s="67">
        <v>590000000</v>
      </c>
      <c r="J3397" s="98" t="s">
        <v>7255</v>
      </c>
      <c r="K3397" s="30" t="s">
        <v>7750</v>
      </c>
      <c r="L3397" s="98" t="s">
        <v>7255</v>
      </c>
      <c r="M3397" s="68" t="s">
        <v>84</v>
      </c>
      <c r="N3397" s="68" t="s">
        <v>7748</v>
      </c>
      <c r="O3397" s="30" t="s">
        <v>483</v>
      </c>
      <c r="P3397" s="32">
        <v>796</v>
      </c>
      <c r="Q3397" s="98" t="s">
        <v>47</v>
      </c>
      <c r="R3397" s="194">
        <v>400</v>
      </c>
      <c r="S3397" s="195">
        <v>278</v>
      </c>
      <c r="T3397" s="44">
        <f>R3397*S3397</f>
        <v>111200</v>
      </c>
      <c r="U3397" s="44">
        <f>T3397*1.12</f>
        <v>124544.00000000001</v>
      </c>
      <c r="V3397" s="70"/>
      <c r="W3397" s="32">
        <v>2016</v>
      </c>
      <c r="X3397" s="70"/>
    </row>
    <row r="3398" spans="1:58" ht="50.1" customHeight="1">
      <c r="A3398" s="29" t="s">
        <v>7765</v>
      </c>
      <c r="B3398" s="30" t="s">
        <v>35</v>
      </c>
      <c r="C3398" s="31" t="s">
        <v>7755</v>
      </c>
      <c r="D3398" s="31" t="s">
        <v>7745</v>
      </c>
      <c r="E3398" s="31" t="s">
        <v>7756</v>
      </c>
      <c r="F3398" s="31" t="s">
        <v>7766</v>
      </c>
      <c r="G3398" s="32" t="s">
        <v>40</v>
      </c>
      <c r="H3398" s="33">
        <v>0</v>
      </c>
      <c r="I3398" s="67">
        <v>590000000</v>
      </c>
      <c r="J3398" s="32" t="s">
        <v>7255</v>
      </c>
      <c r="K3398" s="32" t="s">
        <v>3859</v>
      </c>
      <c r="L3398" s="32" t="s">
        <v>7255</v>
      </c>
      <c r="M3398" s="32" t="s">
        <v>84</v>
      </c>
      <c r="N3398" s="32" t="s">
        <v>7748</v>
      </c>
      <c r="O3398" s="32" t="s">
        <v>56</v>
      </c>
      <c r="P3398" s="32">
        <v>796</v>
      </c>
      <c r="Q3398" s="32" t="s">
        <v>47</v>
      </c>
      <c r="R3398" s="34">
        <v>300</v>
      </c>
      <c r="S3398" s="34">
        <v>278</v>
      </c>
      <c r="T3398" s="35">
        <v>0</v>
      </c>
      <c r="U3398" s="36">
        <f t="shared" si="293"/>
        <v>0</v>
      </c>
      <c r="V3398" s="37" t="s">
        <v>48</v>
      </c>
      <c r="W3398" s="32">
        <v>2016</v>
      </c>
      <c r="X3398" s="38">
        <v>11</v>
      </c>
    </row>
    <row r="3399" spans="1:58" s="193" customFormat="1" ht="50.1" customHeight="1">
      <c r="A3399" s="87" t="s">
        <v>7767</v>
      </c>
      <c r="B3399" s="30" t="s">
        <v>35</v>
      </c>
      <c r="C3399" s="42" t="s">
        <v>7755</v>
      </c>
      <c r="D3399" s="42" t="s">
        <v>7745</v>
      </c>
      <c r="E3399" s="42" t="s">
        <v>7756</v>
      </c>
      <c r="F3399" s="66" t="s">
        <v>7766</v>
      </c>
      <c r="G3399" s="30" t="s">
        <v>40</v>
      </c>
      <c r="H3399" s="134">
        <v>0</v>
      </c>
      <c r="I3399" s="67">
        <v>590000000</v>
      </c>
      <c r="J3399" s="98" t="s">
        <v>7255</v>
      </c>
      <c r="K3399" s="30" t="s">
        <v>7750</v>
      </c>
      <c r="L3399" s="98" t="s">
        <v>7255</v>
      </c>
      <c r="M3399" s="68" t="s">
        <v>84</v>
      </c>
      <c r="N3399" s="68" t="s">
        <v>7748</v>
      </c>
      <c r="O3399" s="30" t="s">
        <v>483</v>
      </c>
      <c r="P3399" s="32">
        <v>796</v>
      </c>
      <c r="Q3399" s="98" t="s">
        <v>47</v>
      </c>
      <c r="R3399" s="194">
        <v>300</v>
      </c>
      <c r="S3399" s="195">
        <v>278</v>
      </c>
      <c r="T3399" s="44">
        <f>R3399*S3399</f>
        <v>83400</v>
      </c>
      <c r="U3399" s="44">
        <f>T3399*1.12</f>
        <v>93408.000000000015</v>
      </c>
      <c r="V3399" s="70"/>
      <c r="W3399" s="32">
        <v>2016</v>
      </c>
      <c r="X3399" s="70"/>
    </row>
    <row r="3400" spans="1:58" ht="50.1" customHeight="1">
      <c r="A3400" s="29" t="s">
        <v>7768</v>
      </c>
      <c r="B3400" s="30" t="s">
        <v>35</v>
      </c>
      <c r="C3400" s="31" t="s">
        <v>7755</v>
      </c>
      <c r="D3400" s="31" t="s">
        <v>7745</v>
      </c>
      <c r="E3400" s="31" t="s">
        <v>7756</v>
      </c>
      <c r="F3400" s="31" t="s">
        <v>7769</v>
      </c>
      <c r="G3400" s="32" t="s">
        <v>40</v>
      </c>
      <c r="H3400" s="33">
        <v>0</v>
      </c>
      <c r="I3400" s="67">
        <v>590000000</v>
      </c>
      <c r="J3400" s="32" t="s">
        <v>7255</v>
      </c>
      <c r="K3400" s="32" t="s">
        <v>3859</v>
      </c>
      <c r="L3400" s="32" t="s">
        <v>7255</v>
      </c>
      <c r="M3400" s="32" t="s">
        <v>84</v>
      </c>
      <c r="N3400" s="32" t="s">
        <v>7748</v>
      </c>
      <c r="O3400" s="32" t="s">
        <v>56</v>
      </c>
      <c r="P3400" s="32">
        <v>796</v>
      </c>
      <c r="Q3400" s="32" t="s">
        <v>47</v>
      </c>
      <c r="R3400" s="34">
        <v>300</v>
      </c>
      <c r="S3400" s="34">
        <v>246</v>
      </c>
      <c r="T3400" s="35">
        <v>0</v>
      </c>
      <c r="U3400" s="36">
        <f t="shared" si="293"/>
        <v>0</v>
      </c>
      <c r="V3400" s="37" t="s">
        <v>48</v>
      </c>
      <c r="W3400" s="32">
        <v>2016</v>
      </c>
      <c r="X3400" s="38">
        <v>11</v>
      </c>
    </row>
    <row r="3401" spans="1:58" s="193" customFormat="1" ht="50.1" customHeight="1">
      <c r="A3401" s="87" t="s">
        <v>7770</v>
      </c>
      <c r="B3401" s="30" t="s">
        <v>35</v>
      </c>
      <c r="C3401" s="42" t="s">
        <v>7755</v>
      </c>
      <c r="D3401" s="42" t="s">
        <v>7745</v>
      </c>
      <c r="E3401" s="42" t="s">
        <v>7756</v>
      </c>
      <c r="F3401" s="66" t="s">
        <v>7769</v>
      </c>
      <c r="G3401" s="30" t="s">
        <v>40</v>
      </c>
      <c r="H3401" s="134">
        <v>0</v>
      </c>
      <c r="I3401" s="67">
        <v>590000000</v>
      </c>
      <c r="J3401" s="98" t="s">
        <v>7255</v>
      </c>
      <c r="K3401" s="30" t="s">
        <v>7750</v>
      </c>
      <c r="L3401" s="98" t="s">
        <v>7255</v>
      </c>
      <c r="M3401" s="68" t="s">
        <v>84</v>
      </c>
      <c r="N3401" s="68" t="s">
        <v>7748</v>
      </c>
      <c r="O3401" s="30" t="s">
        <v>483</v>
      </c>
      <c r="P3401" s="32">
        <v>796</v>
      </c>
      <c r="Q3401" s="98" t="s">
        <v>47</v>
      </c>
      <c r="R3401" s="194">
        <v>300</v>
      </c>
      <c r="S3401" s="195">
        <v>246</v>
      </c>
      <c r="T3401" s="44">
        <f>R3401*S3401</f>
        <v>73800</v>
      </c>
      <c r="U3401" s="44">
        <f>T3401*1.12</f>
        <v>82656.000000000015</v>
      </c>
      <c r="V3401" s="70"/>
      <c r="W3401" s="32">
        <v>2016</v>
      </c>
      <c r="X3401" s="70"/>
    </row>
    <row r="3402" spans="1:58" ht="50.1" customHeight="1">
      <c r="A3402" s="29" t="s">
        <v>7771</v>
      </c>
      <c r="B3402" s="30" t="s">
        <v>35</v>
      </c>
      <c r="C3402" s="31" t="s">
        <v>7755</v>
      </c>
      <c r="D3402" s="31" t="s">
        <v>7745</v>
      </c>
      <c r="E3402" s="31" t="s">
        <v>7756</v>
      </c>
      <c r="F3402" s="31" t="s">
        <v>7772</v>
      </c>
      <c r="G3402" s="32" t="s">
        <v>40</v>
      </c>
      <c r="H3402" s="33">
        <v>0</v>
      </c>
      <c r="I3402" s="67">
        <v>590000000</v>
      </c>
      <c r="J3402" s="32" t="s">
        <v>7255</v>
      </c>
      <c r="K3402" s="32" t="s">
        <v>3859</v>
      </c>
      <c r="L3402" s="32" t="s">
        <v>7255</v>
      </c>
      <c r="M3402" s="32" t="s">
        <v>84</v>
      </c>
      <c r="N3402" s="32" t="s">
        <v>7748</v>
      </c>
      <c r="O3402" s="32" t="s">
        <v>56</v>
      </c>
      <c r="P3402" s="32">
        <v>796</v>
      </c>
      <c r="Q3402" s="32" t="s">
        <v>47</v>
      </c>
      <c r="R3402" s="34">
        <v>200</v>
      </c>
      <c r="S3402" s="34">
        <v>246</v>
      </c>
      <c r="T3402" s="35">
        <v>0</v>
      </c>
      <c r="U3402" s="36">
        <f t="shared" si="293"/>
        <v>0</v>
      </c>
      <c r="V3402" s="37" t="s">
        <v>48</v>
      </c>
      <c r="W3402" s="32">
        <v>2016</v>
      </c>
      <c r="X3402" s="38">
        <v>11</v>
      </c>
    </row>
    <row r="3403" spans="1:58" s="193" customFormat="1" ht="50.1" customHeight="1">
      <c r="A3403" s="87" t="s">
        <v>7773</v>
      </c>
      <c r="B3403" s="30" t="s">
        <v>35</v>
      </c>
      <c r="C3403" s="42" t="s">
        <v>7755</v>
      </c>
      <c r="D3403" s="42" t="s">
        <v>7745</v>
      </c>
      <c r="E3403" s="42" t="s">
        <v>7756</v>
      </c>
      <c r="F3403" s="66" t="s">
        <v>7772</v>
      </c>
      <c r="G3403" s="30" t="s">
        <v>40</v>
      </c>
      <c r="H3403" s="134">
        <v>0</v>
      </c>
      <c r="I3403" s="67">
        <v>590000000</v>
      </c>
      <c r="J3403" s="98" t="s">
        <v>7255</v>
      </c>
      <c r="K3403" s="30" t="s">
        <v>7750</v>
      </c>
      <c r="L3403" s="98" t="s">
        <v>7255</v>
      </c>
      <c r="M3403" s="68" t="s">
        <v>84</v>
      </c>
      <c r="N3403" s="68" t="s">
        <v>7748</v>
      </c>
      <c r="O3403" s="30" t="s">
        <v>483</v>
      </c>
      <c r="P3403" s="32">
        <v>796</v>
      </c>
      <c r="Q3403" s="98" t="s">
        <v>47</v>
      </c>
      <c r="R3403" s="186">
        <v>200</v>
      </c>
      <c r="S3403" s="195">
        <v>246</v>
      </c>
      <c r="T3403" s="44">
        <f>R3403*S3403</f>
        <v>49200</v>
      </c>
      <c r="U3403" s="44">
        <f>T3403*1.12</f>
        <v>55104.000000000007</v>
      </c>
      <c r="V3403" s="70"/>
      <c r="W3403" s="32">
        <v>2016</v>
      </c>
      <c r="X3403" s="70"/>
    </row>
    <row r="3404" spans="1:58" ht="50.1" customHeight="1">
      <c r="A3404" s="29" t="s">
        <v>7774</v>
      </c>
      <c r="B3404" s="30" t="s">
        <v>35</v>
      </c>
      <c r="C3404" s="31" t="s">
        <v>7755</v>
      </c>
      <c r="D3404" s="31" t="s">
        <v>7745</v>
      </c>
      <c r="E3404" s="31" t="s">
        <v>7756</v>
      </c>
      <c r="F3404" s="31" t="s">
        <v>7775</v>
      </c>
      <c r="G3404" s="32" t="s">
        <v>40</v>
      </c>
      <c r="H3404" s="33">
        <v>0</v>
      </c>
      <c r="I3404" s="67">
        <v>590000000</v>
      </c>
      <c r="J3404" s="32" t="s">
        <v>7255</v>
      </c>
      <c r="K3404" s="32" t="s">
        <v>3859</v>
      </c>
      <c r="L3404" s="32" t="s">
        <v>7255</v>
      </c>
      <c r="M3404" s="32" t="s">
        <v>84</v>
      </c>
      <c r="N3404" s="32" t="s">
        <v>7748</v>
      </c>
      <c r="O3404" s="32" t="s">
        <v>56</v>
      </c>
      <c r="P3404" s="32">
        <v>796</v>
      </c>
      <c r="Q3404" s="32" t="s">
        <v>47</v>
      </c>
      <c r="R3404" s="34">
        <v>300</v>
      </c>
      <c r="S3404" s="34">
        <v>236</v>
      </c>
      <c r="T3404" s="35">
        <v>0</v>
      </c>
      <c r="U3404" s="36">
        <f t="shared" si="293"/>
        <v>0</v>
      </c>
      <c r="V3404" s="37" t="s">
        <v>48</v>
      </c>
      <c r="W3404" s="32">
        <v>2016</v>
      </c>
      <c r="X3404" s="38">
        <v>11</v>
      </c>
    </row>
    <row r="3405" spans="1:58" s="193" customFormat="1" ht="50.1" customHeight="1">
      <c r="A3405" s="87" t="s">
        <v>7776</v>
      </c>
      <c r="B3405" s="30" t="s">
        <v>35</v>
      </c>
      <c r="C3405" s="42" t="s">
        <v>7755</v>
      </c>
      <c r="D3405" s="42" t="s">
        <v>7745</v>
      </c>
      <c r="E3405" s="42" t="s">
        <v>7756</v>
      </c>
      <c r="F3405" s="66" t="s">
        <v>7775</v>
      </c>
      <c r="G3405" s="30" t="s">
        <v>40</v>
      </c>
      <c r="H3405" s="134">
        <v>0</v>
      </c>
      <c r="I3405" s="67">
        <v>590000000</v>
      </c>
      <c r="J3405" s="98" t="s">
        <v>7255</v>
      </c>
      <c r="K3405" s="30" t="s">
        <v>7750</v>
      </c>
      <c r="L3405" s="98" t="s">
        <v>7255</v>
      </c>
      <c r="M3405" s="68" t="s">
        <v>84</v>
      </c>
      <c r="N3405" s="68" t="s">
        <v>7748</v>
      </c>
      <c r="O3405" s="30" t="s">
        <v>483</v>
      </c>
      <c r="P3405" s="32">
        <v>796</v>
      </c>
      <c r="Q3405" s="98" t="s">
        <v>47</v>
      </c>
      <c r="R3405" s="186">
        <v>300</v>
      </c>
      <c r="S3405" s="100">
        <v>236</v>
      </c>
      <c r="T3405" s="44">
        <f>R3405*S3405</f>
        <v>70800</v>
      </c>
      <c r="U3405" s="44">
        <f>T3405*1.12</f>
        <v>79296.000000000015</v>
      </c>
      <c r="V3405" s="70"/>
      <c r="W3405" s="32">
        <v>2016</v>
      </c>
      <c r="X3405" s="70"/>
    </row>
    <row r="3406" spans="1:58" ht="50.1" customHeight="1">
      <c r="A3406" s="29" t="s">
        <v>7777</v>
      </c>
      <c r="B3406" s="30" t="s">
        <v>35</v>
      </c>
      <c r="C3406" s="31" t="s">
        <v>7755</v>
      </c>
      <c r="D3406" s="31" t="s">
        <v>7745</v>
      </c>
      <c r="E3406" s="31" t="s">
        <v>7756</v>
      </c>
      <c r="F3406" s="31" t="s">
        <v>7778</v>
      </c>
      <c r="G3406" s="32" t="s">
        <v>40</v>
      </c>
      <c r="H3406" s="33">
        <v>0</v>
      </c>
      <c r="I3406" s="67">
        <v>590000000</v>
      </c>
      <c r="J3406" s="32" t="s">
        <v>7255</v>
      </c>
      <c r="K3406" s="32" t="s">
        <v>3859</v>
      </c>
      <c r="L3406" s="32" t="s">
        <v>7255</v>
      </c>
      <c r="M3406" s="32" t="s">
        <v>84</v>
      </c>
      <c r="N3406" s="32" t="s">
        <v>7748</v>
      </c>
      <c r="O3406" s="32" t="s">
        <v>56</v>
      </c>
      <c r="P3406" s="32">
        <v>796</v>
      </c>
      <c r="Q3406" s="32" t="s">
        <v>47</v>
      </c>
      <c r="R3406" s="34">
        <v>200</v>
      </c>
      <c r="S3406" s="34">
        <v>236</v>
      </c>
      <c r="T3406" s="35">
        <v>0</v>
      </c>
      <c r="U3406" s="36">
        <f t="shared" si="293"/>
        <v>0</v>
      </c>
      <c r="V3406" s="37" t="s">
        <v>48</v>
      </c>
      <c r="W3406" s="32">
        <v>2016</v>
      </c>
      <c r="X3406" s="38">
        <v>11</v>
      </c>
    </row>
    <row r="3407" spans="1:58" s="193" customFormat="1" ht="50.1" customHeight="1">
      <c r="A3407" s="87" t="s">
        <v>7779</v>
      </c>
      <c r="B3407" s="30" t="s">
        <v>35</v>
      </c>
      <c r="C3407" s="42" t="s">
        <v>7755</v>
      </c>
      <c r="D3407" s="42" t="s">
        <v>7745</v>
      </c>
      <c r="E3407" s="42" t="s">
        <v>7756</v>
      </c>
      <c r="F3407" s="66" t="s">
        <v>7778</v>
      </c>
      <c r="G3407" s="30" t="s">
        <v>40</v>
      </c>
      <c r="H3407" s="134">
        <v>0</v>
      </c>
      <c r="I3407" s="67">
        <v>590000000</v>
      </c>
      <c r="J3407" s="98" t="s">
        <v>7255</v>
      </c>
      <c r="K3407" s="30" t="s">
        <v>7750</v>
      </c>
      <c r="L3407" s="98" t="s">
        <v>7255</v>
      </c>
      <c r="M3407" s="68" t="s">
        <v>84</v>
      </c>
      <c r="N3407" s="68" t="s">
        <v>7748</v>
      </c>
      <c r="O3407" s="30" t="s">
        <v>483</v>
      </c>
      <c r="P3407" s="32">
        <v>796</v>
      </c>
      <c r="Q3407" s="98" t="s">
        <v>47</v>
      </c>
      <c r="R3407" s="186">
        <v>200</v>
      </c>
      <c r="S3407" s="100">
        <v>236</v>
      </c>
      <c r="T3407" s="44">
        <f>R3407*S3407</f>
        <v>47200</v>
      </c>
      <c r="U3407" s="44">
        <f>T3407*1.12</f>
        <v>52864.000000000007</v>
      </c>
      <c r="V3407" s="70"/>
      <c r="W3407" s="32">
        <v>2016</v>
      </c>
      <c r="X3407" s="70"/>
    </row>
    <row r="3408" spans="1:58" ht="50.1" customHeight="1">
      <c r="A3408" s="29" t="s">
        <v>7780</v>
      </c>
      <c r="B3408" s="30" t="s">
        <v>35</v>
      </c>
      <c r="C3408" s="31" t="s">
        <v>7781</v>
      </c>
      <c r="D3408" s="31" t="s">
        <v>7782</v>
      </c>
      <c r="E3408" s="31" t="s">
        <v>7783</v>
      </c>
      <c r="F3408" s="31" t="s">
        <v>7784</v>
      </c>
      <c r="G3408" s="32" t="s">
        <v>40</v>
      </c>
      <c r="H3408" s="33">
        <v>0</v>
      </c>
      <c r="I3408" s="67">
        <v>590000000</v>
      </c>
      <c r="J3408" s="32" t="s">
        <v>41</v>
      </c>
      <c r="K3408" s="32" t="s">
        <v>3596</v>
      </c>
      <c r="L3408" s="32" t="s">
        <v>2986</v>
      </c>
      <c r="M3408" s="32" t="s">
        <v>84</v>
      </c>
      <c r="N3408" s="32" t="s">
        <v>7748</v>
      </c>
      <c r="O3408" s="32" t="s">
        <v>56</v>
      </c>
      <c r="P3408" s="32">
        <v>796</v>
      </c>
      <c r="Q3408" s="32" t="s">
        <v>47</v>
      </c>
      <c r="R3408" s="34">
        <v>15</v>
      </c>
      <c r="S3408" s="34">
        <v>144.5</v>
      </c>
      <c r="T3408" s="35">
        <v>0</v>
      </c>
      <c r="U3408" s="36">
        <f t="shared" si="293"/>
        <v>0</v>
      </c>
      <c r="V3408" s="37" t="s">
        <v>48</v>
      </c>
      <c r="W3408" s="32">
        <v>2016</v>
      </c>
      <c r="X3408" s="38">
        <v>11</v>
      </c>
    </row>
    <row r="3409" spans="1:24" s="193" customFormat="1" ht="50.1" customHeight="1">
      <c r="A3409" s="87" t="s">
        <v>7785</v>
      </c>
      <c r="B3409" s="30" t="s">
        <v>35</v>
      </c>
      <c r="C3409" s="42" t="s">
        <v>7781</v>
      </c>
      <c r="D3409" s="42" t="s">
        <v>7782</v>
      </c>
      <c r="E3409" s="42" t="s">
        <v>7783</v>
      </c>
      <c r="F3409" s="66" t="s">
        <v>7786</v>
      </c>
      <c r="G3409" s="68" t="s">
        <v>40</v>
      </c>
      <c r="H3409" s="134">
        <v>0</v>
      </c>
      <c r="I3409" s="67">
        <v>590000000</v>
      </c>
      <c r="J3409" s="68" t="s">
        <v>41</v>
      </c>
      <c r="K3409" s="30" t="s">
        <v>6609</v>
      </c>
      <c r="L3409" s="30" t="s">
        <v>2986</v>
      </c>
      <c r="M3409" s="68" t="s">
        <v>84</v>
      </c>
      <c r="N3409" s="68" t="s">
        <v>7748</v>
      </c>
      <c r="O3409" s="30" t="s">
        <v>483</v>
      </c>
      <c r="P3409" s="32">
        <v>796</v>
      </c>
      <c r="Q3409" s="32" t="s">
        <v>47</v>
      </c>
      <c r="R3409" s="53">
        <v>15</v>
      </c>
      <c r="S3409" s="170">
        <v>144.5</v>
      </c>
      <c r="T3409" s="44">
        <f>R3409*S3409</f>
        <v>2167.5</v>
      </c>
      <c r="U3409" s="44">
        <f>T3409*1.12</f>
        <v>2427.6000000000004</v>
      </c>
      <c r="V3409" s="196"/>
      <c r="W3409" s="32">
        <v>2016</v>
      </c>
      <c r="X3409" s="196"/>
    </row>
    <row r="3410" spans="1:24" ht="50.1" customHeight="1">
      <c r="A3410" s="29" t="s">
        <v>7787</v>
      </c>
      <c r="B3410" s="30" t="s">
        <v>35</v>
      </c>
      <c r="C3410" s="31" t="s">
        <v>7788</v>
      </c>
      <c r="D3410" s="31" t="s">
        <v>7782</v>
      </c>
      <c r="E3410" s="31" t="s">
        <v>7789</v>
      </c>
      <c r="F3410" s="31" t="s">
        <v>7790</v>
      </c>
      <c r="G3410" s="32" t="s">
        <v>40</v>
      </c>
      <c r="H3410" s="33">
        <v>0</v>
      </c>
      <c r="I3410" s="67">
        <v>590000000</v>
      </c>
      <c r="J3410" s="32" t="s">
        <v>41</v>
      </c>
      <c r="K3410" s="32" t="s">
        <v>3596</v>
      </c>
      <c r="L3410" s="32" t="s">
        <v>2986</v>
      </c>
      <c r="M3410" s="32" t="s">
        <v>84</v>
      </c>
      <c r="N3410" s="32" t="s">
        <v>7748</v>
      </c>
      <c r="O3410" s="32" t="s">
        <v>56</v>
      </c>
      <c r="P3410" s="32">
        <v>796</v>
      </c>
      <c r="Q3410" s="32" t="s">
        <v>47</v>
      </c>
      <c r="R3410" s="34">
        <v>20</v>
      </c>
      <c r="S3410" s="34">
        <v>240</v>
      </c>
      <c r="T3410" s="35">
        <v>0</v>
      </c>
      <c r="U3410" s="36">
        <f t="shared" si="293"/>
        <v>0</v>
      </c>
      <c r="V3410" s="37" t="s">
        <v>48</v>
      </c>
      <c r="W3410" s="32">
        <v>2016</v>
      </c>
      <c r="X3410" s="38">
        <v>11</v>
      </c>
    </row>
    <row r="3411" spans="1:24" s="40" customFormat="1" ht="50.1" customHeight="1">
      <c r="A3411" s="87" t="s">
        <v>7791</v>
      </c>
      <c r="B3411" s="30" t="s">
        <v>35</v>
      </c>
      <c r="C3411" s="179" t="s">
        <v>7788</v>
      </c>
      <c r="D3411" s="75" t="s">
        <v>7782</v>
      </c>
      <c r="E3411" s="179" t="s">
        <v>7789</v>
      </c>
      <c r="F3411" s="189" t="s">
        <v>7792</v>
      </c>
      <c r="G3411" s="68" t="s">
        <v>40</v>
      </c>
      <c r="H3411" s="134">
        <v>0</v>
      </c>
      <c r="I3411" s="67">
        <v>590000000</v>
      </c>
      <c r="J3411" s="68" t="s">
        <v>41</v>
      </c>
      <c r="K3411" s="30" t="s">
        <v>6609</v>
      </c>
      <c r="L3411" s="30" t="s">
        <v>2986</v>
      </c>
      <c r="M3411" s="68" t="s">
        <v>84</v>
      </c>
      <c r="N3411" s="68" t="s">
        <v>7748</v>
      </c>
      <c r="O3411" s="30" t="s">
        <v>483</v>
      </c>
      <c r="P3411" s="32">
        <v>796</v>
      </c>
      <c r="Q3411" s="32" t="s">
        <v>47</v>
      </c>
      <c r="R3411" s="53">
        <v>20</v>
      </c>
      <c r="S3411" s="170">
        <v>240</v>
      </c>
      <c r="T3411" s="44">
        <f>R3411*S3411</f>
        <v>4800</v>
      </c>
      <c r="U3411" s="44">
        <f>T3411*1.12</f>
        <v>5376.0000000000009</v>
      </c>
      <c r="V3411" s="196"/>
      <c r="W3411" s="32">
        <v>2016</v>
      </c>
      <c r="X3411" s="196"/>
    </row>
    <row r="3412" spans="1:24" ht="50.1" customHeight="1">
      <c r="A3412" s="29" t="s">
        <v>7793</v>
      </c>
      <c r="B3412" s="30" t="s">
        <v>35</v>
      </c>
      <c r="C3412" s="31" t="s">
        <v>7794</v>
      </c>
      <c r="D3412" s="31" t="s">
        <v>7782</v>
      </c>
      <c r="E3412" s="31" t="s">
        <v>7795</v>
      </c>
      <c r="F3412" s="31" t="s">
        <v>7796</v>
      </c>
      <c r="G3412" s="32" t="s">
        <v>40</v>
      </c>
      <c r="H3412" s="33">
        <v>0</v>
      </c>
      <c r="I3412" s="67">
        <v>590000000</v>
      </c>
      <c r="J3412" s="32" t="s">
        <v>41</v>
      </c>
      <c r="K3412" s="32" t="s">
        <v>3596</v>
      </c>
      <c r="L3412" s="32" t="s">
        <v>2986</v>
      </c>
      <c r="M3412" s="32" t="s">
        <v>84</v>
      </c>
      <c r="N3412" s="32" t="s">
        <v>7748</v>
      </c>
      <c r="O3412" s="32" t="s">
        <v>56</v>
      </c>
      <c r="P3412" s="32">
        <v>796</v>
      </c>
      <c r="Q3412" s="32" t="s">
        <v>47</v>
      </c>
      <c r="R3412" s="34">
        <v>20</v>
      </c>
      <c r="S3412" s="34">
        <v>193</v>
      </c>
      <c r="T3412" s="35">
        <v>0</v>
      </c>
      <c r="U3412" s="36">
        <f t="shared" si="293"/>
        <v>0</v>
      </c>
      <c r="V3412" s="37" t="s">
        <v>48</v>
      </c>
      <c r="W3412" s="32">
        <v>2016</v>
      </c>
      <c r="X3412" s="38">
        <v>11</v>
      </c>
    </row>
    <row r="3413" spans="1:24" s="197" customFormat="1" ht="50.1" customHeight="1">
      <c r="A3413" s="87" t="s">
        <v>7797</v>
      </c>
      <c r="B3413" s="30" t="s">
        <v>35</v>
      </c>
      <c r="C3413" s="42" t="s">
        <v>7794</v>
      </c>
      <c r="D3413" s="42" t="s">
        <v>7782</v>
      </c>
      <c r="E3413" s="42" t="s">
        <v>7795</v>
      </c>
      <c r="F3413" s="66" t="s">
        <v>7798</v>
      </c>
      <c r="G3413" s="68" t="s">
        <v>40</v>
      </c>
      <c r="H3413" s="33">
        <v>0</v>
      </c>
      <c r="I3413" s="67">
        <v>590000000</v>
      </c>
      <c r="J3413" s="68" t="s">
        <v>41</v>
      </c>
      <c r="K3413" s="30" t="s">
        <v>6609</v>
      </c>
      <c r="L3413" s="30" t="s">
        <v>2986</v>
      </c>
      <c r="M3413" s="68" t="s">
        <v>84</v>
      </c>
      <c r="N3413" s="68" t="s">
        <v>7748</v>
      </c>
      <c r="O3413" s="30" t="s">
        <v>483</v>
      </c>
      <c r="P3413" s="32">
        <v>796</v>
      </c>
      <c r="Q3413" s="32" t="s">
        <v>47</v>
      </c>
      <c r="R3413" s="53">
        <v>20</v>
      </c>
      <c r="S3413" s="43">
        <v>193</v>
      </c>
      <c r="T3413" s="44">
        <f>R3413*S3413</f>
        <v>3860</v>
      </c>
      <c r="U3413" s="44">
        <f>T3413*1.12</f>
        <v>4323.2000000000007</v>
      </c>
      <c r="V3413" s="30"/>
      <c r="W3413" s="32">
        <v>2016</v>
      </c>
      <c r="X3413" s="70"/>
    </row>
    <row r="3414" spans="1:24" ht="50.1" customHeight="1">
      <c r="A3414" s="29" t="s">
        <v>7799</v>
      </c>
      <c r="B3414" s="30" t="s">
        <v>35</v>
      </c>
      <c r="C3414" s="31" t="s">
        <v>7800</v>
      </c>
      <c r="D3414" s="31" t="s">
        <v>7782</v>
      </c>
      <c r="E3414" s="31" t="s">
        <v>7801</v>
      </c>
      <c r="F3414" s="31" t="s">
        <v>7802</v>
      </c>
      <c r="G3414" s="32" t="s">
        <v>40</v>
      </c>
      <c r="H3414" s="33">
        <v>0</v>
      </c>
      <c r="I3414" s="67">
        <v>590000000</v>
      </c>
      <c r="J3414" s="32" t="s">
        <v>7255</v>
      </c>
      <c r="K3414" s="32" t="s">
        <v>3596</v>
      </c>
      <c r="L3414" s="32" t="s">
        <v>2986</v>
      </c>
      <c r="M3414" s="32" t="s">
        <v>84</v>
      </c>
      <c r="N3414" s="32" t="s">
        <v>7748</v>
      </c>
      <c r="O3414" s="32" t="s">
        <v>56</v>
      </c>
      <c r="P3414" s="32">
        <v>796</v>
      </c>
      <c r="Q3414" s="32" t="s">
        <v>47</v>
      </c>
      <c r="R3414" s="34">
        <v>20</v>
      </c>
      <c r="S3414" s="34">
        <v>256.8</v>
      </c>
      <c r="T3414" s="35">
        <v>0</v>
      </c>
      <c r="U3414" s="36">
        <v>0</v>
      </c>
      <c r="V3414" s="37" t="s">
        <v>48</v>
      </c>
      <c r="W3414" s="32">
        <v>2016</v>
      </c>
      <c r="X3414" s="30" t="s">
        <v>59</v>
      </c>
    </row>
    <row r="3415" spans="1:24" ht="50.1" customHeight="1">
      <c r="A3415" s="29" t="s">
        <v>7803</v>
      </c>
      <c r="B3415" s="30" t="s">
        <v>35</v>
      </c>
      <c r="C3415" s="31" t="s">
        <v>7800</v>
      </c>
      <c r="D3415" s="31" t="s">
        <v>7782</v>
      </c>
      <c r="E3415" s="31" t="s">
        <v>7801</v>
      </c>
      <c r="F3415" s="31" t="s">
        <v>7802</v>
      </c>
      <c r="G3415" s="32" t="s">
        <v>40</v>
      </c>
      <c r="H3415" s="33">
        <v>0</v>
      </c>
      <c r="I3415" s="67">
        <v>590000000</v>
      </c>
      <c r="J3415" s="32" t="s">
        <v>7255</v>
      </c>
      <c r="K3415" s="32" t="s">
        <v>61</v>
      </c>
      <c r="L3415" s="32" t="s">
        <v>2986</v>
      </c>
      <c r="M3415" s="32" t="s">
        <v>84</v>
      </c>
      <c r="N3415" s="32" t="s">
        <v>7748</v>
      </c>
      <c r="O3415" s="32" t="s">
        <v>62</v>
      </c>
      <c r="P3415" s="32">
        <v>796</v>
      </c>
      <c r="Q3415" s="32" t="s">
        <v>47</v>
      </c>
      <c r="R3415" s="34">
        <v>10</v>
      </c>
      <c r="S3415" s="34">
        <v>689</v>
      </c>
      <c r="T3415" s="35">
        <f>R3415*S3415</f>
        <v>6890</v>
      </c>
      <c r="U3415" s="36">
        <f>T3415*1.12</f>
        <v>7716.8000000000011</v>
      </c>
      <c r="V3415" s="37" t="s">
        <v>48</v>
      </c>
      <c r="W3415" s="32">
        <v>2016</v>
      </c>
      <c r="X3415" s="38" t="s">
        <v>48</v>
      </c>
    </row>
    <row r="3416" spans="1:24" ht="50.1" customHeight="1">
      <c r="A3416" s="29" t="s">
        <v>7804</v>
      </c>
      <c r="B3416" s="30" t="s">
        <v>35</v>
      </c>
      <c r="C3416" s="31" t="s">
        <v>7805</v>
      </c>
      <c r="D3416" s="31" t="s">
        <v>7782</v>
      </c>
      <c r="E3416" s="31" t="s">
        <v>7806</v>
      </c>
      <c r="F3416" s="31" t="s">
        <v>7807</v>
      </c>
      <c r="G3416" s="32" t="s">
        <v>40</v>
      </c>
      <c r="H3416" s="33">
        <v>0</v>
      </c>
      <c r="I3416" s="67">
        <v>590000000</v>
      </c>
      <c r="J3416" s="32" t="s">
        <v>41</v>
      </c>
      <c r="K3416" s="32" t="s">
        <v>3596</v>
      </c>
      <c r="L3416" s="32" t="s">
        <v>2986</v>
      </c>
      <c r="M3416" s="32" t="s">
        <v>84</v>
      </c>
      <c r="N3416" s="32" t="s">
        <v>7748</v>
      </c>
      <c r="O3416" s="32" t="s">
        <v>56</v>
      </c>
      <c r="P3416" s="32">
        <v>796</v>
      </c>
      <c r="Q3416" s="32" t="s">
        <v>47</v>
      </c>
      <c r="R3416" s="34">
        <v>15</v>
      </c>
      <c r="S3416" s="34">
        <v>256.8</v>
      </c>
      <c r="T3416" s="35">
        <v>0</v>
      </c>
      <c r="U3416" s="36">
        <f>T3416*1.12</f>
        <v>0</v>
      </c>
      <c r="V3416" s="37" t="s">
        <v>48</v>
      </c>
      <c r="W3416" s="32">
        <v>2016</v>
      </c>
      <c r="X3416" s="38">
        <v>11</v>
      </c>
    </row>
    <row r="3417" spans="1:24" s="197" customFormat="1" ht="50.1" customHeight="1">
      <c r="A3417" s="87" t="s">
        <v>7808</v>
      </c>
      <c r="B3417" s="30" t="s">
        <v>35</v>
      </c>
      <c r="C3417" s="42" t="s">
        <v>7805</v>
      </c>
      <c r="D3417" s="42" t="s">
        <v>7782</v>
      </c>
      <c r="E3417" s="42" t="s">
        <v>7806</v>
      </c>
      <c r="F3417" s="168" t="s">
        <v>7809</v>
      </c>
      <c r="G3417" s="68" t="s">
        <v>40</v>
      </c>
      <c r="H3417" s="33">
        <v>0</v>
      </c>
      <c r="I3417" s="67">
        <v>590000000</v>
      </c>
      <c r="J3417" s="68" t="s">
        <v>41</v>
      </c>
      <c r="K3417" s="30" t="s">
        <v>6609</v>
      </c>
      <c r="L3417" s="30" t="s">
        <v>2986</v>
      </c>
      <c r="M3417" s="68" t="s">
        <v>84</v>
      </c>
      <c r="N3417" s="68" t="s">
        <v>7748</v>
      </c>
      <c r="O3417" s="30" t="s">
        <v>483</v>
      </c>
      <c r="P3417" s="32">
        <v>796</v>
      </c>
      <c r="Q3417" s="32" t="s">
        <v>47</v>
      </c>
      <c r="R3417" s="53">
        <v>15</v>
      </c>
      <c r="S3417" s="43">
        <v>256.8</v>
      </c>
      <c r="T3417" s="44">
        <f>R3417*S3417</f>
        <v>3852</v>
      </c>
      <c r="U3417" s="44">
        <f>T3417*1.12</f>
        <v>4314.2400000000007</v>
      </c>
      <c r="V3417" s="30"/>
      <c r="W3417" s="32">
        <v>2016</v>
      </c>
      <c r="X3417" s="70"/>
    </row>
    <row r="3418" spans="1:24" ht="50.1" customHeight="1">
      <c r="A3418" s="29" t="s">
        <v>7810</v>
      </c>
      <c r="B3418" s="30" t="s">
        <v>35</v>
      </c>
      <c r="C3418" s="31" t="s">
        <v>7811</v>
      </c>
      <c r="D3418" s="31" t="s">
        <v>7782</v>
      </c>
      <c r="E3418" s="31" t="s">
        <v>7812</v>
      </c>
      <c r="F3418" s="31" t="s">
        <v>7813</v>
      </c>
      <c r="G3418" s="32" t="s">
        <v>40</v>
      </c>
      <c r="H3418" s="33">
        <v>0</v>
      </c>
      <c r="I3418" s="67">
        <v>590000000</v>
      </c>
      <c r="J3418" s="32" t="s">
        <v>7255</v>
      </c>
      <c r="K3418" s="32" t="s">
        <v>3596</v>
      </c>
      <c r="L3418" s="32" t="s">
        <v>2986</v>
      </c>
      <c r="M3418" s="32" t="s">
        <v>84</v>
      </c>
      <c r="N3418" s="32" t="s">
        <v>7748</v>
      </c>
      <c r="O3418" s="32" t="s">
        <v>56</v>
      </c>
      <c r="P3418" s="32">
        <v>796</v>
      </c>
      <c r="Q3418" s="32" t="s">
        <v>47</v>
      </c>
      <c r="R3418" s="34">
        <v>15</v>
      </c>
      <c r="S3418" s="34">
        <v>256.8</v>
      </c>
      <c r="T3418" s="35">
        <v>0</v>
      </c>
      <c r="U3418" s="36">
        <f t="shared" ref="U3418:U3432" si="294">T3418*1.12</f>
        <v>0</v>
      </c>
      <c r="V3418" s="37" t="s">
        <v>48</v>
      </c>
      <c r="W3418" s="32">
        <v>2016</v>
      </c>
      <c r="X3418" s="38">
        <v>11</v>
      </c>
    </row>
    <row r="3419" spans="1:24" s="197" customFormat="1" ht="50.1" customHeight="1">
      <c r="A3419" s="87" t="s">
        <v>7814</v>
      </c>
      <c r="B3419" s="30" t="s">
        <v>35</v>
      </c>
      <c r="C3419" s="42" t="s">
        <v>7811</v>
      </c>
      <c r="D3419" s="42" t="s">
        <v>7782</v>
      </c>
      <c r="E3419" s="42" t="s">
        <v>7812</v>
      </c>
      <c r="F3419" s="168" t="s">
        <v>7815</v>
      </c>
      <c r="G3419" s="68" t="s">
        <v>40</v>
      </c>
      <c r="H3419" s="98" t="s">
        <v>823</v>
      </c>
      <c r="I3419" s="67">
        <v>590000000</v>
      </c>
      <c r="J3419" s="98" t="s">
        <v>7255</v>
      </c>
      <c r="K3419" s="30" t="s">
        <v>6609</v>
      </c>
      <c r="L3419" s="30" t="s">
        <v>2986</v>
      </c>
      <c r="M3419" s="68" t="s">
        <v>84</v>
      </c>
      <c r="N3419" s="68" t="s">
        <v>7748</v>
      </c>
      <c r="O3419" s="30" t="s">
        <v>483</v>
      </c>
      <c r="P3419" s="32">
        <v>796</v>
      </c>
      <c r="Q3419" s="32" t="s">
        <v>47</v>
      </c>
      <c r="R3419" s="53">
        <v>15</v>
      </c>
      <c r="S3419" s="43">
        <v>256.8</v>
      </c>
      <c r="T3419" s="44">
        <f>R3419*S3419</f>
        <v>3852</v>
      </c>
      <c r="U3419" s="44">
        <f>T3419*1.12</f>
        <v>4314.2400000000007</v>
      </c>
      <c r="V3419" s="30"/>
      <c r="W3419" s="32">
        <v>2016</v>
      </c>
      <c r="X3419" s="70"/>
    </row>
    <row r="3420" spans="1:24" ht="50.1" customHeight="1">
      <c r="A3420" s="29" t="s">
        <v>7816</v>
      </c>
      <c r="B3420" s="30" t="s">
        <v>35</v>
      </c>
      <c r="C3420" s="31" t="s">
        <v>7817</v>
      </c>
      <c r="D3420" s="31" t="s">
        <v>7782</v>
      </c>
      <c r="E3420" s="31" t="s">
        <v>7818</v>
      </c>
      <c r="F3420" s="31" t="s">
        <v>7819</v>
      </c>
      <c r="G3420" s="32" t="s">
        <v>40</v>
      </c>
      <c r="H3420" s="33">
        <v>0</v>
      </c>
      <c r="I3420" s="67">
        <v>590000000</v>
      </c>
      <c r="J3420" s="32" t="s">
        <v>7255</v>
      </c>
      <c r="K3420" s="32" t="s">
        <v>3596</v>
      </c>
      <c r="L3420" s="32" t="s">
        <v>2986</v>
      </c>
      <c r="M3420" s="32" t="s">
        <v>84</v>
      </c>
      <c r="N3420" s="32" t="s">
        <v>7748</v>
      </c>
      <c r="O3420" s="32" t="s">
        <v>56</v>
      </c>
      <c r="P3420" s="32">
        <v>796</v>
      </c>
      <c r="Q3420" s="32" t="s">
        <v>47</v>
      </c>
      <c r="R3420" s="34">
        <v>30</v>
      </c>
      <c r="S3420" s="34">
        <v>337</v>
      </c>
      <c r="T3420" s="35">
        <v>0</v>
      </c>
      <c r="U3420" s="36">
        <f t="shared" si="294"/>
        <v>0</v>
      </c>
      <c r="V3420" s="37" t="s">
        <v>48</v>
      </c>
      <c r="W3420" s="32">
        <v>2016</v>
      </c>
      <c r="X3420" s="38">
        <v>11</v>
      </c>
    </row>
    <row r="3421" spans="1:24" s="197" customFormat="1" ht="50.1" customHeight="1">
      <c r="A3421" s="87" t="s">
        <v>7820</v>
      </c>
      <c r="B3421" s="30" t="s">
        <v>35</v>
      </c>
      <c r="C3421" s="42" t="s">
        <v>7817</v>
      </c>
      <c r="D3421" s="42" t="s">
        <v>7782</v>
      </c>
      <c r="E3421" s="42" t="s">
        <v>7818</v>
      </c>
      <c r="F3421" s="168" t="s">
        <v>7821</v>
      </c>
      <c r="G3421" s="68" t="s">
        <v>40</v>
      </c>
      <c r="H3421" s="33">
        <v>0</v>
      </c>
      <c r="I3421" s="67">
        <v>590000000</v>
      </c>
      <c r="J3421" s="98" t="s">
        <v>7255</v>
      </c>
      <c r="K3421" s="30" t="s">
        <v>6609</v>
      </c>
      <c r="L3421" s="30" t="s">
        <v>2986</v>
      </c>
      <c r="M3421" s="98" t="s">
        <v>84</v>
      </c>
      <c r="N3421" s="68" t="s">
        <v>7748</v>
      </c>
      <c r="O3421" s="30" t="s">
        <v>483</v>
      </c>
      <c r="P3421" s="32">
        <v>796</v>
      </c>
      <c r="Q3421" s="32" t="s">
        <v>47</v>
      </c>
      <c r="R3421" s="122">
        <v>30</v>
      </c>
      <c r="S3421" s="43">
        <v>337</v>
      </c>
      <c r="T3421" s="44">
        <f>R3421*S3421</f>
        <v>10110</v>
      </c>
      <c r="U3421" s="44">
        <f>T3421*1.12</f>
        <v>11323.2</v>
      </c>
      <c r="V3421" s="70"/>
      <c r="W3421" s="32">
        <v>2016</v>
      </c>
      <c r="X3421" s="70"/>
    </row>
    <row r="3422" spans="1:24" ht="50.1" customHeight="1">
      <c r="A3422" s="29" t="s">
        <v>7822</v>
      </c>
      <c r="B3422" s="30" t="s">
        <v>35</v>
      </c>
      <c r="C3422" s="31" t="s">
        <v>7823</v>
      </c>
      <c r="D3422" s="31" t="s">
        <v>7782</v>
      </c>
      <c r="E3422" s="31" t="s">
        <v>7824</v>
      </c>
      <c r="F3422" s="31" t="s">
        <v>7825</v>
      </c>
      <c r="G3422" s="32" t="s">
        <v>40</v>
      </c>
      <c r="H3422" s="33">
        <v>0</v>
      </c>
      <c r="I3422" s="67">
        <v>590000000</v>
      </c>
      <c r="J3422" s="32" t="s">
        <v>41</v>
      </c>
      <c r="K3422" s="32" t="s">
        <v>3596</v>
      </c>
      <c r="L3422" s="32" t="s">
        <v>2986</v>
      </c>
      <c r="M3422" s="32" t="s">
        <v>84</v>
      </c>
      <c r="N3422" s="32" t="s">
        <v>7748</v>
      </c>
      <c r="O3422" s="32" t="s">
        <v>56</v>
      </c>
      <c r="P3422" s="32">
        <v>796</v>
      </c>
      <c r="Q3422" s="32" t="s">
        <v>47</v>
      </c>
      <c r="R3422" s="34">
        <v>20</v>
      </c>
      <c r="S3422" s="34">
        <v>370</v>
      </c>
      <c r="T3422" s="35">
        <v>0</v>
      </c>
      <c r="U3422" s="36">
        <f t="shared" si="294"/>
        <v>0</v>
      </c>
      <c r="V3422" s="37" t="s">
        <v>48</v>
      </c>
      <c r="W3422" s="32">
        <v>2016</v>
      </c>
      <c r="X3422" s="38">
        <v>11</v>
      </c>
    </row>
    <row r="3423" spans="1:24" s="197" customFormat="1" ht="50.1" customHeight="1">
      <c r="A3423" s="87" t="s">
        <v>7826</v>
      </c>
      <c r="B3423" s="30" t="s">
        <v>35</v>
      </c>
      <c r="C3423" s="42" t="s">
        <v>7823</v>
      </c>
      <c r="D3423" s="42" t="s">
        <v>7782</v>
      </c>
      <c r="E3423" s="42" t="s">
        <v>7824</v>
      </c>
      <c r="F3423" s="168" t="s">
        <v>7825</v>
      </c>
      <c r="G3423" s="68" t="s">
        <v>40</v>
      </c>
      <c r="H3423" s="134">
        <v>0</v>
      </c>
      <c r="I3423" s="67">
        <v>590000000</v>
      </c>
      <c r="J3423" s="68" t="s">
        <v>41</v>
      </c>
      <c r="K3423" s="30" t="s">
        <v>6609</v>
      </c>
      <c r="L3423" s="30" t="s">
        <v>2986</v>
      </c>
      <c r="M3423" s="68" t="s">
        <v>84</v>
      </c>
      <c r="N3423" s="68" t="s">
        <v>7748</v>
      </c>
      <c r="O3423" s="30" t="s">
        <v>483</v>
      </c>
      <c r="P3423" s="32">
        <v>796</v>
      </c>
      <c r="Q3423" s="32" t="s">
        <v>47</v>
      </c>
      <c r="R3423" s="53">
        <v>20</v>
      </c>
      <c r="S3423" s="43">
        <v>370</v>
      </c>
      <c r="T3423" s="44">
        <f>R3423*S3423</f>
        <v>7400</v>
      </c>
      <c r="U3423" s="44">
        <f>T3423*1.12</f>
        <v>8288</v>
      </c>
      <c r="V3423" s="30"/>
      <c r="W3423" s="32">
        <v>2016</v>
      </c>
      <c r="X3423" s="70"/>
    </row>
    <row r="3424" spans="1:24" ht="50.1" customHeight="1">
      <c r="A3424" s="29" t="s">
        <v>7827</v>
      </c>
      <c r="B3424" s="30" t="s">
        <v>35</v>
      </c>
      <c r="C3424" s="31" t="s">
        <v>7828</v>
      </c>
      <c r="D3424" s="31" t="s">
        <v>7782</v>
      </c>
      <c r="E3424" s="31" t="s">
        <v>7829</v>
      </c>
      <c r="F3424" s="31" t="s">
        <v>7830</v>
      </c>
      <c r="G3424" s="32" t="s">
        <v>40</v>
      </c>
      <c r="H3424" s="33">
        <v>0</v>
      </c>
      <c r="I3424" s="67">
        <v>590000000</v>
      </c>
      <c r="J3424" s="32" t="s">
        <v>7255</v>
      </c>
      <c r="K3424" s="32" t="s">
        <v>3596</v>
      </c>
      <c r="L3424" s="32" t="s">
        <v>7255</v>
      </c>
      <c r="M3424" s="32" t="s">
        <v>84</v>
      </c>
      <c r="N3424" s="32" t="s">
        <v>7748</v>
      </c>
      <c r="O3424" s="32" t="s">
        <v>56</v>
      </c>
      <c r="P3424" s="32">
        <v>796</v>
      </c>
      <c r="Q3424" s="32" t="s">
        <v>47</v>
      </c>
      <c r="R3424" s="34">
        <v>10</v>
      </c>
      <c r="S3424" s="34">
        <v>562</v>
      </c>
      <c r="T3424" s="35">
        <v>0</v>
      </c>
      <c r="U3424" s="36">
        <f t="shared" si="294"/>
        <v>0</v>
      </c>
      <c r="V3424" s="37" t="s">
        <v>48</v>
      </c>
      <c r="W3424" s="32">
        <v>2016</v>
      </c>
      <c r="X3424" s="38">
        <v>11</v>
      </c>
    </row>
    <row r="3425" spans="1:24" s="197" customFormat="1" ht="50.1" customHeight="1">
      <c r="A3425" s="87" t="s">
        <v>7831</v>
      </c>
      <c r="B3425" s="30" t="s">
        <v>35</v>
      </c>
      <c r="C3425" s="42" t="s">
        <v>7828</v>
      </c>
      <c r="D3425" s="42" t="s">
        <v>7782</v>
      </c>
      <c r="E3425" s="42" t="s">
        <v>7829</v>
      </c>
      <c r="F3425" s="168" t="s">
        <v>7832</v>
      </c>
      <c r="G3425" s="68" t="s">
        <v>40</v>
      </c>
      <c r="H3425" s="98" t="s">
        <v>823</v>
      </c>
      <c r="I3425" s="67">
        <v>590000000</v>
      </c>
      <c r="J3425" s="98" t="s">
        <v>7255</v>
      </c>
      <c r="K3425" s="30" t="s">
        <v>6609</v>
      </c>
      <c r="L3425" s="98" t="s">
        <v>7255</v>
      </c>
      <c r="M3425" s="98" t="s">
        <v>84</v>
      </c>
      <c r="N3425" s="68" t="s">
        <v>7748</v>
      </c>
      <c r="O3425" s="30" t="s">
        <v>483</v>
      </c>
      <c r="P3425" s="32">
        <v>796</v>
      </c>
      <c r="Q3425" s="98" t="s">
        <v>47</v>
      </c>
      <c r="R3425" s="100">
        <v>10</v>
      </c>
      <c r="S3425" s="100">
        <v>562</v>
      </c>
      <c r="T3425" s="44">
        <f>R3425*S3425</f>
        <v>5620</v>
      </c>
      <c r="U3425" s="44">
        <f>T3425*1.12</f>
        <v>6294.4000000000005</v>
      </c>
      <c r="V3425" s="30"/>
      <c r="W3425" s="32">
        <v>2016</v>
      </c>
      <c r="X3425" s="196"/>
    </row>
    <row r="3426" spans="1:24" ht="50.1" customHeight="1">
      <c r="A3426" s="29" t="s">
        <v>7833</v>
      </c>
      <c r="B3426" s="30" t="s">
        <v>35</v>
      </c>
      <c r="C3426" s="31" t="s">
        <v>7834</v>
      </c>
      <c r="D3426" s="31" t="s">
        <v>7782</v>
      </c>
      <c r="E3426" s="31" t="s">
        <v>7835</v>
      </c>
      <c r="F3426" s="31" t="s">
        <v>7836</v>
      </c>
      <c r="G3426" s="32" t="s">
        <v>40</v>
      </c>
      <c r="H3426" s="33">
        <v>0</v>
      </c>
      <c r="I3426" s="67">
        <v>590000000</v>
      </c>
      <c r="J3426" s="32" t="s">
        <v>7255</v>
      </c>
      <c r="K3426" s="32" t="s">
        <v>3596</v>
      </c>
      <c r="L3426" s="32" t="s">
        <v>7255</v>
      </c>
      <c r="M3426" s="32" t="s">
        <v>84</v>
      </c>
      <c r="N3426" s="32" t="s">
        <v>7748</v>
      </c>
      <c r="O3426" s="32" t="s">
        <v>56</v>
      </c>
      <c r="P3426" s="32">
        <v>796</v>
      </c>
      <c r="Q3426" s="32" t="s">
        <v>47</v>
      </c>
      <c r="R3426" s="34">
        <v>20</v>
      </c>
      <c r="S3426" s="34">
        <v>588.5</v>
      </c>
      <c r="T3426" s="35">
        <v>0</v>
      </c>
      <c r="U3426" s="36">
        <f t="shared" si="294"/>
        <v>0</v>
      </c>
      <c r="V3426" s="37" t="s">
        <v>48</v>
      </c>
      <c r="W3426" s="32">
        <v>2016</v>
      </c>
      <c r="X3426" s="38">
        <v>11</v>
      </c>
    </row>
    <row r="3427" spans="1:24" s="197" customFormat="1" ht="50.1" customHeight="1">
      <c r="A3427" s="87" t="s">
        <v>7837</v>
      </c>
      <c r="B3427" s="30" t="s">
        <v>35</v>
      </c>
      <c r="C3427" s="42" t="s">
        <v>7834</v>
      </c>
      <c r="D3427" s="42" t="s">
        <v>7782</v>
      </c>
      <c r="E3427" s="42" t="s">
        <v>7835</v>
      </c>
      <c r="F3427" s="168" t="s">
        <v>7836</v>
      </c>
      <c r="G3427" s="68" t="s">
        <v>40</v>
      </c>
      <c r="H3427" s="98" t="s">
        <v>823</v>
      </c>
      <c r="I3427" s="67">
        <v>590000000</v>
      </c>
      <c r="J3427" s="98" t="s">
        <v>7255</v>
      </c>
      <c r="K3427" s="30" t="s">
        <v>6609</v>
      </c>
      <c r="L3427" s="98" t="s">
        <v>7255</v>
      </c>
      <c r="M3427" s="98" t="s">
        <v>84</v>
      </c>
      <c r="N3427" s="68" t="s">
        <v>7748</v>
      </c>
      <c r="O3427" s="30" t="s">
        <v>483</v>
      </c>
      <c r="P3427" s="32">
        <v>796</v>
      </c>
      <c r="Q3427" s="98" t="s">
        <v>47</v>
      </c>
      <c r="R3427" s="100">
        <v>20</v>
      </c>
      <c r="S3427" s="100">
        <v>588.5</v>
      </c>
      <c r="T3427" s="44">
        <f>R3427*S3427</f>
        <v>11770</v>
      </c>
      <c r="U3427" s="44">
        <f>T3427*1.12</f>
        <v>13182.400000000001</v>
      </c>
      <c r="V3427" s="30"/>
      <c r="W3427" s="32">
        <v>2016</v>
      </c>
      <c r="X3427" s="196"/>
    </row>
    <row r="3428" spans="1:24" ht="50.1" customHeight="1">
      <c r="A3428" s="29" t="s">
        <v>7838</v>
      </c>
      <c r="B3428" s="30" t="s">
        <v>35</v>
      </c>
      <c r="C3428" s="31" t="s">
        <v>7839</v>
      </c>
      <c r="D3428" s="31" t="s">
        <v>7782</v>
      </c>
      <c r="E3428" s="31" t="s">
        <v>7840</v>
      </c>
      <c r="F3428" s="31" t="s">
        <v>7841</v>
      </c>
      <c r="G3428" s="32" t="s">
        <v>40</v>
      </c>
      <c r="H3428" s="33">
        <v>0</v>
      </c>
      <c r="I3428" s="67">
        <v>590000000</v>
      </c>
      <c r="J3428" s="32" t="s">
        <v>7255</v>
      </c>
      <c r="K3428" s="32" t="s">
        <v>3596</v>
      </c>
      <c r="L3428" s="32" t="s">
        <v>7255</v>
      </c>
      <c r="M3428" s="32" t="s">
        <v>84</v>
      </c>
      <c r="N3428" s="32" t="s">
        <v>7748</v>
      </c>
      <c r="O3428" s="32" t="s">
        <v>56</v>
      </c>
      <c r="P3428" s="32">
        <v>796</v>
      </c>
      <c r="Q3428" s="32" t="s">
        <v>47</v>
      </c>
      <c r="R3428" s="34">
        <v>15</v>
      </c>
      <c r="S3428" s="34">
        <v>679.5</v>
      </c>
      <c r="T3428" s="35">
        <v>0</v>
      </c>
      <c r="U3428" s="36">
        <f t="shared" si="294"/>
        <v>0</v>
      </c>
      <c r="V3428" s="37" t="s">
        <v>48</v>
      </c>
      <c r="W3428" s="32">
        <v>2016</v>
      </c>
      <c r="X3428" s="38">
        <v>11</v>
      </c>
    </row>
    <row r="3429" spans="1:24" s="197" customFormat="1" ht="50.1" customHeight="1">
      <c r="A3429" s="87" t="s">
        <v>7842</v>
      </c>
      <c r="B3429" s="30" t="s">
        <v>35</v>
      </c>
      <c r="C3429" s="42" t="s">
        <v>7839</v>
      </c>
      <c r="D3429" s="42" t="s">
        <v>7782</v>
      </c>
      <c r="E3429" s="42" t="s">
        <v>7840</v>
      </c>
      <c r="F3429" s="168" t="s">
        <v>7841</v>
      </c>
      <c r="G3429" s="68" t="s">
        <v>40</v>
      </c>
      <c r="H3429" s="98" t="s">
        <v>823</v>
      </c>
      <c r="I3429" s="67">
        <v>590000000</v>
      </c>
      <c r="J3429" s="98" t="s">
        <v>7255</v>
      </c>
      <c r="K3429" s="30" t="s">
        <v>6609</v>
      </c>
      <c r="L3429" s="98" t="s">
        <v>7255</v>
      </c>
      <c r="M3429" s="98" t="s">
        <v>84</v>
      </c>
      <c r="N3429" s="68" t="s">
        <v>7748</v>
      </c>
      <c r="O3429" s="30" t="s">
        <v>483</v>
      </c>
      <c r="P3429" s="32">
        <v>796</v>
      </c>
      <c r="Q3429" s="98" t="s">
        <v>47</v>
      </c>
      <c r="R3429" s="100">
        <v>15</v>
      </c>
      <c r="S3429" s="100">
        <v>679.5</v>
      </c>
      <c r="T3429" s="44">
        <f>R3429*S3429</f>
        <v>10192.5</v>
      </c>
      <c r="U3429" s="44">
        <f>T3429*1.12</f>
        <v>11415.6</v>
      </c>
      <c r="V3429" s="30"/>
      <c r="W3429" s="32">
        <v>2016</v>
      </c>
      <c r="X3429" s="196"/>
    </row>
    <row r="3430" spans="1:24" ht="50.1" customHeight="1">
      <c r="A3430" s="29" t="s">
        <v>7843</v>
      </c>
      <c r="B3430" s="30" t="s">
        <v>35</v>
      </c>
      <c r="C3430" s="31" t="s">
        <v>7844</v>
      </c>
      <c r="D3430" s="31" t="s">
        <v>7782</v>
      </c>
      <c r="E3430" s="31" t="s">
        <v>7845</v>
      </c>
      <c r="F3430" s="31" t="s">
        <v>7846</v>
      </c>
      <c r="G3430" s="32" t="s">
        <v>40</v>
      </c>
      <c r="H3430" s="33">
        <v>0</v>
      </c>
      <c r="I3430" s="67">
        <v>590000000</v>
      </c>
      <c r="J3430" s="32" t="s">
        <v>7255</v>
      </c>
      <c r="K3430" s="32" t="s">
        <v>3596</v>
      </c>
      <c r="L3430" s="32" t="s">
        <v>2986</v>
      </c>
      <c r="M3430" s="32" t="s">
        <v>84</v>
      </c>
      <c r="N3430" s="32" t="s">
        <v>7748</v>
      </c>
      <c r="O3430" s="32" t="s">
        <v>56</v>
      </c>
      <c r="P3430" s="32">
        <v>796</v>
      </c>
      <c r="Q3430" s="32" t="s">
        <v>47</v>
      </c>
      <c r="R3430" s="34">
        <v>15</v>
      </c>
      <c r="S3430" s="34">
        <v>679.5</v>
      </c>
      <c r="T3430" s="35">
        <v>0</v>
      </c>
      <c r="U3430" s="36">
        <f t="shared" si="294"/>
        <v>0</v>
      </c>
      <c r="V3430" s="37" t="s">
        <v>48</v>
      </c>
      <c r="W3430" s="32">
        <v>2016</v>
      </c>
      <c r="X3430" s="38">
        <v>11</v>
      </c>
    </row>
    <row r="3431" spans="1:24" s="197" customFormat="1" ht="50.1" customHeight="1">
      <c r="A3431" s="87" t="s">
        <v>7847</v>
      </c>
      <c r="B3431" s="30" t="s">
        <v>35</v>
      </c>
      <c r="C3431" s="42" t="s">
        <v>7844</v>
      </c>
      <c r="D3431" s="42" t="s">
        <v>7782</v>
      </c>
      <c r="E3431" s="42" t="s">
        <v>7845</v>
      </c>
      <c r="F3431" s="168" t="s">
        <v>7846</v>
      </c>
      <c r="G3431" s="68" t="s">
        <v>40</v>
      </c>
      <c r="H3431" s="98" t="s">
        <v>823</v>
      </c>
      <c r="I3431" s="67">
        <v>590000000</v>
      </c>
      <c r="J3431" s="98" t="s">
        <v>7255</v>
      </c>
      <c r="K3431" s="30" t="s">
        <v>6609</v>
      </c>
      <c r="L3431" s="30" t="s">
        <v>2986</v>
      </c>
      <c r="M3431" s="68" t="s">
        <v>84</v>
      </c>
      <c r="N3431" s="68" t="s">
        <v>7748</v>
      </c>
      <c r="O3431" s="30" t="s">
        <v>483</v>
      </c>
      <c r="P3431" s="32">
        <v>796</v>
      </c>
      <c r="Q3431" s="32" t="s">
        <v>47</v>
      </c>
      <c r="R3431" s="100">
        <v>15</v>
      </c>
      <c r="S3431" s="100">
        <v>679.5</v>
      </c>
      <c r="T3431" s="44">
        <f>R3431*S3431</f>
        <v>10192.5</v>
      </c>
      <c r="U3431" s="44">
        <f>T3431*1.12</f>
        <v>11415.6</v>
      </c>
      <c r="V3431" s="30"/>
      <c r="W3431" s="32">
        <v>2016</v>
      </c>
      <c r="X3431" s="196"/>
    </row>
    <row r="3432" spans="1:24" ht="50.1" customHeight="1">
      <c r="A3432" s="29" t="s">
        <v>7848</v>
      </c>
      <c r="B3432" s="30" t="s">
        <v>35</v>
      </c>
      <c r="C3432" s="31" t="s">
        <v>7849</v>
      </c>
      <c r="D3432" s="31" t="s">
        <v>7782</v>
      </c>
      <c r="E3432" s="31" t="s">
        <v>7850</v>
      </c>
      <c r="F3432" s="31" t="s">
        <v>7851</v>
      </c>
      <c r="G3432" s="32" t="s">
        <v>40</v>
      </c>
      <c r="H3432" s="33">
        <v>0</v>
      </c>
      <c r="I3432" s="67">
        <v>590000000</v>
      </c>
      <c r="J3432" s="32" t="s">
        <v>7255</v>
      </c>
      <c r="K3432" s="32" t="s">
        <v>3596</v>
      </c>
      <c r="L3432" s="32" t="s">
        <v>2986</v>
      </c>
      <c r="M3432" s="32" t="s">
        <v>84</v>
      </c>
      <c r="N3432" s="32" t="s">
        <v>7748</v>
      </c>
      <c r="O3432" s="32" t="s">
        <v>56</v>
      </c>
      <c r="P3432" s="32">
        <v>796</v>
      </c>
      <c r="Q3432" s="32" t="s">
        <v>47</v>
      </c>
      <c r="R3432" s="34">
        <v>15</v>
      </c>
      <c r="S3432" s="34">
        <v>820</v>
      </c>
      <c r="T3432" s="35">
        <v>0</v>
      </c>
      <c r="U3432" s="36">
        <f t="shared" si="294"/>
        <v>0</v>
      </c>
      <c r="V3432" s="37" t="s">
        <v>48</v>
      </c>
      <c r="W3432" s="32">
        <v>2016</v>
      </c>
      <c r="X3432" s="38">
        <v>11</v>
      </c>
    </row>
    <row r="3433" spans="1:24" s="197" customFormat="1" ht="50.1" customHeight="1">
      <c r="A3433" s="87" t="s">
        <v>7852</v>
      </c>
      <c r="B3433" s="30" t="s">
        <v>35</v>
      </c>
      <c r="C3433" s="42" t="s">
        <v>7849</v>
      </c>
      <c r="D3433" s="42" t="s">
        <v>7782</v>
      </c>
      <c r="E3433" s="42" t="s">
        <v>7850</v>
      </c>
      <c r="F3433" s="168" t="s">
        <v>7851</v>
      </c>
      <c r="G3433" s="68" t="s">
        <v>40</v>
      </c>
      <c r="H3433" s="98" t="s">
        <v>823</v>
      </c>
      <c r="I3433" s="67">
        <v>590000000</v>
      </c>
      <c r="J3433" s="98" t="s">
        <v>7255</v>
      </c>
      <c r="K3433" s="30" t="s">
        <v>6609</v>
      </c>
      <c r="L3433" s="30" t="s">
        <v>2986</v>
      </c>
      <c r="M3433" s="68" t="s">
        <v>84</v>
      </c>
      <c r="N3433" s="68" t="s">
        <v>7748</v>
      </c>
      <c r="O3433" s="30" t="s">
        <v>483</v>
      </c>
      <c r="P3433" s="32">
        <v>796</v>
      </c>
      <c r="Q3433" s="32" t="s">
        <v>47</v>
      </c>
      <c r="R3433" s="100">
        <v>15</v>
      </c>
      <c r="S3433" s="100">
        <v>820</v>
      </c>
      <c r="T3433" s="44">
        <f>R3433*S3433</f>
        <v>12300</v>
      </c>
      <c r="U3433" s="44">
        <f>T3433*1.12</f>
        <v>13776.000000000002</v>
      </c>
      <c r="V3433" s="30"/>
      <c r="W3433" s="32">
        <v>2016</v>
      </c>
      <c r="X3433" s="196"/>
    </row>
    <row r="3434" spans="1:24" ht="50.1" customHeight="1">
      <c r="A3434" s="29" t="s">
        <v>7853</v>
      </c>
      <c r="B3434" s="30" t="s">
        <v>35</v>
      </c>
      <c r="C3434" s="31" t="s">
        <v>7854</v>
      </c>
      <c r="D3434" s="31" t="s">
        <v>7855</v>
      </c>
      <c r="E3434" s="31" t="s">
        <v>7856</v>
      </c>
      <c r="F3434" s="31" t="s">
        <v>7857</v>
      </c>
      <c r="G3434" s="32" t="s">
        <v>40</v>
      </c>
      <c r="H3434" s="33">
        <v>0</v>
      </c>
      <c r="I3434" s="67">
        <v>590000000</v>
      </c>
      <c r="J3434" s="32" t="s">
        <v>7255</v>
      </c>
      <c r="K3434" s="32" t="s">
        <v>2101</v>
      </c>
      <c r="L3434" s="32" t="s">
        <v>7255</v>
      </c>
      <c r="M3434" s="32" t="s">
        <v>84</v>
      </c>
      <c r="N3434" s="32" t="s">
        <v>7858</v>
      </c>
      <c r="O3434" s="32" t="s">
        <v>46</v>
      </c>
      <c r="P3434" s="32">
        <v>796</v>
      </c>
      <c r="Q3434" s="32" t="s">
        <v>47</v>
      </c>
      <c r="R3434" s="34">
        <v>200</v>
      </c>
      <c r="S3434" s="34">
        <v>53.5</v>
      </c>
      <c r="T3434" s="35">
        <f>R3434*S3434</f>
        <v>10700</v>
      </c>
      <c r="U3434" s="36">
        <f>T3434*1.12</f>
        <v>11984.000000000002</v>
      </c>
      <c r="V3434" s="37" t="s">
        <v>48</v>
      </c>
      <c r="W3434" s="32">
        <v>2016</v>
      </c>
      <c r="X3434" s="38" t="s">
        <v>48</v>
      </c>
    </row>
    <row r="3435" spans="1:24" ht="50.1" customHeight="1">
      <c r="A3435" s="29" t="s">
        <v>7859</v>
      </c>
      <c r="B3435" s="30" t="s">
        <v>35</v>
      </c>
      <c r="C3435" s="31" t="s">
        <v>7860</v>
      </c>
      <c r="D3435" s="31" t="s">
        <v>7861</v>
      </c>
      <c r="E3435" s="31" t="s">
        <v>7862</v>
      </c>
      <c r="F3435" s="31" t="s">
        <v>7863</v>
      </c>
      <c r="G3435" s="32" t="s">
        <v>40</v>
      </c>
      <c r="H3435" s="33">
        <v>0</v>
      </c>
      <c r="I3435" s="67">
        <v>590000000</v>
      </c>
      <c r="J3435" s="32" t="s">
        <v>7255</v>
      </c>
      <c r="K3435" s="32" t="s">
        <v>7864</v>
      </c>
      <c r="L3435" s="32" t="s">
        <v>7255</v>
      </c>
      <c r="M3435" s="32" t="s">
        <v>84</v>
      </c>
      <c r="N3435" s="32" t="s">
        <v>7748</v>
      </c>
      <c r="O3435" s="32" t="s">
        <v>56</v>
      </c>
      <c r="P3435" s="32">
        <v>796</v>
      </c>
      <c r="Q3435" s="32" t="s">
        <v>47</v>
      </c>
      <c r="R3435" s="34">
        <v>100</v>
      </c>
      <c r="S3435" s="34">
        <v>610</v>
      </c>
      <c r="T3435" s="35">
        <v>0</v>
      </c>
      <c r="U3435" s="36">
        <f>T3435*1.12</f>
        <v>0</v>
      </c>
      <c r="V3435" s="37" t="s">
        <v>48</v>
      </c>
      <c r="W3435" s="32">
        <v>2016</v>
      </c>
      <c r="X3435" s="38">
        <v>11</v>
      </c>
    </row>
    <row r="3436" spans="1:24" s="197" customFormat="1" ht="50.1" customHeight="1">
      <c r="A3436" s="87" t="s">
        <v>7865</v>
      </c>
      <c r="B3436" s="30" t="s">
        <v>35</v>
      </c>
      <c r="C3436" s="42" t="s">
        <v>7860</v>
      </c>
      <c r="D3436" s="42" t="s">
        <v>7861</v>
      </c>
      <c r="E3436" s="42" t="s">
        <v>7862</v>
      </c>
      <c r="F3436" s="168" t="s">
        <v>7863</v>
      </c>
      <c r="G3436" s="30" t="s">
        <v>40</v>
      </c>
      <c r="H3436" s="98" t="s">
        <v>823</v>
      </c>
      <c r="I3436" s="67">
        <v>590000000</v>
      </c>
      <c r="J3436" s="98" t="s">
        <v>7255</v>
      </c>
      <c r="K3436" s="32" t="s">
        <v>546</v>
      </c>
      <c r="L3436" s="98" t="s">
        <v>7255</v>
      </c>
      <c r="M3436" s="98" t="s">
        <v>84</v>
      </c>
      <c r="N3436" s="68" t="s">
        <v>7748</v>
      </c>
      <c r="O3436" s="30" t="s">
        <v>483</v>
      </c>
      <c r="P3436" s="32">
        <v>796</v>
      </c>
      <c r="Q3436" s="98" t="s">
        <v>47</v>
      </c>
      <c r="R3436" s="186">
        <v>100</v>
      </c>
      <c r="S3436" s="100">
        <v>610</v>
      </c>
      <c r="T3436" s="44">
        <f>R3436*S3436</f>
        <v>61000</v>
      </c>
      <c r="U3436" s="44">
        <f>T3436*1.12</f>
        <v>68320</v>
      </c>
      <c r="V3436" s="98"/>
      <c r="W3436" s="32">
        <v>2016</v>
      </c>
      <c r="X3436" s="30"/>
    </row>
    <row r="3437" spans="1:24" ht="50.1" customHeight="1">
      <c r="A3437" s="29" t="s">
        <v>7866</v>
      </c>
      <c r="B3437" s="30" t="s">
        <v>35</v>
      </c>
      <c r="C3437" s="31" t="s">
        <v>7867</v>
      </c>
      <c r="D3437" s="31" t="s">
        <v>7861</v>
      </c>
      <c r="E3437" s="31" t="s">
        <v>7868</v>
      </c>
      <c r="F3437" s="31" t="s">
        <v>7869</v>
      </c>
      <c r="G3437" s="32" t="s">
        <v>40</v>
      </c>
      <c r="H3437" s="33">
        <v>0</v>
      </c>
      <c r="I3437" s="67">
        <v>590000000</v>
      </c>
      <c r="J3437" s="32" t="s">
        <v>7255</v>
      </c>
      <c r="K3437" s="32" t="s">
        <v>7864</v>
      </c>
      <c r="L3437" s="32" t="s">
        <v>2986</v>
      </c>
      <c r="M3437" s="32" t="s">
        <v>84</v>
      </c>
      <c r="N3437" s="32" t="s">
        <v>7748</v>
      </c>
      <c r="O3437" s="32" t="s">
        <v>56</v>
      </c>
      <c r="P3437" s="32">
        <v>796</v>
      </c>
      <c r="Q3437" s="32" t="s">
        <v>47</v>
      </c>
      <c r="R3437" s="34">
        <v>150</v>
      </c>
      <c r="S3437" s="34">
        <v>497.55</v>
      </c>
      <c r="T3437" s="35">
        <v>0</v>
      </c>
      <c r="U3437" s="36">
        <f t="shared" ref="U3437:U3465" si="295">T3437*1.12</f>
        <v>0</v>
      </c>
      <c r="V3437" s="37" t="s">
        <v>48</v>
      </c>
      <c r="W3437" s="32">
        <v>2016</v>
      </c>
      <c r="X3437" s="38">
        <v>11</v>
      </c>
    </row>
    <row r="3438" spans="1:24" s="197" customFormat="1" ht="50.1" customHeight="1">
      <c r="A3438" s="87" t="s">
        <v>7870</v>
      </c>
      <c r="B3438" s="30" t="s">
        <v>35</v>
      </c>
      <c r="C3438" s="42" t="s">
        <v>7867</v>
      </c>
      <c r="D3438" s="42" t="s">
        <v>7861</v>
      </c>
      <c r="E3438" s="42" t="s">
        <v>7868</v>
      </c>
      <c r="F3438" s="168" t="s">
        <v>7869</v>
      </c>
      <c r="G3438" s="30" t="s">
        <v>40</v>
      </c>
      <c r="H3438" s="98" t="s">
        <v>823</v>
      </c>
      <c r="I3438" s="67">
        <v>590000000</v>
      </c>
      <c r="J3438" s="98" t="s">
        <v>7255</v>
      </c>
      <c r="K3438" s="32" t="s">
        <v>546</v>
      </c>
      <c r="L3438" s="30" t="s">
        <v>2986</v>
      </c>
      <c r="M3438" s="68" t="s">
        <v>84</v>
      </c>
      <c r="N3438" s="68" t="s">
        <v>7748</v>
      </c>
      <c r="O3438" s="30" t="s">
        <v>483</v>
      </c>
      <c r="P3438" s="32">
        <v>796</v>
      </c>
      <c r="Q3438" s="32" t="s">
        <v>47</v>
      </c>
      <c r="R3438" s="186">
        <v>150</v>
      </c>
      <c r="S3438" s="100">
        <v>497.55</v>
      </c>
      <c r="T3438" s="44">
        <f>R3438*S3438</f>
        <v>74632.5</v>
      </c>
      <c r="U3438" s="44">
        <f>T3438*1.12</f>
        <v>83588.400000000009</v>
      </c>
      <c r="V3438" s="98"/>
      <c r="W3438" s="32">
        <v>2016</v>
      </c>
      <c r="X3438" s="30"/>
    </row>
    <row r="3439" spans="1:24" ht="50.1" customHeight="1">
      <c r="A3439" s="29" t="s">
        <v>7871</v>
      </c>
      <c r="B3439" s="30" t="s">
        <v>35</v>
      </c>
      <c r="C3439" s="31" t="s">
        <v>7867</v>
      </c>
      <c r="D3439" s="31" t="s">
        <v>7861</v>
      </c>
      <c r="E3439" s="31" t="s">
        <v>7868</v>
      </c>
      <c r="F3439" s="31" t="s">
        <v>7872</v>
      </c>
      <c r="G3439" s="32" t="s">
        <v>40</v>
      </c>
      <c r="H3439" s="33">
        <v>0</v>
      </c>
      <c r="I3439" s="67">
        <v>590000000</v>
      </c>
      <c r="J3439" s="32" t="s">
        <v>7255</v>
      </c>
      <c r="K3439" s="32" t="s">
        <v>7864</v>
      </c>
      <c r="L3439" s="32" t="s">
        <v>2986</v>
      </c>
      <c r="M3439" s="32" t="s">
        <v>84</v>
      </c>
      <c r="N3439" s="32" t="s">
        <v>7748</v>
      </c>
      <c r="O3439" s="32" t="s">
        <v>56</v>
      </c>
      <c r="P3439" s="32">
        <v>796</v>
      </c>
      <c r="Q3439" s="32" t="s">
        <v>47</v>
      </c>
      <c r="R3439" s="34">
        <v>150</v>
      </c>
      <c r="S3439" s="34">
        <v>497.55</v>
      </c>
      <c r="T3439" s="35">
        <v>0</v>
      </c>
      <c r="U3439" s="36">
        <f t="shared" si="295"/>
        <v>0</v>
      </c>
      <c r="V3439" s="37" t="s">
        <v>48</v>
      </c>
      <c r="W3439" s="32">
        <v>2016</v>
      </c>
      <c r="X3439" s="38">
        <v>11</v>
      </c>
    </row>
    <row r="3440" spans="1:24" s="197" customFormat="1" ht="50.1" customHeight="1">
      <c r="A3440" s="87" t="s">
        <v>7873</v>
      </c>
      <c r="B3440" s="30" t="s">
        <v>35</v>
      </c>
      <c r="C3440" s="42" t="s">
        <v>7867</v>
      </c>
      <c r="D3440" s="42" t="s">
        <v>7861</v>
      </c>
      <c r="E3440" s="42" t="s">
        <v>7868</v>
      </c>
      <c r="F3440" s="168" t="s">
        <v>7872</v>
      </c>
      <c r="G3440" s="30" t="s">
        <v>40</v>
      </c>
      <c r="H3440" s="98" t="s">
        <v>823</v>
      </c>
      <c r="I3440" s="67">
        <v>590000000</v>
      </c>
      <c r="J3440" s="98" t="s">
        <v>7255</v>
      </c>
      <c r="K3440" s="32" t="s">
        <v>546</v>
      </c>
      <c r="L3440" s="30" t="s">
        <v>2986</v>
      </c>
      <c r="M3440" s="68" t="s">
        <v>84</v>
      </c>
      <c r="N3440" s="68" t="s">
        <v>7748</v>
      </c>
      <c r="O3440" s="30" t="s">
        <v>483</v>
      </c>
      <c r="P3440" s="32">
        <v>796</v>
      </c>
      <c r="Q3440" s="32" t="s">
        <v>47</v>
      </c>
      <c r="R3440" s="186">
        <v>150</v>
      </c>
      <c r="S3440" s="100">
        <v>497.55</v>
      </c>
      <c r="T3440" s="44">
        <f>R3440*S3440</f>
        <v>74632.5</v>
      </c>
      <c r="U3440" s="44">
        <f>T3440*1.12</f>
        <v>83588.400000000009</v>
      </c>
      <c r="V3440" s="98"/>
      <c r="W3440" s="32">
        <v>2016</v>
      </c>
      <c r="X3440" s="30"/>
    </row>
    <row r="3441" spans="1:24" ht="50.1" customHeight="1">
      <c r="A3441" s="29" t="s">
        <v>7874</v>
      </c>
      <c r="B3441" s="30" t="s">
        <v>35</v>
      </c>
      <c r="C3441" s="31" t="s">
        <v>7867</v>
      </c>
      <c r="D3441" s="31" t="s">
        <v>7861</v>
      </c>
      <c r="E3441" s="31" t="s">
        <v>7868</v>
      </c>
      <c r="F3441" s="31" t="s">
        <v>7875</v>
      </c>
      <c r="G3441" s="32" t="s">
        <v>40</v>
      </c>
      <c r="H3441" s="33">
        <v>0</v>
      </c>
      <c r="I3441" s="67">
        <v>590000000</v>
      </c>
      <c r="J3441" s="32" t="s">
        <v>7255</v>
      </c>
      <c r="K3441" s="32" t="s">
        <v>7864</v>
      </c>
      <c r="L3441" s="32" t="s">
        <v>7255</v>
      </c>
      <c r="M3441" s="32" t="s">
        <v>84</v>
      </c>
      <c r="N3441" s="32" t="s">
        <v>7748</v>
      </c>
      <c r="O3441" s="32" t="s">
        <v>56</v>
      </c>
      <c r="P3441" s="32">
        <v>796</v>
      </c>
      <c r="Q3441" s="32" t="s">
        <v>47</v>
      </c>
      <c r="R3441" s="34">
        <v>150</v>
      </c>
      <c r="S3441" s="34">
        <v>497.55</v>
      </c>
      <c r="T3441" s="35">
        <v>0</v>
      </c>
      <c r="U3441" s="36">
        <f t="shared" si="295"/>
        <v>0</v>
      </c>
      <c r="V3441" s="37" t="s">
        <v>48</v>
      </c>
      <c r="W3441" s="32">
        <v>2016</v>
      </c>
      <c r="X3441" s="38">
        <v>11</v>
      </c>
    </row>
    <row r="3442" spans="1:24" s="197" customFormat="1" ht="50.1" customHeight="1">
      <c r="A3442" s="87" t="s">
        <v>7876</v>
      </c>
      <c r="B3442" s="30" t="s">
        <v>35</v>
      </c>
      <c r="C3442" s="42" t="s">
        <v>7867</v>
      </c>
      <c r="D3442" s="42" t="s">
        <v>7861</v>
      </c>
      <c r="E3442" s="42" t="s">
        <v>7868</v>
      </c>
      <c r="F3442" s="168" t="s">
        <v>7875</v>
      </c>
      <c r="G3442" s="30" t="s">
        <v>40</v>
      </c>
      <c r="H3442" s="98" t="s">
        <v>823</v>
      </c>
      <c r="I3442" s="67">
        <v>590000000</v>
      </c>
      <c r="J3442" s="98" t="s">
        <v>7255</v>
      </c>
      <c r="K3442" s="32" t="s">
        <v>546</v>
      </c>
      <c r="L3442" s="98" t="s">
        <v>7255</v>
      </c>
      <c r="M3442" s="98" t="s">
        <v>84</v>
      </c>
      <c r="N3442" s="68" t="s">
        <v>7748</v>
      </c>
      <c r="O3442" s="30" t="s">
        <v>483</v>
      </c>
      <c r="P3442" s="32">
        <v>796</v>
      </c>
      <c r="Q3442" s="98" t="s">
        <v>47</v>
      </c>
      <c r="R3442" s="186">
        <v>150</v>
      </c>
      <c r="S3442" s="100">
        <v>497.55</v>
      </c>
      <c r="T3442" s="44">
        <f>R3442*S3442</f>
        <v>74632.5</v>
      </c>
      <c r="U3442" s="44">
        <f>T3442*1.12</f>
        <v>83588.400000000009</v>
      </c>
      <c r="V3442" s="98"/>
      <c r="W3442" s="32">
        <v>2016</v>
      </c>
      <c r="X3442" s="30"/>
    </row>
    <row r="3443" spans="1:24" ht="50.1" customHeight="1">
      <c r="A3443" s="29" t="s">
        <v>7877</v>
      </c>
      <c r="B3443" s="30" t="s">
        <v>35</v>
      </c>
      <c r="C3443" s="31" t="s">
        <v>7867</v>
      </c>
      <c r="D3443" s="31" t="s">
        <v>7861</v>
      </c>
      <c r="E3443" s="31" t="s">
        <v>7868</v>
      </c>
      <c r="F3443" s="31" t="s">
        <v>7878</v>
      </c>
      <c r="G3443" s="32" t="s">
        <v>40</v>
      </c>
      <c r="H3443" s="33">
        <v>0</v>
      </c>
      <c r="I3443" s="67">
        <v>590000000</v>
      </c>
      <c r="J3443" s="32" t="s">
        <v>7255</v>
      </c>
      <c r="K3443" s="32" t="s">
        <v>7864</v>
      </c>
      <c r="L3443" s="32" t="s">
        <v>7255</v>
      </c>
      <c r="M3443" s="32" t="s">
        <v>84</v>
      </c>
      <c r="N3443" s="32" t="s">
        <v>7748</v>
      </c>
      <c r="O3443" s="32" t="s">
        <v>56</v>
      </c>
      <c r="P3443" s="32">
        <v>796</v>
      </c>
      <c r="Q3443" s="32" t="s">
        <v>47</v>
      </c>
      <c r="R3443" s="34">
        <v>150</v>
      </c>
      <c r="S3443" s="34">
        <v>497.55</v>
      </c>
      <c r="T3443" s="35">
        <v>0</v>
      </c>
      <c r="U3443" s="36">
        <f t="shared" si="295"/>
        <v>0</v>
      </c>
      <c r="V3443" s="37" t="s">
        <v>48</v>
      </c>
      <c r="W3443" s="32">
        <v>2016</v>
      </c>
      <c r="X3443" s="38">
        <v>11</v>
      </c>
    </row>
    <row r="3444" spans="1:24" s="197" customFormat="1" ht="50.1" customHeight="1">
      <c r="A3444" s="87" t="s">
        <v>7879</v>
      </c>
      <c r="B3444" s="30" t="s">
        <v>35</v>
      </c>
      <c r="C3444" s="42" t="s">
        <v>7867</v>
      </c>
      <c r="D3444" s="42" t="s">
        <v>7861</v>
      </c>
      <c r="E3444" s="42" t="s">
        <v>7868</v>
      </c>
      <c r="F3444" s="168" t="s">
        <v>7878</v>
      </c>
      <c r="G3444" s="30" t="s">
        <v>40</v>
      </c>
      <c r="H3444" s="98" t="s">
        <v>823</v>
      </c>
      <c r="I3444" s="67">
        <v>590000000</v>
      </c>
      <c r="J3444" s="98" t="s">
        <v>7255</v>
      </c>
      <c r="K3444" s="32" t="s">
        <v>546</v>
      </c>
      <c r="L3444" s="98" t="s">
        <v>7255</v>
      </c>
      <c r="M3444" s="98" t="s">
        <v>84</v>
      </c>
      <c r="N3444" s="68" t="s">
        <v>7748</v>
      </c>
      <c r="O3444" s="30" t="s">
        <v>483</v>
      </c>
      <c r="P3444" s="32">
        <v>796</v>
      </c>
      <c r="Q3444" s="98" t="s">
        <v>47</v>
      </c>
      <c r="R3444" s="186">
        <v>150</v>
      </c>
      <c r="S3444" s="100">
        <v>497.55</v>
      </c>
      <c r="T3444" s="44">
        <f>R3444*S3444</f>
        <v>74632.5</v>
      </c>
      <c r="U3444" s="44">
        <f>T3444*1.12</f>
        <v>83588.400000000009</v>
      </c>
      <c r="V3444" s="98"/>
      <c r="W3444" s="32">
        <v>2016</v>
      </c>
      <c r="X3444" s="30"/>
    </row>
    <row r="3445" spans="1:24" ht="50.1" customHeight="1">
      <c r="A3445" s="29" t="s">
        <v>7880</v>
      </c>
      <c r="B3445" s="30" t="s">
        <v>35</v>
      </c>
      <c r="C3445" s="31" t="s">
        <v>7867</v>
      </c>
      <c r="D3445" s="31" t="s">
        <v>7861</v>
      </c>
      <c r="E3445" s="31" t="s">
        <v>7868</v>
      </c>
      <c r="F3445" s="31" t="s">
        <v>7881</v>
      </c>
      <c r="G3445" s="32" t="s">
        <v>40</v>
      </c>
      <c r="H3445" s="33">
        <v>0</v>
      </c>
      <c r="I3445" s="67">
        <v>590000000</v>
      </c>
      <c r="J3445" s="32" t="s">
        <v>7255</v>
      </c>
      <c r="K3445" s="32" t="s">
        <v>7864</v>
      </c>
      <c r="L3445" s="32" t="s">
        <v>7255</v>
      </c>
      <c r="M3445" s="32" t="s">
        <v>84</v>
      </c>
      <c r="N3445" s="32" t="s">
        <v>7748</v>
      </c>
      <c r="O3445" s="32" t="s">
        <v>56</v>
      </c>
      <c r="P3445" s="32">
        <v>796</v>
      </c>
      <c r="Q3445" s="32" t="s">
        <v>47</v>
      </c>
      <c r="R3445" s="34">
        <v>100</v>
      </c>
      <c r="S3445" s="34">
        <v>920</v>
      </c>
      <c r="T3445" s="35">
        <v>0</v>
      </c>
      <c r="U3445" s="36">
        <f t="shared" si="295"/>
        <v>0</v>
      </c>
      <c r="V3445" s="37" t="s">
        <v>48</v>
      </c>
      <c r="W3445" s="32">
        <v>2016</v>
      </c>
      <c r="X3445" s="38">
        <v>11</v>
      </c>
    </row>
    <row r="3446" spans="1:24" s="197" customFormat="1" ht="50.1" customHeight="1">
      <c r="A3446" s="87" t="s">
        <v>7882</v>
      </c>
      <c r="B3446" s="30" t="s">
        <v>35</v>
      </c>
      <c r="C3446" s="42" t="s">
        <v>7867</v>
      </c>
      <c r="D3446" s="42" t="s">
        <v>7861</v>
      </c>
      <c r="E3446" s="42" t="s">
        <v>7868</v>
      </c>
      <c r="F3446" s="168" t="s">
        <v>7881</v>
      </c>
      <c r="G3446" s="30" t="s">
        <v>40</v>
      </c>
      <c r="H3446" s="98" t="s">
        <v>823</v>
      </c>
      <c r="I3446" s="67">
        <v>590000000</v>
      </c>
      <c r="J3446" s="98" t="s">
        <v>7255</v>
      </c>
      <c r="K3446" s="32" t="s">
        <v>546</v>
      </c>
      <c r="L3446" s="98" t="s">
        <v>7255</v>
      </c>
      <c r="M3446" s="98" t="s">
        <v>84</v>
      </c>
      <c r="N3446" s="68" t="s">
        <v>7748</v>
      </c>
      <c r="O3446" s="30" t="s">
        <v>483</v>
      </c>
      <c r="P3446" s="32">
        <v>796</v>
      </c>
      <c r="Q3446" s="98" t="s">
        <v>47</v>
      </c>
      <c r="R3446" s="62">
        <v>100</v>
      </c>
      <c r="S3446" s="43">
        <v>920</v>
      </c>
      <c r="T3446" s="44">
        <f>R3446*S3446</f>
        <v>92000</v>
      </c>
      <c r="U3446" s="44">
        <f>T3446*1.12</f>
        <v>103040.00000000001</v>
      </c>
      <c r="V3446" s="98"/>
      <c r="W3446" s="32">
        <v>2016</v>
      </c>
      <c r="X3446" s="30"/>
    </row>
    <row r="3447" spans="1:24" ht="50.1" customHeight="1">
      <c r="A3447" s="29" t="s">
        <v>7883</v>
      </c>
      <c r="B3447" s="30" t="s">
        <v>35</v>
      </c>
      <c r="C3447" s="31" t="s">
        <v>7867</v>
      </c>
      <c r="D3447" s="31" t="s">
        <v>7861</v>
      </c>
      <c r="E3447" s="31" t="s">
        <v>7868</v>
      </c>
      <c r="F3447" s="31" t="s">
        <v>7884</v>
      </c>
      <c r="G3447" s="32" t="s">
        <v>40</v>
      </c>
      <c r="H3447" s="33">
        <v>0</v>
      </c>
      <c r="I3447" s="67">
        <v>590000000</v>
      </c>
      <c r="J3447" s="32" t="s">
        <v>7255</v>
      </c>
      <c r="K3447" s="32" t="s">
        <v>7864</v>
      </c>
      <c r="L3447" s="32" t="s">
        <v>7255</v>
      </c>
      <c r="M3447" s="32" t="s">
        <v>84</v>
      </c>
      <c r="N3447" s="32" t="s">
        <v>7748</v>
      </c>
      <c r="O3447" s="32" t="s">
        <v>56</v>
      </c>
      <c r="P3447" s="32">
        <v>796</v>
      </c>
      <c r="Q3447" s="32" t="s">
        <v>47</v>
      </c>
      <c r="R3447" s="34">
        <v>50</v>
      </c>
      <c r="S3447" s="34">
        <v>920</v>
      </c>
      <c r="T3447" s="35">
        <v>0</v>
      </c>
      <c r="U3447" s="36">
        <f t="shared" si="295"/>
        <v>0</v>
      </c>
      <c r="V3447" s="37" t="s">
        <v>48</v>
      </c>
      <c r="W3447" s="32">
        <v>2016</v>
      </c>
      <c r="X3447" s="38">
        <v>11</v>
      </c>
    </row>
    <row r="3448" spans="1:24" s="197" customFormat="1" ht="50.1" customHeight="1">
      <c r="A3448" s="87" t="s">
        <v>7885</v>
      </c>
      <c r="B3448" s="30" t="s">
        <v>35</v>
      </c>
      <c r="C3448" s="42" t="s">
        <v>7867</v>
      </c>
      <c r="D3448" s="42" t="s">
        <v>7861</v>
      </c>
      <c r="E3448" s="42" t="s">
        <v>7868</v>
      </c>
      <c r="F3448" s="168" t="s">
        <v>7884</v>
      </c>
      <c r="G3448" s="30" t="s">
        <v>40</v>
      </c>
      <c r="H3448" s="98" t="s">
        <v>823</v>
      </c>
      <c r="I3448" s="67">
        <v>590000000</v>
      </c>
      <c r="J3448" s="98" t="s">
        <v>7255</v>
      </c>
      <c r="K3448" s="32" t="s">
        <v>546</v>
      </c>
      <c r="L3448" s="98" t="s">
        <v>7255</v>
      </c>
      <c r="M3448" s="98" t="s">
        <v>84</v>
      </c>
      <c r="N3448" s="68" t="s">
        <v>7748</v>
      </c>
      <c r="O3448" s="30" t="s">
        <v>483</v>
      </c>
      <c r="P3448" s="32">
        <v>796</v>
      </c>
      <c r="Q3448" s="98" t="s">
        <v>47</v>
      </c>
      <c r="R3448" s="62">
        <v>50</v>
      </c>
      <c r="S3448" s="43">
        <v>920</v>
      </c>
      <c r="T3448" s="44">
        <f>R3448*S3448</f>
        <v>46000</v>
      </c>
      <c r="U3448" s="44">
        <f>T3448*1.12</f>
        <v>51520.000000000007</v>
      </c>
      <c r="V3448" s="98"/>
      <c r="W3448" s="32">
        <v>2016</v>
      </c>
      <c r="X3448" s="30"/>
    </row>
    <row r="3449" spans="1:24" ht="50.1" customHeight="1">
      <c r="A3449" s="29" t="s">
        <v>7886</v>
      </c>
      <c r="B3449" s="30" t="s">
        <v>35</v>
      </c>
      <c r="C3449" s="31" t="s">
        <v>7887</v>
      </c>
      <c r="D3449" s="31" t="s">
        <v>7861</v>
      </c>
      <c r="E3449" s="31" t="s">
        <v>7888</v>
      </c>
      <c r="F3449" s="31" t="s">
        <v>7889</v>
      </c>
      <c r="G3449" s="32" t="s">
        <v>40</v>
      </c>
      <c r="H3449" s="33">
        <v>0</v>
      </c>
      <c r="I3449" s="67">
        <v>590000000</v>
      </c>
      <c r="J3449" s="32" t="s">
        <v>7255</v>
      </c>
      <c r="K3449" s="32" t="s">
        <v>7864</v>
      </c>
      <c r="L3449" s="32" t="s">
        <v>7255</v>
      </c>
      <c r="M3449" s="32" t="s">
        <v>84</v>
      </c>
      <c r="N3449" s="32" t="s">
        <v>7748</v>
      </c>
      <c r="O3449" s="32" t="s">
        <v>56</v>
      </c>
      <c r="P3449" s="32">
        <v>796</v>
      </c>
      <c r="Q3449" s="32" t="s">
        <v>47</v>
      </c>
      <c r="R3449" s="34">
        <v>150</v>
      </c>
      <c r="S3449" s="34">
        <v>449.4</v>
      </c>
      <c r="T3449" s="35">
        <v>0</v>
      </c>
      <c r="U3449" s="36">
        <f t="shared" si="295"/>
        <v>0</v>
      </c>
      <c r="V3449" s="37" t="s">
        <v>48</v>
      </c>
      <c r="W3449" s="32">
        <v>2016</v>
      </c>
      <c r="X3449" s="38">
        <v>11</v>
      </c>
    </row>
    <row r="3450" spans="1:24" s="188" customFormat="1" ht="50.1" customHeight="1">
      <c r="A3450" s="87" t="s">
        <v>7890</v>
      </c>
      <c r="B3450" s="30" t="s">
        <v>35</v>
      </c>
      <c r="C3450" s="42" t="s">
        <v>7887</v>
      </c>
      <c r="D3450" s="42" t="s">
        <v>7861</v>
      </c>
      <c r="E3450" s="42" t="s">
        <v>7888</v>
      </c>
      <c r="F3450" s="168" t="s">
        <v>7891</v>
      </c>
      <c r="G3450" s="30" t="s">
        <v>40</v>
      </c>
      <c r="H3450" s="98" t="s">
        <v>823</v>
      </c>
      <c r="I3450" s="67">
        <v>590000000</v>
      </c>
      <c r="J3450" s="98" t="s">
        <v>7255</v>
      </c>
      <c r="K3450" s="32" t="s">
        <v>546</v>
      </c>
      <c r="L3450" s="98" t="s">
        <v>7255</v>
      </c>
      <c r="M3450" s="98" t="s">
        <v>84</v>
      </c>
      <c r="N3450" s="68" t="s">
        <v>7748</v>
      </c>
      <c r="O3450" s="30" t="s">
        <v>483</v>
      </c>
      <c r="P3450" s="32">
        <v>796</v>
      </c>
      <c r="Q3450" s="98" t="s">
        <v>47</v>
      </c>
      <c r="R3450" s="62">
        <v>150</v>
      </c>
      <c r="S3450" s="43">
        <v>449.4</v>
      </c>
      <c r="T3450" s="44">
        <f>R3450*S3450</f>
        <v>67410</v>
      </c>
      <c r="U3450" s="44">
        <f>T3450*1.12</f>
        <v>75499.200000000012</v>
      </c>
      <c r="V3450" s="98"/>
      <c r="W3450" s="32">
        <v>2016</v>
      </c>
      <c r="X3450" s="30"/>
    </row>
    <row r="3451" spans="1:24" ht="50.1" customHeight="1">
      <c r="A3451" s="29" t="s">
        <v>7892</v>
      </c>
      <c r="B3451" s="30" t="s">
        <v>35</v>
      </c>
      <c r="C3451" s="31" t="s">
        <v>7887</v>
      </c>
      <c r="D3451" s="31" t="s">
        <v>7861</v>
      </c>
      <c r="E3451" s="31" t="s">
        <v>7888</v>
      </c>
      <c r="F3451" s="31" t="s">
        <v>7893</v>
      </c>
      <c r="G3451" s="32" t="s">
        <v>40</v>
      </c>
      <c r="H3451" s="33">
        <v>0</v>
      </c>
      <c r="I3451" s="67">
        <v>590000000</v>
      </c>
      <c r="J3451" s="32" t="s">
        <v>7255</v>
      </c>
      <c r="K3451" s="32" t="s">
        <v>7864</v>
      </c>
      <c r="L3451" s="32" t="s">
        <v>7255</v>
      </c>
      <c r="M3451" s="32" t="s">
        <v>84</v>
      </c>
      <c r="N3451" s="32" t="s">
        <v>7748</v>
      </c>
      <c r="O3451" s="32" t="s">
        <v>56</v>
      </c>
      <c r="P3451" s="32">
        <v>796</v>
      </c>
      <c r="Q3451" s="32" t="s">
        <v>47</v>
      </c>
      <c r="R3451" s="34">
        <v>100</v>
      </c>
      <c r="S3451" s="34">
        <v>449.4</v>
      </c>
      <c r="T3451" s="35">
        <v>0</v>
      </c>
      <c r="U3451" s="36">
        <f t="shared" si="295"/>
        <v>0</v>
      </c>
      <c r="V3451" s="37" t="s">
        <v>48</v>
      </c>
      <c r="W3451" s="32">
        <v>2016</v>
      </c>
      <c r="X3451" s="38">
        <v>11</v>
      </c>
    </row>
    <row r="3452" spans="1:24" s="188" customFormat="1" ht="50.1" customHeight="1">
      <c r="A3452" s="87" t="s">
        <v>7894</v>
      </c>
      <c r="B3452" s="30" t="s">
        <v>35</v>
      </c>
      <c r="C3452" s="42" t="s">
        <v>7887</v>
      </c>
      <c r="D3452" s="42" t="s">
        <v>7861</v>
      </c>
      <c r="E3452" s="42" t="s">
        <v>7888</v>
      </c>
      <c r="F3452" s="168" t="s">
        <v>7895</v>
      </c>
      <c r="G3452" s="30" t="s">
        <v>40</v>
      </c>
      <c r="H3452" s="98" t="s">
        <v>823</v>
      </c>
      <c r="I3452" s="67">
        <v>590000000</v>
      </c>
      <c r="J3452" s="98" t="s">
        <v>7255</v>
      </c>
      <c r="K3452" s="32" t="s">
        <v>546</v>
      </c>
      <c r="L3452" s="98" t="s">
        <v>7255</v>
      </c>
      <c r="M3452" s="98" t="s">
        <v>84</v>
      </c>
      <c r="N3452" s="68" t="s">
        <v>7748</v>
      </c>
      <c r="O3452" s="30" t="s">
        <v>483</v>
      </c>
      <c r="P3452" s="32">
        <v>796</v>
      </c>
      <c r="Q3452" s="98" t="s">
        <v>47</v>
      </c>
      <c r="R3452" s="186">
        <v>100</v>
      </c>
      <c r="S3452" s="100">
        <v>449.4</v>
      </c>
      <c r="T3452" s="44">
        <f>R3452*S3452</f>
        <v>44940</v>
      </c>
      <c r="U3452" s="44">
        <f>T3452*1.12</f>
        <v>50332.800000000003</v>
      </c>
      <c r="V3452" s="98"/>
      <c r="W3452" s="32">
        <v>2016</v>
      </c>
      <c r="X3452" s="30"/>
    </row>
    <row r="3453" spans="1:24" ht="50.1" customHeight="1">
      <c r="A3453" s="29" t="s">
        <v>7896</v>
      </c>
      <c r="B3453" s="30" t="s">
        <v>35</v>
      </c>
      <c r="C3453" s="31" t="s">
        <v>7887</v>
      </c>
      <c r="D3453" s="31" t="s">
        <v>7861</v>
      </c>
      <c r="E3453" s="31" t="s">
        <v>7888</v>
      </c>
      <c r="F3453" s="31" t="s">
        <v>7897</v>
      </c>
      <c r="G3453" s="32" t="s">
        <v>40</v>
      </c>
      <c r="H3453" s="33">
        <v>0</v>
      </c>
      <c r="I3453" s="67">
        <v>590000000</v>
      </c>
      <c r="J3453" s="32" t="s">
        <v>7255</v>
      </c>
      <c r="K3453" s="32" t="s">
        <v>7864</v>
      </c>
      <c r="L3453" s="32" t="s">
        <v>7255</v>
      </c>
      <c r="M3453" s="32" t="s">
        <v>84</v>
      </c>
      <c r="N3453" s="32" t="s">
        <v>7748</v>
      </c>
      <c r="O3453" s="32" t="s">
        <v>56</v>
      </c>
      <c r="P3453" s="32">
        <v>796</v>
      </c>
      <c r="Q3453" s="32" t="s">
        <v>47</v>
      </c>
      <c r="R3453" s="34">
        <v>150</v>
      </c>
      <c r="S3453" s="34">
        <v>716.9</v>
      </c>
      <c r="T3453" s="35">
        <v>0</v>
      </c>
      <c r="U3453" s="36">
        <f t="shared" si="295"/>
        <v>0</v>
      </c>
      <c r="V3453" s="37" t="s">
        <v>48</v>
      </c>
      <c r="W3453" s="32">
        <v>2016</v>
      </c>
      <c r="X3453" s="38">
        <v>11</v>
      </c>
    </row>
    <row r="3454" spans="1:24" s="188" customFormat="1" ht="50.1" customHeight="1">
      <c r="A3454" s="87" t="s">
        <v>7898</v>
      </c>
      <c r="B3454" s="30" t="s">
        <v>35</v>
      </c>
      <c r="C3454" s="42" t="s">
        <v>7887</v>
      </c>
      <c r="D3454" s="42" t="s">
        <v>7861</v>
      </c>
      <c r="E3454" s="42" t="s">
        <v>7888</v>
      </c>
      <c r="F3454" s="168" t="s">
        <v>7899</v>
      </c>
      <c r="G3454" s="30" t="s">
        <v>40</v>
      </c>
      <c r="H3454" s="98" t="s">
        <v>823</v>
      </c>
      <c r="I3454" s="67">
        <v>590000000</v>
      </c>
      <c r="J3454" s="98" t="s">
        <v>7255</v>
      </c>
      <c r="K3454" s="32" t="s">
        <v>546</v>
      </c>
      <c r="L3454" s="98" t="s">
        <v>7255</v>
      </c>
      <c r="M3454" s="98" t="s">
        <v>84</v>
      </c>
      <c r="N3454" s="68" t="s">
        <v>7748</v>
      </c>
      <c r="O3454" s="30" t="s">
        <v>483</v>
      </c>
      <c r="P3454" s="32">
        <v>796</v>
      </c>
      <c r="Q3454" s="98" t="s">
        <v>47</v>
      </c>
      <c r="R3454" s="186">
        <v>150</v>
      </c>
      <c r="S3454" s="198">
        <v>716.9</v>
      </c>
      <c r="T3454" s="44">
        <f>R3454*S3454</f>
        <v>107535</v>
      </c>
      <c r="U3454" s="44">
        <f>T3454*1.12</f>
        <v>120439.20000000001</v>
      </c>
      <c r="V3454" s="98"/>
      <c r="W3454" s="32">
        <v>2016</v>
      </c>
      <c r="X3454" s="30"/>
    </row>
    <row r="3455" spans="1:24" ht="50.1" customHeight="1">
      <c r="A3455" s="29" t="s">
        <v>7900</v>
      </c>
      <c r="B3455" s="30" t="s">
        <v>35</v>
      </c>
      <c r="C3455" s="31" t="s">
        <v>7887</v>
      </c>
      <c r="D3455" s="31" t="s">
        <v>7861</v>
      </c>
      <c r="E3455" s="31" t="s">
        <v>7888</v>
      </c>
      <c r="F3455" s="31" t="s">
        <v>7901</v>
      </c>
      <c r="G3455" s="32" t="s">
        <v>40</v>
      </c>
      <c r="H3455" s="33">
        <v>0</v>
      </c>
      <c r="I3455" s="67">
        <v>590000000</v>
      </c>
      <c r="J3455" s="32" t="s">
        <v>7255</v>
      </c>
      <c r="K3455" s="32" t="s">
        <v>7864</v>
      </c>
      <c r="L3455" s="32" t="s">
        <v>7255</v>
      </c>
      <c r="M3455" s="32" t="s">
        <v>84</v>
      </c>
      <c r="N3455" s="32" t="s">
        <v>7748</v>
      </c>
      <c r="O3455" s="32" t="s">
        <v>56</v>
      </c>
      <c r="P3455" s="32">
        <v>796</v>
      </c>
      <c r="Q3455" s="32" t="s">
        <v>47</v>
      </c>
      <c r="R3455" s="34">
        <v>100</v>
      </c>
      <c r="S3455" s="34">
        <v>716.9</v>
      </c>
      <c r="T3455" s="35">
        <v>0</v>
      </c>
      <c r="U3455" s="36">
        <f t="shared" si="295"/>
        <v>0</v>
      </c>
      <c r="V3455" s="37" t="s">
        <v>48</v>
      </c>
      <c r="W3455" s="32">
        <v>2016</v>
      </c>
      <c r="X3455" s="38">
        <v>11</v>
      </c>
    </row>
    <row r="3456" spans="1:24" s="188" customFormat="1" ht="50.1" customHeight="1">
      <c r="A3456" s="87" t="s">
        <v>7902</v>
      </c>
      <c r="B3456" s="30" t="s">
        <v>35</v>
      </c>
      <c r="C3456" s="42" t="s">
        <v>7887</v>
      </c>
      <c r="D3456" s="42" t="s">
        <v>7861</v>
      </c>
      <c r="E3456" s="42" t="s">
        <v>7888</v>
      </c>
      <c r="F3456" s="168" t="s">
        <v>7903</v>
      </c>
      <c r="G3456" s="30" t="s">
        <v>40</v>
      </c>
      <c r="H3456" s="98" t="s">
        <v>823</v>
      </c>
      <c r="I3456" s="67">
        <v>590000000</v>
      </c>
      <c r="J3456" s="98" t="s">
        <v>7255</v>
      </c>
      <c r="K3456" s="32" t="s">
        <v>546</v>
      </c>
      <c r="L3456" s="98" t="s">
        <v>7255</v>
      </c>
      <c r="M3456" s="98" t="s">
        <v>84</v>
      </c>
      <c r="N3456" s="68" t="s">
        <v>7748</v>
      </c>
      <c r="O3456" s="30" t="s">
        <v>483</v>
      </c>
      <c r="P3456" s="32">
        <v>796</v>
      </c>
      <c r="Q3456" s="98" t="s">
        <v>47</v>
      </c>
      <c r="R3456" s="186">
        <v>100</v>
      </c>
      <c r="S3456" s="100">
        <v>716.9</v>
      </c>
      <c r="T3456" s="44">
        <f>R3456*S3456</f>
        <v>71690</v>
      </c>
      <c r="U3456" s="44">
        <f>T3456*1.12</f>
        <v>80292.800000000003</v>
      </c>
      <c r="V3456" s="98"/>
      <c r="W3456" s="32">
        <v>2016</v>
      </c>
      <c r="X3456" s="30"/>
    </row>
    <row r="3457" spans="1:24" ht="50.1" customHeight="1">
      <c r="A3457" s="29" t="s">
        <v>7904</v>
      </c>
      <c r="B3457" s="30" t="s">
        <v>35</v>
      </c>
      <c r="C3457" s="31" t="s">
        <v>7887</v>
      </c>
      <c r="D3457" s="31" t="s">
        <v>7861</v>
      </c>
      <c r="E3457" s="31" t="s">
        <v>7888</v>
      </c>
      <c r="F3457" s="31" t="s">
        <v>7905</v>
      </c>
      <c r="G3457" s="32" t="s">
        <v>40</v>
      </c>
      <c r="H3457" s="33">
        <v>0</v>
      </c>
      <c r="I3457" s="67">
        <v>590000000</v>
      </c>
      <c r="J3457" s="32" t="s">
        <v>7255</v>
      </c>
      <c r="K3457" s="32" t="s">
        <v>7864</v>
      </c>
      <c r="L3457" s="32" t="s">
        <v>7255</v>
      </c>
      <c r="M3457" s="32" t="s">
        <v>84</v>
      </c>
      <c r="N3457" s="32" t="s">
        <v>7748</v>
      </c>
      <c r="O3457" s="32" t="s">
        <v>56</v>
      </c>
      <c r="P3457" s="32">
        <v>796</v>
      </c>
      <c r="Q3457" s="32" t="s">
        <v>47</v>
      </c>
      <c r="R3457" s="34">
        <v>150</v>
      </c>
      <c r="S3457" s="34">
        <v>508.25</v>
      </c>
      <c r="T3457" s="35">
        <v>0</v>
      </c>
      <c r="U3457" s="36">
        <f t="shared" si="295"/>
        <v>0</v>
      </c>
      <c r="V3457" s="37" t="s">
        <v>48</v>
      </c>
      <c r="W3457" s="32">
        <v>2016</v>
      </c>
      <c r="X3457" s="38">
        <v>11</v>
      </c>
    </row>
    <row r="3458" spans="1:24" s="188" customFormat="1" ht="50.1" customHeight="1">
      <c r="A3458" s="87" t="s">
        <v>7906</v>
      </c>
      <c r="B3458" s="30" t="s">
        <v>35</v>
      </c>
      <c r="C3458" s="42" t="s">
        <v>7887</v>
      </c>
      <c r="D3458" s="42" t="s">
        <v>7861</v>
      </c>
      <c r="E3458" s="42" t="s">
        <v>7888</v>
      </c>
      <c r="F3458" s="168" t="s">
        <v>7907</v>
      </c>
      <c r="G3458" s="30" t="s">
        <v>40</v>
      </c>
      <c r="H3458" s="98" t="s">
        <v>823</v>
      </c>
      <c r="I3458" s="67">
        <v>590000000</v>
      </c>
      <c r="J3458" s="98" t="s">
        <v>7255</v>
      </c>
      <c r="K3458" s="32" t="s">
        <v>546</v>
      </c>
      <c r="L3458" s="98" t="s">
        <v>7255</v>
      </c>
      <c r="M3458" s="98" t="s">
        <v>84</v>
      </c>
      <c r="N3458" s="68" t="s">
        <v>7748</v>
      </c>
      <c r="O3458" s="30" t="s">
        <v>483</v>
      </c>
      <c r="P3458" s="32">
        <v>796</v>
      </c>
      <c r="Q3458" s="98" t="s">
        <v>47</v>
      </c>
      <c r="R3458" s="186">
        <v>150</v>
      </c>
      <c r="S3458" s="100">
        <v>508.25</v>
      </c>
      <c r="T3458" s="44">
        <f>R3458*S3458</f>
        <v>76237.5</v>
      </c>
      <c r="U3458" s="44">
        <f>T3458*1.12</f>
        <v>85386.000000000015</v>
      </c>
      <c r="V3458" s="98"/>
      <c r="W3458" s="32">
        <v>2016</v>
      </c>
      <c r="X3458" s="30"/>
    </row>
    <row r="3459" spans="1:24" ht="50.1" customHeight="1">
      <c r="A3459" s="29" t="s">
        <v>7908</v>
      </c>
      <c r="B3459" s="30" t="s">
        <v>35</v>
      </c>
      <c r="C3459" s="31" t="s">
        <v>7887</v>
      </c>
      <c r="D3459" s="31" t="s">
        <v>7861</v>
      </c>
      <c r="E3459" s="31" t="s">
        <v>7888</v>
      </c>
      <c r="F3459" s="31" t="s">
        <v>7909</v>
      </c>
      <c r="G3459" s="32" t="s">
        <v>40</v>
      </c>
      <c r="H3459" s="33">
        <v>0</v>
      </c>
      <c r="I3459" s="67">
        <v>590000000</v>
      </c>
      <c r="J3459" s="32" t="s">
        <v>7255</v>
      </c>
      <c r="K3459" s="32" t="s">
        <v>7864</v>
      </c>
      <c r="L3459" s="32" t="s">
        <v>7255</v>
      </c>
      <c r="M3459" s="32" t="s">
        <v>84</v>
      </c>
      <c r="N3459" s="32" t="s">
        <v>7748</v>
      </c>
      <c r="O3459" s="32" t="s">
        <v>56</v>
      </c>
      <c r="P3459" s="32">
        <v>796</v>
      </c>
      <c r="Q3459" s="32" t="s">
        <v>47</v>
      </c>
      <c r="R3459" s="34">
        <v>100</v>
      </c>
      <c r="S3459" s="34">
        <v>508.25</v>
      </c>
      <c r="T3459" s="35">
        <v>0</v>
      </c>
      <c r="U3459" s="36">
        <f t="shared" si="295"/>
        <v>0</v>
      </c>
      <c r="V3459" s="37" t="s">
        <v>48</v>
      </c>
      <c r="W3459" s="32">
        <v>2016</v>
      </c>
      <c r="X3459" s="38">
        <v>11</v>
      </c>
    </row>
    <row r="3460" spans="1:24" s="188" customFormat="1" ht="50.1" customHeight="1">
      <c r="A3460" s="87" t="s">
        <v>7910</v>
      </c>
      <c r="B3460" s="30" t="s">
        <v>35</v>
      </c>
      <c r="C3460" s="42" t="s">
        <v>7887</v>
      </c>
      <c r="D3460" s="42" t="s">
        <v>7861</v>
      </c>
      <c r="E3460" s="42" t="s">
        <v>7888</v>
      </c>
      <c r="F3460" s="168" t="s">
        <v>7909</v>
      </c>
      <c r="G3460" s="30" t="s">
        <v>40</v>
      </c>
      <c r="H3460" s="98" t="s">
        <v>823</v>
      </c>
      <c r="I3460" s="67">
        <v>590000000</v>
      </c>
      <c r="J3460" s="98" t="s">
        <v>7255</v>
      </c>
      <c r="K3460" s="32" t="s">
        <v>546</v>
      </c>
      <c r="L3460" s="98" t="s">
        <v>7255</v>
      </c>
      <c r="M3460" s="98" t="s">
        <v>84</v>
      </c>
      <c r="N3460" s="68" t="s">
        <v>7748</v>
      </c>
      <c r="O3460" s="30" t="s">
        <v>483</v>
      </c>
      <c r="P3460" s="32">
        <v>796</v>
      </c>
      <c r="Q3460" s="98" t="s">
        <v>47</v>
      </c>
      <c r="R3460" s="186">
        <v>100</v>
      </c>
      <c r="S3460" s="100">
        <v>508.25</v>
      </c>
      <c r="T3460" s="44">
        <f>R3460*S3460</f>
        <v>50825</v>
      </c>
      <c r="U3460" s="44">
        <f>T3460*1.12</f>
        <v>56924.000000000007</v>
      </c>
      <c r="V3460" s="98"/>
      <c r="W3460" s="32">
        <v>2016</v>
      </c>
      <c r="X3460" s="30"/>
    </row>
    <row r="3461" spans="1:24" ht="50.1" customHeight="1">
      <c r="A3461" s="29" t="s">
        <v>7911</v>
      </c>
      <c r="B3461" s="30" t="s">
        <v>35</v>
      </c>
      <c r="C3461" s="31" t="s">
        <v>7887</v>
      </c>
      <c r="D3461" s="31" t="s">
        <v>7861</v>
      </c>
      <c r="E3461" s="31" t="s">
        <v>7888</v>
      </c>
      <c r="F3461" s="31" t="s">
        <v>7912</v>
      </c>
      <c r="G3461" s="32" t="s">
        <v>40</v>
      </c>
      <c r="H3461" s="33">
        <v>0</v>
      </c>
      <c r="I3461" s="67">
        <v>590000000</v>
      </c>
      <c r="J3461" s="32" t="s">
        <v>7255</v>
      </c>
      <c r="K3461" s="32" t="s">
        <v>7864</v>
      </c>
      <c r="L3461" s="32" t="s">
        <v>7255</v>
      </c>
      <c r="M3461" s="32" t="s">
        <v>84</v>
      </c>
      <c r="N3461" s="32" t="s">
        <v>7748</v>
      </c>
      <c r="O3461" s="32" t="s">
        <v>56</v>
      </c>
      <c r="P3461" s="32">
        <v>796</v>
      </c>
      <c r="Q3461" s="32" t="s">
        <v>47</v>
      </c>
      <c r="R3461" s="34">
        <v>100</v>
      </c>
      <c r="S3461" s="34">
        <v>749</v>
      </c>
      <c r="T3461" s="35">
        <v>0</v>
      </c>
      <c r="U3461" s="36">
        <f t="shared" si="295"/>
        <v>0</v>
      </c>
      <c r="V3461" s="37" t="s">
        <v>48</v>
      </c>
      <c r="W3461" s="32">
        <v>2016</v>
      </c>
      <c r="X3461" s="38">
        <v>11</v>
      </c>
    </row>
    <row r="3462" spans="1:24" s="188" customFormat="1" ht="50.1" customHeight="1">
      <c r="A3462" s="87" t="s">
        <v>7913</v>
      </c>
      <c r="B3462" s="30" t="s">
        <v>35</v>
      </c>
      <c r="C3462" s="42" t="s">
        <v>7887</v>
      </c>
      <c r="D3462" s="42" t="s">
        <v>7861</v>
      </c>
      <c r="E3462" s="42" t="s">
        <v>7888</v>
      </c>
      <c r="F3462" s="168" t="s">
        <v>7914</v>
      </c>
      <c r="G3462" s="30" t="s">
        <v>40</v>
      </c>
      <c r="H3462" s="98" t="s">
        <v>823</v>
      </c>
      <c r="I3462" s="67">
        <v>590000000</v>
      </c>
      <c r="J3462" s="98" t="s">
        <v>7255</v>
      </c>
      <c r="K3462" s="32" t="s">
        <v>546</v>
      </c>
      <c r="L3462" s="98" t="s">
        <v>7255</v>
      </c>
      <c r="M3462" s="98" t="s">
        <v>84</v>
      </c>
      <c r="N3462" s="68" t="s">
        <v>7748</v>
      </c>
      <c r="O3462" s="30" t="s">
        <v>483</v>
      </c>
      <c r="P3462" s="32">
        <v>796</v>
      </c>
      <c r="Q3462" s="98" t="s">
        <v>47</v>
      </c>
      <c r="R3462" s="186">
        <v>100</v>
      </c>
      <c r="S3462" s="100">
        <v>749</v>
      </c>
      <c r="T3462" s="44">
        <f>R3462*S3462</f>
        <v>74900</v>
      </c>
      <c r="U3462" s="44">
        <f>T3462*1.12</f>
        <v>83888.000000000015</v>
      </c>
      <c r="V3462" s="98"/>
      <c r="W3462" s="32">
        <v>2016</v>
      </c>
      <c r="X3462" s="30"/>
    </row>
    <row r="3463" spans="1:24" ht="50.1" customHeight="1">
      <c r="A3463" s="29" t="s">
        <v>7915</v>
      </c>
      <c r="B3463" s="30" t="s">
        <v>35</v>
      </c>
      <c r="C3463" s="31" t="s">
        <v>7887</v>
      </c>
      <c r="D3463" s="31" t="s">
        <v>7861</v>
      </c>
      <c r="E3463" s="31" t="s">
        <v>7888</v>
      </c>
      <c r="F3463" s="31" t="s">
        <v>7916</v>
      </c>
      <c r="G3463" s="32" t="s">
        <v>40</v>
      </c>
      <c r="H3463" s="33">
        <v>0</v>
      </c>
      <c r="I3463" s="67">
        <v>590000000</v>
      </c>
      <c r="J3463" s="32" t="s">
        <v>7255</v>
      </c>
      <c r="K3463" s="32" t="s">
        <v>7864</v>
      </c>
      <c r="L3463" s="32" t="s">
        <v>7255</v>
      </c>
      <c r="M3463" s="32" t="s">
        <v>84</v>
      </c>
      <c r="N3463" s="32" t="s">
        <v>7748</v>
      </c>
      <c r="O3463" s="32" t="s">
        <v>56</v>
      </c>
      <c r="P3463" s="32">
        <v>796</v>
      </c>
      <c r="Q3463" s="32" t="s">
        <v>47</v>
      </c>
      <c r="R3463" s="34">
        <v>60</v>
      </c>
      <c r="S3463" s="34">
        <v>749</v>
      </c>
      <c r="T3463" s="35">
        <v>0</v>
      </c>
      <c r="U3463" s="36">
        <f t="shared" si="295"/>
        <v>0</v>
      </c>
      <c r="V3463" s="37" t="s">
        <v>48</v>
      </c>
      <c r="W3463" s="32">
        <v>2016</v>
      </c>
      <c r="X3463" s="38">
        <v>11</v>
      </c>
    </row>
    <row r="3464" spans="1:24" s="188" customFormat="1" ht="50.1" customHeight="1">
      <c r="A3464" s="87" t="s">
        <v>7917</v>
      </c>
      <c r="B3464" s="30" t="s">
        <v>35</v>
      </c>
      <c r="C3464" s="42" t="s">
        <v>7887</v>
      </c>
      <c r="D3464" s="42" t="s">
        <v>7861</v>
      </c>
      <c r="E3464" s="42" t="s">
        <v>7888</v>
      </c>
      <c r="F3464" s="168" t="s">
        <v>7918</v>
      </c>
      <c r="G3464" s="30" t="s">
        <v>40</v>
      </c>
      <c r="H3464" s="98" t="s">
        <v>823</v>
      </c>
      <c r="I3464" s="67">
        <v>590000000</v>
      </c>
      <c r="J3464" s="98" t="s">
        <v>7255</v>
      </c>
      <c r="K3464" s="32" t="s">
        <v>546</v>
      </c>
      <c r="L3464" s="98" t="s">
        <v>7255</v>
      </c>
      <c r="M3464" s="98" t="s">
        <v>84</v>
      </c>
      <c r="N3464" s="68" t="s">
        <v>7748</v>
      </c>
      <c r="O3464" s="30" t="s">
        <v>483</v>
      </c>
      <c r="P3464" s="32">
        <v>796</v>
      </c>
      <c r="Q3464" s="98" t="s">
        <v>47</v>
      </c>
      <c r="R3464" s="186">
        <v>60</v>
      </c>
      <c r="S3464" s="100">
        <v>749</v>
      </c>
      <c r="T3464" s="44">
        <f>R3464*S3464</f>
        <v>44940</v>
      </c>
      <c r="U3464" s="44">
        <f>T3464*1.12</f>
        <v>50332.800000000003</v>
      </c>
      <c r="V3464" s="98"/>
      <c r="W3464" s="32">
        <v>2016</v>
      </c>
      <c r="X3464" s="30"/>
    </row>
    <row r="3465" spans="1:24" ht="50.1" customHeight="1">
      <c r="A3465" s="29" t="s">
        <v>7919</v>
      </c>
      <c r="B3465" s="30" t="s">
        <v>35</v>
      </c>
      <c r="C3465" s="31" t="s">
        <v>7920</v>
      </c>
      <c r="D3465" s="31" t="s">
        <v>7921</v>
      </c>
      <c r="E3465" s="31" t="s">
        <v>7922</v>
      </c>
      <c r="F3465" s="31" t="s">
        <v>7923</v>
      </c>
      <c r="G3465" s="32" t="s">
        <v>40</v>
      </c>
      <c r="H3465" s="33">
        <v>0</v>
      </c>
      <c r="I3465" s="67">
        <v>590000000</v>
      </c>
      <c r="J3465" s="32" t="s">
        <v>7255</v>
      </c>
      <c r="K3465" s="32" t="s">
        <v>7414</v>
      </c>
      <c r="L3465" s="32" t="s">
        <v>7255</v>
      </c>
      <c r="M3465" s="32" t="s">
        <v>69</v>
      </c>
      <c r="N3465" s="32" t="s">
        <v>3561</v>
      </c>
      <c r="O3465" s="32" t="s">
        <v>46</v>
      </c>
      <c r="P3465" s="32">
        <v>796</v>
      </c>
      <c r="Q3465" s="32" t="s">
        <v>47</v>
      </c>
      <c r="R3465" s="34">
        <v>10</v>
      </c>
      <c r="S3465" s="34">
        <v>4365</v>
      </c>
      <c r="T3465" s="35">
        <v>0</v>
      </c>
      <c r="U3465" s="36">
        <f t="shared" si="295"/>
        <v>0</v>
      </c>
      <c r="V3465" s="37" t="s">
        <v>48</v>
      </c>
      <c r="W3465" s="32">
        <v>2016</v>
      </c>
      <c r="X3465" s="38">
        <v>11</v>
      </c>
    </row>
    <row r="3466" spans="1:24" s="188" customFormat="1" ht="50.1" customHeight="1">
      <c r="A3466" s="87" t="s">
        <v>7924</v>
      </c>
      <c r="B3466" s="30" t="s">
        <v>35</v>
      </c>
      <c r="C3466" s="42" t="s">
        <v>7920</v>
      </c>
      <c r="D3466" s="42" t="s">
        <v>7921</v>
      </c>
      <c r="E3466" s="42" t="s">
        <v>7922</v>
      </c>
      <c r="F3466" s="161" t="s">
        <v>7923</v>
      </c>
      <c r="G3466" s="98" t="s">
        <v>40</v>
      </c>
      <c r="H3466" s="32">
        <v>0</v>
      </c>
      <c r="I3466" s="67">
        <v>590000000</v>
      </c>
      <c r="J3466" s="98" t="s">
        <v>7255</v>
      </c>
      <c r="K3466" s="48" t="s">
        <v>7416</v>
      </c>
      <c r="L3466" s="98" t="s">
        <v>7255</v>
      </c>
      <c r="M3466" s="98" t="s">
        <v>69</v>
      </c>
      <c r="N3466" s="30" t="s">
        <v>3561</v>
      </c>
      <c r="O3466" s="32" t="s">
        <v>175</v>
      </c>
      <c r="P3466" s="32">
        <v>796</v>
      </c>
      <c r="Q3466" s="98" t="s">
        <v>47</v>
      </c>
      <c r="R3466" s="62">
        <v>10</v>
      </c>
      <c r="S3466" s="100">
        <v>4365</v>
      </c>
      <c r="T3466" s="44">
        <f>R3466*S3466</f>
        <v>43650</v>
      </c>
      <c r="U3466" s="44">
        <f>T3466*1.12</f>
        <v>48888.000000000007</v>
      </c>
      <c r="V3466" s="98"/>
      <c r="W3466" s="32">
        <v>2016</v>
      </c>
      <c r="X3466" s="98"/>
    </row>
    <row r="3467" spans="1:24" ht="50.1" customHeight="1">
      <c r="A3467" s="29" t="s">
        <v>7925</v>
      </c>
      <c r="B3467" s="30" t="s">
        <v>35</v>
      </c>
      <c r="C3467" s="31" t="s">
        <v>7926</v>
      </c>
      <c r="D3467" s="31" t="s">
        <v>7927</v>
      </c>
      <c r="E3467" s="31" t="s">
        <v>7928</v>
      </c>
      <c r="F3467" s="31" t="s">
        <v>7929</v>
      </c>
      <c r="G3467" s="32" t="s">
        <v>40</v>
      </c>
      <c r="H3467" s="33">
        <v>0</v>
      </c>
      <c r="I3467" s="67">
        <v>590000000</v>
      </c>
      <c r="J3467" s="32" t="s">
        <v>7255</v>
      </c>
      <c r="K3467" s="32" t="s">
        <v>3596</v>
      </c>
      <c r="L3467" s="32" t="s">
        <v>7255</v>
      </c>
      <c r="M3467" s="32" t="s">
        <v>84</v>
      </c>
      <c r="N3467" s="32" t="s">
        <v>7748</v>
      </c>
      <c r="O3467" s="32" t="s">
        <v>56</v>
      </c>
      <c r="P3467" s="32">
        <v>796</v>
      </c>
      <c r="Q3467" s="32" t="s">
        <v>47</v>
      </c>
      <c r="R3467" s="34">
        <v>30</v>
      </c>
      <c r="S3467" s="34">
        <v>26.75</v>
      </c>
      <c r="T3467" s="35">
        <v>0</v>
      </c>
      <c r="U3467" s="36">
        <f>T3467*1.12</f>
        <v>0</v>
      </c>
      <c r="V3467" s="37" t="s">
        <v>48</v>
      </c>
      <c r="W3467" s="32">
        <v>2016</v>
      </c>
      <c r="X3467" s="38">
        <v>11</v>
      </c>
    </row>
    <row r="3468" spans="1:24" s="188" customFormat="1" ht="50.1" customHeight="1">
      <c r="A3468" s="87" t="s">
        <v>7930</v>
      </c>
      <c r="B3468" s="30" t="s">
        <v>35</v>
      </c>
      <c r="C3468" s="42" t="s">
        <v>7926</v>
      </c>
      <c r="D3468" s="42" t="s">
        <v>7927</v>
      </c>
      <c r="E3468" s="42" t="s">
        <v>7928</v>
      </c>
      <c r="F3468" s="168" t="s">
        <v>7929</v>
      </c>
      <c r="G3468" s="68" t="s">
        <v>40</v>
      </c>
      <c r="H3468" s="98" t="s">
        <v>823</v>
      </c>
      <c r="I3468" s="67">
        <v>590000000</v>
      </c>
      <c r="J3468" s="98" t="s">
        <v>7255</v>
      </c>
      <c r="K3468" s="30" t="s">
        <v>6609</v>
      </c>
      <c r="L3468" s="98" t="s">
        <v>7255</v>
      </c>
      <c r="M3468" s="98" t="s">
        <v>84</v>
      </c>
      <c r="N3468" s="68" t="s">
        <v>7748</v>
      </c>
      <c r="O3468" s="30" t="s">
        <v>483</v>
      </c>
      <c r="P3468" s="32">
        <v>796</v>
      </c>
      <c r="Q3468" s="32" t="s">
        <v>47</v>
      </c>
      <c r="R3468" s="186">
        <v>30</v>
      </c>
      <c r="S3468" s="43">
        <v>26.75</v>
      </c>
      <c r="T3468" s="44">
        <f>R3468*S3468</f>
        <v>802.5</v>
      </c>
      <c r="U3468" s="44">
        <f>T3468*1.12</f>
        <v>898.80000000000007</v>
      </c>
      <c r="V3468" s="98"/>
      <c r="W3468" s="32">
        <v>2016</v>
      </c>
      <c r="X3468" s="32"/>
    </row>
    <row r="3469" spans="1:24" ht="50.1" customHeight="1">
      <c r="A3469" s="29" t="s">
        <v>7931</v>
      </c>
      <c r="B3469" s="30" t="s">
        <v>35</v>
      </c>
      <c r="C3469" s="31" t="s">
        <v>7932</v>
      </c>
      <c r="D3469" s="31" t="s">
        <v>7927</v>
      </c>
      <c r="E3469" s="31" t="s">
        <v>7933</v>
      </c>
      <c r="F3469" s="31" t="s">
        <v>7929</v>
      </c>
      <c r="G3469" s="32" t="s">
        <v>40</v>
      </c>
      <c r="H3469" s="33">
        <v>0</v>
      </c>
      <c r="I3469" s="67">
        <v>590000000</v>
      </c>
      <c r="J3469" s="32" t="s">
        <v>7255</v>
      </c>
      <c r="K3469" s="32" t="s">
        <v>3596</v>
      </c>
      <c r="L3469" s="32" t="s">
        <v>7255</v>
      </c>
      <c r="M3469" s="32" t="s">
        <v>84</v>
      </c>
      <c r="N3469" s="32" t="s">
        <v>7748</v>
      </c>
      <c r="O3469" s="32" t="s">
        <v>56</v>
      </c>
      <c r="P3469" s="32">
        <v>796</v>
      </c>
      <c r="Q3469" s="32" t="s">
        <v>47</v>
      </c>
      <c r="R3469" s="34">
        <v>30</v>
      </c>
      <c r="S3469" s="34">
        <v>32.1</v>
      </c>
      <c r="T3469" s="35">
        <v>0</v>
      </c>
      <c r="U3469" s="36">
        <f t="shared" ref="U3469:U3503" si="296">T3469*1.12</f>
        <v>0</v>
      </c>
      <c r="V3469" s="37" t="s">
        <v>48</v>
      </c>
      <c r="W3469" s="32">
        <v>2016</v>
      </c>
      <c r="X3469" s="38">
        <v>11</v>
      </c>
    </row>
    <row r="3470" spans="1:24" s="40" customFormat="1" ht="50.1" customHeight="1">
      <c r="A3470" s="87" t="s">
        <v>7934</v>
      </c>
      <c r="B3470" s="30" t="s">
        <v>35</v>
      </c>
      <c r="C3470" s="42" t="s">
        <v>7932</v>
      </c>
      <c r="D3470" s="42" t="s">
        <v>7927</v>
      </c>
      <c r="E3470" s="42" t="s">
        <v>7933</v>
      </c>
      <c r="F3470" s="168" t="s">
        <v>7929</v>
      </c>
      <c r="G3470" s="68" t="s">
        <v>40</v>
      </c>
      <c r="H3470" s="98" t="s">
        <v>823</v>
      </c>
      <c r="I3470" s="67">
        <v>590000000</v>
      </c>
      <c r="J3470" s="98" t="s">
        <v>7255</v>
      </c>
      <c r="K3470" s="30" t="s">
        <v>6609</v>
      </c>
      <c r="L3470" s="98" t="s">
        <v>7255</v>
      </c>
      <c r="M3470" s="98" t="s">
        <v>84</v>
      </c>
      <c r="N3470" s="68" t="s">
        <v>7748</v>
      </c>
      <c r="O3470" s="30" t="s">
        <v>483</v>
      </c>
      <c r="P3470" s="32">
        <v>796</v>
      </c>
      <c r="Q3470" s="32" t="s">
        <v>47</v>
      </c>
      <c r="R3470" s="122">
        <v>30</v>
      </c>
      <c r="S3470" s="43">
        <v>32.1</v>
      </c>
      <c r="T3470" s="44">
        <f>R3470*S3470</f>
        <v>963</v>
      </c>
      <c r="U3470" s="44">
        <f>T3470*1.12</f>
        <v>1078.5600000000002</v>
      </c>
      <c r="V3470" s="70"/>
      <c r="W3470" s="32">
        <v>2016</v>
      </c>
      <c r="X3470" s="32"/>
    </row>
    <row r="3471" spans="1:24" ht="50.1" customHeight="1">
      <c r="A3471" s="29" t="s">
        <v>7935</v>
      </c>
      <c r="B3471" s="30" t="s">
        <v>35</v>
      </c>
      <c r="C3471" s="31" t="s">
        <v>7936</v>
      </c>
      <c r="D3471" s="31" t="s">
        <v>7927</v>
      </c>
      <c r="E3471" s="31" t="s">
        <v>7937</v>
      </c>
      <c r="F3471" s="31" t="s">
        <v>7929</v>
      </c>
      <c r="G3471" s="32" t="s">
        <v>40</v>
      </c>
      <c r="H3471" s="33">
        <v>0</v>
      </c>
      <c r="I3471" s="67">
        <v>590000000</v>
      </c>
      <c r="J3471" s="32" t="s">
        <v>7255</v>
      </c>
      <c r="K3471" s="32" t="s">
        <v>3596</v>
      </c>
      <c r="L3471" s="32" t="s">
        <v>7255</v>
      </c>
      <c r="M3471" s="32" t="s">
        <v>84</v>
      </c>
      <c r="N3471" s="32" t="s">
        <v>7748</v>
      </c>
      <c r="O3471" s="32" t="s">
        <v>56</v>
      </c>
      <c r="P3471" s="32">
        <v>796</v>
      </c>
      <c r="Q3471" s="32" t="s">
        <v>47</v>
      </c>
      <c r="R3471" s="34">
        <v>30</v>
      </c>
      <c r="S3471" s="34">
        <v>32.1</v>
      </c>
      <c r="T3471" s="35">
        <v>0</v>
      </c>
      <c r="U3471" s="36">
        <f t="shared" si="296"/>
        <v>0</v>
      </c>
      <c r="V3471" s="37" t="s">
        <v>48</v>
      </c>
      <c r="W3471" s="32">
        <v>2016</v>
      </c>
      <c r="X3471" s="38">
        <v>11</v>
      </c>
    </row>
    <row r="3472" spans="1:24" s="40" customFormat="1" ht="50.1" customHeight="1">
      <c r="A3472" s="87" t="s">
        <v>7938</v>
      </c>
      <c r="B3472" s="30" t="s">
        <v>35</v>
      </c>
      <c r="C3472" s="42" t="s">
        <v>7936</v>
      </c>
      <c r="D3472" s="42" t="s">
        <v>7927</v>
      </c>
      <c r="E3472" s="42" t="s">
        <v>7937</v>
      </c>
      <c r="F3472" s="168" t="s">
        <v>7929</v>
      </c>
      <c r="G3472" s="68" t="s">
        <v>40</v>
      </c>
      <c r="H3472" s="98" t="s">
        <v>823</v>
      </c>
      <c r="I3472" s="67">
        <v>590000000</v>
      </c>
      <c r="J3472" s="98" t="s">
        <v>7255</v>
      </c>
      <c r="K3472" s="30" t="s">
        <v>6609</v>
      </c>
      <c r="L3472" s="98" t="s">
        <v>7255</v>
      </c>
      <c r="M3472" s="98" t="s">
        <v>84</v>
      </c>
      <c r="N3472" s="68" t="s">
        <v>7748</v>
      </c>
      <c r="O3472" s="30" t="s">
        <v>483</v>
      </c>
      <c r="P3472" s="32">
        <v>796</v>
      </c>
      <c r="Q3472" s="32" t="s">
        <v>47</v>
      </c>
      <c r="R3472" s="122">
        <v>30</v>
      </c>
      <c r="S3472" s="43">
        <v>32.1</v>
      </c>
      <c r="T3472" s="44">
        <f>R3472*S3472</f>
        <v>963</v>
      </c>
      <c r="U3472" s="44">
        <f>T3472*1.12</f>
        <v>1078.5600000000002</v>
      </c>
      <c r="V3472" s="70"/>
      <c r="W3472" s="32">
        <v>2016</v>
      </c>
      <c r="X3472" s="32"/>
    </row>
    <row r="3473" spans="1:24" ht="50.1" customHeight="1">
      <c r="A3473" s="29" t="s">
        <v>7939</v>
      </c>
      <c r="B3473" s="30" t="s">
        <v>35</v>
      </c>
      <c r="C3473" s="31" t="s">
        <v>7940</v>
      </c>
      <c r="D3473" s="31" t="s">
        <v>7927</v>
      </c>
      <c r="E3473" s="31" t="s">
        <v>7941</v>
      </c>
      <c r="F3473" s="31" t="s">
        <v>7929</v>
      </c>
      <c r="G3473" s="32" t="s">
        <v>40</v>
      </c>
      <c r="H3473" s="33">
        <v>0</v>
      </c>
      <c r="I3473" s="67">
        <v>590000000</v>
      </c>
      <c r="J3473" s="32" t="s">
        <v>7942</v>
      </c>
      <c r="K3473" s="32" t="s">
        <v>3596</v>
      </c>
      <c r="L3473" s="32" t="s">
        <v>2986</v>
      </c>
      <c r="M3473" s="32" t="s">
        <v>84</v>
      </c>
      <c r="N3473" s="32" t="s">
        <v>7748</v>
      </c>
      <c r="O3473" s="32" t="s">
        <v>56</v>
      </c>
      <c r="P3473" s="32">
        <v>796</v>
      </c>
      <c r="Q3473" s="32" t="s">
        <v>47</v>
      </c>
      <c r="R3473" s="34">
        <v>30</v>
      </c>
      <c r="S3473" s="34">
        <v>32.1</v>
      </c>
      <c r="T3473" s="35">
        <v>0</v>
      </c>
      <c r="U3473" s="36">
        <f t="shared" si="296"/>
        <v>0</v>
      </c>
      <c r="V3473" s="37" t="s">
        <v>48</v>
      </c>
      <c r="W3473" s="32">
        <v>2016</v>
      </c>
      <c r="X3473" s="38">
        <v>11</v>
      </c>
    </row>
    <row r="3474" spans="1:24" s="188" customFormat="1" ht="50.1" customHeight="1">
      <c r="A3474" s="87" t="s">
        <v>7943</v>
      </c>
      <c r="B3474" s="30" t="s">
        <v>35</v>
      </c>
      <c r="C3474" s="42" t="s">
        <v>7940</v>
      </c>
      <c r="D3474" s="42" t="s">
        <v>7927</v>
      </c>
      <c r="E3474" s="42" t="s">
        <v>7941</v>
      </c>
      <c r="F3474" s="168" t="s">
        <v>7929</v>
      </c>
      <c r="G3474" s="30" t="s">
        <v>40</v>
      </c>
      <c r="H3474" s="98" t="s">
        <v>823</v>
      </c>
      <c r="I3474" s="67">
        <v>590000000</v>
      </c>
      <c r="J3474" s="98" t="s">
        <v>7942</v>
      </c>
      <c r="K3474" s="30" t="s">
        <v>6609</v>
      </c>
      <c r="L3474" s="30" t="s">
        <v>2986</v>
      </c>
      <c r="M3474" s="68" t="s">
        <v>84</v>
      </c>
      <c r="N3474" s="68" t="s">
        <v>7748</v>
      </c>
      <c r="O3474" s="30" t="s">
        <v>483</v>
      </c>
      <c r="P3474" s="32">
        <v>796</v>
      </c>
      <c r="Q3474" s="32" t="s">
        <v>47</v>
      </c>
      <c r="R3474" s="186">
        <v>30</v>
      </c>
      <c r="S3474" s="100">
        <v>32.1</v>
      </c>
      <c r="T3474" s="44">
        <f>R3474*S3474</f>
        <v>963</v>
      </c>
      <c r="U3474" s="44">
        <f>T3474*1.12</f>
        <v>1078.5600000000002</v>
      </c>
      <c r="V3474" s="98"/>
      <c r="W3474" s="32">
        <v>2016</v>
      </c>
      <c r="X3474" s="32"/>
    </row>
    <row r="3475" spans="1:24" ht="50.1" customHeight="1">
      <c r="A3475" s="29" t="s">
        <v>7944</v>
      </c>
      <c r="B3475" s="30" t="s">
        <v>35</v>
      </c>
      <c r="C3475" s="31" t="s">
        <v>7945</v>
      </c>
      <c r="D3475" s="31" t="s">
        <v>7927</v>
      </c>
      <c r="E3475" s="31" t="s">
        <v>7946</v>
      </c>
      <c r="F3475" s="31" t="s">
        <v>7929</v>
      </c>
      <c r="G3475" s="32" t="s">
        <v>40</v>
      </c>
      <c r="H3475" s="33">
        <v>0</v>
      </c>
      <c r="I3475" s="67">
        <v>590000000</v>
      </c>
      <c r="J3475" s="32" t="s">
        <v>7942</v>
      </c>
      <c r="K3475" s="32" t="s">
        <v>3596</v>
      </c>
      <c r="L3475" s="32" t="s">
        <v>2986</v>
      </c>
      <c r="M3475" s="32" t="s">
        <v>84</v>
      </c>
      <c r="N3475" s="32" t="s">
        <v>7748</v>
      </c>
      <c r="O3475" s="32" t="s">
        <v>56</v>
      </c>
      <c r="P3475" s="32">
        <v>796</v>
      </c>
      <c r="Q3475" s="32" t="s">
        <v>47</v>
      </c>
      <c r="R3475" s="34">
        <v>30</v>
      </c>
      <c r="S3475" s="34">
        <v>32.1</v>
      </c>
      <c r="T3475" s="35">
        <v>0</v>
      </c>
      <c r="U3475" s="36">
        <f t="shared" si="296"/>
        <v>0</v>
      </c>
      <c r="V3475" s="37" t="s">
        <v>48</v>
      </c>
      <c r="W3475" s="32">
        <v>2016</v>
      </c>
      <c r="X3475" s="38">
        <v>11</v>
      </c>
    </row>
    <row r="3476" spans="1:24" s="40" customFormat="1" ht="50.1" customHeight="1">
      <c r="A3476" s="87" t="s">
        <v>7947</v>
      </c>
      <c r="B3476" s="30" t="s">
        <v>35</v>
      </c>
      <c r="C3476" s="42" t="s">
        <v>7945</v>
      </c>
      <c r="D3476" s="42" t="s">
        <v>7927</v>
      </c>
      <c r="E3476" s="42" t="s">
        <v>7946</v>
      </c>
      <c r="F3476" s="168" t="s">
        <v>7929</v>
      </c>
      <c r="G3476" s="30" t="s">
        <v>40</v>
      </c>
      <c r="H3476" s="98" t="s">
        <v>823</v>
      </c>
      <c r="I3476" s="67">
        <v>590000000</v>
      </c>
      <c r="J3476" s="98" t="s">
        <v>7942</v>
      </c>
      <c r="K3476" s="30" t="s">
        <v>6609</v>
      </c>
      <c r="L3476" s="30" t="s">
        <v>2986</v>
      </c>
      <c r="M3476" s="68" t="s">
        <v>84</v>
      </c>
      <c r="N3476" s="68" t="s">
        <v>7748</v>
      </c>
      <c r="O3476" s="30" t="s">
        <v>483</v>
      </c>
      <c r="P3476" s="32">
        <v>796</v>
      </c>
      <c r="Q3476" s="32" t="s">
        <v>47</v>
      </c>
      <c r="R3476" s="186">
        <v>30</v>
      </c>
      <c r="S3476" s="100">
        <v>32.1</v>
      </c>
      <c r="T3476" s="44">
        <f>R3476*S3476</f>
        <v>963</v>
      </c>
      <c r="U3476" s="44">
        <f>T3476*1.12</f>
        <v>1078.5600000000002</v>
      </c>
      <c r="V3476" s="98"/>
      <c r="W3476" s="32">
        <v>2016</v>
      </c>
      <c r="X3476" s="32"/>
    </row>
    <row r="3477" spans="1:24" ht="50.1" customHeight="1">
      <c r="A3477" s="29" t="s">
        <v>7948</v>
      </c>
      <c r="B3477" s="30" t="s">
        <v>35</v>
      </c>
      <c r="C3477" s="31" t="s">
        <v>7949</v>
      </c>
      <c r="D3477" s="31" t="s">
        <v>7927</v>
      </c>
      <c r="E3477" s="31" t="s">
        <v>7950</v>
      </c>
      <c r="F3477" s="31" t="s">
        <v>7929</v>
      </c>
      <c r="G3477" s="32" t="s">
        <v>40</v>
      </c>
      <c r="H3477" s="33">
        <v>0</v>
      </c>
      <c r="I3477" s="67">
        <v>590000000</v>
      </c>
      <c r="J3477" s="32" t="s">
        <v>7942</v>
      </c>
      <c r="K3477" s="32" t="s">
        <v>3596</v>
      </c>
      <c r="L3477" s="32" t="s">
        <v>2986</v>
      </c>
      <c r="M3477" s="32" t="s">
        <v>84</v>
      </c>
      <c r="N3477" s="32" t="s">
        <v>7748</v>
      </c>
      <c r="O3477" s="32" t="s">
        <v>56</v>
      </c>
      <c r="P3477" s="32">
        <v>796</v>
      </c>
      <c r="Q3477" s="32" t="s">
        <v>47</v>
      </c>
      <c r="R3477" s="34">
        <v>30</v>
      </c>
      <c r="S3477" s="34">
        <v>32.1</v>
      </c>
      <c r="T3477" s="35">
        <v>0</v>
      </c>
      <c r="U3477" s="36">
        <f t="shared" si="296"/>
        <v>0</v>
      </c>
      <c r="V3477" s="37" t="s">
        <v>48</v>
      </c>
      <c r="W3477" s="32">
        <v>2016</v>
      </c>
      <c r="X3477" s="38">
        <v>11</v>
      </c>
    </row>
    <row r="3478" spans="1:24" s="40" customFormat="1" ht="50.1" customHeight="1">
      <c r="A3478" s="87" t="s">
        <v>7951</v>
      </c>
      <c r="B3478" s="30" t="s">
        <v>35</v>
      </c>
      <c r="C3478" s="42" t="s">
        <v>7949</v>
      </c>
      <c r="D3478" s="42" t="s">
        <v>7927</v>
      </c>
      <c r="E3478" s="42" t="s">
        <v>7950</v>
      </c>
      <c r="F3478" s="168" t="s">
        <v>7929</v>
      </c>
      <c r="G3478" s="30" t="s">
        <v>40</v>
      </c>
      <c r="H3478" s="98" t="s">
        <v>823</v>
      </c>
      <c r="I3478" s="67">
        <v>590000000</v>
      </c>
      <c r="J3478" s="98" t="s">
        <v>7942</v>
      </c>
      <c r="K3478" s="30" t="s">
        <v>6609</v>
      </c>
      <c r="L3478" s="30" t="s">
        <v>2986</v>
      </c>
      <c r="M3478" s="68" t="s">
        <v>84</v>
      </c>
      <c r="N3478" s="68" t="s">
        <v>7748</v>
      </c>
      <c r="O3478" s="30" t="s">
        <v>483</v>
      </c>
      <c r="P3478" s="32">
        <v>796</v>
      </c>
      <c r="Q3478" s="32" t="s">
        <v>47</v>
      </c>
      <c r="R3478" s="53">
        <v>30</v>
      </c>
      <c r="S3478" s="100">
        <v>32.1</v>
      </c>
      <c r="T3478" s="44">
        <f>R3478*S3478</f>
        <v>963</v>
      </c>
      <c r="U3478" s="44">
        <f>T3478*1.12</f>
        <v>1078.5600000000002</v>
      </c>
      <c r="V3478" s="98"/>
      <c r="W3478" s="32">
        <v>2016</v>
      </c>
      <c r="X3478" s="98"/>
    </row>
    <row r="3479" spans="1:24" ht="50.1" customHeight="1">
      <c r="A3479" s="29" t="s">
        <v>7952</v>
      </c>
      <c r="B3479" s="30" t="s">
        <v>35</v>
      </c>
      <c r="C3479" s="31" t="s">
        <v>7953</v>
      </c>
      <c r="D3479" s="31" t="s">
        <v>7927</v>
      </c>
      <c r="E3479" s="31" t="s">
        <v>7954</v>
      </c>
      <c r="F3479" s="31" t="s">
        <v>7929</v>
      </c>
      <c r="G3479" s="32" t="s">
        <v>40</v>
      </c>
      <c r="H3479" s="33">
        <v>0</v>
      </c>
      <c r="I3479" s="67">
        <v>590000000</v>
      </c>
      <c r="J3479" s="32" t="s">
        <v>41</v>
      </c>
      <c r="K3479" s="32" t="s">
        <v>3596</v>
      </c>
      <c r="L3479" s="32" t="s">
        <v>2986</v>
      </c>
      <c r="M3479" s="32" t="s">
        <v>84</v>
      </c>
      <c r="N3479" s="32" t="s">
        <v>7748</v>
      </c>
      <c r="O3479" s="32" t="s">
        <v>56</v>
      </c>
      <c r="P3479" s="32">
        <v>796</v>
      </c>
      <c r="Q3479" s="32" t="s">
        <v>47</v>
      </c>
      <c r="R3479" s="34">
        <v>30</v>
      </c>
      <c r="S3479" s="34">
        <v>38.520000000000003</v>
      </c>
      <c r="T3479" s="35">
        <v>0</v>
      </c>
      <c r="U3479" s="36">
        <f t="shared" si="296"/>
        <v>0</v>
      </c>
      <c r="V3479" s="37" t="s">
        <v>48</v>
      </c>
      <c r="W3479" s="32">
        <v>2016</v>
      </c>
      <c r="X3479" s="38">
        <v>11</v>
      </c>
    </row>
    <row r="3480" spans="1:24" s="197" customFormat="1" ht="50.1" customHeight="1">
      <c r="A3480" s="87" t="s">
        <v>7955</v>
      </c>
      <c r="B3480" s="30" t="s">
        <v>35</v>
      </c>
      <c r="C3480" s="42" t="s">
        <v>7953</v>
      </c>
      <c r="D3480" s="42" t="s">
        <v>7927</v>
      </c>
      <c r="E3480" s="42" t="s">
        <v>7954</v>
      </c>
      <c r="F3480" s="168" t="s">
        <v>7929</v>
      </c>
      <c r="G3480" s="30" t="s">
        <v>40</v>
      </c>
      <c r="H3480" s="134">
        <v>0</v>
      </c>
      <c r="I3480" s="67">
        <v>590000000</v>
      </c>
      <c r="J3480" s="68" t="s">
        <v>41</v>
      </c>
      <c r="K3480" s="30" t="s">
        <v>6609</v>
      </c>
      <c r="L3480" s="30" t="s">
        <v>2986</v>
      </c>
      <c r="M3480" s="68" t="s">
        <v>84</v>
      </c>
      <c r="N3480" s="68" t="s">
        <v>7748</v>
      </c>
      <c r="O3480" s="30" t="s">
        <v>483</v>
      </c>
      <c r="P3480" s="32">
        <v>796</v>
      </c>
      <c r="Q3480" s="32" t="s">
        <v>47</v>
      </c>
      <c r="R3480" s="186">
        <v>30</v>
      </c>
      <c r="S3480" s="100">
        <v>38.520000000000003</v>
      </c>
      <c r="T3480" s="44">
        <f>R3480*S3480</f>
        <v>1155.6000000000001</v>
      </c>
      <c r="U3480" s="44">
        <f>T3480*1.12</f>
        <v>1294.2720000000004</v>
      </c>
      <c r="V3480" s="68"/>
      <c r="W3480" s="32">
        <v>2016</v>
      </c>
      <c r="X3480" s="68"/>
    </row>
    <row r="3481" spans="1:24" ht="50.1" customHeight="1">
      <c r="A3481" s="29" t="s">
        <v>7956</v>
      </c>
      <c r="B3481" s="30" t="s">
        <v>35</v>
      </c>
      <c r="C3481" s="31" t="s">
        <v>7957</v>
      </c>
      <c r="D3481" s="31" t="s">
        <v>7927</v>
      </c>
      <c r="E3481" s="31" t="s">
        <v>7958</v>
      </c>
      <c r="F3481" s="31" t="s">
        <v>7929</v>
      </c>
      <c r="G3481" s="32" t="s">
        <v>40</v>
      </c>
      <c r="H3481" s="33">
        <v>0</v>
      </c>
      <c r="I3481" s="67">
        <v>590000000</v>
      </c>
      <c r="J3481" s="32" t="s">
        <v>7255</v>
      </c>
      <c r="K3481" s="32" t="s">
        <v>3596</v>
      </c>
      <c r="L3481" s="32" t="s">
        <v>7255</v>
      </c>
      <c r="M3481" s="32" t="s">
        <v>84</v>
      </c>
      <c r="N3481" s="32" t="s">
        <v>7422</v>
      </c>
      <c r="O3481" s="32" t="s">
        <v>56</v>
      </c>
      <c r="P3481" s="32">
        <v>796</v>
      </c>
      <c r="Q3481" s="32" t="s">
        <v>47</v>
      </c>
      <c r="R3481" s="34">
        <v>30</v>
      </c>
      <c r="S3481" s="34">
        <v>40.659999999999997</v>
      </c>
      <c r="T3481" s="35">
        <v>0</v>
      </c>
      <c r="U3481" s="36">
        <f t="shared" si="296"/>
        <v>0</v>
      </c>
      <c r="V3481" s="37" t="s">
        <v>48</v>
      </c>
      <c r="W3481" s="32">
        <v>2016</v>
      </c>
      <c r="X3481" s="38">
        <v>11</v>
      </c>
    </row>
    <row r="3482" spans="1:24" s="197" customFormat="1" ht="50.1" customHeight="1">
      <c r="A3482" s="87" t="s">
        <v>7959</v>
      </c>
      <c r="B3482" s="30" t="s">
        <v>35</v>
      </c>
      <c r="C3482" s="42" t="s">
        <v>7957</v>
      </c>
      <c r="D3482" s="42" t="s">
        <v>7927</v>
      </c>
      <c r="E3482" s="42" t="s">
        <v>7958</v>
      </c>
      <c r="F3482" s="168" t="s">
        <v>7929</v>
      </c>
      <c r="G3482" s="68" t="s">
        <v>40</v>
      </c>
      <c r="H3482" s="98" t="s">
        <v>823</v>
      </c>
      <c r="I3482" s="67">
        <v>590000000</v>
      </c>
      <c r="J3482" s="98" t="s">
        <v>7255</v>
      </c>
      <c r="K3482" s="30" t="s">
        <v>6609</v>
      </c>
      <c r="L3482" s="98" t="s">
        <v>7255</v>
      </c>
      <c r="M3482" s="98" t="s">
        <v>84</v>
      </c>
      <c r="N3482" s="30" t="s">
        <v>7424</v>
      </c>
      <c r="O3482" s="30" t="s">
        <v>483</v>
      </c>
      <c r="P3482" s="32">
        <v>796</v>
      </c>
      <c r="Q3482" s="32" t="s">
        <v>47</v>
      </c>
      <c r="R3482" s="122">
        <v>30</v>
      </c>
      <c r="S3482" s="43">
        <v>40.659999999999997</v>
      </c>
      <c r="T3482" s="44">
        <f>R3482*S3482</f>
        <v>1219.8</v>
      </c>
      <c r="U3482" s="44">
        <f>T3482*1.12</f>
        <v>1366.1760000000002</v>
      </c>
      <c r="V3482" s="70"/>
      <c r="W3482" s="32">
        <v>2016</v>
      </c>
      <c r="X3482" s="68"/>
    </row>
    <row r="3483" spans="1:24" ht="50.1" customHeight="1">
      <c r="A3483" s="29" t="s">
        <v>7960</v>
      </c>
      <c r="B3483" s="30" t="s">
        <v>35</v>
      </c>
      <c r="C3483" s="31" t="s">
        <v>7961</v>
      </c>
      <c r="D3483" s="31" t="s">
        <v>7927</v>
      </c>
      <c r="E3483" s="31" t="s">
        <v>7962</v>
      </c>
      <c r="F3483" s="31" t="s">
        <v>7929</v>
      </c>
      <c r="G3483" s="32" t="s">
        <v>40</v>
      </c>
      <c r="H3483" s="33">
        <v>0</v>
      </c>
      <c r="I3483" s="67">
        <v>590000000</v>
      </c>
      <c r="J3483" s="32" t="s">
        <v>41</v>
      </c>
      <c r="K3483" s="32" t="s">
        <v>3596</v>
      </c>
      <c r="L3483" s="32" t="s">
        <v>2986</v>
      </c>
      <c r="M3483" s="32" t="s">
        <v>84</v>
      </c>
      <c r="N3483" s="32" t="s">
        <v>7748</v>
      </c>
      <c r="O3483" s="32" t="s">
        <v>56</v>
      </c>
      <c r="P3483" s="32">
        <v>796</v>
      </c>
      <c r="Q3483" s="32" t="s">
        <v>47</v>
      </c>
      <c r="R3483" s="34">
        <v>30</v>
      </c>
      <c r="S3483" s="34">
        <v>40.659999999999997</v>
      </c>
      <c r="T3483" s="35">
        <v>0</v>
      </c>
      <c r="U3483" s="36">
        <f t="shared" si="296"/>
        <v>0</v>
      </c>
      <c r="V3483" s="37" t="s">
        <v>48</v>
      </c>
      <c r="W3483" s="32">
        <v>2016</v>
      </c>
      <c r="X3483" s="38">
        <v>11</v>
      </c>
    </row>
    <row r="3484" spans="1:24" s="188" customFormat="1" ht="50.1" customHeight="1">
      <c r="A3484" s="87" t="s">
        <v>7963</v>
      </c>
      <c r="B3484" s="30" t="s">
        <v>35</v>
      </c>
      <c r="C3484" s="42" t="s">
        <v>7961</v>
      </c>
      <c r="D3484" s="42" t="s">
        <v>7927</v>
      </c>
      <c r="E3484" s="42" t="s">
        <v>7962</v>
      </c>
      <c r="F3484" s="168" t="s">
        <v>7929</v>
      </c>
      <c r="G3484" s="68" t="s">
        <v>40</v>
      </c>
      <c r="H3484" s="134">
        <v>0</v>
      </c>
      <c r="I3484" s="67">
        <v>590000000</v>
      </c>
      <c r="J3484" s="68" t="s">
        <v>41</v>
      </c>
      <c r="K3484" s="30" t="s">
        <v>6609</v>
      </c>
      <c r="L3484" s="30" t="s">
        <v>2986</v>
      </c>
      <c r="M3484" s="68" t="s">
        <v>84</v>
      </c>
      <c r="N3484" s="68" t="s">
        <v>7748</v>
      </c>
      <c r="O3484" s="30" t="s">
        <v>483</v>
      </c>
      <c r="P3484" s="32">
        <v>796</v>
      </c>
      <c r="Q3484" s="32" t="s">
        <v>47</v>
      </c>
      <c r="R3484" s="122">
        <v>30</v>
      </c>
      <c r="S3484" s="170">
        <v>40.659999999999997</v>
      </c>
      <c r="T3484" s="44">
        <f>R3484*S3484</f>
        <v>1219.8</v>
      </c>
      <c r="U3484" s="44">
        <f>T3484*1.12</f>
        <v>1366.1760000000002</v>
      </c>
      <c r="V3484" s="70"/>
      <c r="W3484" s="32">
        <v>2016</v>
      </c>
      <c r="X3484" s="68"/>
    </row>
    <row r="3485" spans="1:24" ht="50.1" customHeight="1">
      <c r="A3485" s="29" t="s">
        <v>7964</v>
      </c>
      <c r="B3485" s="30" t="s">
        <v>35</v>
      </c>
      <c r="C3485" s="31" t="s">
        <v>7965</v>
      </c>
      <c r="D3485" s="31" t="s">
        <v>7927</v>
      </c>
      <c r="E3485" s="31" t="s">
        <v>7966</v>
      </c>
      <c r="F3485" s="31" t="s">
        <v>7929</v>
      </c>
      <c r="G3485" s="32" t="s">
        <v>40</v>
      </c>
      <c r="H3485" s="33">
        <v>0</v>
      </c>
      <c r="I3485" s="67">
        <v>590000000</v>
      </c>
      <c r="J3485" s="32" t="s">
        <v>7255</v>
      </c>
      <c r="K3485" s="32" t="s">
        <v>3596</v>
      </c>
      <c r="L3485" s="32" t="s">
        <v>7255</v>
      </c>
      <c r="M3485" s="32" t="s">
        <v>84</v>
      </c>
      <c r="N3485" s="32" t="s">
        <v>7422</v>
      </c>
      <c r="O3485" s="32" t="s">
        <v>56</v>
      </c>
      <c r="P3485" s="32">
        <v>796</v>
      </c>
      <c r="Q3485" s="32" t="s">
        <v>47</v>
      </c>
      <c r="R3485" s="34">
        <v>30</v>
      </c>
      <c r="S3485" s="34">
        <v>42.8</v>
      </c>
      <c r="T3485" s="35">
        <v>0</v>
      </c>
      <c r="U3485" s="36">
        <f t="shared" si="296"/>
        <v>0</v>
      </c>
      <c r="V3485" s="37" t="s">
        <v>48</v>
      </c>
      <c r="W3485" s="32">
        <v>2016</v>
      </c>
      <c r="X3485" s="38">
        <v>11</v>
      </c>
    </row>
    <row r="3486" spans="1:24" s="197" customFormat="1" ht="50.1" customHeight="1">
      <c r="A3486" s="87" t="s">
        <v>7967</v>
      </c>
      <c r="B3486" s="30" t="s">
        <v>35</v>
      </c>
      <c r="C3486" s="42" t="s">
        <v>7965</v>
      </c>
      <c r="D3486" s="42" t="s">
        <v>7927</v>
      </c>
      <c r="E3486" s="42" t="s">
        <v>7966</v>
      </c>
      <c r="F3486" s="66" t="s">
        <v>7929</v>
      </c>
      <c r="G3486" s="68" t="s">
        <v>40</v>
      </c>
      <c r="H3486" s="98" t="s">
        <v>823</v>
      </c>
      <c r="I3486" s="67">
        <v>590000000</v>
      </c>
      <c r="J3486" s="98" t="s">
        <v>7255</v>
      </c>
      <c r="K3486" s="30" t="s">
        <v>6609</v>
      </c>
      <c r="L3486" s="98" t="s">
        <v>7255</v>
      </c>
      <c r="M3486" s="98" t="s">
        <v>84</v>
      </c>
      <c r="N3486" s="30" t="s">
        <v>7424</v>
      </c>
      <c r="O3486" s="30" t="s">
        <v>483</v>
      </c>
      <c r="P3486" s="32">
        <v>796</v>
      </c>
      <c r="Q3486" s="32" t="s">
        <v>47</v>
      </c>
      <c r="R3486" s="122">
        <v>30</v>
      </c>
      <c r="S3486" s="170">
        <v>42.8</v>
      </c>
      <c r="T3486" s="44">
        <f>R3486*S3486</f>
        <v>1284</v>
      </c>
      <c r="U3486" s="44">
        <f>T3486*1.12</f>
        <v>1438.0800000000002</v>
      </c>
      <c r="V3486" s="70"/>
      <c r="W3486" s="32">
        <v>2016</v>
      </c>
      <c r="X3486" s="68"/>
    </row>
    <row r="3487" spans="1:24" ht="50.1" customHeight="1">
      <c r="A3487" s="29" t="s">
        <v>7968</v>
      </c>
      <c r="B3487" s="30" t="s">
        <v>35</v>
      </c>
      <c r="C3487" s="31" t="s">
        <v>7969</v>
      </c>
      <c r="D3487" s="31" t="s">
        <v>7927</v>
      </c>
      <c r="E3487" s="31" t="s">
        <v>7970</v>
      </c>
      <c r="F3487" s="31" t="s">
        <v>7929</v>
      </c>
      <c r="G3487" s="32" t="s">
        <v>40</v>
      </c>
      <c r="H3487" s="33">
        <v>0</v>
      </c>
      <c r="I3487" s="67">
        <v>590000000</v>
      </c>
      <c r="J3487" s="32" t="s">
        <v>41</v>
      </c>
      <c r="K3487" s="32" t="s">
        <v>3596</v>
      </c>
      <c r="L3487" s="32" t="s">
        <v>2986</v>
      </c>
      <c r="M3487" s="32" t="s">
        <v>84</v>
      </c>
      <c r="N3487" s="32" t="s">
        <v>7748</v>
      </c>
      <c r="O3487" s="32" t="s">
        <v>56</v>
      </c>
      <c r="P3487" s="32">
        <v>796</v>
      </c>
      <c r="Q3487" s="32" t="s">
        <v>47</v>
      </c>
      <c r="R3487" s="34">
        <v>30</v>
      </c>
      <c r="S3487" s="34">
        <v>42.8</v>
      </c>
      <c r="T3487" s="35">
        <v>0</v>
      </c>
      <c r="U3487" s="36">
        <f t="shared" si="296"/>
        <v>0</v>
      </c>
      <c r="V3487" s="37" t="s">
        <v>48</v>
      </c>
      <c r="W3487" s="32">
        <v>2016</v>
      </c>
      <c r="X3487" s="38">
        <v>11</v>
      </c>
    </row>
    <row r="3488" spans="1:24" s="197" customFormat="1" ht="50.1" customHeight="1">
      <c r="A3488" s="87" t="s">
        <v>7971</v>
      </c>
      <c r="B3488" s="30" t="s">
        <v>35</v>
      </c>
      <c r="C3488" s="42" t="s">
        <v>7969</v>
      </c>
      <c r="D3488" s="42" t="s">
        <v>7927</v>
      </c>
      <c r="E3488" s="42" t="s">
        <v>7970</v>
      </c>
      <c r="F3488" s="66" t="s">
        <v>7929</v>
      </c>
      <c r="G3488" s="68" t="s">
        <v>40</v>
      </c>
      <c r="H3488" s="134">
        <v>0</v>
      </c>
      <c r="I3488" s="67">
        <v>590000000</v>
      </c>
      <c r="J3488" s="68" t="s">
        <v>41</v>
      </c>
      <c r="K3488" s="30" t="s">
        <v>6609</v>
      </c>
      <c r="L3488" s="30" t="s">
        <v>2986</v>
      </c>
      <c r="M3488" s="68" t="s">
        <v>84</v>
      </c>
      <c r="N3488" s="68" t="s">
        <v>7748</v>
      </c>
      <c r="O3488" s="30" t="s">
        <v>483</v>
      </c>
      <c r="P3488" s="32">
        <v>796</v>
      </c>
      <c r="Q3488" s="32" t="s">
        <v>47</v>
      </c>
      <c r="R3488" s="186">
        <v>30</v>
      </c>
      <c r="S3488" s="170">
        <v>42.8</v>
      </c>
      <c r="T3488" s="44">
        <f>R3488*S3488</f>
        <v>1284</v>
      </c>
      <c r="U3488" s="44">
        <f>T3488*1.12</f>
        <v>1438.0800000000002</v>
      </c>
      <c r="V3488" s="68"/>
      <c r="W3488" s="32">
        <v>2016</v>
      </c>
      <c r="X3488" s="68"/>
    </row>
    <row r="3489" spans="1:24" ht="50.1" customHeight="1">
      <c r="A3489" s="29" t="s">
        <v>7972</v>
      </c>
      <c r="B3489" s="30" t="s">
        <v>35</v>
      </c>
      <c r="C3489" s="31" t="s">
        <v>7973</v>
      </c>
      <c r="D3489" s="31" t="s">
        <v>7927</v>
      </c>
      <c r="E3489" s="31" t="s">
        <v>7974</v>
      </c>
      <c r="F3489" s="31" t="s">
        <v>7929</v>
      </c>
      <c r="G3489" s="32" t="s">
        <v>40</v>
      </c>
      <c r="H3489" s="33">
        <v>0</v>
      </c>
      <c r="I3489" s="67">
        <v>590000000</v>
      </c>
      <c r="J3489" s="32" t="s">
        <v>7255</v>
      </c>
      <c r="K3489" s="32" t="s">
        <v>3596</v>
      </c>
      <c r="L3489" s="32" t="s">
        <v>7255</v>
      </c>
      <c r="M3489" s="32" t="s">
        <v>84</v>
      </c>
      <c r="N3489" s="32" t="s">
        <v>7422</v>
      </c>
      <c r="O3489" s="32" t="s">
        <v>56</v>
      </c>
      <c r="P3489" s="32">
        <v>796</v>
      </c>
      <c r="Q3489" s="32" t="s">
        <v>47</v>
      </c>
      <c r="R3489" s="34">
        <v>30</v>
      </c>
      <c r="S3489" s="34">
        <v>53.5</v>
      </c>
      <c r="T3489" s="35">
        <v>0</v>
      </c>
      <c r="U3489" s="36">
        <f t="shared" si="296"/>
        <v>0</v>
      </c>
      <c r="V3489" s="37" t="s">
        <v>48</v>
      </c>
      <c r="W3489" s="32">
        <v>2016</v>
      </c>
      <c r="X3489" s="38">
        <v>11</v>
      </c>
    </row>
    <row r="3490" spans="1:24" s="199" customFormat="1" ht="50.1" customHeight="1">
      <c r="A3490" s="87" t="s">
        <v>7975</v>
      </c>
      <c r="B3490" s="30" t="s">
        <v>35</v>
      </c>
      <c r="C3490" s="42" t="s">
        <v>7973</v>
      </c>
      <c r="D3490" s="42" t="s">
        <v>7927</v>
      </c>
      <c r="E3490" s="42" t="s">
        <v>7974</v>
      </c>
      <c r="F3490" s="168" t="s">
        <v>7929</v>
      </c>
      <c r="G3490" s="68" t="s">
        <v>40</v>
      </c>
      <c r="H3490" s="98" t="s">
        <v>823</v>
      </c>
      <c r="I3490" s="67">
        <v>590000000</v>
      </c>
      <c r="J3490" s="98" t="s">
        <v>7255</v>
      </c>
      <c r="K3490" s="30" t="s">
        <v>6609</v>
      </c>
      <c r="L3490" s="98" t="s">
        <v>7255</v>
      </c>
      <c r="M3490" s="98" t="s">
        <v>84</v>
      </c>
      <c r="N3490" s="30" t="s">
        <v>7424</v>
      </c>
      <c r="O3490" s="30" t="s">
        <v>483</v>
      </c>
      <c r="P3490" s="32">
        <v>796</v>
      </c>
      <c r="Q3490" s="32" t="s">
        <v>47</v>
      </c>
      <c r="R3490" s="122">
        <v>30</v>
      </c>
      <c r="S3490" s="170">
        <v>53.5</v>
      </c>
      <c r="T3490" s="44">
        <f>R3490*S3490</f>
        <v>1605</v>
      </c>
      <c r="U3490" s="44">
        <f>T3490*1.12</f>
        <v>1797.6000000000001</v>
      </c>
      <c r="V3490" s="70"/>
      <c r="W3490" s="32">
        <v>2016</v>
      </c>
      <c r="X3490" s="68"/>
    </row>
    <row r="3491" spans="1:24" ht="50.1" customHeight="1">
      <c r="A3491" s="29" t="s">
        <v>7976</v>
      </c>
      <c r="B3491" s="30" t="s">
        <v>35</v>
      </c>
      <c r="C3491" s="31" t="s">
        <v>7977</v>
      </c>
      <c r="D3491" s="31" t="s">
        <v>7927</v>
      </c>
      <c r="E3491" s="31" t="s">
        <v>7978</v>
      </c>
      <c r="F3491" s="31" t="s">
        <v>7929</v>
      </c>
      <c r="G3491" s="32" t="s">
        <v>40</v>
      </c>
      <c r="H3491" s="33">
        <v>0</v>
      </c>
      <c r="I3491" s="67">
        <v>590000000</v>
      </c>
      <c r="J3491" s="32" t="s">
        <v>41</v>
      </c>
      <c r="K3491" s="32" t="s">
        <v>3596</v>
      </c>
      <c r="L3491" s="32" t="s">
        <v>2986</v>
      </c>
      <c r="M3491" s="32" t="s">
        <v>84</v>
      </c>
      <c r="N3491" s="32" t="s">
        <v>7748</v>
      </c>
      <c r="O3491" s="32" t="s">
        <v>56</v>
      </c>
      <c r="P3491" s="32">
        <v>796</v>
      </c>
      <c r="Q3491" s="32" t="s">
        <v>47</v>
      </c>
      <c r="R3491" s="34">
        <v>30</v>
      </c>
      <c r="S3491" s="34">
        <v>58.85</v>
      </c>
      <c r="T3491" s="35">
        <v>0</v>
      </c>
      <c r="U3491" s="36">
        <f t="shared" si="296"/>
        <v>0</v>
      </c>
      <c r="V3491" s="37" t="s">
        <v>48</v>
      </c>
      <c r="W3491" s="32">
        <v>2016</v>
      </c>
      <c r="X3491" s="38">
        <v>11</v>
      </c>
    </row>
    <row r="3492" spans="1:24" s="200" customFormat="1" ht="50.1" customHeight="1">
      <c r="A3492" s="87" t="s">
        <v>7979</v>
      </c>
      <c r="B3492" s="30" t="s">
        <v>35</v>
      </c>
      <c r="C3492" s="42" t="s">
        <v>7977</v>
      </c>
      <c r="D3492" s="42" t="s">
        <v>7927</v>
      </c>
      <c r="E3492" s="42" t="s">
        <v>7978</v>
      </c>
      <c r="F3492" s="168" t="s">
        <v>7929</v>
      </c>
      <c r="G3492" s="68" t="s">
        <v>40</v>
      </c>
      <c r="H3492" s="134">
        <v>0</v>
      </c>
      <c r="I3492" s="67">
        <v>590000000</v>
      </c>
      <c r="J3492" s="68" t="s">
        <v>41</v>
      </c>
      <c r="K3492" s="30" t="s">
        <v>6609</v>
      </c>
      <c r="L3492" s="30" t="s">
        <v>2986</v>
      </c>
      <c r="M3492" s="68" t="s">
        <v>84</v>
      </c>
      <c r="N3492" s="68" t="s">
        <v>7748</v>
      </c>
      <c r="O3492" s="30" t="s">
        <v>483</v>
      </c>
      <c r="P3492" s="32">
        <v>796</v>
      </c>
      <c r="Q3492" s="32" t="s">
        <v>47</v>
      </c>
      <c r="R3492" s="122">
        <v>30</v>
      </c>
      <c r="S3492" s="170">
        <v>58.85</v>
      </c>
      <c r="T3492" s="44">
        <f>R3492*S3492</f>
        <v>1765.5</v>
      </c>
      <c r="U3492" s="44">
        <f>T3492*1.12</f>
        <v>1977.3600000000001</v>
      </c>
      <c r="V3492" s="70"/>
      <c r="W3492" s="32">
        <v>2016</v>
      </c>
      <c r="X3492" s="68"/>
    </row>
    <row r="3493" spans="1:24" ht="50.1" customHeight="1">
      <c r="A3493" s="29" t="s">
        <v>7980</v>
      </c>
      <c r="B3493" s="30" t="s">
        <v>35</v>
      </c>
      <c r="C3493" s="31" t="s">
        <v>7981</v>
      </c>
      <c r="D3493" s="31" t="s">
        <v>7927</v>
      </c>
      <c r="E3493" s="31" t="s">
        <v>7982</v>
      </c>
      <c r="F3493" s="31" t="s">
        <v>7929</v>
      </c>
      <c r="G3493" s="32" t="s">
        <v>40</v>
      </c>
      <c r="H3493" s="33">
        <v>0</v>
      </c>
      <c r="I3493" s="67">
        <v>590000000</v>
      </c>
      <c r="J3493" s="32" t="s">
        <v>41</v>
      </c>
      <c r="K3493" s="32" t="s">
        <v>3596</v>
      </c>
      <c r="L3493" s="32" t="s">
        <v>2986</v>
      </c>
      <c r="M3493" s="32" t="s">
        <v>84</v>
      </c>
      <c r="N3493" s="32" t="s">
        <v>7748</v>
      </c>
      <c r="O3493" s="32" t="s">
        <v>56</v>
      </c>
      <c r="P3493" s="32">
        <v>796</v>
      </c>
      <c r="Q3493" s="32" t="s">
        <v>47</v>
      </c>
      <c r="R3493" s="34">
        <v>30</v>
      </c>
      <c r="S3493" s="34">
        <v>64.2</v>
      </c>
      <c r="T3493" s="35">
        <v>0</v>
      </c>
      <c r="U3493" s="36">
        <f t="shared" si="296"/>
        <v>0</v>
      </c>
      <c r="V3493" s="37" t="s">
        <v>48</v>
      </c>
      <c r="W3493" s="32">
        <v>2016</v>
      </c>
      <c r="X3493" s="38">
        <v>11</v>
      </c>
    </row>
    <row r="3494" spans="1:24" s="200" customFormat="1" ht="50.1" customHeight="1">
      <c r="A3494" s="87" t="s">
        <v>7983</v>
      </c>
      <c r="B3494" s="30" t="s">
        <v>35</v>
      </c>
      <c r="C3494" s="42" t="s">
        <v>7981</v>
      </c>
      <c r="D3494" s="42" t="s">
        <v>7927</v>
      </c>
      <c r="E3494" s="42" t="s">
        <v>7982</v>
      </c>
      <c r="F3494" s="168" t="s">
        <v>7929</v>
      </c>
      <c r="G3494" s="68" t="s">
        <v>40</v>
      </c>
      <c r="H3494" s="134">
        <v>0</v>
      </c>
      <c r="I3494" s="67">
        <v>590000000</v>
      </c>
      <c r="J3494" s="68" t="s">
        <v>41</v>
      </c>
      <c r="K3494" s="30" t="s">
        <v>6609</v>
      </c>
      <c r="L3494" s="30" t="s">
        <v>2986</v>
      </c>
      <c r="M3494" s="68" t="s">
        <v>84</v>
      </c>
      <c r="N3494" s="68" t="s">
        <v>7748</v>
      </c>
      <c r="O3494" s="30" t="s">
        <v>483</v>
      </c>
      <c r="P3494" s="32">
        <v>796</v>
      </c>
      <c r="Q3494" s="32" t="s">
        <v>47</v>
      </c>
      <c r="R3494" s="122">
        <v>30</v>
      </c>
      <c r="S3494" s="170">
        <v>64.2</v>
      </c>
      <c r="T3494" s="44">
        <f>R3494*S3494</f>
        <v>1926</v>
      </c>
      <c r="U3494" s="44">
        <f>T3494*1.12</f>
        <v>2157.1200000000003</v>
      </c>
      <c r="V3494" s="70"/>
      <c r="W3494" s="32">
        <v>2016</v>
      </c>
      <c r="X3494" s="68"/>
    </row>
    <row r="3495" spans="1:24" ht="50.1" customHeight="1">
      <c r="A3495" s="29" t="s">
        <v>7984</v>
      </c>
      <c r="B3495" s="30" t="s">
        <v>35</v>
      </c>
      <c r="C3495" s="31" t="s">
        <v>7985</v>
      </c>
      <c r="D3495" s="31" t="s">
        <v>7927</v>
      </c>
      <c r="E3495" s="31" t="s">
        <v>7986</v>
      </c>
      <c r="F3495" s="31" t="s">
        <v>7929</v>
      </c>
      <c r="G3495" s="32" t="s">
        <v>40</v>
      </c>
      <c r="H3495" s="33">
        <v>0</v>
      </c>
      <c r="I3495" s="67">
        <v>590000000</v>
      </c>
      <c r="J3495" s="32" t="s">
        <v>7942</v>
      </c>
      <c r="K3495" s="32" t="s">
        <v>3596</v>
      </c>
      <c r="L3495" s="32" t="s">
        <v>2986</v>
      </c>
      <c r="M3495" s="32" t="s">
        <v>84</v>
      </c>
      <c r="N3495" s="32" t="s">
        <v>7748</v>
      </c>
      <c r="O3495" s="32" t="s">
        <v>56</v>
      </c>
      <c r="P3495" s="32">
        <v>796</v>
      </c>
      <c r="Q3495" s="32" t="s">
        <v>47</v>
      </c>
      <c r="R3495" s="34">
        <v>30</v>
      </c>
      <c r="S3495" s="34">
        <v>69.55</v>
      </c>
      <c r="T3495" s="35">
        <v>0</v>
      </c>
      <c r="U3495" s="36">
        <f t="shared" si="296"/>
        <v>0</v>
      </c>
      <c r="V3495" s="37" t="s">
        <v>48</v>
      </c>
      <c r="W3495" s="32">
        <v>2016</v>
      </c>
      <c r="X3495" s="38">
        <v>11</v>
      </c>
    </row>
    <row r="3496" spans="1:24" s="200" customFormat="1" ht="50.1" customHeight="1">
      <c r="A3496" s="87" t="s">
        <v>7987</v>
      </c>
      <c r="B3496" s="30" t="s">
        <v>35</v>
      </c>
      <c r="C3496" s="42" t="s">
        <v>7985</v>
      </c>
      <c r="D3496" s="42" t="s">
        <v>7927</v>
      </c>
      <c r="E3496" s="42" t="s">
        <v>7986</v>
      </c>
      <c r="F3496" s="168" t="s">
        <v>7929</v>
      </c>
      <c r="G3496" s="68" t="s">
        <v>40</v>
      </c>
      <c r="H3496" s="98" t="s">
        <v>823</v>
      </c>
      <c r="I3496" s="67">
        <v>590000000</v>
      </c>
      <c r="J3496" s="98" t="s">
        <v>7942</v>
      </c>
      <c r="K3496" s="30" t="s">
        <v>6609</v>
      </c>
      <c r="L3496" s="30" t="s">
        <v>2986</v>
      </c>
      <c r="M3496" s="68" t="s">
        <v>84</v>
      </c>
      <c r="N3496" s="68" t="s">
        <v>7748</v>
      </c>
      <c r="O3496" s="30" t="s">
        <v>483</v>
      </c>
      <c r="P3496" s="32">
        <v>796</v>
      </c>
      <c r="Q3496" s="32" t="s">
        <v>47</v>
      </c>
      <c r="R3496" s="53">
        <v>30</v>
      </c>
      <c r="S3496" s="170">
        <v>69.55</v>
      </c>
      <c r="T3496" s="44">
        <f>R3496*S3496</f>
        <v>2086.5</v>
      </c>
      <c r="U3496" s="44">
        <f>T3496*1.12</f>
        <v>2336.88</v>
      </c>
      <c r="V3496" s="70"/>
      <c r="W3496" s="32">
        <v>2016</v>
      </c>
      <c r="X3496" s="68"/>
    </row>
    <row r="3497" spans="1:24" ht="50.1" customHeight="1">
      <c r="A3497" s="29" t="s">
        <v>7988</v>
      </c>
      <c r="B3497" s="30" t="s">
        <v>35</v>
      </c>
      <c r="C3497" s="31" t="s">
        <v>7989</v>
      </c>
      <c r="D3497" s="31" t="s">
        <v>7927</v>
      </c>
      <c r="E3497" s="31" t="s">
        <v>7990</v>
      </c>
      <c r="F3497" s="31" t="s">
        <v>7929</v>
      </c>
      <c r="G3497" s="32" t="s">
        <v>40</v>
      </c>
      <c r="H3497" s="33">
        <v>0</v>
      </c>
      <c r="I3497" s="67">
        <v>590000000</v>
      </c>
      <c r="J3497" s="32" t="s">
        <v>41</v>
      </c>
      <c r="K3497" s="32" t="s">
        <v>3596</v>
      </c>
      <c r="L3497" s="32" t="s">
        <v>2986</v>
      </c>
      <c r="M3497" s="32" t="s">
        <v>84</v>
      </c>
      <c r="N3497" s="32" t="s">
        <v>7748</v>
      </c>
      <c r="O3497" s="32" t="s">
        <v>56</v>
      </c>
      <c r="P3497" s="32">
        <v>796</v>
      </c>
      <c r="Q3497" s="32" t="s">
        <v>47</v>
      </c>
      <c r="R3497" s="34">
        <v>20</v>
      </c>
      <c r="S3497" s="34">
        <v>72.760000000000005</v>
      </c>
      <c r="T3497" s="35">
        <v>0</v>
      </c>
      <c r="U3497" s="36">
        <f t="shared" si="296"/>
        <v>0</v>
      </c>
      <c r="V3497" s="37" t="s">
        <v>48</v>
      </c>
      <c r="W3497" s="32">
        <v>2016</v>
      </c>
      <c r="X3497" s="38">
        <v>11</v>
      </c>
    </row>
    <row r="3498" spans="1:24" s="200" customFormat="1" ht="50.1" customHeight="1">
      <c r="A3498" s="87" t="s">
        <v>7991</v>
      </c>
      <c r="B3498" s="30" t="s">
        <v>35</v>
      </c>
      <c r="C3498" s="42" t="s">
        <v>7989</v>
      </c>
      <c r="D3498" s="42" t="s">
        <v>7927</v>
      </c>
      <c r="E3498" s="42" t="s">
        <v>7990</v>
      </c>
      <c r="F3498" s="168" t="s">
        <v>7929</v>
      </c>
      <c r="G3498" s="68" t="s">
        <v>40</v>
      </c>
      <c r="H3498" s="134">
        <v>0</v>
      </c>
      <c r="I3498" s="67">
        <v>590000000</v>
      </c>
      <c r="J3498" s="68" t="s">
        <v>41</v>
      </c>
      <c r="K3498" s="30" t="s">
        <v>6609</v>
      </c>
      <c r="L3498" s="30" t="s">
        <v>2986</v>
      </c>
      <c r="M3498" s="68" t="s">
        <v>84</v>
      </c>
      <c r="N3498" s="68" t="s">
        <v>7748</v>
      </c>
      <c r="O3498" s="30" t="s">
        <v>483</v>
      </c>
      <c r="P3498" s="32">
        <v>796</v>
      </c>
      <c r="Q3498" s="32" t="s">
        <v>47</v>
      </c>
      <c r="R3498" s="122">
        <v>20</v>
      </c>
      <c r="S3498" s="170">
        <v>72.760000000000005</v>
      </c>
      <c r="T3498" s="44">
        <f>R3498*S3498</f>
        <v>1455.2</v>
      </c>
      <c r="U3498" s="44">
        <f>T3498*1.12</f>
        <v>1629.8240000000003</v>
      </c>
      <c r="V3498" s="70"/>
      <c r="W3498" s="32">
        <v>2016</v>
      </c>
      <c r="X3498" s="68"/>
    </row>
    <row r="3499" spans="1:24" ht="50.1" customHeight="1">
      <c r="A3499" s="29" t="s">
        <v>7992</v>
      </c>
      <c r="B3499" s="30" t="s">
        <v>35</v>
      </c>
      <c r="C3499" s="31" t="s">
        <v>7993</v>
      </c>
      <c r="D3499" s="31" t="s">
        <v>7927</v>
      </c>
      <c r="E3499" s="31" t="s">
        <v>7994</v>
      </c>
      <c r="F3499" s="31" t="s">
        <v>7929</v>
      </c>
      <c r="G3499" s="32" t="s">
        <v>40</v>
      </c>
      <c r="H3499" s="33">
        <v>0</v>
      </c>
      <c r="I3499" s="67">
        <v>590000000</v>
      </c>
      <c r="J3499" s="32" t="s">
        <v>41</v>
      </c>
      <c r="K3499" s="32" t="s">
        <v>3596</v>
      </c>
      <c r="L3499" s="32" t="s">
        <v>2986</v>
      </c>
      <c r="M3499" s="32" t="s">
        <v>84</v>
      </c>
      <c r="N3499" s="32" t="s">
        <v>7748</v>
      </c>
      <c r="O3499" s="32" t="s">
        <v>56</v>
      </c>
      <c r="P3499" s="32">
        <v>796</v>
      </c>
      <c r="Q3499" s="32" t="s">
        <v>47</v>
      </c>
      <c r="R3499" s="34">
        <v>20</v>
      </c>
      <c r="S3499" s="34">
        <v>80.25</v>
      </c>
      <c r="T3499" s="35">
        <v>0</v>
      </c>
      <c r="U3499" s="36">
        <f t="shared" si="296"/>
        <v>0</v>
      </c>
      <c r="V3499" s="37" t="s">
        <v>48</v>
      </c>
      <c r="W3499" s="32">
        <v>2016</v>
      </c>
      <c r="X3499" s="38">
        <v>11</v>
      </c>
    </row>
    <row r="3500" spans="1:24" s="200" customFormat="1" ht="50.1" customHeight="1">
      <c r="A3500" s="87" t="s">
        <v>7995</v>
      </c>
      <c r="B3500" s="30" t="s">
        <v>35</v>
      </c>
      <c r="C3500" s="42" t="s">
        <v>7993</v>
      </c>
      <c r="D3500" s="42" t="s">
        <v>7927</v>
      </c>
      <c r="E3500" s="42" t="s">
        <v>7994</v>
      </c>
      <c r="F3500" s="168" t="s">
        <v>7929</v>
      </c>
      <c r="G3500" s="68" t="s">
        <v>40</v>
      </c>
      <c r="H3500" s="134">
        <v>0</v>
      </c>
      <c r="I3500" s="67">
        <v>590000000</v>
      </c>
      <c r="J3500" s="68" t="s">
        <v>41</v>
      </c>
      <c r="K3500" s="30" t="s">
        <v>6609</v>
      </c>
      <c r="L3500" s="30" t="s">
        <v>2986</v>
      </c>
      <c r="M3500" s="68" t="s">
        <v>84</v>
      </c>
      <c r="N3500" s="68" t="s">
        <v>7748</v>
      </c>
      <c r="O3500" s="30" t="s">
        <v>483</v>
      </c>
      <c r="P3500" s="32">
        <v>796</v>
      </c>
      <c r="Q3500" s="32" t="s">
        <v>47</v>
      </c>
      <c r="R3500" s="122">
        <v>20</v>
      </c>
      <c r="S3500" s="170">
        <v>80.25</v>
      </c>
      <c r="T3500" s="44">
        <f>R3500*S3500</f>
        <v>1605</v>
      </c>
      <c r="U3500" s="44">
        <f>T3500*1.12</f>
        <v>1797.6000000000001</v>
      </c>
      <c r="V3500" s="70"/>
      <c r="W3500" s="32">
        <v>2016</v>
      </c>
      <c r="X3500" s="68"/>
    </row>
    <row r="3501" spans="1:24" ht="50.1" customHeight="1">
      <c r="A3501" s="29" t="s">
        <v>7996</v>
      </c>
      <c r="B3501" s="30" t="s">
        <v>35</v>
      </c>
      <c r="C3501" s="31" t="s">
        <v>7997</v>
      </c>
      <c r="D3501" s="31" t="s">
        <v>7927</v>
      </c>
      <c r="E3501" s="31" t="s">
        <v>7998</v>
      </c>
      <c r="F3501" s="31" t="s">
        <v>7929</v>
      </c>
      <c r="G3501" s="32" t="s">
        <v>40</v>
      </c>
      <c r="H3501" s="33">
        <v>0</v>
      </c>
      <c r="I3501" s="67">
        <v>590000000</v>
      </c>
      <c r="J3501" s="32" t="s">
        <v>41</v>
      </c>
      <c r="K3501" s="32" t="s">
        <v>3596</v>
      </c>
      <c r="L3501" s="32" t="s">
        <v>2986</v>
      </c>
      <c r="M3501" s="32" t="s">
        <v>84</v>
      </c>
      <c r="N3501" s="32" t="s">
        <v>7748</v>
      </c>
      <c r="O3501" s="32" t="s">
        <v>56</v>
      </c>
      <c r="P3501" s="32">
        <v>796</v>
      </c>
      <c r="Q3501" s="32" t="s">
        <v>47</v>
      </c>
      <c r="R3501" s="34">
        <v>20</v>
      </c>
      <c r="S3501" s="34">
        <v>85.6</v>
      </c>
      <c r="T3501" s="35">
        <v>0</v>
      </c>
      <c r="U3501" s="36">
        <f t="shared" si="296"/>
        <v>0</v>
      </c>
      <c r="V3501" s="37" t="s">
        <v>48</v>
      </c>
      <c r="W3501" s="32">
        <v>2016</v>
      </c>
      <c r="X3501" s="38">
        <v>11</v>
      </c>
    </row>
    <row r="3502" spans="1:24" s="200" customFormat="1" ht="50.1" customHeight="1">
      <c r="A3502" s="87" t="s">
        <v>7999</v>
      </c>
      <c r="B3502" s="30" t="s">
        <v>35</v>
      </c>
      <c r="C3502" s="42" t="s">
        <v>7997</v>
      </c>
      <c r="D3502" s="42" t="s">
        <v>7927</v>
      </c>
      <c r="E3502" s="42" t="s">
        <v>7998</v>
      </c>
      <c r="F3502" s="168" t="s">
        <v>7929</v>
      </c>
      <c r="G3502" s="68" t="s">
        <v>40</v>
      </c>
      <c r="H3502" s="134">
        <v>0</v>
      </c>
      <c r="I3502" s="67">
        <v>590000000</v>
      </c>
      <c r="J3502" s="68" t="s">
        <v>41</v>
      </c>
      <c r="K3502" s="30" t="s">
        <v>6609</v>
      </c>
      <c r="L3502" s="30" t="s">
        <v>2986</v>
      </c>
      <c r="M3502" s="68" t="s">
        <v>84</v>
      </c>
      <c r="N3502" s="68" t="s">
        <v>7748</v>
      </c>
      <c r="O3502" s="30" t="s">
        <v>483</v>
      </c>
      <c r="P3502" s="32">
        <v>796</v>
      </c>
      <c r="Q3502" s="32" t="s">
        <v>47</v>
      </c>
      <c r="R3502" s="122">
        <v>20</v>
      </c>
      <c r="S3502" s="170">
        <v>85.6</v>
      </c>
      <c r="T3502" s="44">
        <f>R3502*S3502</f>
        <v>1712</v>
      </c>
      <c r="U3502" s="44">
        <f>T3502*1.12</f>
        <v>1917.4400000000003</v>
      </c>
      <c r="V3502" s="70"/>
      <c r="W3502" s="32">
        <v>2016</v>
      </c>
      <c r="X3502" s="68"/>
    </row>
    <row r="3503" spans="1:24" ht="50.1" customHeight="1">
      <c r="A3503" s="29" t="s">
        <v>8000</v>
      </c>
      <c r="B3503" s="30" t="s">
        <v>35</v>
      </c>
      <c r="C3503" s="31" t="s">
        <v>8001</v>
      </c>
      <c r="D3503" s="31" t="s">
        <v>7927</v>
      </c>
      <c r="E3503" s="31" t="s">
        <v>8002</v>
      </c>
      <c r="F3503" s="31" t="s">
        <v>7929</v>
      </c>
      <c r="G3503" s="32" t="s">
        <v>40</v>
      </c>
      <c r="H3503" s="33">
        <v>0</v>
      </c>
      <c r="I3503" s="67">
        <v>590000000</v>
      </c>
      <c r="J3503" s="32" t="s">
        <v>41</v>
      </c>
      <c r="K3503" s="32" t="s">
        <v>3596</v>
      </c>
      <c r="L3503" s="32" t="s">
        <v>2986</v>
      </c>
      <c r="M3503" s="32" t="s">
        <v>84</v>
      </c>
      <c r="N3503" s="32" t="s">
        <v>7748</v>
      </c>
      <c r="O3503" s="32" t="s">
        <v>56</v>
      </c>
      <c r="P3503" s="32">
        <v>796</v>
      </c>
      <c r="Q3503" s="32" t="s">
        <v>47</v>
      </c>
      <c r="R3503" s="34">
        <v>20</v>
      </c>
      <c r="S3503" s="34">
        <v>74.900000000000006</v>
      </c>
      <c r="T3503" s="35">
        <v>0</v>
      </c>
      <c r="U3503" s="36">
        <f t="shared" si="296"/>
        <v>0</v>
      </c>
      <c r="V3503" s="37" t="s">
        <v>48</v>
      </c>
      <c r="W3503" s="32">
        <v>2016</v>
      </c>
      <c r="X3503" s="38">
        <v>11</v>
      </c>
    </row>
    <row r="3504" spans="1:24" s="200" customFormat="1" ht="50.1" customHeight="1">
      <c r="A3504" s="87" t="s">
        <v>8003</v>
      </c>
      <c r="B3504" s="30" t="s">
        <v>35</v>
      </c>
      <c r="C3504" s="126" t="s">
        <v>8001</v>
      </c>
      <c r="D3504" s="126" t="s">
        <v>7927</v>
      </c>
      <c r="E3504" s="126" t="s">
        <v>8002</v>
      </c>
      <c r="F3504" s="66" t="s">
        <v>7929</v>
      </c>
      <c r="G3504" s="68" t="s">
        <v>40</v>
      </c>
      <c r="H3504" s="134">
        <v>0</v>
      </c>
      <c r="I3504" s="67">
        <v>590000000</v>
      </c>
      <c r="J3504" s="68" t="s">
        <v>41</v>
      </c>
      <c r="K3504" s="30" t="s">
        <v>6609</v>
      </c>
      <c r="L3504" s="30" t="s">
        <v>2986</v>
      </c>
      <c r="M3504" s="68" t="s">
        <v>84</v>
      </c>
      <c r="N3504" s="68" t="s">
        <v>7748</v>
      </c>
      <c r="O3504" s="30" t="s">
        <v>483</v>
      </c>
      <c r="P3504" s="32">
        <v>796</v>
      </c>
      <c r="Q3504" s="32" t="s">
        <v>47</v>
      </c>
      <c r="R3504" s="186">
        <v>20</v>
      </c>
      <c r="S3504" s="100">
        <v>74.900000000000006</v>
      </c>
      <c r="T3504" s="44">
        <f>R3504*S3504</f>
        <v>1498</v>
      </c>
      <c r="U3504" s="44">
        <f>T3504*1.12</f>
        <v>1677.7600000000002</v>
      </c>
      <c r="V3504" s="68"/>
      <c r="W3504" s="32">
        <v>2016</v>
      </c>
      <c r="X3504" s="68"/>
    </row>
    <row r="3505" spans="1:24" ht="50.1" customHeight="1">
      <c r="A3505" s="29" t="s">
        <v>8004</v>
      </c>
      <c r="B3505" s="30" t="s">
        <v>35</v>
      </c>
      <c r="C3505" s="31" t="s">
        <v>8005</v>
      </c>
      <c r="D3505" s="31" t="s">
        <v>7927</v>
      </c>
      <c r="E3505" s="31" t="s">
        <v>8006</v>
      </c>
      <c r="F3505" s="31" t="s">
        <v>7929</v>
      </c>
      <c r="G3505" s="32" t="s">
        <v>40</v>
      </c>
      <c r="H3505" s="33">
        <v>0</v>
      </c>
      <c r="I3505" s="67">
        <v>590000000</v>
      </c>
      <c r="J3505" s="32" t="s">
        <v>7942</v>
      </c>
      <c r="K3505" s="32" t="s">
        <v>3596</v>
      </c>
      <c r="L3505" s="32" t="s">
        <v>2986</v>
      </c>
      <c r="M3505" s="32" t="s">
        <v>84</v>
      </c>
      <c r="N3505" s="32" t="s">
        <v>7748</v>
      </c>
      <c r="O3505" s="32" t="s">
        <v>56</v>
      </c>
      <c r="P3505" s="32">
        <v>796</v>
      </c>
      <c r="Q3505" s="32" t="s">
        <v>47</v>
      </c>
      <c r="R3505" s="34">
        <v>20</v>
      </c>
      <c r="S3505" s="34">
        <v>90.95</v>
      </c>
      <c r="T3505" s="35">
        <v>0</v>
      </c>
      <c r="U3505" s="36">
        <f>T3505*1.12</f>
        <v>0</v>
      </c>
      <c r="V3505" s="37" t="s">
        <v>48</v>
      </c>
      <c r="W3505" s="32">
        <v>2016</v>
      </c>
      <c r="X3505" s="38">
        <v>11</v>
      </c>
    </row>
    <row r="3506" spans="1:24" s="200" customFormat="1" ht="50.1" customHeight="1">
      <c r="A3506" s="87" t="s">
        <v>8007</v>
      </c>
      <c r="B3506" s="30" t="s">
        <v>35</v>
      </c>
      <c r="C3506" s="42" t="s">
        <v>8005</v>
      </c>
      <c r="D3506" s="42" t="s">
        <v>7927</v>
      </c>
      <c r="E3506" s="42" t="s">
        <v>8006</v>
      </c>
      <c r="F3506" s="66" t="s">
        <v>7929</v>
      </c>
      <c r="G3506" s="68" t="s">
        <v>40</v>
      </c>
      <c r="H3506" s="98" t="s">
        <v>823</v>
      </c>
      <c r="I3506" s="67">
        <v>590000000</v>
      </c>
      <c r="J3506" s="98" t="s">
        <v>7942</v>
      </c>
      <c r="K3506" s="30" t="s">
        <v>6609</v>
      </c>
      <c r="L3506" s="30" t="s">
        <v>2986</v>
      </c>
      <c r="M3506" s="68" t="s">
        <v>84</v>
      </c>
      <c r="N3506" s="68" t="s">
        <v>7748</v>
      </c>
      <c r="O3506" s="30" t="s">
        <v>483</v>
      </c>
      <c r="P3506" s="32">
        <v>796</v>
      </c>
      <c r="Q3506" s="32" t="s">
        <v>47</v>
      </c>
      <c r="R3506" s="53">
        <v>20</v>
      </c>
      <c r="S3506" s="170">
        <v>90.95</v>
      </c>
      <c r="T3506" s="44">
        <f>R3506*S3506</f>
        <v>1819</v>
      </c>
      <c r="U3506" s="44">
        <f>T3506*1.12</f>
        <v>2037.2800000000002</v>
      </c>
      <c r="V3506" s="70"/>
      <c r="W3506" s="32">
        <v>2016</v>
      </c>
      <c r="X3506" s="68"/>
    </row>
    <row r="3507" spans="1:24" ht="50.1" customHeight="1">
      <c r="A3507" s="29" t="s">
        <v>8008</v>
      </c>
      <c r="B3507" s="30" t="s">
        <v>35</v>
      </c>
      <c r="C3507" s="31" t="s">
        <v>8009</v>
      </c>
      <c r="D3507" s="31" t="s">
        <v>7927</v>
      </c>
      <c r="E3507" s="31" t="s">
        <v>8010</v>
      </c>
      <c r="F3507" s="31" t="s">
        <v>7929</v>
      </c>
      <c r="G3507" s="32" t="s">
        <v>40</v>
      </c>
      <c r="H3507" s="33">
        <v>0</v>
      </c>
      <c r="I3507" s="67">
        <v>590000000</v>
      </c>
      <c r="J3507" s="32" t="s">
        <v>41</v>
      </c>
      <c r="K3507" s="32" t="s">
        <v>3596</v>
      </c>
      <c r="L3507" s="32" t="s">
        <v>2986</v>
      </c>
      <c r="M3507" s="32" t="s">
        <v>84</v>
      </c>
      <c r="N3507" s="32" t="s">
        <v>7748</v>
      </c>
      <c r="O3507" s="32" t="s">
        <v>56</v>
      </c>
      <c r="P3507" s="32">
        <v>796</v>
      </c>
      <c r="Q3507" s="32" t="s">
        <v>47</v>
      </c>
      <c r="R3507" s="34">
        <v>20</v>
      </c>
      <c r="S3507" s="34">
        <v>107</v>
      </c>
      <c r="T3507" s="35">
        <v>0</v>
      </c>
      <c r="U3507" s="36">
        <f t="shared" ref="U3507:U3531" si="297">T3507*1.12</f>
        <v>0</v>
      </c>
      <c r="V3507" s="37" t="s">
        <v>48</v>
      </c>
      <c r="W3507" s="32">
        <v>2016</v>
      </c>
      <c r="X3507" s="38">
        <v>11</v>
      </c>
    </row>
    <row r="3508" spans="1:24" s="200" customFormat="1" ht="50.1" customHeight="1">
      <c r="A3508" s="87" t="s">
        <v>8011</v>
      </c>
      <c r="B3508" s="30" t="s">
        <v>35</v>
      </c>
      <c r="C3508" s="42" t="s">
        <v>8009</v>
      </c>
      <c r="D3508" s="42" t="s">
        <v>7927</v>
      </c>
      <c r="E3508" s="42" t="s">
        <v>8010</v>
      </c>
      <c r="F3508" s="66" t="s">
        <v>7929</v>
      </c>
      <c r="G3508" s="68" t="s">
        <v>40</v>
      </c>
      <c r="H3508" s="134">
        <v>0</v>
      </c>
      <c r="I3508" s="67">
        <v>590000000</v>
      </c>
      <c r="J3508" s="68" t="s">
        <v>41</v>
      </c>
      <c r="K3508" s="30" t="s">
        <v>6609</v>
      </c>
      <c r="L3508" s="30" t="s">
        <v>2986</v>
      </c>
      <c r="M3508" s="68" t="s">
        <v>84</v>
      </c>
      <c r="N3508" s="68" t="s">
        <v>7748</v>
      </c>
      <c r="O3508" s="30" t="s">
        <v>483</v>
      </c>
      <c r="P3508" s="32">
        <v>796</v>
      </c>
      <c r="Q3508" s="32" t="s">
        <v>47</v>
      </c>
      <c r="R3508" s="122">
        <v>20</v>
      </c>
      <c r="S3508" s="170">
        <v>107</v>
      </c>
      <c r="T3508" s="44">
        <f>R3508*S3508</f>
        <v>2140</v>
      </c>
      <c r="U3508" s="44">
        <f>T3508*1.12</f>
        <v>2396.8000000000002</v>
      </c>
      <c r="V3508" s="70"/>
      <c r="W3508" s="32">
        <v>2016</v>
      </c>
      <c r="X3508" s="68"/>
    </row>
    <row r="3509" spans="1:24" ht="50.1" customHeight="1">
      <c r="A3509" s="29" t="s">
        <v>8012</v>
      </c>
      <c r="B3509" s="30" t="s">
        <v>35</v>
      </c>
      <c r="C3509" s="31" t="s">
        <v>8013</v>
      </c>
      <c r="D3509" s="31" t="s">
        <v>7927</v>
      </c>
      <c r="E3509" s="31" t="s">
        <v>8014</v>
      </c>
      <c r="F3509" s="31" t="s">
        <v>7929</v>
      </c>
      <c r="G3509" s="32" t="s">
        <v>40</v>
      </c>
      <c r="H3509" s="33">
        <v>0</v>
      </c>
      <c r="I3509" s="67">
        <v>590000000</v>
      </c>
      <c r="J3509" s="32" t="s">
        <v>41</v>
      </c>
      <c r="K3509" s="32" t="s">
        <v>3596</v>
      </c>
      <c r="L3509" s="32" t="s">
        <v>2986</v>
      </c>
      <c r="M3509" s="32" t="s">
        <v>84</v>
      </c>
      <c r="N3509" s="32" t="s">
        <v>7748</v>
      </c>
      <c r="O3509" s="32" t="s">
        <v>56</v>
      </c>
      <c r="P3509" s="32">
        <v>796</v>
      </c>
      <c r="Q3509" s="32" t="s">
        <v>47</v>
      </c>
      <c r="R3509" s="34">
        <v>20</v>
      </c>
      <c r="S3509" s="34">
        <v>160.5</v>
      </c>
      <c r="T3509" s="35">
        <v>0</v>
      </c>
      <c r="U3509" s="36">
        <f t="shared" si="297"/>
        <v>0</v>
      </c>
      <c r="V3509" s="37" t="s">
        <v>48</v>
      </c>
      <c r="W3509" s="32">
        <v>2016</v>
      </c>
      <c r="X3509" s="38">
        <v>11</v>
      </c>
    </row>
    <row r="3510" spans="1:24" s="200" customFormat="1" ht="50.1" customHeight="1">
      <c r="A3510" s="87" t="s">
        <v>8015</v>
      </c>
      <c r="B3510" s="30" t="s">
        <v>35</v>
      </c>
      <c r="C3510" s="42" t="s">
        <v>8013</v>
      </c>
      <c r="D3510" s="42" t="s">
        <v>7927</v>
      </c>
      <c r="E3510" s="42" t="s">
        <v>8014</v>
      </c>
      <c r="F3510" s="66" t="s">
        <v>7929</v>
      </c>
      <c r="G3510" s="68" t="s">
        <v>40</v>
      </c>
      <c r="H3510" s="134">
        <v>0</v>
      </c>
      <c r="I3510" s="67">
        <v>590000000</v>
      </c>
      <c r="J3510" s="68" t="s">
        <v>41</v>
      </c>
      <c r="K3510" s="30" t="s">
        <v>6609</v>
      </c>
      <c r="L3510" s="30" t="s">
        <v>2986</v>
      </c>
      <c r="M3510" s="68" t="s">
        <v>84</v>
      </c>
      <c r="N3510" s="68" t="s">
        <v>7748</v>
      </c>
      <c r="O3510" s="30" t="s">
        <v>483</v>
      </c>
      <c r="P3510" s="32">
        <v>796</v>
      </c>
      <c r="Q3510" s="32" t="s">
        <v>47</v>
      </c>
      <c r="R3510" s="186">
        <v>20</v>
      </c>
      <c r="S3510" s="100">
        <v>160.5</v>
      </c>
      <c r="T3510" s="44">
        <f>R3510*S3510</f>
        <v>3210</v>
      </c>
      <c r="U3510" s="44">
        <f>T3510*1.12</f>
        <v>3595.2000000000003</v>
      </c>
      <c r="V3510" s="68"/>
      <c r="W3510" s="32">
        <v>2016</v>
      </c>
      <c r="X3510" s="68"/>
    </row>
    <row r="3511" spans="1:24" ht="50.1" customHeight="1">
      <c r="A3511" s="29" t="s">
        <v>8016</v>
      </c>
      <c r="B3511" s="30" t="s">
        <v>35</v>
      </c>
      <c r="C3511" s="31" t="s">
        <v>8017</v>
      </c>
      <c r="D3511" s="31" t="s">
        <v>7927</v>
      </c>
      <c r="E3511" s="31" t="s">
        <v>8018</v>
      </c>
      <c r="F3511" s="31" t="s">
        <v>8019</v>
      </c>
      <c r="G3511" s="32" t="s">
        <v>40</v>
      </c>
      <c r="H3511" s="33">
        <v>0</v>
      </c>
      <c r="I3511" s="67">
        <v>590000000</v>
      </c>
      <c r="J3511" s="32" t="s">
        <v>41</v>
      </c>
      <c r="K3511" s="32" t="s">
        <v>3596</v>
      </c>
      <c r="L3511" s="32" t="s">
        <v>2986</v>
      </c>
      <c r="M3511" s="32" t="s">
        <v>84</v>
      </c>
      <c r="N3511" s="32" t="s">
        <v>7748</v>
      </c>
      <c r="O3511" s="32" t="s">
        <v>56</v>
      </c>
      <c r="P3511" s="32">
        <v>796</v>
      </c>
      <c r="Q3511" s="32" t="s">
        <v>47</v>
      </c>
      <c r="R3511" s="34">
        <v>20</v>
      </c>
      <c r="S3511" s="34">
        <v>428</v>
      </c>
      <c r="T3511" s="35">
        <v>0</v>
      </c>
      <c r="U3511" s="36">
        <f t="shared" si="297"/>
        <v>0</v>
      </c>
      <c r="V3511" s="37" t="s">
        <v>48</v>
      </c>
      <c r="W3511" s="32">
        <v>2016</v>
      </c>
      <c r="X3511" s="38">
        <v>11</v>
      </c>
    </row>
    <row r="3512" spans="1:24" s="200" customFormat="1" ht="50.1" customHeight="1">
      <c r="A3512" s="87" t="s">
        <v>8020</v>
      </c>
      <c r="B3512" s="30" t="s">
        <v>35</v>
      </c>
      <c r="C3512" s="42" t="s">
        <v>8017</v>
      </c>
      <c r="D3512" s="42" t="s">
        <v>7927</v>
      </c>
      <c r="E3512" s="42" t="s">
        <v>8018</v>
      </c>
      <c r="F3512" s="42" t="s">
        <v>8019</v>
      </c>
      <c r="G3512" s="68" t="s">
        <v>40</v>
      </c>
      <c r="H3512" s="134">
        <v>0</v>
      </c>
      <c r="I3512" s="67">
        <v>590000000</v>
      </c>
      <c r="J3512" s="68" t="s">
        <v>41</v>
      </c>
      <c r="K3512" s="30" t="s">
        <v>6609</v>
      </c>
      <c r="L3512" s="30" t="s">
        <v>2986</v>
      </c>
      <c r="M3512" s="68" t="s">
        <v>84</v>
      </c>
      <c r="N3512" s="68" t="s">
        <v>7748</v>
      </c>
      <c r="O3512" s="30" t="s">
        <v>483</v>
      </c>
      <c r="P3512" s="32">
        <v>796</v>
      </c>
      <c r="Q3512" s="32" t="s">
        <v>47</v>
      </c>
      <c r="R3512" s="122">
        <v>20</v>
      </c>
      <c r="S3512" s="170">
        <v>428</v>
      </c>
      <c r="T3512" s="44">
        <f>R3512*S3512</f>
        <v>8560</v>
      </c>
      <c r="U3512" s="44">
        <f>T3512*1.12</f>
        <v>9587.2000000000007</v>
      </c>
      <c r="V3512" s="70"/>
      <c r="W3512" s="32">
        <v>2016</v>
      </c>
      <c r="X3512" s="68"/>
    </row>
    <row r="3513" spans="1:24" ht="50.1" customHeight="1">
      <c r="A3513" s="29" t="s">
        <v>8021</v>
      </c>
      <c r="B3513" s="30" t="s">
        <v>35</v>
      </c>
      <c r="C3513" s="31" t="s">
        <v>8022</v>
      </c>
      <c r="D3513" s="31" t="s">
        <v>7927</v>
      </c>
      <c r="E3513" s="31" t="s">
        <v>8023</v>
      </c>
      <c r="F3513" s="31" t="s">
        <v>8019</v>
      </c>
      <c r="G3513" s="32" t="s">
        <v>40</v>
      </c>
      <c r="H3513" s="33">
        <v>0</v>
      </c>
      <c r="I3513" s="67">
        <v>590000000</v>
      </c>
      <c r="J3513" s="32" t="s">
        <v>41</v>
      </c>
      <c r="K3513" s="32" t="s">
        <v>3596</v>
      </c>
      <c r="L3513" s="32" t="s">
        <v>2986</v>
      </c>
      <c r="M3513" s="32" t="s">
        <v>84</v>
      </c>
      <c r="N3513" s="32" t="s">
        <v>7748</v>
      </c>
      <c r="O3513" s="32" t="s">
        <v>56</v>
      </c>
      <c r="P3513" s="32">
        <v>796</v>
      </c>
      <c r="Q3513" s="32" t="s">
        <v>47</v>
      </c>
      <c r="R3513" s="34">
        <v>20</v>
      </c>
      <c r="S3513" s="34">
        <v>556.4</v>
      </c>
      <c r="T3513" s="35">
        <v>0</v>
      </c>
      <c r="U3513" s="36">
        <f t="shared" si="297"/>
        <v>0</v>
      </c>
      <c r="V3513" s="37" t="s">
        <v>48</v>
      </c>
      <c r="W3513" s="32">
        <v>2016</v>
      </c>
      <c r="X3513" s="38">
        <v>11</v>
      </c>
    </row>
    <row r="3514" spans="1:24" s="200" customFormat="1" ht="50.1" customHeight="1">
      <c r="A3514" s="87" t="s">
        <v>8024</v>
      </c>
      <c r="B3514" s="30" t="s">
        <v>35</v>
      </c>
      <c r="C3514" s="42" t="s">
        <v>8022</v>
      </c>
      <c r="D3514" s="42" t="s">
        <v>7927</v>
      </c>
      <c r="E3514" s="42" t="s">
        <v>8023</v>
      </c>
      <c r="F3514" s="42" t="s">
        <v>8019</v>
      </c>
      <c r="G3514" s="68" t="s">
        <v>40</v>
      </c>
      <c r="H3514" s="134">
        <v>0</v>
      </c>
      <c r="I3514" s="67">
        <v>590000000</v>
      </c>
      <c r="J3514" s="68" t="s">
        <v>41</v>
      </c>
      <c r="K3514" s="30" t="s">
        <v>6609</v>
      </c>
      <c r="L3514" s="30" t="s">
        <v>2986</v>
      </c>
      <c r="M3514" s="68" t="s">
        <v>84</v>
      </c>
      <c r="N3514" s="68" t="s">
        <v>7748</v>
      </c>
      <c r="O3514" s="30" t="s">
        <v>483</v>
      </c>
      <c r="P3514" s="32">
        <v>796</v>
      </c>
      <c r="Q3514" s="32" t="s">
        <v>47</v>
      </c>
      <c r="R3514" s="186">
        <v>20</v>
      </c>
      <c r="S3514" s="100">
        <v>556.4</v>
      </c>
      <c r="T3514" s="44">
        <f>R3514*S3514</f>
        <v>11128</v>
      </c>
      <c r="U3514" s="44">
        <f>T3514*1.12</f>
        <v>12463.36</v>
      </c>
      <c r="V3514" s="68"/>
      <c r="W3514" s="32">
        <v>2016</v>
      </c>
      <c r="X3514" s="68"/>
    </row>
    <row r="3515" spans="1:24" ht="50.1" customHeight="1">
      <c r="A3515" s="29" t="s">
        <v>8025</v>
      </c>
      <c r="B3515" s="30" t="s">
        <v>35</v>
      </c>
      <c r="C3515" s="31" t="s">
        <v>8026</v>
      </c>
      <c r="D3515" s="31" t="s">
        <v>7927</v>
      </c>
      <c r="E3515" s="31" t="s">
        <v>8027</v>
      </c>
      <c r="F3515" s="31" t="s">
        <v>8019</v>
      </c>
      <c r="G3515" s="32" t="s">
        <v>40</v>
      </c>
      <c r="H3515" s="33">
        <v>0</v>
      </c>
      <c r="I3515" s="67">
        <v>590000000</v>
      </c>
      <c r="J3515" s="32" t="s">
        <v>7255</v>
      </c>
      <c r="K3515" s="32" t="s">
        <v>3596</v>
      </c>
      <c r="L3515" s="32" t="s">
        <v>7255</v>
      </c>
      <c r="M3515" s="32" t="s">
        <v>84</v>
      </c>
      <c r="N3515" s="32" t="s">
        <v>7748</v>
      </c>
      <c r="O3515" s="32" t="s">
        <v>56</v>
      </c>
      <c r="P3515" s="32">
        <v>796</v>
      </c>
      <c r="Q3515" s="32" t="s">
        <v>47</v>
      </c>
      <c r="R3515" s="34">
        <v>15</v>
      </c>
      <c r="S3515" s="34">
        <v>674.1</v>
      </c>
      <c r="T3515" s="35">
        <v>0</v>
      </c>
      <c r="U3515" s="36">
        <f t="shared" si="297"/>
        <v>0</v>
      </c>
      <c r="V3515" s="37" t="s">
        <v>48</v>
      </c>
      <c r="W3515" s="32">
        <v>2016</v>
      </c>
      <c r="X3515" s="38">
        <v>11</v>
      </c>
    </row>
    <row r="3516" spans="1:24" s="202" customFormat="1" ht="50.1" customHeight="1">
      <c r="A3516" s="87" t="s">
        <v>8028</v>
      </c>
      <c r="B3516" s="30" t="s">
        <v>35</v>
      </c>
      <c r="C3516" s="42" t="s">
        <v>8026</v>
      </c>
      <c r="D3516" s="42" t="s">
        <v>7927</v>
      </c>
      <c r="E3516" s="42" t="s">
        <v>8027</v>
      </c>
      <c r="F3516" s="42" t="s">
        <v>8019</v>
      </c>
      <c r="G3516" s="68" t="s">
        <v>40</v>
      </c>
      <c r="H3516" s="98" t="s">
        <v>823</v>
      </c>
      <c r="I3516" s="67">
        <v>590000000</v>
      </c>
      <c r="J3516" s="98" t="s">
        <v>7255</v>
      </c>
      <c r="K3516" s="30" t="s">
        <v>6609</v>
      </c>
      <c r="L3516" s="98" t="s">
        <v>7255</v>
      </c>
      <c r="M3516" s="98" t="s">
        <v>84</v>
      </c>
      <c r="N3516" s="68" t="s">
        <v>7748</v>
      </c>
      <c r="O3516" s="30" t="s">
        <v>483</v>
      </c>
      <c r="P3516" s="32">
        <v>796</v>
      </c>
      <c r="Q3516" s="32" t="s">
        <v>47</v>
      </c>
      <c r="R3516" s="201">
        <v>15</v>
      </c>
      <c r="S3516" s="170">
        <v>674.1</v>
      </c>
      <c r="T3516" s="44">
        <f>R3516*S3516</f>
        <v>10111.5</v>
      </c>
      <c r="U3516" s="44">
        <f>T3516*1.12</f>
        <v>11324.880000000001</v>
      </c>
      <c r="V3516" s="70"/>
      <c r="W3516" s="32">
        <v>2016</v>
      </c>
      <c r="X3516" s="68"/>
    </row>
    <row r="3517" spans="1:24" ht="50.1" customHeight="1">
      <c r="A3517" s="29" t="s">
        <v>8029</v>
      </c>
      <c r="B3517" s="30" t="s">
        <v>35</v>
      </c>
      <c r="C3517" s="31" t="s">
        <v>8030</v>
      </c>
      <c r="D3517" s="31" t="s">
        <v>7927</v>
      </c>
      <c r="E3517" s="31" t="s">
        <v>8031</v>
      </c>
      <c r="F3517" s="31" t="s">
        <v>8019</v>
      </c>
      <c r="G3517" s="32" t="s">
        <v>40</v>
      </c>
      <c r="H3517" s="33">
        <v>0</v>
      </c>
      <c r="I3517" s="67">
        <v>590000000</v>
      </c>
      <c r="J3517" s="32" t="s">
        <v>41</v>
      </c>
      <c r="K3517" s="32" t="s">
        <v>3596</v>
      </c>
      <c r="L3517" s="32" t="s">
        <v>2986</v>
      </c>
      <c r="M3517" s="32" t="s">
        <v>84</v>
      </c>
      <c r="N3517" s="32" t="s">
        <v>7748</v>
      </c>
      <c r="O3517" s="32" t="s">
        <v>56</v>
      </c>
      <c r="P3517" s="32">
        <v>796</v>
      </c>
      <c r="Q3517" s="32" t="s">
        <v>47</v>
      </c>
      <c r="R3517" s="34">
        <v>15</v>
      </c>
      <c r="S3517" s="34">
        <v>706.2</v>
      </c>
      <c r="T3517" s="35">
        <v>0</v>
      </c>
      <c r="U3517" s="36">
        <f t="shared" si="297"/>
        <v>0</v>
      </c>
      <c r="V3517" s="37" t="s">
        <v>48</v>
      </c>
      <c r="W3517" s="32">
        <v>2016</v>
      </c>
      <c r="X3517" s="38">
        <v>11</v>
      </c>
    </row>
    <row r="3518" spans="1:24" s="202" customFormat="1" ht="50.1" customHeight="1">
      <c r="A3518" s="87" t="s">
        <v>8032</v>
      </c>
      <c r="B3518" s="30" t="s">
        <v>35</v>
      </c>
      <c r="C3518" s="42" t="s">
        <v>8030</v>
      </c>
      <c r="D3518" s="42" t="s">
        <v>7927</v>
      </c>
      <c r="E3518" s="42" t="s">
        <v>8031</v>
      </c>
      <c r="F3518" s="42" t="s">
        <v>8019</v>
      </c>
      <c r="G3518" s="68" t="s">
        <v>40</v>
      </c>
      <c r="H3518" s="134">
        <v>0</v>
      </c>
      <c r="I3518" s="67">
        <v>590000000</v>
      </c>
      <c r="J3518" s="68" t="s">
        <v>41</v>
      </c>
      <c r="K3518" s="30" t="s">
        <v>6609</v>
      </c>
      <c r="L3518" s="30" t="s">
        <v>2986</v>
      </c>
      <c r="M3518" s="68" t="s">
        <v>84</v>
      </c>
      <c r="N3518" s="68" t="s">
        <v>7748</v>
      </c>
      <c r="O3518" s="30" t="s">
        <v>483</v>
      </c>
      <c r="P3518" s="32">
        <v>796</v>
      </c>
      <c r="Q3518" s="97" t="s">
        <v>47</v>
      </c>
      <c r="R3518" s="186">
        <v>15</v>
      </c>
      <c r="S3518" s="100">
        <v>706.2</v>
      </c>
      <c r="T3518" s="44">
        <f>R3518*S3518</f>
        <v>10593</v>
      </c>
      <c r="U3518" s="44">
        <f>T3518*1.12</f>
        <v>11864.160000000002</v>
      </c>
      <c r="V3518" s="68"/>
      <c r="W3518" s="32">
        <v>2016</v>
      </c>
      <c r="X3518" s="68"/>
    </row>
    <row r="3519" spans="1:24" ht="50.1" customHeight="1">
      <c r="A3519" s="29" t="s">
        <v>8033</v>
      </c>
      <c r="B3519" s="30" t="s">
        <v>35</v>
      </c>
      <c r="C3519" s="31" t="s">
        <v>8034</v>
      </c>
      <c r="D3519" s="31" t="s">
        <v>7927</v>
      </c>
      <c r="E3519" s="31" t="s">
        <v>8035</v>
      </c>
      <c r="F3519" s="31" t="s">
        <v>8019</v>
      </c>
      <c r="G3519" s="32" t="s">
        <v>40</v>
      </c>
      <c r="H3519" s="33">
        <v>0</v>
      </c>
      <c r="I3519" s="67">
        <v>590000000</v>
      </c>
      <c r="J3519" s="32" t="s">
        <v>7255</v>
      </c>
      <c r="K3519" s="32" t="s">
        <v>3596</v>
      </c>
      <c r="L3519" s="32" t="s">
        <v>7255</v>
      </c>
      <c r="M3519" s="32" t="s">
        <v>84</v>
      </c>
      <c r="N3519" s="32" t="s">
        <v>7748</v>
      </c>
      <c r="O3519" s="32" t="s">
        <v>56</v>
      </c>
      <c r="P3519" s="32">
        <v>796</v>
      </c>
      <c r="Q3519" s="32" t="s">
        <v>47</v>
      </c>
      <c r="R3519" s="34">
        <v>10</v>
      </c>
      <c r="S3519" s="34">
        <v>449.4</v>
      </c>
      <c r="T3519" s="35">
        <v>0</v>
      </c>
      <c r="U3519" s="36">
        <f t="shared" si="297"/>
        <v>0</v>
      </c>
      <c r="V3519" s="37" t="s">
        <v>48</v>
      </c>
      <c r="W3519" s="32">
        <v>2016</v>
      </c>
      <c r="X3519" s="38">
        <v>11</v>
      </c>
    </row>
    <row r="3520" spans="1:24" s="202" customFormat="1" ht="50.1" customHeight="1">
      <c r="A3520" s="87" t="s">
        <v>8036</v>
      </c>
      <c r="B3520" s="30" t="s">
        <v>35</v>
      </c>
      <c r="C3520" s="42" t="s">
        <v>8034</v>
      </c>
      <c r="D3520" s="42" t="s">
        <v>7927</v>
      </c>
      <c r="E3520" s="42" t="s">
        <v>8035</v>
      </c>
      <c r="F3520" s="42" t="s">
        <v>8019</v>
      </c>
      <c r="G3520" s="68" t="s">
        <v>40</v>
      </c>
      <c r="H3520" s="98" t="s">
        <v>823</v>
      </c>
      <c r="I3520" s="67">
        <v>590000000</v>
      </c>
      <c r="J3520" s="98" t="s">
        <v>7255</v>
      </c>
      <c r="K3520" s="30" t="s">
        <v>6609</v>
      </c>
      <c r="L3520" s="98" t="s">
        <v>7255</v>
      </c>
      <c r="M3520" s="98" t="s">
        <v>84</v>
      </c>
      <c r="N3520" s="68" t="s">
        <v>7748</v>
      </c>
      <c r="O3520" s="30" t="s">
        <v>483</v>
      </c>
      <c r="P3520" s="32">
        <v>796</v>
      </c>
      <c r="Q3520" s="32" t="s">
        <v>47</v>
      </c>
      <c r="R3520" s="122">
        <v>10</v>
      </c>
      <c r="S3520" s="170">
        <v>449.4</v>
      </c>
      <c r="T3520" s="44">
        <f>R3520*S3520</f>
        <v>4494</v>
      </c>
      <c r="U3520" s="44">
        <f>T3520*1.12</f>
        <v>5033.2800000000007</v>
      </c>
      <c r="V3520" s="70"/>
      <c r="W3520" s="32">
        <v>2016</v>
      </c>
      <c r="X3520" s="68"/>
    </row>
    <row r="3521" spans="1:24" ht="50.1" customHeight="1">
      <c r="A3521" s="29" t="s">
        <v>8037</v>
      </c>
      <c r="B3521" s="30" t="s">
        <v>35</v>
      </c>
      <c r="C3521" s="31" t="s">
        <v>8038</v>
      </c>
      <c r="D3521" s="31" t="s">
        <v>7927</v>
      </c>
      <c r="E3521" s="31" t="s">
        <v>8039</v>
      </c>
      <c r="F3521" s="31" t="s">
        <v>8019</v>
      </c>
      <c r="G3521" s="32" t="s">
        <v>40</v>
      </c>
      <c r="H3521" s="33">
        <v>0</v>
      </c>
      <c r="I3521" s="67">
        <v>590000000</v>
      </c>
      <c r="J3521" s="32" t="s">
        <v>41</v>
      </c>
      <c r="K3521" s="32" t="s">
        <v>3596</v>
      </c>
      <c r="L3521" s="32" t="s">
        <v>2986</v>
      </c>
      <c r="M3521" s="32" t="s">
        <v>84</v>
      </c>
      <c r="N3521" s="32" t="s">
        <v>7748</v>
      </c>
      <c r="O3521" s="32" t="s">
        <v>56</v>
      </c>
      <c r="P3521" s="32">
        <v>796</v>
      </c>
      <c r="Q3521" s="32" t="s">
        <v>47</v>
      </c>
      <c r="R3521" s="34">
        <v>10</v>
      </c>
      <c r="S3521" s="34">
        <v>449.4</v>
      </c>
      <c r="T3521" s="35">
        <v>0</v>
      </c>
      <c r="U3521" s="36">
        <f t="shared" si="297"/>
        <v>0</v>
      </c>
      <c r="V3521" s="37" t="s">
        <v>48</v>
      </c>
      <c r="W3521" s="32">
        <v>2016</v>
      </c>
      <c r="X3521" s="38">
        <v>11</v>
      </c>
    </row>
    <row r="3522" spans="1:24" s="202" customFormat="1" ht="50.1" customHeight="1">
      <c r="A3522" s="87" t="s">
        <v>8040</v>
      </c>
      <c r="B3522" s="30" t="s">
        <v>35</v>
      </c>
      <c r="C3522" s="42" t="s">
        <v>8038</v>
      </c>
      <c r="D3522" s="42" t="s">
        <v>7927</v>
      </c>
      <c r="E3522" s="42" t="s">
        <v>8039</v>
      </c>
      <c r="F3522" s="42" t="s">
        <v>8019</v>
      </c>
      <c r="G3522" s="68" t="s">
        <v>40</v>
      </c>
      <c r="H3522" s="134">
        <v>0</v>
      </c>
      <c r="I3522" s="67">
        <v>590000000</v>
      </c>
      <c r="J3522" s="68" t="s">
        <v>41</v>
      </c>
      <c r="K3522" s="30" t="s">
        <v>6609</v>
      </c>
      <c r="L3522" s="30" t="s">
        <v>2986</v>
      </c>
      <c r="M3522" s="68" t="s">
        <v>84</v>
      </c>
      <c r="N3522" s="68" t="s">
        <v>7748</v>
      </c>
      <c r="O3522" s="30" t="s">
        <v>483</v>
      </c>
      <c r="P3522" s="32">
        <v>796</v>
      </c>
      <c r="Q3522" s="32" t="s">
        <v>47</v>
      </c>
      <c r="R3522" s="186">
        <v>10</v>
      </c>
      <c r="S3522" s="100">
        <v>449.4</v>
      </c>
      <c r="T3522" s="44">
        <f>R3522*S3522</f>
        <v>4494</v>
      </c>
      <c r="U3522" s="44">
        <f>T3522*1.12</f>
        <v>5033.2800000000007</v>
      </c>
      <c r="V3522" s="68"/>
      <c r="W3522" s="32">
        <v>2016</v>
      </c>
      <c r="X3522" s="68"/>
    </row>
    <row r="3523" spans="1:24" ht="50.1" customHeight="1">
      <c r="A3523" s="29" t="s">
        <v>8041</v>
      </c>
      <c r="B3523" s="30" t="s">
        <v>35</v>
      </c>
      <c r="C3523" s="31" t="s">
        <v>8042</v>
      </c>
      <c r="D3523" s="31" t="s">
        <v>7927</v>
      </c>
      <c r="E3523" s="31" t="s">
        <v>8043</v>
      </c>
      <c r="F3523" s="31" t="s">
        <v>8019</v>
      </c>
      <c r="G3523" s="32" t="s">
        <v>40</v>
      </c>
      <c r="H3523" s="33">
        <v>0</v>
      </c>
      <c r="I3523" s="67">
        <v>590000000</v>
      </c>
      <c r="J3523" s="32" t="s">
        <v>41</v>
      </c>
      <c r="K3523" s="32" t="s">
        <v>3596</v>
      </c>
      <c r="L3523" s="32" t="s">
        <v>2986</v>
      </c>
      <c r="M3523" s="32" t="s">
        <v>84</v>
      </c>
      <c r="N3523" s="32" t="s">
        <v>7748</v>
      </c>
      <c r="O3523" s="32" t="s">
        <v>56</v>
      </c>
      <c r="P3523" s="32">
        <v>796</v>
      </c>
      <c r="Q3523" s="32" t="s">
        <v>47</v>
      </c>
      <c r="R3523" s="34">
        <v>15</v>
      </c>
      <c r="S3523" s="34">
        <v>588.5</v>
      </c>
      <c r="T3523" s="35">
        <v>0</v>
      </c>
      <c r="U3523" s="36">
        <f t="shared" si="297"/>
        <v>0</v>
      </c>
      <c r="V3523" s="37" t="s">
        <v>48</v>
      </c>
      <c r="W3523" s="32">
        <v>2016</v>
      </c>
      <c r="X3523" s="38">
        <v>11</v>
      </c>
    </row>
    <row r="3524" spans="1:24" s="202" customFormat="1" ht="50.1" customHeight="1">
      <c r="A3524" s="87" t="s">
        <v>8044</v>
      </c>
      <c r="B3524" s="30" t="s">
        <v>35</v>
      </c>
      <c r="C3524" s="42" t="s">
        <v>8042</v>
      </c>
      <c r="D3524" s="42" t="s">
        <v>7927</v>
      </c>
      <c r="E3524" s="42" t="s">
        <v>8043</v>
      </c>
      <c r="F3524" s="42" t="s">
        <v>8019</v>
      </c>
      <c r="G3524" s="68" t="s">
        <v>40</v>
      </c>
      <c r="H3524" s="134">
        <v>0</v>
      </c>
      <c r="I3524" s="67">
        <v>590000000</v>
      </c>
      <c r="J3524" s="68" t="s">
        <v>41</v>
      </c>
      <c r="K3524" s="30" t="s">
        <v>6609</v>
      </c>
      <c r="L3524" s="30" t="s">
        <v>2986</v>
      </c>
      <c r="M3524" s="68" t="s">
        <v>84</v>
      </c>
      <c r="N3524" s="68" t="s">
        <v>7748</v>
      </c>
      <c r="O3524" s="30" t="s">
        <v>483</v>
      </c>
      <c r="P3524" s="32">
        <v>796</v>
      </c>
      <c r="Q3524" s="32" t="s">
        <v>47</v>
      </c>
      <c r="R3524" s="186">
        <v>15</v>
      </c>
      <c r="S3524" s="100">
        <v>588.5</v>
      </c>
      <c r="T3524" s="44">
        <f>R3524*S3524</f>
        <v>8827.5</v>
      </c>
      <c r="U3524" s="44">
        <f>T3524*1.12</f>
        <v>9886.8000000000011</v>
      </c>
      <c r="V3524" s="68"/>
      <c r="W3524" s="32">
        <v>2016</v>
      </c>
      <c r="X3524" s="68"/>
    </row>
    <row r="3525" spans="1:24" ht="50.1" customHeight="1">
      <c r="A3525" s="29" t="s">
        <v>8045</v>
      </c>
      <c r="B3525" s="30" t="s">
        <v>35</v>
      </c>
      <c r="C3525" s="31" t="s">
        <v>8046</v>
      </c>
      <c r="D3525" s="31" t="s">
        <v>7927</v>
      </c>
      <c r="E3525" s="31" t="s">
        <v>8047</v>
      </c>
      <c r="F3525" s="31" t="s">
        <v>8019</v>
      </c>
      <c r="G3525" s="32" t="s">
        <v>40</v>
      </c>
      <c r="H3525" s="33">
        <v>0</v>
      </c>
      <c r="I3525" s="67">
        <v>590000000</v>
      </c>
      <c r="J3525" s="32" t="s">
        <v>7255</v>
      </c>
      <c r="K3525" s="32" t="s">
        <v>3596</v>
      </c>
      <c r="L3525" s="32" t="s">
        <v>7255</v>
      </c>
      <c r="M3525" s="32" t="s">
        <v>84</v>
      </c>
      <c r="N3525" s="32" t="s">
        <v>7748</v>
      </c>
      <c r="O3525" s="32" t="s">
        <v>56</v>
      </c>
      <c r="P3525" s="32">
        <v>796</v>
      </c>
      <c r="Q3525" s="32" t="s">
        <v>47</v>
      </c>
      <c r="R3525" s="34">
        <v>18</v>
      </c>
      <c r="S3525" s="34">
        <v>535</v>
      </c>
      <c r="T3525" s="35">
        <v>0</v>
      </c>
      <c r="U3525" s="36">
        <f t="shared" si="297"/>
        <v>0</v>
      </c>
      <c r="V3525" s="37" t="s">
        <v>48</v>
      </c>
      <c r="W3525" s="32">
        <v>2016</v>
      </c>
      <c r="X3525" s="38">
        <v>11</v>
      </c>
    </row>
    <row r="3526" spans="1:24" s="40" customFormat="1" ht="50.1" customHeight="1">
      <c r="A3526" s="87" t="s">
        <v>8048</v>
      </c>
      <c r="B3526" s="30" t="s">
        <v>35</v>
      </c>
      <c r="C3526" s="42" t="s">
        <v>8046</v>
      </c>
      <c r="D3526" s="42" t="s">
        <v>7927</v>
      </c>
      <c r="E3526" s="42" t="s">
        <v>8047</v>
      </c>
      <c r="F3526" s="42" t="s">
        <v>8019</v>
      </c>
      <c r="G3526" s="98" t="s">
        <v>40</v>
      </c>
      <c r="H3526" s="32">
        <v>0</v>
      </c>
      <c r="I3526" s="67">
        <v>590000000</v>
      </c>
      <c r="J3526" s="98" t="s">
        <v>7255</v>
      </c>
      <c r="K3526" s="30" t="s">
        <v>6609</v>
      </c>
      <c r="L3526" s="98" t="s">
        <v>7255</v>
      </c>
      <c r="M3526" s="98" t="s">
        <v>84</v>
      </c>
      <c r="N3526" s="68" t="s">
        <v>7748</v>
      </c>
      <c r="O3526" s="30" t="s">
        <v>483</v>
      </c>
      <c r="P3526" s="32">
        <v>796</v>
      </c>
      <c r="Q3526" s="30" t="s">
        <v>47</v>
      </c>
      <c r="R3526" s="170">
        <v>18</v>
      </c>
      <c r="S3526" s="43">
        <v>535</v>
      </c>
      <c r="T3526" s="44">
        <f>R3526*S3526</f>
        <v>9630</v>
      </c>
      <c r="U3526" s="44">
        <f>T3526*1.12</f>
        <v>10785.6</v>
      </c>
      <c r="V3526" s="98"/>
      <c r="W3526" s="32">
        <v>2016</v>
      </c>
      <c r="X3526" s="30"/>
    </row>
    <row r="3527" spans="1:24" ht="50.1" customHeight="1">
      <c r="A3527" s="29" t="s">
        <v>8049</v>
      </c>
      <c r="B3527" s="30" t="s">
        <v>35</v>
      </c>
      <c r="C3527" s="31" t="s">
        <v>8050</v>
      </c>
      <c r="D3527" s="31" t="s">
        <v>7927</v>
      </c>
      <c r="E3527" s="31" t="s">
        <v>8051</v>
      </c>
      <c r="F3527" s="31" t="s">
        <v>8019</v>
      </c>
      <c r="G3527" s="32" t="s">
        <v>40</v>
      </c>
      <c r="H3527" s="33">
        <v>0</v>
      </c>
      <c r="I3527" s="67">
        <v>590000000</v>
      </c>
      <c r="J3527" s="32" t="s">
        <v>7255</v>
      </c>
      <c r="K3527" s="32" t="s">
        <v>3596</v>
      </c>
      <c r="L3527" s="32" t="s">
        <v>7255</v>
      </c>
      <c r="M3527" s="32" t="s">
        <v>84</v>
      </c>
      <c r="N3527" s="32" t="s">
        <v>7748</v>
      </c>
      <c r="O3527" s="32" t="s">
        <v>56</v>
      </c>
      <c r="P3527" s="32">
        <v>796</v>
      </c>
      <c r="Q3527" s="32" t="s">
        <v>47</v>
      </c>
      <c r="R3527" s="34">
        <v>15</v>
      </c>
      <c r="S3527" s="34">
        <v>888.1</v>
      </c>
      <c r="T3527" s="35">
        <v>0</v>
      </c>
      <c r="U3527" s="36">
        <f t="shared" si="297"/>
        <v>0</v>
      </c>
      <c r="V3527" s="37" t="s">
        <v>48</v>
      </c>
      <c r="W3527" s="32">
        <v>2016</v>
      </c>
      <c r="X3527" s="38">
        <v>11</v>
      </c>
    </row>
    <row r="3528" spans="1:24" s="40" customFormat="1" ht="50.1" customHeight="1">
      <c r="A3528" s="87" t="s">
        <v>8052</v>
      </c>
      <c r="B3528" s="30" t="s">
        <v>35</v>
      </c>
      <c r="C3528" s="42" t="s">
        <v>8050</v>
      </c>
      <c r="D3528" s="42" t="s">
        <v>7927</v>
      </c>
      <c r="E3528" s="42" t="s">
        <v>8051</v>
      </c>
      <c r="F3528" s="42" t="s">
        <v>8019</v>
      </c>
      <c r="G3528" s="98" t="s">
        <v>40</v>
      </c>
      <c r="H3528" s="32">
        <v>0</v>
      </c>
      <c r="I3528" s="67">
        <v>590000000</v>
      </c>
      <c r="J3528" s="98" t="s">
        <v>7255</v>
      </c>
      <c r="K3528" s="30" t="s">
        <v>6609</v>
      </c>
      <c r="L3528" s="98" t="s">
        <v>7255</v>
      </c>
      <c r="M3528" s="98" t="s">
        <v>84</v>
      </c>
      <c r="N3528" s="68" t="s">
        <v>7748</v>
      </c>
      <c r="O3528" s="30" t="s">
        <v>483</v>
      </c>
      <c r="P3528" s="32">
        <v>796</v>
      </c>
      <c r="Q3528" s="30" t="s">
        <v>47</v>
      </c>
      <c r="R3528" s="170">
        <v>15</v>
      </c>
      <c r="S3528" s="100">
        <v>888.1</v>
      </c>
      <c r="T3528" s="44">
        <f>R3528*S3528</f>
        <v>13321.5</v>
      </c>
      <c r="U3528" s="44">
        <f>T3528*1.12</f>
        <v>14920.080000000002</v>
      </c>
      <c r="V3528" s="98"/>
      <c r="W3528" s="32">
        <v>2016</v>
      </c>
      <c r="X3528" s="30"/>
    </row>
    <row r="3529" spans="1:24" ht="50.1" customHeight="1">
      <c r="A3529" s="29" t="s">
        <v>8053</v>
      </c>
      <c r="B3529" s="30" t="s">
        <v>35</v>
      </c>
      <c r="C3529" s="31" t="s">
        <v>8054</v>
      </c>
      <c r="D3529" s="31" t="s">
        <v>7927</v>
      </c>
      <c r="E3529" s="31" t="s">
        <v>8055</v>
      </c>
      <c r="F3529" s="31" t="s">
        <v>8019</v>
      </c>
      <c r="G3529" s="32" t="s">
        <v>40</v>
      </c>
      <c r="H3529" s="33">
        <v>0</v>
      </c>
      <c r="I3529" s="67">
        <v>590000000</v>
      </c>
      <c r="J3529" s="32" t="s">
        <v>41</v>
      </c>
      <c r="K3529" s="32" t="s">
        <v>3596</v>
      </c>
      <c r="L3529" s="32" t="s">
        <v>2986</v>
      </c>
      <c r="M3529" s="32" t="s">
        <v>84</v>
      </c>
      <c r="N3529" s="32" t="s">
        <v>7748</v>
      </c>
      <c r="O3529" s="32" t="s">
        <v>56</v>
      </c>
      <c r="P3529" s="32">
        <v>796</v>
      </c>
      <c r="Q3529" s="32" t="s">
        <v>47</v>
      </c>
      <c r="R3529" s="34">
        <v>15</v>
      </c>
      <c r="S3529" s="34">
        <v>1005.8</v>
      </c>
      <c r="T3529" s="35">
        <v>0</v>
      </c>
      <c r="U3529" s="36">
        <f t="shared" si="297"/>
        <v>0</v>
      </c>
      <c r="V3529" s="37" t="s">
        <v>48</v>
      </c>
      <c r="W3529" s="32">
        <v>2016</v>
      </c>
      <c r="X3529" s="38">
        <v>11</v>
      </c>
    </row>
    <row r="3530" spans="1:24" s="202" customFormat="1" ht="50.1" customHeight="1">
      <c r="A3530" s="87" t="s">
        <v>8056</v>
      </c>
      <c r="B3530" s="30" t="s">
        <v>35</v>
      </c>
      <c r="C3530" s="42" t="s">
        <v>8054</v>
      </c>
      <c r="D3530" s="42" t="s">
        <v>7927</v>
      </c>
      <c r="E3530" s="42" t="s">
        <v>8055</v>
      </c>
      <c r="F3530" s="42" t="s">
        <v>8019</v>
      </c>
      <c r="G3530" s="68" t="s">
        <v>40</v>
      </c>
      <c r="H3530" s="134">
        <v>0</v>
      </c>
      <c r="I3530" s="67">
        <v>590000000</v>
      </c>
      <c r="J3530" s="68" t="s">
        <v>41</v>
      </c>
      <c r="K3530" s="30" t="s">
        <v>6609</v>
      </c>
      <c r="L3530" s="30" t="s">
        <v>2986</v>
      </c>
      <c r="M3530" s="68" t="s">
        <v>84</v>
      </c>
      <c r="N3530" s="68" t="s">
        <v>7748</v>
      </c>
      <c r="O3530" s="30" t="s">
        <v>483</v>
      </c>
      <c r="P3530" s="32">
        <v>796</v>
      </c>
      <c r="Q3530" s="32" t="s">
        <v>47</v>
      </c>
      <c r="R3530" s="186">
        <v>15</v>
      </c>
      <c r="S3530" s="100">
        <v>1005.8</v>
      </c>
      <c r="T3530" s="44">
        <f>R3530*S3530</f>
        <v>15087</v>
      </c>
      <c r="U3530" s="44">
        <f>T3530*1.12</f>
        <v>16897.440000000002</v>
      </c>
      <c r="V3530" s="68"/>
      <c r="W3530" s="32">
        <v>2016</v>
      </c>
      <c r="X3530" s="68"/>
    </row>
    <row r="3531" spans="1:24" ht="50.1" customHeight="1">
      <c r="A3531" s="29" t="s">
        <v>8057</v>
      </c>
      <c r="B3531" s="30" t="s">
        <v>35</v>
      </c>
      <c r="C3531" s="31" t="s">
        <v>8058</v>
      </c>
      <c r="D3531" s="31" t="s">
        <v>7927</v>
      </c>
      <c r="E3531" s="31" t="s">
        <v>8059</v>
      </c>
      <c r="F3531" s="31" t="s">
        <v>8019</v>
      </c>
      <c r="G3531" s="32" t="s">
        <v>40</v>
      </c>
      <c r="H3531" s="33">
        <v>0</v>
      </c>
      <c r="I3531" s="67">
        <v>590000000</v>
      </c>
      <c r="J3531" s="32" t="s">
        <v>7255</v>
      </c>
      <c r="K3531" s="32" t="s">
        <v>3596</v>
      </c>
      <c r="L3531" s="32" t="s">
        <v>7255</v>
      </c>
      <c r="M3531" s="32" t="s">
        <v>84</v>
      </c>
      <c r="N3531" s="32" t="s">
        <v>7748</v>
      </c>
      <c r="O3531" s="32" t="s">
        <v>56</v>
      </c>
      <c r="P3531" s="32">
        <v>796</v>
      </c>
      <c r="Q3531" s="32" t="s">
        <v>47</v>
      </c>
      <c r="R3531" s="34">
        <v>10</v>
      </c>
      <c r="S3531" s="34">
        <v>845.3</v>
      </c>
      <c r="T3531" s="35">
        <v>0</v>
      </c>
      <c r="U3531" s="36">
        <f t="shared" si="297"/>
        <v>0</v>
      </c>
      <c r="V3531" s="37" t="s">
        <v>48</v>
      </c>
      <c r="W3531" s="32">
        <v>2016</v>
      </c>
      <c r="X3531" s="38">
        <v>11</v>
      </c>
    </row>
    <row r="3532" spans="1:24" s="202" customFormat="1" ht="50.1" customHeight="1">
      <c r="A3532" s="87" t="s">
        <v>8060</v>
      </c>
      <c r="B3532" s="30" t="s">
        <v>35</v>
      </c>
      <c r="C3532" s="42" t="s">
        <v>8058</v>
      </c>
      <c r="D3532" s="42" t="s">
        <v>7927</v>
      </c>
      <c r="E3532" s="42" t="s">
        <v>8059</v>
      </c>
      <c r="F3532" s="42" t="s">
        <v>8019</v>
      </c>
      <c r="G3532" s="98" t="s">
        <v>40</v>
      </c>
      <c r="H3532" s="98" t="s">
        <v>823</v>
      </c>
      <c r="I3532" s="67">
        <v>590000000</v>
      </c>
      <c r="J3532" s="98" t="s">
        <v>7255</v>
      </c>
      <c r="K3532" s="30" t="s">
        <v>6609</v>
      </c>
      <c r="L3532" s="98" t="s">
        <v>7255</v>
      </c>
      <c r="M3532" s="98" t="s">
        <v>84</v>
      </c>
      <c r="N3532" s="68" t="s">
        <v>7748</v>
      </c>
      <c r="O3532" s="30" t="s">
        <v>483</v>
      </c>
      <c r="P3532" s="32">
        <v>796</v>
      </c>
      <c r="Q3532" s="30" t="s">
        <v>47</v>
      </c>
      <c r="R3532" s="43">
        <v>10</v>
      </c>
      <c r="S3532" s="43">
        <v>845.3</v>
      </c>
      <c r="T3532" s="44">
        <f>R3532*S3532</f>
        <v>8453</v>
      </c>
      <c r="U3532" s="44">
        <f>T3532*1.12</f>
        <v>9467.36</v>
      </c>
      <c r="V3532" s="98"/>
      <c r="W3532" s="32">
        <v>2016</v>
      </c>
      <c r="X3532" s="30"/>
    </row>
    <row r="3533" spans="1:24" ht="50.1" customHeight="1">
      <c r="A3533" s="29" t="s">
        <v>8061</v>
      </c>
      <c r="B3533" s="30" t="s">
        <v>35</v>
      </c>
      <c r="C3533" s="31" t="s">
        <v>8062</v>
      </c>
      <c r="D3533" s="31" t="s">
        <v>7927</v>
      </c>
      <c r="E3533" s="31" t="s">
        <v>8063</v>
      </c>
      <c r="F3533" s="31" t="s">
        <v>8019</v>
      </c>
      <c r="G3533" s="32" t="s">
        <v>40</v>
      </c>
      <c r="H3533" s="33">
        <v>0</v>
      </c>
      <c r="I3533" s="67">
        <v>590000000</v>
      </c>
      <c r="J3533" s="32" t="s">
        <v>7255</v>
      </c>
      <c r="K3533" s="32" t="s">
        <v>3596</v>
      </c>
      <c r="L3533" s="32" t="s">
        <v>7255</v>
      </c>
      <c r="M3533" s="32" t="s">
        <v>84</v>
      </c>
      <c r="N3533" s="32" t="s">
        <v>7748</v>
      </c>
      <c r="O3533" s="32" t="s">
        <v>56</v>
      </c>
      <c r="P3533" s="32">
        <v>796</v>
      </c>
      <c r="Q3533" s="32" t="s">
        <v>47</v>
      </c>
      <c r="R3533" s="34">
        <v>30</v>
      </c>
      <c r="S3533" s="34">
        <v>1391</v>
      </c>
      <c r="T3533" s="35">
        <v>0</v>
      </c>
      <c r="U3533" s="36">
        <v>0</v>
      </c>
      <c r="V3533" s="37" t="s">
        <v>48</v>
      </c>
      <c r="W3533" s="32">
        <v>2016</v>
      </c>
      <c r="X3533" s="98" t="s">
        <v>74</v>
      </c>
    </row>
    <row r="3534" spans="1:24" ht="50.1" customHeight="1">
      <c r="A3534" s="29" t="s">
        <v>8064</v>
      </c>
      <c r="B3534" s="30" t="s">
        <v>35</v>
      </c>
      <c r="C3534" s="31" t="s">
        <v>8062</v>
      </c>
      <c r="D3534" s="31" t="s">
        <v>7927</v>
      </c>
      <c r="E3534" s="31" t="s">
        <v>8063</v>
      </c>
      <c r="F3534" s="31" t="s">
        <v>8019</v>
      </c>
      <c r="G3534" s="32" t="s">
        <v>40</v>
      </c>
      <c r="H3534" s="33">
        <v>0</v>
      </c>
      <c r="I3534" s="67">
        <v>590000000</v>
      </c>
      <c r="J3534" s="32" t="s">
        <v>7255</v>
      </c>
      <c r="K3534" s="32" t="s">
        <v>61</v>
      </c>
      <c r="L3534" s="32" t="s">
        <v>7255</v>
      </c>
      <c r="M3534" s="32" t="s">
        <v>84</v>
      </c>
      <c r="N3534" s="32" t="s">
        <v>3561</v>
      </c>
      <c r="O3534" s="32" t="s">
        <v>483</v>
      </c>
      <c r="P3534" s="32">
        <v>796</v>
      </c>
      <c r="Q3534" s="32" t="s">
        <v>47</v>
      </c>
      <c r="R3534" s="34">
        <v>30</v>
      </c>
      <c r="S3534" s="34">
        <v>3437.4</v>
      </c>
      <c r="T3534" s="35">
        <f t="shared" ref="T3534:T3613" si="298">R3534*S3534</f>
        <v>103122</v>
      </c>
      <c r="U3534" s="36">
        <f t="shared" ref="U3534:U3613" si="299">T3534*1.12</f>
        <v>115496.64000000001</v>
      </c>
      <c r="V3534" s="37" t="s">
        <v>48</v>
      </c>
      <c r="W3534" s="32">
        <v>2016</v>
      </c>
      <c r="X3534" s="38" t="s">
        <v>48</v>
      </c>
    </row>
    <row r="3535" spans="1:24" ht="50.1" customHeight="1">
      <c r="A3535" s="29" t="s">
        <v>8065</v>
      </c>
      <c r="B3535" s="30" t="s">
        <v>35</v>
      </c>
      <c r="C3535" s="31" t="s">
        <v>8066</v>
      </c>
      <c r="D3535" s="31" t="s">
        <v>7927</v>
      </c>
      <c r="E3535" s="31" t="s">
        <v>8067</v>
      </c>
      <c r="F3535" s="31" t="s">
        <v>8068</v>
      </c>
      <c r="G3535" s="32" t="s">
        <v>40</v>
      </c>
      <c r="H3535" s="33">
        <v>0</v>
      </c>
      <c r="I3535" s="67">
        <v>590000000</v>
      </c>
      <c r="J3535" s="32" t="s">
        <v>41</v>
      </c>
      <c r="K3535" s="32" t="s">
        <v>3596</v>
      </c>
      <c r="L3535" s="32" t="s">
        <v>2986</v>
      </c>
      <c r="M3535" s="32" t="s">
        <v>84</v>
      </c>
      <c r="N3535" s="32" t="s">
        <v>7748</v>
      </c>
      <c r="O3535" s="32" t="s">
        <v>56</v>
      </c>
      <c r="P3535" s="32">
        <v>796</v>
      </c>
      <c r="Q3535" s="32" t="s">
        <v>47</v>
      </c>
      <c r="R3535" s="34">
        <v>50</v>
      </c>
      <c r="S3535" s="34">
        <v>53.5</v>
      </c>
      <c r="T3535" s="35">
        <v>0</v>
      </c>
      <c r="U3535" s="36">
        <f t="shared" si="299"/>
        <v>0</v>
      </c>
      <c r="V3535" s="37" t="s">
        <v>48</v>
      </c>
      <c r="W3535" s="32">
        <v>2016</v>
      </c>
      <c r="X3535" s="38">
        <v>11</v>
      </c>
    </row>
    <row r="3536" spans="1:24" s="202" customFormat="1" ht="50.1" customHeight="1">
      <c r="A3536" s="87" t="s">
        <v>8069</v>
      </c>
      <c r="B3536" s="30" t="s">
        <v>35</v>
      </c>
      <c r="C3536" s="42" t="s">
        <v>8066</v>
      </c>
      <c r="D3536" s="42" t="s">
        <v>7927</v>
      </c>
      <c r="E3536" s="42" t="s">
        <v>8067</v>
      </c>
      <c r="F3536" s="42" t="s">
        <v>8068</v>
      </c>
      <c r="G3536" s="68" t="s">
        <v>40</v>
      </c>
      <c r="H3536" s="134">
        <v>0</v>
      </c>
      <c r="I3536" s="67">
        <v>590000000</v>
      </c>
      <c r="J3536" s="68" t="s">
        <v>41</v>
      </c>
      <c r="K3536" s="30" t="s">
        <v>6609</v>
      </c>
      <c r="L3536" s="30" t="s">
        <v>2986</v>
      </c>
      <c r="M3536" s="68" t="s">
        <v>84</v>
      </c>
      <c r="N3536" s="68" t="s">
        <v>7748</v>
      </c>
      <c r="O3536" s="30" t="s">
        <v>483</v>
      </c>
      <c r="P3536" s="32">
        <v>796</v>
      </c>
      <c r="Q3536" s="32" t="s">
        <v>47</v>
      </c>
      <c r="R3536" s="53">
        <v>50</v>
      </c>
      <c r="S3536" s="100">
        <v>53.5</v>
      </c>
      <c r="T3536" s="44">
        <f>R3536*S3536</f>
        <v>2675</v>
      </c>
      <c r="U3536" s="44">
        <f>T3536*1.12</f>
        <v>2996.0000000000005</v>
      </c>
      <c r="V3536" s="68"/>
      <c r="W3536" s="32">
        <v>2016</v>
      </c>
      <c r="X3536" s="68"/>
    </row>
    <row r="3537" spans="1:24" ht="50.1" customHeight="1">
      <c r="A3537" s="29" t="s">
        <v>8070</v>
      </c>
      <c r="B3537" s="30" t="s">
        <v>35</v>
      </c>
      <c r="C3537" s="31" t="s">
        <v>8071</v>
      </c>
      <c r="D3537" s="31" t="s">
        <v>7927</v>
      </c>
      <c r="E3537" s="31" t="s">
        <v>8072</v>
      </c>
      <c r="F3537" s="31" t="s">
        <v>8073</v>
      </c>
      <c r="G3537" s="32" t="s">
        <v>40</v>
      </c>
      <c r="H3537" s="33">
        <v>0</v>
      </c>
      <c r="I3537" s="67">
        <v>590000000</v>
      </c>
      <c r="J3537" s="32" t="s">
        <v>41</v>
      </c>
      <c r="K3537" s="32" t="s">
        <v>3596</v>
      </c>
      <c r="L3537" s="32" t="s">
        <v>2986</v>
      </c>
      <c r="M3537" s="32" t="s">
        <v>84</v>
      </c>
      <c r="N3537" s="32" t="s">
        <v>7748</v>
      </c>
      <c r="O3537" s="32" t="s">
        <v>56</v>
      </c>
      <c r="P3537" s="32">
        <v>796</v>
      </c>
      <c r="Q3537" s="32" t="s">
        <v>47</v>
      </c>
      <c r="R3537" s="34">
        <v>50</v>
      </c>
      <c r="S3537" s="34">
        <v>64.2</v>
      </c>
      <c r="T3537" s="35">
        <v>0</v>
      </c>
      <c r="U3537" s="36">
        <f t="shared" ref="U3537:U3551" si="300">T3537*1.12</f>
        <v>0</v>
      </c>
      <c r="V3537" s="37" t="s">
        <v>48</v>
      </c>
      <c r="W3537" s="32">
        <v>2016</v>
      </c>
      <c r="X3537" s="38">
        <v>11</v>
      </c>
    </row>
    <row r="3538" spans="1:24" s="202" customFormat="1" ht="50.1" customHeight="1">
      <c r="A3538" s="87" t="s">
        <v>8074</v>
      </c>
      <c r="B3538" s="30" t="s">
        <v>35</v>
      </c>
      <c r="C3538" s="42" t="s">
        <v>8071</v>
      </c>
      <c r="D3538" s="42" t="s">
        <v>7927</v>
      </c>
      <c r="E3538" s="42" t="s">
        <v>8072</v>
      </c>
      <c r="F3538" s="42" t="s">
        <v>8073</v>
      </c>
      <c r="G3538" s="68" t="s">
        <v>40</v>
      </c>
      <c r="H3538" s="134">
        <v>0</v>
      </c>
      <c r="I3538" s="67">
        <v>590000000</v>
      </c>
      <c r="J3538" s="68" t="s">
        <v>41</v>
      </c>
      <c r="K3538" s="30" t="s">
        <v>6609</v>
      </c>
      <c r="L3538" s="30" t="s">
        <v>2986</v>
      </c>
      <c r="M3538" s="68" t="s">
        <v>84</v>
      </c>
      <c r="N3538" s="68" t="s">
        <v>7748</v>
      </c>
      <c r="O3538" s="30" t="s">
        <v>483</v>
      </c>
      <c r="P3538" s="32">
        <v>796</v>
      </c>
      <c r="Q3538" s="32" t="s">
        <v>47</v>
      </c>
      <c r="R3538" s="186">
        <v>50</v>
      </c>
      <c r="S3538" s="100">
        <v>64.2</v>
      </c>
      <c r="T3538" s="44">
        <f>R3538*S3538</f>
        <v>3210</v>
      </c>
      <c r="U3538" s="44">
        <f>T3538*1.12</f>
        <v>3595.2000000000003</v>
      </c>
      <c r="V3538" s="68"/>
      <c r="W3538" s="32">
        <v>2016</v>
      </c>
      <c r="X3538" s="68"/>
    </row>
    <row r="3539" spans="1:24" ht="50.1" customHeight="1">
      <c r="A3539" s="29" t="s">
        <v>8075</v>
      </c>
      <c r="B3539" s="30" t="s">
        <v>35</v>
      </c>
      <c r="C3539" s="31" t="s">
        <v>8076</v>
      </c>
      <c r="D3539" s="31" t="s">
        <v>7927</v>
      </c>
      <c r="E3539" s="31" t="s">
        <v>8077</v>
      </c>
      <c r="F3539" s="31" t="s">
        <v>8078</v>
      </c>
      <c r="G3539" s="32" t="s">
        <v>40</v>
      </c>
      <c r="H3539" s="33">
        <v>0</v>
      </c>
      <c r="I3539" s="67">
        <v>590000000</v>
      </c>
      <c r="J3539" s="32" t="s">
        <v>41</v>
      </c>
      <c r="K3539" s="32" t="s">
        <v>3596</v>
      </c>
      <c r="L3539" s="32" t="s">
        <v>2986</v>
      </c>
      <c r="M3539" s="32" t="s">
        <v>84</v>
      </c>
      <c r="N3539" s="32" t="s">
        <v>7748</v>
      </c>
      <c r="O3539" s="32" t="s">
        <v>56</v>
      </c>
      <c r="P3539" s="32">
        <v>796</v>
      </c>
      <c r="Q3539" s="32" t="s">
        <v>47</v>
      </c>
      <c r="R3539" s="34">
        <v>50</v>
      </c>
      <c r="S3539" s="34">
        <v>85.6</v>
      </c>
      <c r="T3539" s="35">
        <v>0</v>
      </c>
      <c r="U3539" s="36">
        <f t="shared" si="300"/>
        <v>0</v>
      </c>
      <c r="V3539" s="37" t="s">
        <v>48</v>
      </c>
      <c r="W3539" s="32">
        <v>2016</v>
      </c>
      <c r="X3539" s="38">
        <v>11</v>
      </c>
    </row>
    <row r="3540" spans="1:24" s="202" customFormat="1" ht="50.1" customHeight="1">
      <c r="A3540" s="87" t="s">
        <v>8079</v>
      </c>
      <c r="B3540" s="30" t="s">
        <v>35</v>
      </c>
      <c r="C3540" s="42" t="s">
        <v>8076</v>
      </c>
      <c r="D3540" s="42" t="s">
        <v>7927</v>
      </c>
      <c r="E3540" s="42" t="s">
        <v>8077</v>
      </c>
      <c r="F3540" s="42" t="s">
        <v>8078</v>
      </c>
      <c r="G3540" s="68" t="s">
        <v>40</v>
      </c>
      <c r="H3540" s="134">
        <v>0</v>
      </c>
      <c r="I3540" s="67">
        <v>590000000</v>
      </c>
      <c r="J3540" s="68" t="s">
        <v>41</v>
      </c>
      <c r="K3540" s="30" t="s">
        <v>6609</v>
      </c>
      <c r="L3540" s="30" t="s">
        <v>2986</v>
      </c>
      <c r="M3540" s="68" t="s">
        <v>84</v>
      </c>
      <c r="N3540" s="68" t="s">
        <v>7748</v>
      </c>
      <c r="O3540" s="30" t="s">
        <v>483</v>
      </c>
      <c r="P3540" s="32">
        <v>796</v>
      </c>
      <c r="Q3540" s="32" t="s">
        <v>47</v>
      </c>
      <c r="R3540" s="186">
        <v>50</v>
      </c>
      <c r="S3540" s="100">
        <v>85.6</v>
      </c>
      <c r="T3540" s="44">
        <f>R3540*S3540</f>
        <v>4280</v>
      </c>
      <c r="U3540" s="44">
        <f>T3540*1.12</f>
        <v>4793.6000000000004</v>
      </c>
      <c r="V3540" s="68"/>
      <c r="W3540" s="32">
        <v>2016</v>
      </c>
      <c r="X3540" s="70"/>
    </row>
    <row r="3541" spans="1:24" ht="50.1" customHeight="1">
      <c r="A3541" s="29" t="s">
        <v>8080</v>
      </c>
      <c r="B3541" s="30" t="s">
        <v>35</v>
      </c>
      <c r="C3541" s="31" t="s">
        <v>7957</v>
      </c>
      <c r="D3541" s="31" t="s">
        <v>7927</v>
      </c>
      <c r="E3541" s="31" t="s">
        <v>7958</v>
      </c>
      <c r="F3541" s="31" t="s">
        <v>8081</v>
      </c>
      <c r="G3541" s="32" t="s">
        <v>40</v>
      </c>
      <c r="H3541" s="33">
        <v>0</v>
      </c>
      <c r="I3541" s="67">
        <v>590000000</v>
      </c>
      <c r="J3541" s="32" t="s">
        <v>41</v>
      </c>
      <c r="K3541" s="32" t="s">
        <v>3596</v>
      </c>
      <c r="L3541" s="32" t="s">
        <v>2986</v>
      </c>
      <c r="M3541" s="32" t="s">
        <v>84</v>
      </c>
      <c r="N3541" s="32" t="s">
        <v>7748</v>
      </c>
      <c r="O3541" s="32" t="s">
        <v>56</v>
      </c>
      <c r="P3541" s="32">
        <v>796</v>
      </c>
      <c r="Q3541" s="32" t="s">
        <v>47</v>
      </c>
      <c r="R3541" s="34">
        <v>50</v>
      </c>
      <c r="S3541" s="34">
        <v>117.7</v>
      </c>
      <c r="T3541" s="35">
        <v>0</v>
      </c>
      <c r="U3541" s="36">
        <f t="shared" si="300"/>
        <v>0</v>
      </c>
      <c r="V3541" s="37" t="s">
        <v>48</v>
      </c>
      <c r="W3541" s="32">
        <v>2016</v>
      </c>
      <c r="X3541" s="38">
        <v>11</v>
      </c>
    </row>
    <row r="3542" spans="1:24" s="202" customFormat="1" ht="50.1" customHeight="1">
      <c r="A3542" s="87" t="s">
        <v>8082</v>
      </c>
      <c r="B3542" s="30" t="s">
        <v>35</v>
      </c>
      <c r="C3542" s="42" t="s">
        <v>7957</v>
      </c>
      <c r="D3542" s="42" t="s">
        <v>7927</v>
      </c>
      <c r="E3542" s="42" t="s">
        <v>7958</v>
      </c>
      <c r="F3542" s="42" t="s">
        <v>8081</v>
      </c>
      <c r="G3542" s="68" t="s">
        <v>40</v>
      </c>
      <c r="H3542" s="33">
        <v>0</v>
      </c>
      <c r="I3542" s="67">
        <v>590000000</v>
      </c>
      <c r="J3542" s="68" t="s">
        <v>41</v>
      </c>
      <c r="K3542" s="30" t="s">
        <v>6609</v>
      </c>
      <c r="L3542" s="30" t="s">
        <v>2986</v>
      </c>
      <c r="M3542" s="68" t="s">
        <v>84</v>
      </c>
      <c r="N3542" s="68" t="s">
        <v>7748</v>
      </c>
      <c r="O3542" s="30" t="s">
        <v>483</v>
      </c>
      <c r="P3542" s="32">
        <v>796</v>
      </c>
      <c r="Q3542" s="32" t="s">
        <v>47</v>
      </c>
      <c r="R3542" s="53">
        <v>50</v>
      </c>
      <c r="S3542" s="100">
        <v>117.7</v>
      </c>
      <c r="T3542" s="44">
        <f>R3542*S3542</f>
        <v>5885</v>
      </c>
      <c r="U3542" s="44">
        <f>T3542*1.12</f>
        <v>6591.2000000000007</v>
      </c>
      <c r="V3542" s="30"/>
      <c r="W3542" s="32">
        <v>2016</v>
      </c>
      <c r="X3542" s="70"/>
    </row>
    <row r="3543" spans="1:24" ht="50.1" customHeight="1">
      <c r="A3543" s="29" t="s">
        <v>8083</v>
      </c>
      <c r="B3543" s="30" t="s">
        <v>35</v>
      </c>
      <c r="C3543" s="31" t="s">
        <v>7973</v>
      </c>
      <c r="D3543" s="31" t="s">
        <v>7927</v>
      </c>
      <c r="E3543" s="31" t="s">
        <v>7974</v>
      </c>
      <c r="F3543" s="31" t="s">
        <v>8084</v>
      </c>
      <c r="G3543" s="32" t="s">
        <v>40</v>
      </c>
      <c r="H3543" s="33">
        <v>0</v>
      </c>
      <c r="I3543" s="67">
        <v>590000000</v>
      </c>
      <c r="J3543" s="32" t="s">
        <v>41</v>
      </c>
      <c r="K3543" s="32" t="s">
        <v>3596</v>
      </c>
      <c r="L3543" s="32" t="s">
        <v>2986</v>
      </c>
      <c r="M3543" s="32" t="s">
        <v>84</v>
      </c>
      <c r="N3543" s="32" t="s">
        <v>7748</v>
      </c>
      <c r="O3543" s="32" t="s">
        <v>56</v>
      </c>
      <c r="P3543" s="32">
        <v>796</v>
      </c>
      <c r="Q3543" s="32" t="s">
        <v>47</v>
      </c>
      <c r="R3543" s="34">
        <v>40</v>
      </c>
      <c r="S3543" s="34">
        <v>171.2</v>
      </c>
      <c r="T3543" s="35">
        <v>0</v>
      </c>
      <c r="U3543" s="36">
        <f t="shared" si="300"/>
        <v>0</v>
      </c>
      <c r="V3543" s="37" t="s">
        <v>48</v>
      </c>
      <c r="W3543" s="32">
        <v>2016</v>
      </c>
      <c r="X3543" s="38">
        <v>11</v>
      </c>
    </row>
    <row r="3544" spans="1:24" s="202" customFormat="1" ht="50.1" customHeight="1">
      <c r="A3544" s="87" t="s">
        <v>8085</v>
      </c>
      <c r="B3544" s="30" t="s">
        <v>35</v>
      </c>
      <c r="C3544" s="42" t="s">
        <v>7973</v>
      </c>
      <c r="D3544" s="42" t="s">
        <v>7927</v>
      </c>
      <c r="E3544" s="42" t="s">
        <v>7974</v>
      </c>
      <c r="F3544" s="42" t="s">
        <v>8084</v>
      </c>
      <c r="G3544" s="68" t="s">
        <v>40</v>
      </c>
      <c r="H3544" s="33">
        <v>0</v>
      </c>
      <c r="I3544" s="67">
        <v>590000000</v>
      </c>
      <c r="J3544" s="68" t="s">
        <v>41</v>
      </c>
      <c r="K3544" s="30" t="s">
        <v>6609</v>
      </c>
      <c r="L3544" s="30" t="s">
        <v>2986</v>
      </c>
      <c r="M3544" s="68" t="s">
        <v>84</v>
      </c>
      <c r="N3544" s="68" t="s">
        <v>7748</v>
      </c>
      <c r="O3544" s="30" t="s">
        <v>483</v>
      </c>
      <c r="P3544" s="32">
        <v>796</v>
      </c>
      <c r="Q3544" s="32" t="s">
        <v>47</v>
      </c>
      <c r="R3544" s="53">
        <v>40</v>
      </c>
      <c r="S3544" s="43">
        <v>171.2</v>
      </c>
      <c r="T3544" s="44">
        <f>R3544*S3544</f>
        <v>6848</v>
      </c>
      <c r="U3544" s="44">
        <f>T3544*1.12</f>
        <v>7669.7600000000011</v>
      </c>
      <c r="V3544" s="30"/>
      <c r="W3544" s="32">
        <v>2016</v>
      </c>
      <c r="X3544" s="70"/>
    </row>
    <row r="3545" spans="1:24" ht="50.1" customHeight="1">
      <c r="A3545" s="29" t="s">
        <v>8086</v>
      </c>
      <c r="B3545" s="30" t="s">
        <v>35</v>
      </c>
      <c r="C3545" s="31" t="s">
        <v>8087</v>
      </c>
      <c r="D3545" s="31" t="s">
        <v>7927</v>
      </c>
      <c r="E3545" s="31" t="s">
        <v>8088</v>
      </c>
      <c r="F3545" s="31" t="s">
        <v>8089</v>
      </c>
      <c r="G3545" s="32" t="s">
        <v>40</v>
      </c>
      <c r="H3545" s="33">
        <v>0</v>
      </c>
      <c r="I3545" s="67">
        <v>590000000</v>
      </c>
      <c r="J3545" s="32" t="s">
        <v>41</v>
      </c>
      <c r="K3545" s="32" t="s">
        <v>3596</v>
      </c>
      <c r="L3545" s="32" t="s">
        <v>2986</v>
      </c>
      <c r="M3545" s="32" t="s">
        <v>84</v>
      </c>
      <c r="N3545" s="32" t="s">
        <v>7748</v>
      </c>
      <c r="O3545" s="32" t="s">
        <v>56</v>
      </c>
      <c r="P3545" s="32">
        <v>796</v>
      </c>
      <c r="Q3545" s="32" t="s">
        <v>47</v>
      </c>
      <c r="R3545" s="34">
        <v>40</v>
      </c>
      <c r="S3545" s="34">
        <v>214</v>
      </c>
      <c r="T3545" s="35">
        <v>0</v>
      </c>
      <c r="U3545" s="36">
        <f t="shared" si="300"/>
        <v>0</v>
      </c>
      <c r="V3545" s="37" t="s">
        <v>48</v>
      </c>
      <c r="W3545" s="32">
        <v>2016</v>
      </c>
      <c r="X3545" s="38">
        <v>11</v>
      </c>
    </row>
    <row r="3546" spans="1:24" s="202" customFormat="1" ht="50.1" customHeight="1">
      <c r="A3546" s="87" t="s">
        <v>8090</v>
      </c>
      <c r="B3546" s="30" t="s">
        <v>35</v>
      </c>
      <c r="C3546" s="42" t="s">
        <v>8087</v>
      </c>
      <c r="D3546" s="42" t="s">
        <v>7927</v>
      </c>
      <c r="E3546" s="42" t="s">
        <v>8088</v>
      </c>
      <c r="F3546" s="42" t="s">
        <v>8089</v>
      </c>
      <c r="G3546" s="68" t="s">
        <v>40</v>
      </c>
      <c r="H3546" s="33">
        <v>0</v>
      </c>
      <c r="I3546" s="67">
        <v>590000000</v>
      </c>
      <c r="J3546" s="68" t="s">
        <v>41</v>
      </c>
      <c r="K3546" s="30" t="s">
        <v>6609</v>
      </c>
      <c r="L3546" s="30" t="s">
        <v>2986</v>
      </c>
      <c r="M3546" s="68" t="s">
        <v>84</v>
      </c>
      <c r="N3546" s="68" t="s">
        <v>7748</v>
      </c>
      <c r="O3546" s="30" t="s">
        <v>483</v>
      </c>
      <c r="P3546" s="32">
        <v>796</v>
      </c>
      <c r="Q3546" s="32" t="s">
        <v>47</v>
      </c>
      <c r="R3546" s="53">
        <v>40</v>
      </c>
      <c r="S3546" s="43">
        <v>214</v>
      </c>
      <c r="T3546" s="44">
        <f>R3546*S3546</f>
        <v>8560</v>
      </c>
      <c r="U3546" s="44">
        <f>T3546*1.12</f>
        <v>9587.2000000000007</v>
      </c>
      <c r="V3546" s="30"/>
      <c r="W3546" s="32">
        <v>2016</v>
      </c>
      <c r="X3546" s="70"/>
    </row>
    <row r="3547" spans="1:24" ht="50.1" customHeight="1">
      <c r="A3547" s="29" t="s">
        <v>8091</v>
      </c>
      <c r="B3547" s="30" t="s">
        <v>35</v>
      </c>
      <c r="C3547" s="31" t="s">
        <v>8092</v>
      </c>
      <c r="D3547" s="31" t="s">
        <v>8093</v>
      </c>
      <c r="E3547" s="31" t="s">
        <v>8094</v>
      </c>
      <c r="F3547" s="31" t="s">
        <v>8095</v>
      </c>
      <c r="G3547" s="32" t="s">
        <v>40</v>
      </c>
      <c r="H3547" s="33">
        <v>0</v>
      </c>
      <c r="I3547" s="67">
        <v>590000000</v>
      </c>
      <c r="J3547" s="32" t="s">
        <v>41</v>
      </c>
      <c r="K3547" s="32" t="s">
        <v>7414</v>
      </c>
      <c r="L3547" s="32" t="s">
        <v>2986</v>
      </c>
      <c r="M3547" s="32" t="s">
        <v>84</v>
      </c>
      <c r="N3547" s="32" t="s">
        <v>7748</v>
      </c>
      <c r="O3547" s="32" t="s">
        <v>56</v>
      </c>
      <c r="P3547" s="32">
        <v>796</v>
      </c>
      <c r="Q3547" s="32" t="s">
        <v>47</v>
      </c>
      <c r="R3547" s="34">
        <v>50</v>
      </c>
      <c r="S3547" s="34">
        <v>321</v>
      </c>
      <c r="T3547" s="35">
        <v>0</v>
      </c>
      <c r="U3547" s="36">
        <f t="shared" si="300"/>
        <v>0</v>
      </c>
      <c r="V3547" s="37" t="s">
        <v>48</v>
      </c>
      <c r="W3547" s="32">
        <v>2016</v>
      </c>
      <c r="X3547" s="38">
        <v>11</v>
      </c>
    </row>
    <row r="3548" spans="1:24" s="202" customFormat="1" ht="50.1" customHeight="1">
      <c r="A3548" s="87" t="s">
        <v>8096</v>
      </c>
      <c r="B3548" s="30" t="s">
        <v>35</v>
      </c>
      <c r="C3548" s="42" t="s">
        <v>8092</v>
      </c>
      <c r="D3548" s="42" t="s">
        <v>8093</v>
      </c>
      <c r="E3548" s="42" t="s">
        <v>8094</v>
      </c>
      <c r="F3548" s="66" t="s">
        <v>8097</v>
      </c>
      <c r="G3548" s="68" t="s">
        <v>40</v>
      </c>
      <c r="H3548" s="33">
        <v>0</v>
      </c>
      <c r="I3548" s="67">
        <v>590000000</v>
      </c>
      <c r="J3548" s="68" t="s">
        <v>41</v>
      </c>
      <c r="K3548" s="48" t="s">
        <v>7416</v>
      </c>
      <c r="L3548" s="30" t="s">
        <v>2986</v>
      </c>
      <c r="M3548" s="68" t="s">
        <v>84</v>
      </c>
      <c r="N3548" s="68" t="s">
        <v>7748</v>
      </c>
      <c r="O3548" s="30" t="s">
        <v>483</v>
      </c>
      <c r="P3548" s="32">
        <v>796</v>
      </c>
      <c r="Q3548" s="32" t="s">
        <v>47</v>
      </c>
      <c r="R3548" s="122">
        <v>50</v>
      </c>
      <c r="S3548" s="43">
        <v>321</v>
      </c>
      <c r="T3548" s="44">
        <f>R3548*S3548</f>
        <v>16050</v>
      </c>
      <c r="U3548" s="44">
        <f>T3548*1.12</f>
        <v>17976</v>
      </c>
      <c r="V3548" s="30"/>
      <c r="W3548" s="32">
        <v>2016</v>
      </c>
      <c r="X3548" s="30"/>
    </row>
    <row r="3549" spans="1:24" ht="50.1" customHeight="1">
      <c r="A3549" s="29" t="s">
        <v>8098</v>
      </c>
      <c r="B3549" s="30" t="s">
        <v>35</v>
      </c>
      <c r="C3549" s="31" t="s">
        <v>8099</v>
      </c>
      <c r="D3549" s="31" t="s">
        <v>8093</v>
      </c>
      <c r="E3549" s="31" t="s">
        <v>8100</v>
      </c>
      <c r="F3549" s="31" t="s">
        <v>8101</v>
      </c>
      <c r="G3549" s="32" t="s">
        <v>40</v>
      </c>
      <c r="H3549" s="33">
        <v>0</v>
      </c>
      <c r="I3549" s="67">
        <v>590000000</v>
      </c>
      <c r="J3549" s="32" t="s">
        <v>41</v>
      </c>
      <c r="K3549" s="32" t="s">
        <v>7414</v>
      </c>
      <c r="L3549" s="32" t="s">
        <v>2986</v>
      </c>
      <c r="M3549" s="32" t="s">
        <v>84</v>
      </c>
      <c r="N3549" s="32" t="s">
        <v>7748</v>
      </c>
      <c r="O3549" s="32" t="s">
        <v>56</v>
      </c>
      <c r="P3549" s="32">
        <v>796</v>
      </c>
      <c r="Q3549" s="32" t="s">
        <v>47</v>
      </c>
      <c r="R3549" s="34">
        <v>50</v>
      </c>
      <c r="S3549" s="34">
        <v>535</v>
      </c>
      <c r="T3549" s="35">
        <v>0</v>
      </c>
      <c r="U3549" s="36">
        <f t="shared" si="300"/>
        <v>0</v>
      </c>
      <c r="V3549" s="37" t="s">
        <v>48</v>
      </c>
      <c r="W3549" s="32">
        <v>2016</v>
      </c>
      <c r="X3549" s="38">
        <v>11</v>
      </c>
    </row>
    <row r="3550" spans="1:24" s="202" customFormat="1" ht="50.1" customHeight="1">
      <c r="A3550" s="87" t="s">
        <v>8102</v>
      </c>
      <c r="B3550" s="30" t="s">
        <v>35</v>
      </c>
      <c r="C3550" s="42" t="s">
        <v>8099</v>
      </c>
      <c r="D3550" s="42" t="s">
        <v>8093</v>
      </c>
      <c r="E3550" s="42" t="s">
        <v>8100</v>
      </c>
      <c r="F3550" s="66" t="s">
        <v>8103</v>
      </c>
      <c r="G3550" s="68" t="s">
        <v>40</v>
      </c>
      <c r="H3550" s="33">
        <v>0</v>
      </c>
      <c r="I3550" s="67">
        <v>590000000</v>
      </c>
      <c r="J3550" s="68" t="s">
        <v>41</v>
      </c>
      <c r="K3550" s="48" t="s">
        <v>7416</v>
      </c>
      <c r="L3550" s="30" t="s">
        <v>2986</v>
      </c>
      <c r="M3550" s="68" t="s">
        <v>84</v>
      </c>
      <c r="N3550" s="68" t="s">
        <v>7748</v>
      </c>
      <c r="O3550" s="30" t="s">
        <v>483</v>
      </c>
      <c r="P3550" s="32">
        <v>796</v>
      </c>
      <c r="Q3550" s="32" t="s">
        <v>47</v>
      </c>
      <c r="R3550" s="122">
        <v>50</v>
      </c>
      <c r="S3550" s="43">
        <v>535</v>
      </c>
      <c r="T3550" s="44">
        <f>R3550*S3550</f>
        <v>26750</v>
      </c>
      <c r="U3550" s="44">
        <f>T3550*1.12</f>
        <v>29960.000000000004</v>
      </c>
      <c r="V3550" s="30"/>
      <c r="W3550" s="32">
        <v>2016</v>
      </c>
      <c r="X3550" s="30"/>
    </row>
    <row r="3551" spans="1:24" ht="50.1" customHeight="1">
      <c r="A3551" s="29" t="s">
        <v>8104</v>
      </c>
      <c r="B3551" s="30" t="s">
        <v>35</v>
      </c>
      <c r="C3551" s="31" t="s">
        <v>8105</v>
      </c>
      <c r="D3551" s="31" t="s">
        <v>8093</v>
      </c>
      <c r="E3551" s="31" t="s">
        <v>8106</v>
      </c>
      <c r="F3551" s="31" t="s">
        <v>8107</v>
      </c>
      <c r="G3551" s="32" t="s">
        <v>40</v>
      </c>
      <c r="H3551" s="33">
        <v>0</v>
      </c>
      <c r="I3551" s="67">
        <v>590000000</v>
      </c>
      <c r="J3551" s="32" t="s">
        <v>41</v>
      </c>
      <c r="K3551" s="32" t="s">
        <v>7414</v>
      </c>
      <c r="L3551" s="32" t="s">
        <v>2986</v>
      </c>
      <c r="M3551" s="32" t="s">
        <v>84</v>
      </c>
      <c r="N3551" s="32" t="s">
        <v>7748</v>
      </c>
      <c r="O3551" s="32" t="s">
        <v>56</v>
      </c>
      <c r="P3551" s="32">
        <v>796</v>
      </c>
      <c r="Q3551" s="32" t="s">
        <v>47</v>
      </c>
      <c r="R3551" s="34">
        <v>30</v>
      </c>
      <c r="S3551" s="34">
        <v>941.6</v>
      </c>
      <c r="T3551" s="35">
        <v>0</v>
      </c>
      <c r="U3551" s="36">
        <f t="shared" si="300"/>
        <v>0</v>
      </c>
      <c r="V3551" s="37" t="s">
        <v>48</v>
      </c>
      <c r="W3551" s="32">
        <v>2016</v>
      </c>
      <c r="X3551" s="38">
        <v>11</v>
      </c>
    </row>
    <row r="3552" spans="1:24" s="202" customFormat="1" ht="50.1" customHeight="1">
      <c r="A3552" s="87" t="s">
        <v>8108</v>
      </c>
      <c r="B3552" s="30" t="s">
        <v>35</v>
      </c>
      <c r="C3552" s="42" t="s">
        <v>8105</v>
      </c>
      <c r="D3552" s="42" t="s">
        <v>8093</v>
      </c>
      <c r="E3552" s="42" t="s">
        <v>8106</v>
      </c>
      <c r="F3552" s="66" t="s">
        <v>8109</v>
      </c>
      <c r="G3552" s="68" t="s">
        <v>40</v>
      </c>
      <c r="H3552" s="33">
        <v>0</v>
      </c>
      <c r="I3552" s="67">
        <v>590000000</v>
      </c>
      <c r="J3552" s="68" t="s">
        <v>41</v>
      </c>
      <c r="K3552" s="48" t="s">
        <v>7416</v>
      </c>
      <c r="L3552" s="30" t="s">
        <v>2986</v>
      </c>
      <c r="M3552" s="68" t="s">
        <v>84</v>
      </c>
      <c r="N3552" s="68" t="s">
        <v>7748</v>
      </c>
      <c r="O3552" s="30" t="s">
        <v>483</v>
      </c>
      <c r="P3552" s="32">
        <v>796</v>
      </c>
      <c r="Q3552" s="32" t="s">
        <v>47</v>
      </c>
      <c r="R3552" s="122">
        <v>30</v>
      </c>
      <c r="S3552" s="43">
        <v>941.6</v>
      </c>
      <c r="T3552" s="44">
        <f t="shared" si="298"/>
        <v>28248</v>
      </c>
      <c r="U3552" s="44">
        <f t="shared" si="299"/>
        <v>31637.760000000002</v>
      </c>
      <c r="V3552" s="30"/>
      <c r="W3552" s="32">
        <v>2016</v>
      </c>
      <c r="X3552" s="30"/>
    </row>
    <row r="3553" spans="1:24" ht="50.1" customHeight="1">
      <c r="A3553" s="29" t="s">
        <v>8110</v>
      </c>
      <c r="B3553" s="30" t="s">
        <v>35</v>
      </c>
      <c r="C3553" s="31" t="s">
        <v>8111</v>
      </c>
      <c r="D3553" s="31" t="s">
        <v>8093</v>
      </c>
      <c r="E3553" s="31" t="s">
        <v>8112</v>
      </c>
      <c r="F3553" s="31" t="s">
        <v>8113</v>
      </c>
      <c r="G3553" s="32" t="s">
        <v>40</v>
      </c>
      <c r="H3553" s="33">
        <v>0</v>
      </c>
      <c r="I3553" s="67">
        <v>590000000</v>
      </c>
      <c r="J3553" s="32" t="s">
        <v>2986</v>
      </c>
      <c r="K3553" s="32" t="s">
        <v>495</v>
      </c>
      <c r="L3553" s="32" t="s">
        <v>2986</v>
      </c>
      <c r="M3553" s="32" t="s">
        <v>69</v>
      </c>
      <c r="N3553" s="32" t="s">
        <v>8114</v>
      </c>
      <c r="O3553" s="32" t="s">
        <v>56</v>
      </c>
      <c r="P3553" s="32">
        <v>796</v>
      </c>
      <c r="Q3553" s="32" t="s">
        <v>47</v>
      </c>
      <c r="R3553" s="34">
        <v>2</v>
      </c>
      <c r="S3553" s="34">
        <v>114018</v>
      </c>
      <c r="T3553" s="35">
        <f t="shared" si="298"/>
        <v>228036</v>
      </c>
      <c r="U3553" s="36">
        <f t="shared" si="299"/>
        <v>255400.32000000004</v>
      </c>
      <c r="V3553" s="37" t="s">
        <v>48</v>
      </c>
      <c r="W3553" s="32">
        <v>2016</v>
      </c>
      <c r="X3553" s="38" t="s">
        <v>48</v>
      </c>
    </row>
    <row r="3554" spans="1:24" ht="50.1" customHeight="1">
      <c r="A3554" s="29" t="s">
        <v>8115</v>
      </c>
      <c r="B3554" s="30" t="s">
        <v>35</v>
      </c>
      <c r="C3554" s="31" t="s">
        <v>8111</v>
      </c>
      <c r="D3554" s="31" t="s">
        <v>8093</v>
      </c>
      <c r="E3554" s="31" t="s">
        <v>8112</v>
      </c>
      <c r="F3554" s="31" t="s">
        <v>8116</v>
      </c>
      <c r="G3554" s="32" t="s">
        <v>40</v>
      </c>
      <c r="H3554" s="33">
        <v>0</v>
      </c>
      <c r="I3554" s="67">
        <v>590000000</v>
      </c>
      <c r="J3554" s="32" t="s">
        <v>2986</v>
      </c>
      <c r="K3554" s="32" t="s">
        <v>495</v>
      </c>
      <c r="L3554" s="32" t="s">
        <v>2986</v>
      </c>
      <c r="M3554" s="32" t="s">
        <v>69</v>
      </c>
      <c r="N3554" s="32" t="s">
        <v>8114</v>
      </c>
      <c r="O3554" s="32" t="s">
        <v>56</v>
      </c>
      <c r="P3554" s="32">
        <v>796</v>
      </c>
      <c r="Q3554" s="32" t="s">
        <v>47</v>
      </c>
      <c r="R3554" s="34">
        <v>1</v>
      </c>
      <c r="S3554" s="34">
        <v>115388</v>
      </c>
      <c r="T3554" s="35">
        <f t="shared" si="298"/>
        <v>115388</v>
      </c>
      <c r="U3554" s="36">
        <f t="shared" si="299"/>
        <v>129234.56000000001</v>
      </c>
      <c r="V3554" s="37" t="s">
        <v>48</v>
      </c>
      <c r="W3554" s="32">
        <v>2016</v>
      </c>
      <c r="X3554" s="38" t="s">
        <v>48</v>
      </c>
    </row>
    <row r="3555" spans="1:24" ht="50.1" customHeight="1">
      <c r="A3555" s="29" t="s">
        <v>8117</v>
      </c>
      <c r="B3555" s="30" t="s">
        <v>35</v>
      </c>
      <c r="C3555" s="31" t="s">
        <v>8111</v>
      </c>
      <c r="D3555" s="31" t="s">
        <v>8093</v>
      </c>
      <c r="E3555" s="31" t="s">
        <v>8112</v>
      </c>
      <c r="F3555" s="31" t="s">
        <v>8118</v>
      </c>
      <c r="G3555" s="32" t="s">
        <v>40</v>
      </c>
      <c r="H3555" s="33">
        <v>0</v>
      </c>
      <c r="I3555" s="67">
        <v>590000000</v>
      </c>
      <c r="J3555" s="32" t="s">
        <v>2986</v>
      </c>
      <c r="K3555" s="32" t="s">
        <v>495</v>
      </c>
      <c r="L3555" s="32" t="s">
        <v>2986</v>
      </c>
      <c r="M3555" s="32" t="s">
        <v>69</v>
      </c>
      <c r="N3555" s="32" t="s">
        <v>8114</v>
      </c>
      <c r="O3555" s="32" t="s">
        <v>56</v>
      </c>
      <c r="P3555" s="32">
        <v>796</v>
      </c>
      <c r="Q3555" s="32" t="s">
        <v>47</v>
      </c>
      <c r="R3555" s="34">
        <v>1</v>
      </c>
      <c r="S3555" s="34">
        <v>142635</v>
      </c>
      <c r="T3555" s="35">
        <f t="shared" si="298"/>
        <v>142635</v>
      </c>
      <c r="U3555" s="36">
        <f t="shared" si="299"/>
        <v>159751.20000000001</v>
      </c>
      <c r="V3555" s="37" t="s">
        <v>48</v>
      </c>
      <c r="W3555" s="32">
        <v>2016</v>
      </c>
      <c r="X3555" s="38" t="s">
        <v>48</v>
      </c>
    </row>
    <row r="3556" spans="1:24" ht="50.1" customHeight="1">
      <c r="A3556" s="29" t="s">
        <v>8119</v>
      </c>
      <c r="B3556" s="30" t="s">
        <v>35</v>
      </c>
      <c r="C3556" s="31" t="s">
        <v>8120</v>
      </c>
      <c r="D3556" s="31" t="s">
        <v>8121</v>
      </c>
      <c r="E3556" s="31" t="s">
        <v>8122</v>
      </c>
      <c r="F3556" s="31" t="s">
        <v>48</v>
      </c>
      <c r="G3556" s="32" t="s">
        <v>40</v>
      </c>
      <c r="H3556" s="33">
        <v>0</v>
      </c>
      <c r="I3556" s="67">
        <v>590000000</v>
      </c>
      <c r="J3556" s="32" t="s">
        <v>41</v>
      </c>
      <c r="K3556" s="32" t="s">
        <v>8123</v>
      </c>
      <c r="L3556" s="32" t="s">
        <v>43</v>
      </c>
      <c r="M3556" s="32" t="s">
        <v>84</v>
      </c>
      <c r="N3556" s="32" t="s">
        <v>3561</v>
      </c>
      <c r="O3556" s="32" t="s">
        <v>56</v>
      </c>
      <c r="P3556" s="32" t="s">
        <v>1246</v>
      </c>
      <c r="Q3556" s="32" t="s">
        <v>1247</v>
      </c>
      <c r="R3556" s="34">
        <v>90</v>
      </c>
      <c r="S3556" s="34">
        <v>470</v>
      </c>
      <c r="T3556" s="35">
        <v>0</v>
      </c>
      <c r="U3556" s="36">
        <f t="shared" si="299"/>
        <v>0</v>
      </c>
      <c r="V3556" s="37" t="s">
        <v>48</v>
      </c>
      <c r="W3556" s="32">
        <v>2016</v>
      </c>
      <c r="X3556" s="38">
        <v>11</v>
      </c>
    </row>
    <row r="3557" spans="1:24" s="202" customFormat="1" ht="50.1" customHeight="1">
      <c r="A3557" s="87" t="s">
        <v>8124</v>
      </c>
      <c r="B3557" s="30" t="s">
        <v>35</v>
      </c>
      <c r="C3557" s="42" t="s">
        <v>8120</v>
      </c>
      <c r="D3557" s="42" t="s">
        <v>8121</v>
      </c>
      <c r="E3557" s="42" t="s">
        <v>8122</v>
      </c>
      <c r="F3557" s="42"/>
      <c r="G3557" s="30" t="s">
        <v>40</v>
      </c>
      <c r="H3557" s="33">
        <v>0</v>
      </c>
      <c r="I3557" s="67">
        <v>590000000</v>
      </c>
      <c r="J3557" s="68" t="s">
        <v>41</v>
      </c>
      <c r="K3557" s="48" t="s">
        <v>7416</v>
      </c>
      <c r="L3557" s="30" t="s">
        <v>8125</v>
      </c>
      <c r="M3557" s="30" t="s">
        <v>84</v>
      </c>
      <c r="N3557" s="30" t="s">
        <v>8126</v>
      </c>
      <c r="O3557" s="30" t="s">
        <v>483</v>
      </c>
      <c r="P3557" s="32" t="s">
        <v>1246</v>
      </c>
      <c r="Q3557" s="30" t="s">
        <v>1247</v>
      </c>
      <c r="R3557" s="62">
        <v>90</v>
      </c>
      <c r="S3557" s="43">
        <v>470</v>
      </c>
      <c r="T3557" s="44">
        <f>R3557*S3557</f>
        <v>42300</v>
      </c>
      <c r="U3557" s="44">
        <f>T3557*1.12</f>
        <v>47376.000000000007</v>
      </c>
      <c r="V3557" s="70"/>
      <c r="W3557" s="32">
        <v>2016</v>
      </c>
      <c r="X3557" s="30"/>
    </row>
    <row r="3558" spans="1:24" ht="50.1" customHeight="1">
      <c r="A3558" s="29" t="s">
        <v>8127</v>
      </c>
      <c r="B3558" s="30" t="s">
        <v>35</v>
      </c>
      <c r="C3558" s="31" t="s">
        <v>8128</v>
      </c>
      <c r="D3558" s="31" t="s">
        <v>8121</v>
      </c>
      <c r="E3558" s="31" t="s">
        <v>8129</v>
      </c>
      <c r="F3558" s="31" t="s">
        <v>48</v>
      </c>
      <c r="G3558" s="32" t="s">
        <v>40</v>
      </c>
      <c r="H3558" s="33">
        <v>0</v>
      </c>
      <c r="I3558" s="67">
        <v>590000000</v>
      </c>
      <c r="J3558" s="32" t="s">
        <v>41</v>
      </c>
      <c r="K3558" s="32" t="s">
        <v>8123</v>
      </c>
      <c r="L3558" s="32" t="s">
        <v>43</v>
      </c>
      <c r="M3558" s="32" t="s">
        <v>84</v>
      </c>
      <c r="N3558" s="32" t="s">
        <v>3561</v>
      </c>
      <c r="O3558" s="32" t="s">
        <v>56</v>
      </c>
      <c r="P3558" s="32" t="s">
        <v>1246</v>
      </c>
      <c r="Q3558" s="32" t="s">
        <v>1247</v>
      </c>
      <c r="R3558" s="34">
        <v>90</v>
      </c>
      <c r="S3558" s="34">
        <v>775</v>
      </c>
      <c r="T3558" s="35">
        <v>0</v>
      </c>
      <c r="U3558" s="36">
        <f t="shared" si="299"/>
        <v>0</v>
      </c>
      <c r="V3558" s="37" t="s">
        <v>48</v>
      </c>
      <c r="W3558" s="32">
        <v>2016</v>
      </c>
      <c r="X3558" s="38">
        <v>11</v>
      </c>
    </row>
    <row r="3559" spans="1:24" s="202" customFormat="1" ht="50.1" customHeight="1">
      <c r="A3559" s="87" t="s">
        <v>8130</v>
      </c>
      <c r="B3559" s="30" t="s">
        <v>35</v>
      </c>
      <c r="C3559" s="42" t="s">
        <v>8128</v>
      </c>
      <c r="D3559" s="42" t="s">
        <v>8121</v>
      </c>
      <c r="E3559" s="42" t="s">
        <v>8129</v>
      </c>
      <c r="F3559" s="42"/>
      <c r="G3559" s="30" t="s">
        <v>40</v>
      </c>
      <c r="H3559" s="33">
        <v>0</v>
      </c>
      <c r="I3559" s="67">
        <v>590000000</v>
      </c>
      <c r="J3559" s="68" t="s">
        <v>41</v>
      </c>
      <c r="K3559" s="48" t="s">
        <v>7416</v>
      </c>
      <c r="L3559" s="30" t="s">
        <v>8125</v>
      </c>
      <c r="M3559" s="30" t="s">
        <v>84</v>
      </c>
      <c r="N3559" s="30" t="s">
        <v>8126</v>
      </c>
      <c r="O3559" s="30" t="s">
        <v>483</v>
      </c>
      <c r="P3559" s="32" t="s">
        <v>1246</v>
      </c>
      <c r="Q3559" s="30" t="s">
        <v>1247</v>
      </c>
      <c r="R3559" s="62">
        <v>90</v>
      </c>
      <c r="S3559" s="43">
        <v>775</v>
      </c>
      <c r="T3559" s="44">
        <f>R3559*S3559</f>
        <v>69750</v>
      </c>
      <c r="U3559" s="44">
        <f>T3559*1.12</f>
        <v>78120.000000000015</v>
      </c>
      <c r="V3559" s="70"/>
      <c r="W3559" s="32">
        <v>2016</v>
      </c>
      <c r="X3559" s="30"/>
    </row>
    <row r="3560" spans="1:24" ht="50.1" customHeight="1">
      <c r="A3560" s="29" t="s">
        <v>8131</v>
      </c>
      <c r="B3560" s="30" t="s">
        <v>35</v>
      </c>
      <c r="C3560" s="31" t="s">
        <v>8132</v>
      </c>
      <c r="D3560" s="31" t="s">
        <v>8133</v>
      </c>
      <c r="E3560" s="31" t="s">
        <v>8134</v>
      </c>
      <c r="F3560" s="31" t="s">
        <v>8135</v>
      </c>
      <c r="G3560" s="32" t="s">
        <v>40</v>
      </c>
      <c r="H3560" s="33">
        <v>0</v>
      </c>
      <c r="I3560" s="67">
        <v>590000000</v>
      </c>
      <c r="J3560" s="32" t="s">
        <v>41</v>
      </c>
      <c r="K3560" s="32" t="s">
        <v>7414</v>
      </c>
      <c r="L3560" s="32" t="s">
        <v>2986</v>
      </c>
      <c r="M3560" s="32" t="s">
        <v>69</v>
      </c>
      <c r="N3560" s="32" t="s">
        <v>3561</v>
      </c>
      <c r="O3560" s="32" t="s">
        <v>56</v>
      </c>
      <c r="P3560" s="32">
        <v>796</v>
      </c>
      <c r="Q3560" s="32" t="s">
        <v>47</v>
      </c>
      <c r="R3560" s="34">
        <v>20</v>
      </c>
      <c r="S3560" s="34">
        <v>2363</v>
      </c>
      <c r="T3560" s="35">
        <v>0</v>
      </c>
      <c r="U3560" s="36">
        <f t="shared" si="299"/>
        <v>0</v>
      </c>
      <c r="V3560" s="37" t="s">
        <v>48</v>
      </c>
      <c r="W3560" s="32">
        <v>2016</v>
      </c>
      <c r="X3560" s="38">
        <v>11</v>
      </c>
    </row>
    <row r="3561" spans="1:24" s="202" customFormat="1" ht="50.1" customHeight="1">
      <c r="A3561" s="87" t="s">
        <v>8136</v>
      </c>
      <c r="B3561" s="30" t="s">
        <v>35</v>
      </c>
      <c r="C3561" s="42" t="s">
        <v>8132</v>
      </c>
      <c r="D3561" s="66" t="s">
        <v>8133</v>
      </c>
      <c r="E3561" s="42" t="s">
        <v>8134</v>
      </c>
      <c r="F3561" s="42" t="s">
        <v>8135</v>
      </c>
      <c r="G3561" s="68" t="s">
        <v>40</v>
      </c>
      <c r="H3561" s="134">
        <v>0</v>
      </c>
      <c r="I3561" s="67">
        <v>590000000</v>
      </c>
      <c r="J3561" s="68" t="s">
        <v>41</v>
      </c>
      <c r="K3561" s="48" t="s">
        <v>7416</v>
      </c>
      <c r="L3561" s="30" t="s">
        <v>2986</v>
      </c>
      <c r="M3561" s="68" t="s">
        <v>69</v>
      </c>
      <c r="N3561" s="30" t="s">
        <v>3561</v>
      </c>
      <c r="O3561" s="30" t="s">
        <v>483</v>
      </c>
      <c r="P3561" s="32">
        <v>796</v>
      </c>
      <c r="Q3561" s="32" t="s">
        <v>47</v>
      </c>
      <c r="R3561" s="186">
        <v>20</v>
      </c>
      <c r="S3561" s="187">
        <v>2363</v>
      </c>
      <c r="T3561" s="44">
        <f>R3561*S3561</f>
        <v>47260</v>
      </c>
      <c r="U3561" s="44">
        <f>T3561*1.12</f>
        <v>52931.200000000004</v>
      </c>
      <c r="V3561" s="68"/>
      <c r="W3561" s="32">
        <v>2016</v>
      </c>
      <c r="X3561" s="30"/>
    </row>
    <row r="3562" spans="1:24" ht="50.1" customHeight="1">
      <c r="A3562" s="29" t="s">
        <v>8137</v>
      </c>
      <c r="B3562" s="30" t="s">
        <v>35</v>
      </c>
      <c r="C3562" s="31" t="s">
        <v>8138</v>
      </c>
      <c r="D3562" s="31" t="s">
        <v>8133</v>
      </c>
      <c r="E3562" s="31" t="s">
        <v>8139</v>
      </c>
      <c r="F3562" s="31" t="s">
        <v>8140</v>
      </c>
      <c r="G3562" s="32" t="s">
        <v>40</v>
      </c>
      <c r="H3562" s="33">
        <v>0</v>
      </c>
      <c r="I3562" s="67">
        <v>590000000</v>
      </c>
      <c r="J3562" s="32" t="s">
        <v>7604</v>
      </c>
      <c r="K3562" s="32" t="s">
        <v>7414</v>
      </c>
      <c r="L3562" s="32" t="s">
        <v>2986</v>
      </c>
      <c r="M3562" s="32" t="s">
        <v>69</v>
      </c>
      <c r="N3562" s="32" t="s">
        <v>3561</v>
      </c>
      <c r="O3562" s="32" t="s">
        <v>56</v>
      </c>
      <c r="P3562" s="32">
        <v>796</v>
      </c>
      <c r="Q3562" s="32" t="s">
        <v>47</v>
      </c>
      <c r="R3562" s="34">
        <v>20</v>
      </c>
      <c r="S3562" s="34">
        <v>2500</v>
      </c>
      <c r="T3562" s="35">
        <v>0</v>
      </c>
      <c r="U3562" s="36">
        <f t="shared" si="299"/>
        <v>0</v>
      </c>
      <c r="V3562" s="37" t="s">
        <v>48</v>
      </c>
      <c r="W3562" s="32">
        <v>2016</v>
      </c>
      <c r="X3562" s="38">
        <v>11</v>
      </c>
    </row>
    <row r="3563" spans="1:24" s="202" customFormat="1" ht="50.1" customHeight="1">
      <c r="A3563" s="87" t="s">
        <v>8141</v>
      </c>
      <c r="B3563" s="30" t="s">
        <v>35</v>
      </c>
      <c r="C3563" s="42" t="s">
        <v>8138</v>
      </c>
      <c r="D3563" s="66" t="s">
        <v>8133</v>
      </c>
      <c r="E3563" s="42" t="s">
        <v>8139</v>
      </c>
      <c r="F3563" s="42" t="s">
        <v>8140</v>
      </c>
      <c r="G3563" s="68" t="s">
        <v>40</v>
      </c>
      <c r="H3563" s="134">
        <v>0</v>
      </c>
      <c r="I3563" s="67">
        <v>590000000</v>
      </c>
      <c r="J3563" s="68" t="s">
        <v>7604</v>
      </c>
      <c r="K3563" s="48" t="s">
        <v>7416</v>
      </c>
      <c r="L3563" s="30" t="s">
        <v>2986</v>
      </c>
      <c r="M3563" s="68" t="s">
        <v>69</v>
      </c>
      <c r="N3563" s="30" t="s">
        <v>3561</v>
      </c>
      <c r="O3563" s="30" t="s">
        <v>483</v>
      </c>
      <c r="P3563" s="32">
        <v>796</v>
      </c>
      <c r="Q3563" s="32" t="s">
        <v>47</v>
      </c>
      <c r="R3563" s="186">
        <v>20</v>
      </c>
      <c r="S3563" s="187">
        <v>2500</v>
      </c>
      <c r="T3563" s="44">
        <f>R3563*S3563</f>
        <v>50000</v>
      </c>
      <c r="U3563" s="44">
        <f>T3563*1.12</f>
        <v>56000.000000000007</v>
      </c>
      <c r="V3563" s="68"/>
      <c r="W3563" s="32">
        <v>2016</v>
      </c>
      <c r="X3563" s="30"/>
    </row>
    <row r="3564" spans="1:24" ht="50.1" customHeight="1">
      <c r="A3564" s="29" t="s">
        <v>8142</v>
      </c>
      <c r="B3564" s="30" t="s">
        <v>35</v>
      </c>
      <c r="C3564" s="31" t="s">
        <v>8138</v>
      </c>
      <c r="D3564" s="31" t="s">
        <v>8133</v>
      </c>
      <c r="E3564" s="31" t="s">
        <v>8139</v>
      </c>
      <c r="F3564" s="31" t="s">
        <v>8143</v>
      </c>
      <c r="G3564" s="32" t="s">
        <v>40</v>
      </c>
      <c r="H3564" s="33">
        <v>0</v>
      </c>
      <c r="I3564" s="67">
        <v>590000000</v>
      </c>
      <c r="J3564" s="32" t="s">
        <v>6956</v>
      </c>
      <c r="K3564" s="32" t="s">
        <v>7414</v>
      </c>
      <c r="L3564" s="32" t="s">
        <v>2986</v>
      </c>
      <c r="M3564" s="32" t="s">
        <v>69</v>
      </c>
      <c r="N3564" s="32" t="s">
        <v>3561</v>
      </c>
      <c r="O3564" s="32" t="s">
        <v>56</v>
      </c>
      <c r="P3564" s="32">
        <v>796</v>
      </c>
      <c r="Q3564" s="32" t="s">
        <v>47</v>
      </c>
      <c r="R3564" s="34">
        <v>20</v>
      </c>
      <c r="S3564" s="34">
        <v>2750</v>
      </c>
      <c r="T3564" s="35">
        <v>0</v>
      </c>
      <c r="U3564" s="36">
        <f t="shared" si="299"/>
        <v>0</v>
      </c>
      <c r="V3564" s="37" t="s">
        <v>48</v>
      </c>
      <c r="W3564" s="32">
        <v>2016</v>
      </c>
      <c r="X3564" s="38">
        <v>11</v>
      </c>
    </row>
    <row r="3565" spans="1:24" s="202" customFormat="1" ht="50.1" customHeight="1">
      <c r="A3565" s="87" t="s">
        <v>8144</v>
      </c>
      <c r="B3565" s="30" t="s">
        <v>35</v>
      </c>
      <c r="C3565" s="42" t="s">
        <v>8138</v>
      </c>
      <c r="D3565" s="66" t="s">
        <v>8133</v>
      </c>
      <c r="E3565" s="42" t="s">
        <v>8139</v>
      </c>
      <c r="F3565" s="42" t="s">
        <v>8143</v>
      </c>
      <c r="G3565" s="68" t="s">
        <v>40</v>
      </c>
      <c r="H3565" s="134">
        <v>0</v>
      </c>
      <c r="I3565" s="67">
        <v>590000000</v>
      </c>
      <c r="J3565" s="68" t="s">
        <v>6956</v>
      </c>
      <c r="K3565" s="48" t="s">
        <v>7416</v>
      </c>
      <c r="L3565" s="30" t="s">
        <v>2986</v>
      </c>
      <c r="M3565" s="68" t="s">
        <v>69</v>
      </c>
      <c r="N3565" s="30" t="s">
        <v>3561</v>
      </c>
      <c r="O3565" s="30" t="s">
        <v>483</v>
      </c>
      <c r="P3565" s="32">
        <v>796</v>
      </c>
      <c r="Q3565" s="32" t="s">
        <v>47</v>
      </c>
      <c r="R3565" s="186">
        <v>20</v>
      </c>
      <c r="S3565" s="187">
        <v>2750</v>
      </c>
      <c r="T3565" s="44">
        <f>R3565*S3565</f>
        <v>55000</v>
      </c>
      <c r="U3565" s="44">
        <f>T3565*1.12</f>
        <v>61600.000000000007</v>
      </c>
      <c r="V3565" s="68"/>
      <c r="W3565" s="32">
        <v>2016</v>
      </c>
      <c r="X3565" s="30"/>
    </row>
    <row r="3566" spans="1:24" ht="50.1" customHeight="1">
      <c r="A3566" s="29" t="s">
        <v>8145</v>
      </c>
      <c r="B3566" s="30" t="s">
        <v>35</v>
      </c>
      <c r="C3566" s="31" t="s">
        <v>8146</v>
      </c>
      <c r="D3566" s="31" t="s">
        <v>7018</v>
      </c>
      <c r="E3566" s="31" t="s">
        <v>8147</v>
      </c>
      <c r="F3566" s="31" t="s">
        <v>48</v>
      </c>
      <c r="G3566" s="32" t="s">
        <v>40</v>
      </c>
      <c r="H3566" s="33">
        <v>0</v>
      </c>
      <c r="I3566" s="67">
        <v>590000000</v>
      </c>
      <c r="J3566" s="32" t="s">
        <v>6956</v>
      </c>
      <c r="K3566" s="32" t="s">
        <v>495</v>
      </c>
      <c r="L3566" s="32" t="s">
        <v>2986</v>
      </c>
      <c r="M3566" s="32" t="s">
        <v>84</v>
      </c>
      <c r="N3566" s="32" t="s">
        <v>5908</v>
      </c>
      <c r="O3566" s="32" t="s">
        <v>56</v>
      </c>
      <c r="P3566" s="32">
        <v>796</v>
      </c>
      <c r="Q3566" s="32" t="s">
        <v>47</v>
      </c>
      <c r="R3566" s="34">
        <v>20</v>
      </c>
      <c r="S3566" s="34">
        <v>2500</v>
      </c>
      <c r="T3566" s="35">
        <v>0</v>
      </c>
      <c r="U3566" s="36">
        <f t="shared" si="299"/>
        <v>0</v>
      </c>
      <c r="V3566" s="37" t="s">
        <v>48</v>
      </c>
      <c r="W3566" s="32">
        <v>2016</v>
      </c>
      <c r="X3566" s="38">
        <v>11</v>
      </c>
    </row>
    <row r="3567" spans="1:24" s="202" customFormat="1" ht="50.1" customHeight="1">
      <c r="A3567" s="87" t="s">
        <v>8148</v>
      </c>
      <c r="B3567" s="30" t="s">
        <v>35</v>
      </c>
      <c r="C3567" s="42" t="s">
        <v>8146</v>
      </c>
      <c r="D3567" s="42" t="s">
        <v>7018</v>
      </c>
      <c r="E3567" s="42" t="s">
        <v>8147</v>
      </c>
      <c r="F3567" s="42"/>
      <c r="G3567" s="68" t="s">
        <v>40</v>
      </c>
      <c r="H3567" s="134">
        <v>0</v>
      </c>
      <c r="I3567" s="67">
        <v>590000000</v>
      </c>
      <c r="J3567" s="68" t="s">
        <v>6956</v>
      </c>
      <c r="K3567" s="48" t="s">
        <v>1665</v>
      </c>
      <c r="L3567" s="30" t="s">
        <v>2986</v>
      </c>
      <c r="M3567" s="98" t="s">
        <v>84</v>
      </c>
      <c r="N3567" s="30" t="s">
        <v>5908</v>
      </c>
      <c r="O3567" s="30" t="s">
        <v>483</v>
      </c>
      <c r="P3567" s="32">
        <v>796</v>
      </c>
      <c r="Q3567" s="32" t="s">
        <v>47</v>
      </c>
      <c r="R3567" s="186">
        <v>20</v>
      </c>
      <c r="S3567" s="100">
        <v>2500</v>
      </c>
      <c r="T3567" s="44">
        <f t="shared" si="298"/>
        <v>50000</v>
      </c>
      <c r="U3567" s="44">
        <f t="shared" si="299"/>
        <v>56000.000000000007</v>
      </c>
      <c r="V3567" s="68"/>
      <c r="W3567" s="32">
        <v>2016</v>
      </c>
      <c r="X3567" s="30"/>
    </row>
    <row r="3568" spans="1:24" ht="50.1" customHeight="1">
      <c r="A3568" s="29" t="s">
        <v>8149</v>
      </c>
      <c r="B3568" s="30" t="s">
        <v>35</v>
      </c>
      <c r="C3568" s="31" t="s">
        <v>1515</v>
      </c>
      <c r="D3568" s="31" t="s">
        <v>1516</v>
      </c>
      <c r="E3568" s="31" t="s">
        <v>1517</v>
      </c>
      <c r="F3568" s="31" t="s">
        <v>8150</v>
      </c>
      <c r="G3568" s="32" t="s">
        <v>103</v>
      </c>
      <c r="H3568" s="33">
        <v>70</v>
      </c>
      <c r="I3568" s="67">
        <v>590000000</v>
      </c>
      <c r="J3568" s="32" t="s">
        <v>41</v>
      </c>
      <c r="K3568" s="32" t="s">
        <v>495</v>
      </c>
      <c r="L3568" s="32" t="s">
        <v>41</v>
      </c>
      <c r="M3568" s="32" t="s">
        <v>84</v>
      </c>
      <c r="N3568" s="32" t="s">
        <v>8151</v>
      </c>
      <c r="O3568" s="32" t="s">
        <v>8152</v>
      </c>
      <c r="P3568" s="32" t="s">
        <v>124</v>
      </c>
      <c r="Q3568" s="32" t="s">
        <v>125</v>
      </c>
      <c r="R3568" s="34">
        <v>1400</v>
      </c>
      <c r="S3568" s="34">
        <v>1072</v>
      </c>
      <c r="T3568" s="35">
        <f t="shared" si="298"/>
        <v>1500800</v>
      </c>
      <c r="U3568" s="36">
        <f t="shared" si="299"/>
        <v>1680896.0000000002</v>
      </c>
      <c r="V3568" s="37" t="s">
        <v>126</v>
      </c>
      <c r="W3568" s="32">
        <v>2016</v>
      </c>
      <c r="X3568" s="38" t="s">
        <v>48</v>
      </c>
    </row>
    <row r="3569" spans="1:24" ht="50.1" customHeight="1">
      <c r="A3569" s="29" t="s">
        <v>8153</v>
      </c>
      <c r="B3569" s="30" t="s">
        <v>35</v>
      </c>
      <c r="C3569" s="31" t="s">
        <v>8154</v>
      </c>
      <c r="D3569" s="31" t="s">
        <v>8155</v>
      </c>
      <c r="E3569" s="31" t="s">
        <v>8156</v>
      </c>
      <c r="F3569" s="31" t="s">
        <v>48</v>
      </c>
      <c r="G3569" s="32" t="s">
        <v>40</v>
      </c>
      <c r="H3569" s="33">
        <v>0</v>
      </c>
      <c r="I3569" s="67">
        <v>590000000</v>
      </c>
      <c r="J3569" s="32" t="s">
        <v>7255</v>
      </c>
      <c r="K3569" s="32" t="s">
        <v>1521</v>
      </c>
      <c r="L3569" s="32" t="s">
        <v>7255</v>
      </c>
      <c r="M3569" s="32" t="s">
        <v>84</v>
      </c>
      <c r="N3569" s="32" t="s">
        <v>5908</v>
      </c>
      <c r="O3569" s="32" t="s">
        <v>7257</v>
      </c>
      <c r="P3569" s="32">
        <v>796</v>
      </c>
      <c r="Q3569" s="32" t="s">
        <v>47</v>
      </c>
      <c r="R3569" s="34">
        <v>4</v>
      </c>
      <c r="S3569" s="34">
        <v>6697</v>
      </c>
      <c r="T3569" s="35">
        <f t="shared" si="298"/>
        <v>26788</v>
      </c>
      <c r="U3569" s="36">
        <f t="shared" si="299"/>
        <v>30002.560000000001</v>
      </c>
      <c r="V3569" s="37" t="s">
        <v>48</v>
      </c>
      <c r="W3569" s="32">
        <v>2016</v>
      </c>
      <c r="X3569" s="38" t="s">
        <v>48</v>
      </c>
    </row>
    <row r="3570" spans="1:24" ht="50.1" customHeight="1">
      <c r="A3570" s="29" t="s">
        <v>8157</v>
      </c>
      <c r="B3570" s="30" t="s">
        <v>35</v>
      </c>
      <c r="C3570" s="31" t="s">
        <v>8158</v>
      </c>
      <c r="D3570" s="31" t="s">
        <v>6088</v>
      </c>
      <c r="E3570" s="31" t="s">
        <v>8159</v>
      </c>
      <c r="F3570" s="31" t="s">
        <v>48</v>
      </c>
      <c r="G3570" s="32" t="s">
        <v>40</v>
      </c>
      <c r="H3570" s="33">
        <v>0</v>
      </c>
      <c r="I3570" s="67">
        <v>590000000</v>
      </c>
      <c r="J3570" s="32" t="s">
        <v>41</v>
      </c>
      <c r="K3570" s="32" t="s">
        <v>2987</v>
      </c>
      <c r="L3570" s="32" t="s">
        <v>43</v>
      </c>
      <c r="M3570" s="32" t="s">
        <v>84</v>
      </c>
      <c r="N3570" s="32" t="s">
        <v>6191</v>
      </c>
      <c r="O3570" s="32" t="s">
        <v>155</v>
      </c>
      <c r="P3570" s="32" t="s">
        <v>162</v>
      </c>
      <c r="Q3570" s="32" t="s">
        <v>163</v>
      </c>
      <c r="R3570" s="34">
        <v>2.5</v>
      </c>
      <c r="S3570" s="34">
        <v>573000</v>
      </c>
      <c r="T3570" s="35">
        <f t="shared" si="298"/>
        <v>1432500</v>
      </c>
      <c r="U3570" s="36">
        <f t="shared" si="299"/>
        <v>1604400.0000000002</v>
      </c>
      <c r="V3570" s="37" t="s">
        <v>48</v>
      </c>
      <c r="W3570" s="32">
        <v>2016</v>
      </c>
      <c r="X3570" s="38" t="s">
        <v>48</v>
      </c>
    </row>
    <row r="3571" spans="1:24" ht="50.1" customHeight="1">
      <c r="A3571" s="29" t="s">
        <v>8160</v>
      </c>
      <c r="B3571" s="30" t="s">
        <v>35</v>
      </c>
      <c r="C3571" s="31" t="s">
        <v>8161</v>
      </c>
      <c r="D3571" s="31" t="s">
        <v>6088</v>
      </c>
      <c r="E3571" s="31" t="s">
        <v>8162</v>
      </c>
      <c r="F3571" s="31" t="s">
        <v>48</v>
      </c>
      <c r="G3571" s="32" t="s">
        <v>40</v>
      </c>
      <c r="H3571" s="33">
        <v>0</v>
      </c>
      <c r="I3571" s="67">
        <v>590000000</v>
      </c>
      <c r="J3571" s="32" t="s">
        <v>2986</v>
      </c>
      <c r="K3571" s="32" t="s">
        <v>2987</v>
      </c>
      <c r="L3571" s="32" t="s">
        <v>41</v>
      </c>
      <c r="M3571" s="32" t="s">
        <v>84</v>
      </c>
      <c r="N3571" s="32" t="s">
        <v>8163</v>
      </c>
      <c r="O3571" s="32" t="s">
        <v>8164</v>
      </c>
      <c r="P3571" s="32" t="s">
        <v>994</v>
      </c>
      <c r="Q3571" s="32" t="s">
        <v>1222</v>
      </c>
      <c r="R3571" s="34">
        <v>2</v>
      </c>
      <c r="S3571" s="34">
        <v>38000</v>
      </c>
      <c r="T3571" s="35">
        <f t="shared" si="298"/>
        <v>76000</v>
      </c>
      <c r="U3571" s="36">
        <f t="shared" si="299"/>
        <v>85120.000000000015</v>
      </c>
      <c r="V3571" s="37" t="s">
        <v>48</v>
      </c>
      <c r="W3571" s="32">
        <v>2016</v>
      </c>
      <c r="X3571" s="38" t="s">
        <v>48</v>
      </c>
    </row>
    <row r="3572" spans="1:24" ht="50.1" customHeight="1">
      <c r="A3572" s="29" t="s">
        <v>8165</v>
      </c>
      <c r="B3572" s="30" t="s">
        <v>35</v>
      </c>
      <c r="C3572" s="31" t="s">
        <v>8166</v>
      </c>
      <c r="D3572" s="31" t="s">
        <v>6088</v>
      </c>
      <c r="E3572" s="31" t="s">
        <v>8167</v>
      </c>
      <c r="F3572" s="31" t="s">
        <v>48</v>
      </c>
      <c r="G3572" s="32" t="s">
        <v>40</v>
      </c>
      <c r="H3572" s="33">
        <v>0</v>
      </c>
      <c r="I3572" s="67">
        <v>590000000</v>
      </c>
      <c r="J3572" s="32" t="s">
        <v>2986</v>
      </c>
      <c r="K3572" s="32" t="s">
        <v>2987</v>
      </c>
      <c r="L3572" s="32" t="s">
        <v>41</v>
      </c>
      <c r="M3572" s="32" t="s">
        <v>84</v>
      </c>
      <c r="N3572" s="32" t="s">
        <v>8163</v>
      </c>
      <c r="O3572" s="32" t="s">
        <v>8164</v>
      </c>
      <c r="P3572" s="32" t="s">
        <v>994</v>
      </c>
      <c r="Q3572" s="32" t="s">
        <v>1222</v>
      </c>
      <c r="R3572" s="34">
        <v>2</v>
      </c>
      <c r="S3572" s="34">
        <v>39000</v>
      </c>
      <c r="T3572" s="35">
        <f t="shared" si="298"/>
        <v>78000</v>
      </c>
      <c r="U3572" s="36">
        <f t="shared" si="299"/>
        <v>87360.000000000015</v>
      </c>
      <c r="V3572" s="37" t="s">
        <v>48</v>
      </c>
      <c r="W3572" s="32">
        <v>2016</v>
      </c>
      <c r="X3572" s="38" t="s">
        <v>48</v>
      </c>
    </row>
    <row r="3573" spans="1:24" ht="50.1" customHeight="1">
      <c r="A3573" s="29" t="s">
        <v>8168</v>
      </c>
      <c r="B3573" s="30" t="s">
        <v>35</v>
      </c>
      <c r="C3573" s="31" t="s">
        <v>8169</v>
      </c>
      <c r="D3573" s="31" t="s">
        <v>6088</v>
      </c>
      <c r="E3573" s="31" t="s">
        <v>8170</v>
      </c>
      <c r="F3573" s="31" t="s">
        <v>48</v>
      </c>
      <c r="G3573" s="32" t="s">
        <v>40</v>
      </c>
      <c r="H3573" s="33">
        <v>0</v>
      </c>
      <c r="I3573" s="67">
        <v>590000000</v>
      </c>
      <c r="J3573" s="32" t="s">
        <v>2986</v>
      </c>
      <c r="K3573" s="32" t="s">
        <v>2987</v>
      </c>
      <c r="L3573" s="32" t="s">
        <v>41</v>
      </c>
      <c r="M3573" s="32" t="s">
        <v>84</v>
      </c>
      <c r="N3573" s="32" t="s">
        <v>8163</v>
      </c>
      <c r="O3573" s="32" t="s">
        <v>8164</v>
      </c>
      <c r="P3573" s="32" t="s">
        <v>994</v>
      </c>
      <c r="Q3573" s="32" t="s">
        <v>1222</v>
      </c>
      <c r="R3573" s="34">
        <v>2.8</v>
      </c>
      <c r="S3573" s="34">
        <v>84000</v>
      </c>
      <c r="T3573" s="35">
        <f t="shared" si="298"/>
        <v>235199.99999999997</v>
      </c>
      <c r="U3573" s="36">
        <f t="shared" si="299"/>
        <v>263424</v>
      </c>
      <c r="V3573" s="37" t="s">
        <v>48</v>
      </c>
      <c r="W3573" s="32">
        <v>2016</v>
      </c>
      <c r="X3573" s="38" t="s">
        <v>48</v>
      </c>
    </row>
    <row r="3574" spans="1:24" ht="50.1" customHeight="1">
      <c r="A3574" s="29" t="s">
        <v>8171</v>
      </c>
      <c r="B3574" s="30" t="s">
        <v>35</v>
      </c>
      <c r="C3574" s="31" t="s">
        <v>8172</v>
      </c>
      <c r="D3574" s="31" t="s">
        <v>4488</v>
      </c>
      <c r="E3574" s="31" t="s">
        <v>8173</v>
      </c>
      <c r="F3574" s="31" t="s">
        <v>8174</v>
      </c>
      <c r="G3574" s="32" t="s">
        <v>40</v>
      </c>
      <c r="H3574" s="33">
        <v>0</v>
      </c>
      <c r="I3574" s="67">
        <v>590000000</v>
      </c>
      <c r="J3574" s="32" t="s">
        <v>2986</v>
      </c>
      <c r="K3574" s="32" t="s">
        <v>2987</v>
      </c>
      <c r="L3574" s="32" t="s">
        <v>41</v>
      </c>
      <c r="M3574" s="32" t="s">
        <v>69</v>
      </c>
      <c r="N3574" s="32" t="s">
        <v>2988</v>
      </c>
      <c r="O3574" s="32" t="s">
        <v>8164</v>
      </c>
      <c r="P3574" s="32">
        <v>796</v>
      </c>
      <c r="Q3574" s="32" t="s">
        <v>47</v>
      </c>
      <c r="R3574" s="34">
        <v>2</v>
      </c>
      <c r="S3574" s="34">
        <v>700000</v>
      </c>
      <c r="T3574" s="35">
        <f t="shared" si="298"/>
        <v>1400000</v>
      </c>
      <c r="U3574" s="36">
        <f t="shared" si="299"/>
        <v>1568000.0000000002</v>
      </c>
      <c r="V3574" s="37" t="s">
        <v>48</v>
      </c>
      <c r="W3574" s="32">
        <v>2016</v>
      </c>
      <c r="X3574" s="38" t="s">
        <v>48</v>
      </c>
    </row>
    <row r="3575" spans="1:24" ht="50.1" customHeight="1">
      <c r="A3575" s="29" t="s">
        <v>8175</v>
      </c>
      <c r="B3575" s="30" t="s">
        <v>35</v>
      </c>
      <c r="C3575" s="31" t="s">
        <v>8176</v>
      </c>
      <c r="D3575" s="31" t="s">
        <v>8177</v>
      </c>
      <c r="E3575" s="31" t="s">
        <v>8178</v>
      </c>
      <c r="F3575" s="31" t="s">
        <v>8177</v>
      </c>
      <c r="G3575" s="32" t="s">
        <v>40</v>
      </c>
      <c r="H3575" s="33">
        <v>0</v>
      </c>
      <c r="I3575" s="67">
        <v>590000000</v>
      </c>
      <c r="J3575" s="32" t="s">
        <v>41</v>
      </c>
      <c r="K3575" s="32" t="s">
        <v>331</v>
      </c>
      <c r="L3575" s="32" t="s">
        <v>41</v>
      </c>
      <c r="M3575" s="32" t="s">
        <v>69</v>
      </c>
      <c r="N3575" s="32" t="s">
        <v>6647</v>
      </c>
      <c r="O3575" s="32" t="s">
        <v>8179</v>
      </c>
      <c r="P3575" s="32">
        <v>796</v>
      </c>
      <c r="Q3575" s="32" t="s">
        <v>47</v>
      </c>
      <c r="R3575" s="34">
        <v>3</v>
      </c>
      <c r="S3575" s="34">
        <v>33036</v>
      </c>
      <c r="T3575" s="35">
        <f t="shared" si="298"/>
        <v>99108</v>
      </c>
      <c r="U3575" s="36">
        <f t="shared" si="299"/>
        <v>111000.96000000001</v>
      </c>
      <c r="V3575" s="37" t="s">
        <v>48</v>
      </c>
      <c r="W3575" s="32">
        <v>2016</v>
      </c>
      <c r="X3575" s="38" t="s">
        <v>48</v>
      </c>
    </row>
    <row r="3576" spans="1:24" ht="50.1" customHeight="1">
      <c r="A3576" s="29" t="s">
        <v>8180</v>
      </c>
      <c r="B3576" s="30" t="s">
        <v>35</v>
      </c>
      <c r="C3576" s="31" t="s">
        <v>8181</v>
      </c>
      <c r="D3576" s="31" t="s">
        <v>8182</v>
      </c>
      <c r="E3576" s="31" t="s">
        <v>8183</v>
      </c>
      <c r="F3576" s="31" t="s">
        <v>8184</v>
      </c>
      <c r="G3576" s="32" t="s">
        <v>40</v>
      </c>
      <c r="H3576" s="33">
        <v>0</v>
      </c>
      <c r="I3576" s="67">
        <v>590000000</v>
      </c>
      <c r="J3576" s="32" t="s">
        <v>41</v>
      </c>
      <c r="K3576" s="32" t="s">
        <v>331</v>
      </c>
      <c r="L3576" s="32" t="s">
        <v>41</v>
      </c>
      <c r="M3576" s="32" t="s">
        <v>69</v>
      </c>
      <c r="N3576" s="32" t="s">
        <v>6647</v>
      </c>
      <c r="O3576" s="32" t="s">
        <v>8179</v>
      </c>
      <c r="P3576" s="32" t="s">
        <v>684</v>
      </c>
      <c r="Q3576" s="32" t="s">
        <v>685</v>
      </c>
      <c r="R3576" s="34">
        <v>1</v>
      </c>
      <c r="S3576" s="34">
        <v>16964.29</v>
      </c>
      <c r="T3576" s="35">
        <f t="shared" si="298"/>
        <v>16964.29</v>
      </c>
      <c r="U3576" s="36">
        <f t="shared" si="299"/>
        <v>19000.004800000002</v>
      </c>
      <c r="V3576" s="37" t="s">
        <v>48</v>
      </c>
      <c r="W3576" s="32">
        <v>2016</v>
      </c>
      <c r="X3576" s="38" t="s">
        <v>48</v>
      </c>
    </row>
    <row r="3577" spans="1:24" ht="50.1" customHeight="1">
      <c r="A3577" s="29" t="s">
        <v>8185</v>
      </c>
      <c r="B3577" s="30" t="s">
        <v>35</v>
      </c>
      <c r="C3577" s="31" t="s">
        <v>1498</v>
      </c>
      <c r="D3577" s="31" t="s">
        <v>1499</v>
      </c>
      <c r="E3577" s="31" t="s">
        <v>1500</v>
      </c>
      <c r="F3577" s="31" t="s">
        <v>8186</v>
      </c>
      <c r="G3577" s="32" t="s">
        <v>40</v>
      </c>
      <c r="H3577" s="33">
        <v>0</v>
      </c>
      <c r="I3577" s="67">
        <v>590000000</v>
      </c>
      <c r="J3577" s="32" t="s">
        <v>41</v>
      </c>
      <c r="K3577" s="32" t="s">
        <v>331</v>
      </c>
      <c r="L3577" s="32" t="s">
        <v>43</v>
      </c>
      <c r="M3577" s="32" t="s">
        <v>69</v>
      </c>
      <c r="N3577" s="32" t="s">
        <v>70</v>
      </c>
      <c r="O3577" s="32" t="s">
        <v>71</v>
      </c>
      <c r="P3577" s="32">
        <v>796</v>
      </c>
      <c r="Q3577" s="32" t="s">
        <v>47</v>
      </c>
      <c r="R3577" s="34">
        <v>10</v>
      </c>
      <c r="S3577" s="34">
        <v>15000</v>
      </c>
      <c r="T3577" s="35">
        <f t="shared" si="298"/>
        <v>150000</v>
      </c>
      <c r="U3577" s="36">
        <f t="shared" si="299"/>
        <v>168000.00000000003</v>
      </c>
      <c r="V3577" s="37" t="s">
        <v>48</v>
      </c>
      <c r="W3577" s="32">
        <v>2016</v>
      </c>
      <c r="X3577" s="38" t="s">
        <v>48</v>
      </c>
    </row>
    <row r="3578" spans="1:24" ht="50.1" customHeight="1">
      <c r="A3578" s="29" t="s">
        <v>8187</v>
      </c>
      <c r="B3578" s="30" t="s">
        <v>35</v>
      </c>
      <c r="C3578" s="31" t="s">
        <v>8188</v>
      </c>
      <c r="D3578" s="31" t="s">
        <v>6088</v>
      </c>
      <c r="E3578" s="31" t="s">
        <v>8189</v>
      </c>
      <c r="F3578" s="31" t="s">
        <v>48</v>
      </c>
      <c r="G3578" s="32" t="s">
        <v>40</v>
      </c>
      <c r="H3578" s="33">
        <v>0</v>
      </c>
      <c r="I3578" s="67">
        <v>590000000</v>
      </c>
      <c r="J3578" s="32" t="s">
        <v>7942</v>
      </c>
      <c r="K3578" s="32" t="s">
        <v>331</v>
      </c>
      <c r="L3578" s="32" t="s">
        <v>8190</v>
      </c>
      <c r="M3578" s="32" t="s">
        <v>69</v>
      </c>
      <c r="N3578" s="32" t="s">
        <v>8191</v>
      </c>
      <c r="O3578" s="32" t="s">
        <v>8192</v>
      </c>
      <c r="P3578" s="32" t="s">
        <v>162</v>
      </c>
      <c r="Q3578" s="32" t="s">
        <v>163</v>
      </c>
      <c r="R3578" s="34">
        <v>22.93</v>
      </c>
      <c r="S3578" s="34">
        <v>1349000</v>
      </c>
      <c r="T3578" s="35">
        <f t="shared" si="298"/>
        <v>30932570</v>
      </c>
      <c r="U3578" s="36">
        <f t="shared" si="299"/>
        <v>34644478.400000006</v>
      </c>
      <c r="V3578" s="37" t="s">
        <v>48</v>
      </c>
      <c r="W3578" s="32">
        <v>2016</v>
      </c>
      <c r="X3578" s="38" t="s">
        <v>48</v>
      </c>
    </row>
    <row r="3579" spans="1:24" ht="50.1" customHeight="1">
      <c r="A3579" s="29" t="s">
        <v>8193</v>
      </c>
      <c r="B3579" s="30" t="s">
        <v>35</v>
      </c>
      <c r="C3579" s="31" t="s">
        <v>8194</v>
      </c>
      <c r="D3579" s="31" t="s">
        <v>8195</v>
      </c>
      <c r="E3579" s="31" t="s">
        <v>8196</v>
      </c>
      <c r="F3579" s="31" t="s">
        <v>8197</v>
      </c>
      <c r="G3579" s="32" t="s">
        <v>40</v>
      </c>
      <c r="H3579" s="33">
        <v>0</v>
      </c>
      <c r="I3579" s="67">
        <v>590000000</v>
      </c>
      <c r="J3579" s="32" t="s">
        <v>7942</v>
      </c>
      <c r="K3579" s="32" t="s">
        <v>331</v>
      </c>
      <c r="L3579" s="32" t="s">
        <v>8190</v>
      </c>
      <c r="M3579" s="32" t="s">
        <v>69</v>
      </c>
      <c r="N3579" s="32" t="s">
        <v>8191</v>
      </c>
      <c r="O3579" s="32" t="s">
        <v>8192</v>
      </c>
      <c r="P3579" s="32">
        <v>796</v>
      </c>
      <c r="Q3579" s="32" t="s">
        <v>47</v>
      </c>
      <c r="R3579" s="34">
        <v>6</v>
      </c>
      <c r="S3579" s="34">
        <v>409000</v>
      </c>
      <c r="T3579" s="35">
        <f t="shared" si="298"/>
        <v>2454000</v>
      </c>
      <c r="U3579" s="36">
        <f t="shared" si="299"/>
        <v>2748480.0000000005</v>
      </c>
      <c r="V3579" s="37" t="s">
        <v>48</v>
      </c>
      <c r="W3579" s="32">
        <v>2016</v>
      </c>
      <c r="X3579" s="38" t="s">
        <v>48</v>
      </c>
    </row>
    <row r="3580" spans="1:24" ht="50.1" customHeight="1">
      <c r="A3580" s="29" t="s">
        <v>8198</v>
      </c>
      <c r="B3580" s="30" t="s">
        <v>35</v>
      </c>
      <c r="C3580" s="31" t="s">
        <v>8194</v>
      </c>
      <c r="D3580" s="31" t="s">
        <v>8195</v>
      </c>
      <c r="E3580" s="31" t="s">
        <v>8196</v>
      </c>
      <c r="F3580" s="31" t="s">
        <v>8199</v>
      </c>
      <c r="G3580" s="32" t="s">
        <v>40</v>
      </c>
      <c r="H3580" s="33">
        <v>0</v>
      </c>
      <c r="I3580" s="67">
        <v>590000000</v>
      </c>
      <c r="J3580" s="32" t="s">
        <v>7942</v>
      </c>
      <c r="K3580" s="32" t="s">
        <v>331</v>
      </c>
      <c r="L3580" s="32" t="s">
        <v>8190</v>
      </c>
      <c r="M3580" s="32" t="s">
        <v>69</v>
      </c>
      <c r="N3580" s="32" t="s">
        <v>8191</v>
      </c>
      <c r="O3580" s="32" t="s">
        <v>8192</v>
      </c>
      <c r="P3580" s="32">
        <v>796</v>
      </c>
      <c r="Q3580" s="32" t="s">
        <v>47</v>
      </c>
      <c r="R3580" s="34">
        <v>6</v>
      </c>
      <c r="S3580" s="34">
        <v>412000</v>
      </c>
      <c r="T3580" s="35">
        <f t="shared" si="298"/>
        <v>2472000</v>
      </c>
      <c r="U3580" s="36">
        <f t="shared" si="299"/>
        <v>2768640.0000000005</v>
      </c>
      <c r="V3580" s="37" t="s">
        <v>48</v>
      </c>
      <c r="W3580" s="32">
        <v>2016</v>
      </c>
      <c r="X3580" s="38" t="s">
        <v>48</v>
      </c>
    </row>
    <row r="3581" spans="1:24" ht="50.1" customHeight="1">
      <c r="A3581" s="29" t="s">
        <v>8200</v>
      </c>
      <c r="B3581" s="30" t="s">
        <v>35</v>
      </c>
      <c r="C3581" s="31" t="s">
        <v>8194</v>
      </c>
      <c r="D3581" s="31" t="s">
        <v>8195</v>
      </c>
      <c r="E3581" s="31" t="s">
        <v>8196</v>
      </c>
      <c r="F3581" s="31" t="s">
        <v>8201</v>
      </c>
      <c r="G3581" s="32" t="s">
        <v>40</v>
      </c>
      <c r="H3581" s="33">
        <v>0</v>
      </c>
      <c r="I3581" s="67">
        <v>590000000</v>
      </c>
      <c r="J3581" s="32" t="s">
        <v>7942</v>
      </c>
      <c r="K3581" s="32" t="s">
        <v>331</v>
      </c>
      <c r="L3581" s="32" t="s">
        <v>8190</v>
      </c>
      <c r="M3581" s="32" t="s">
        <v>69</v>
      </c>
      <c r="N3581" s="32" t="s">
        <v>8191</v>
      </c>
      <c r="O3581" s="32" t="s">
        <v>8192</v>
      </c>
      <c r="P3581" s="32">
        <v>796</v>
      </c>
      <c r="Q3581" s="32" t="s">
        <v>47</v>
      </c>
      <c r="R3581" s="34">
        <v>4</v>
      </c>
      <c r="S3581" s="34">
        <v>403000</v>
      </c>
      <c r="T3581" s="35">
        <f t="shared" si="298"/>
        <v>1612000</v>
      </c>
      <c r="U3581" s="36">
        <f t="shared" si="299"/>
        <v>1805440.0000000002</v>
      </c>
      <c r="V3581" s="37" t="s">
        <v>48</v>
      </c>
      <c r="W3581" s="32">
        <v>2016</v>
      </c>
      <c r="X3581" s="38" t="s">
        <v>48</v>
      </c>
    </row>
    <row r="3582" spans="1:24" ht="50.1" customHeight="1">
      <c r="A3582" s="29" t="s">
        <v>8202</v>
      </c>
      <c r="B3582" s="30" t="s">
        <v>35</v>
      </c>
      <c r="C3582" s="31" t="s">
        <v>8194</v>
      </c>
      <c r="D3582" s="31" t="s">
        <v>8195</v>
      </c>
      <c r="E3582" s="31" t="s">
        <v>8196</v>
      </c>
      <c r="F3582" s="31" t="s">
        <v>8203</v>
      </c>
      <c r="G3582" s="32" t="s">
        <v>40</v>
      </c>
      <c r="H3582" s="33">
        <v>0</v>
      </c>
      <c r="I3582" s="67">
        <v>590000000</v>
      </c>
      <c r="J3582" s="32" t="s">
        <v>7942</v>
      </c>
      <c r="K3582" s="32" t="s">
        <v>331</v>
      </c>
      <c r="L3582" s="32" t="s">
        <v>8190</v>
      </c>
      <c r="M3582" s="32" t="s">
        <v>69</v>
      </c>
      <c r="N3582" s="32" t="s">
        <v>8191</v>
      </c>
      <c r="O3582" s="32" t="s">
        <v>8192</v>
      </c>
      <c r="P3582" s="32">
        <v>796</v>
      </c>
      <c r="Q3582" s="32" t="s">
        <v>47</v>
      </c>
      <c r="R3582" s="34">
        <v>4</v>
      </c>
      <c r="S3582" s="34">
        <v>393000</v>
      </c>
      <c r="T3582" s="35">
        <f t="shared" si="298"/>
        <v>1572000</v>
      </c>
      <c r="U3582" s="36">
        <f t="shared" si="299"/>
        <v>1760640.0000000002</v>
      </c>
      <c r="V3582" s="37" t="s">
        <v>48</v>
      </c>
      <c r="W3582" s="32">
        <v>2016</v>
      </c>
      <c r="X3582" s="38" t="s">
        <v>48</v>
      </c>
    </row>
    <row r="3583" spans="1:24" ht="50.1" customHeight="1">
      <c r="A3583" s="29" t="s">
        <v>8204</v>
      </c>
      <c r="B3583" s="30" t="s">
        <v>35</v>
      </c>
      <c r="C3583" s="31" t="s">
        <v>8194</v>
      </c>
      <c r="D3583" s="31" t="s">
        <v>8195</v>
      </c>
      <c r="E3583" s="31" t="s">
        <v>8196</v>
      </c>
      <c r="F3583" s="31" t="s">
        <v>8205</v>
      </c>
      <c r="G3583" s="32" t="s">
        <v>40</v>
      </c>
      <c r="H3583" s="33">
        <v>0</v>
      </c>
      <c r="I3583" s="67">
        <v>590000000</v>
      </c>
      <c r="J3583" s="32" t="s">
        <v>7942</v>
      </c>
      <c r="K3583" s="32" t="s">
        <v>331</v>
      </c>
      <c r="L3583" s="32" t="s">
        <v>8190</v>
      </c>
      <c r="M3583" s="32" t="s">
        <v>69</v>
      </c>
      <c r="N3583" s="32" t="s">
        <v>8191</v>
      </c>
      <c r="O3583" s="32" t="s">
        <v>8192</v>
      </c>
      <c r="P3583" s="32">
        <v>796</v>
      </c>
      <c r="Q3583" s="32" t="s">
        <v>47</v>
      </c>
      <c r="R3583" s="34">
        <v>2</v>
      </c>
      <c r="S3583" s="34">
        <v>386500</v>
      </c>
      <c r="T3583" s="35">
        <f t="shared" si="298"/>
        <v>773000</v>
      </c>
      <c r="U3583" s="36">
        <f t="shared" si="299"/>
        <v>865760.00000000012</v>
      </c>
      <c r="V3583" s="37" t="s">
        <v>48</v>
      </c>
      <c r="W3583" s="32">
        <v>2016</v>
      </c>
      <c r="X3583" s="38" t="s">
        <v>48</v>
      </c>
    </row>
    <row r="3584" spans="1:24" ht="50.1" customHeight="1">
      <c r="A3584" s="29" t="s">
        <v>8206</v>
      </c>
      <c r="B3584" s="30" t="s">
        <v>35</v>
      </c>
      <c r="C3584" s="31" t="s">
        <v>8194</v>
      </c>
      <c r="D3584" s="31" t="s">
        <v>8195</v>
      </c>
      <c r="E3584" s="31" t="s">
        <v>8196</v>
      </c>
      <c r="F3584" s="31" t="s">
        <v>8207</v>
      </c>
      <c r="G3584" s="32" t="s">
        <v>40</v>
      </c>
      <c r="H3584" s="33">
        <v>0</v>
      </c>
      <c r="I3584" s="67">
        <v>590000000</v>
      </c>
      <c r="J3584" s="32" t="s">
        <v>7942</v>
      </c>
      <c r="K3584" s="32" t="s">
        <v>331</v>
      </c>
      <c r="L3584" s="32" t="s">
        <v>8190</v>
      </c>
      <c r="M3584" s="32" t="s">
        <v>69</v>
      </c>
      <c r="N3584" s="32" t="s">
        <v>8191</v>
      </c>
      <c r="O3584" s="32" t="s">
        <v>8192</v>
      </c>
      <c r="P3584" s="32">
        <v>796</v>
      </c>
      <c r="Q3584" s="32" t="s">
        <v>47</v>
      </c>
      <c r="R3584" s="34">
        <v>2</v>
      </c>
      <c r="S3584" s="34">
        <v>379600</v>
      </c>
      <c r="T3584" s="35">
        <f t="shared" si="298"/>
        <v>759200</v>
      </c>
      <c r="U3584" s="36">
        <f t="shared" si="299"/>
        <v>850304.00000000012</v>
      </c>
      <c r="V3584" s="37" t="s">
        <v>48</v>
      </c>
      <c r="W3584" s="32">
        <v>2016</v>
      </c>
      <c r="X3584" s="38" t="s">
        <v>48</v>
      </c>
    </row>
    <row r="3585" spans="1:24" ht="50.1" customHeight="1">
      <c r="A3585" s="29" t="s">
        <v>8208</v>
      </c>
      <c r="B3585" s="30" t="s">
        <v>35</v>
      </c>
      <c r="C3585" s="31" t="s">
        <v>8194</v>
      </c>
      <c r="D3585" s="31" t="s">
        <v>8195</v>
      </c>
      <c r="E3585" s="31" t="s">
        <v>8196</v>
      </c>
      <c r="F3585" s="31" t="s">
        <v>8209</v>
      </c>
      <c r="G3585" s="32" t="s">
        <v>40</v>
      </c>
      <c r="H3585" s="33">
        <v>0</v>
      </c>
      <c r="I3585" s="67">
        <v>590000000</v>
      </c>
      <c r="J3585" s="32" t="s">
        <v>7942</v>
      </c>
      <c r="K3585" s="32" t="s">
        <v>331</v>
      </c>
      <c r="L3585" s="32" t="s">
        <v>8190</v>
      </c>
      <c r="M3585" s="32" t="s">
        <v>69</v>
      </c>
      <c r="N3585" s="32" t="s">
        <v>8191</v>
      </c>
      <c r="O3585" s="32" t="s">
        <v>8192</v>
      </c>
      <c r="P3585" s="32">
        <v>796</v>
      </c>
      <c r="Q3585" s="32" t="s">
        <v>47</v>
      </c>
      <c r="R3585" s="34">
        <v>2</v>
      </c>
      <c r="S3585" s="34">
        <v>376000</v>
      </c>
      <c r="T3585" s="35">
        <f t="shared" si="298"/>
        <v>752000</v>
      </c>
      <c r="U3585" s="36">
        <f t="shared" si="299"/>
        <v>842240.00000000012</v>
      </c>
      <c r="V3585" s="37" t="s">
        <v>48</v>
      </c>
      <c r="W3585" s="32">
        <v>2016</v>
      </c>
      <c r="X3585" s="38" t="s">
        <v>48</v>
      </c>
    </row>
    <row r="3586" spans="1:24" ht="50.1" customHeight="1">
      <c r="A3586" s="29" t="s">
        <v>8210</v>
      </c>
      <c r="B3586" s="30" t="s">
        <v>35</v>
      </c>
      <c r="C3586" s="31" t="s">
        <v>8194</v>
      </c>
      <c r="D3586" s="31" t="s">
        <v>8195</v>
      </c>
      <c r="E3586" s="31" t="s">
        <v>8196</v>
      </c>
      <c r="F3586" s="31" t="s">
        <v>8211</v>
      </c>
      <c r="G3586" s="32" t="s">
        <v>40</v>
      </c>
      <c r="H3586" s="33">
        <v>0</v>
      </c>
      <c r="I3586" s="67">
        <v>590000000</v>
      </c>
      <c r="J3586" s="32" t="s">
        <v>7942</v>
      </c>
      <c r="K3586" s="32" t="s">
        <v>331</v>
      </c>
      <c r="L3586" s="32" t="s">
        <v>8190</v>
      </c>
      <c r="M3586" s="32" t="s">
        <v>69</v>
      </c>
      <c r="N3586" s="32" t="s">
        <v>8191</v>
      </c>
      <c r="O3586" s="32" t="s">
        <v>8192</v>
      </c>
      <c r="P3586" s="32">
        <v>796</v>
      </c>
      <c r="Q3586" s="32" t="s">
        <v>47</v>
      </c>
      <c r="R3586" s="34">
        <v>2</v>
      </c>
      <c r="S3586" s="34">
        <v>367000</v>
      </c>
      <c r="T3586" s="35">
        <f t="shared" si="298"/>
        <v>734000</v>
      </c>
      <c r="U3586" s="36">
        <f t="shared" si="299"/>
        <v>822080.00000000012</v>
      </c>
      <c r="V3586" s="37" t="s">
        <v>48</v>
      </c>
      <c r="W3586" s="32">
        <v>2016</v>
      </c>
      <c r="X3586" s="38" t="s">
        <v>48</v>
      </c>
    </row>
    <row r="3587" spans="1:24" ht="50.1" customHeight="1">
      <c r="A3587" s="29" t="s">
        <v>8212</v>
      </c>
      <c r="B3587" s="30" t="s">
        <v>35</v>
      </c>
      <c r="C3587" s="31" t="s">
        <v>8213</v>
      </c>
      <c r="D3587" s="31" t="s">
        <v>293</v>
      </c>
      <c r="E3587" s="31" t="s">
        <v>8214</v>
      </c>
      <c r="F3587" s="31" t="s">
        <v>8215</v>
      </c>
      <c r="G3587" s="32" t="s">
        <v>40</v>
      </c>
      <c r="H3587" s="33">
        <v>0</v>
      </c>
      <c r="I3587" s="67">
        <v>590000000</v>
      </c>
      <c r="J3587" s="32" t="s">
        <v>41</v>
      </c>
      <c r="K3587" s="32" t="s">
        <v>275</v>
      </c>
      <c r="L3587" s="32" t="s">
        <v>43</v>
      </c>
      <c r="M3587" s="32" t="s">
        <v>44</v>
      </c>
      <c r="N3587" s="32" t="s">
        <v>45</v>
      </c>
      <c r="O3587" s="32" t="s">
        <v>8216</v>
      </c>
      <c r="P3587" s="32">
        <v>796</v>
      </c>
      <c r="Q3587" s="32" t="s">
        <v>47</v>
      </c>
      <c r="R3587" s="34">
        <v>10</v>
      </c>
      <c r="S3587" s="34">
        <v>640</v>
      </c>
      <c r="T3587" s="35">
        <f t="shared" si="298"/>
        <v>6400</v>
      </c>
      <c r="U3587" s="36">
        <f t="shared" si="299"/>
        <v>7168.0000000000009</v>
      </c>
      <c r="V3587" s="37" t="s">
        <v>48</v>
      </c>
      <c r="W3587" s="32">
        <v>2016</v>
      </c>
      <c r="X3587" s="38" t="s">
        <v>48</v>
      </c>
    </row>
    <row r="3588" spans="1:24" ht="50.1" customHeight="1">
      <c r="A3588" s="29" t="s">
        <v>8217</v>
      </c>
      <c r="B3588" s="30" t="s">
        <v>35</v>
      </c>
      <c r="C3588" s="31" t="s">
        <v>8218</v>
      </c>
      <c r="D3588" s="31" t="s">
        <v>1994</v>
      </c>
      <c r="E3588" s="31" t="s">
        <v>8219</v>
      </c>
      <c r="F3588" s="31" t="s">
        <v>8220</v>
      </c>
      <c r="G3588" s="32" t="s">
        <v>40</v>
      </c>
      <c r="H3588" s="33">
        <v>0</v>
      </c>
      <c r="I3588" s="67">
        <v>590000000</v>
      </c>
      <c r="J3588" s="32" t="s">
        <v>41</v>
      </c>
      <c r="K3588" s="32" t="s">
        <v>331</v>
      </c>
      <c r="L3588" s="32" t="s">
        <v>43</v>
      </c>
      <c r="M3588" s="32" t="s">
        <v>44</v>
      </c>
      <c r="N3588" s="32" t="s">
        <v>45</v>
      </c>
      <c r="O3588" s="32" t="s">
        <v>8216</v>
      </c>
      <c r="P3588" s="32">
        <v>796</v>
      </c>
      <c r="Q3588" s="32" t="s">
        <v>47</v>
      </c>
      <c r="R3588" s="34">
        <v>10</v>
      </c>
      <c r="S3588" s="34">
        <v>1600</v>
      </c>
      <c r="T3588" s="35">
        <f t="shared" si="298"/>
        <v>16000</v>
      </c>
      <c r="U3588" s="36">
        <f t="shared" si="299"/>
        <v>17920</v>
      </c>
      <c r="V3588" s="37" t="s">
        <v>48</v>
      </c>
      <c r="W3588" s="32">
        <v>2016</v>
      </c>
      <c r="X3588" s="38" t="s">
        <v>48</v>
      </c>
    </row>
    <row r="3589" spans="1:24" ht="50.1" customHeight="1">
      <c r="A3589" s="29" t="s">
        <v>8221</v>
      </c>
      <c r="B3589" s="30" t="s">
        <v>35</v>
      </c>
      <c r="C3589" s="31" t="s">
        <v>8222</v>
      </c>
      <c r="D3589" s="31" t="s">
        <v>8223</v>
      </c>
      <c r="E3589" s="31" t="s">
        <v>8224</v>
      </c>
      <c r="F3589" s="31" t="s">
        <v>8225</v>
      </c>
      <c r="G3589" s="32" t="s">
        <v>40</v>
      </c>
      <c r="H3589" s="33">
        <v>0</v>
      </c>
      <c r="I3589" s="67">
        <v>590000000</v>
      </c>
      <c r="J3589" s="32" t="s">
        <v>41</v>
      </c>
      <c r="K3589" s="32" t="s">
        <v>331</v>
      </c>
      <c r="L3589" s="32" t="s">
        <v>43</v>
      </c>
      <c r="M3589" s="32" t="s">
        <v>44</v>
      </c>
      <c r="N3589" s="32" t="s">
        <v>45</v>
      </c>
      <c r="O3589" s="32" t="s">
        <v>8216</v>
      </c>
      <c r="P3589" s="32">
        <v>796</v>
      </c>
      <c r="Q3589" s="32" t="s">
        <v>47</v>
      </c>
      <c r="R3589" s="34">
        <v>10</v>
      </c>
      <c r="S3589" s="34">
        <v>11300</v>
      </c>
      <c r="T3589" s="35">
        <f t="shared" si="298"/>
        <v>113000</v>
      </c>
      <c r="U3589" s="36">
        <f t="shared" si="299"/>
        <v>126560.00000000001</v>
      </c>
      <c r="V3589" s="37" t="s">
        <v>48</v>
      </c>
      <c r="W3589" s="32">
        <v>2016</v>
      </c>
      <c r="X3589" s="38" t="s">
        <v>48</v>
      </c>
    </row>
    <row r="3590" spans="1:24" ht="50.1" customHeight="1">
      <c r="A3590" s="29" t="s">
        <v>8226</v>
      </c>
      <c r="B3590" s="30" t="s">
        <v>35</v>
      </c>
      <c r="C3590" s="31" t="s">
        <v>8227</v>
      </c>
      <c r="D3590" s="31" t="s">
        <v>4930</v>
      </c>
      <c r="E3590" s="31" t="s">
        <v>8228</v>
      </c>
      <c r="F3590" s="31" t="s">
        <v>8229</v>
      </c>
      <c r="G3590" s="32" t="s">
        <v>40</v>
      </c>
      <c r="H3590" s="33">
        <v>0</v>
      </c>
      <c r="I3590" s="67">
        <v>590000000</v>
      </c>
      <c r="J3590" s="32" t="s">
        <v>41</v>
      </c>
      <c r="K3590" s="32" t="s">
        <v>331</v>
      </c>
      <c r="L3590" s="32" t="s">
        <v>43</v>
      </c>
      <c r="M3590" s="32" t="s">
        <v>44</v>
      </c>
      <c r="N3590" s="32" t="s">
        <v>45</v>
      </c>
      <c r="O3590" s="32" t="s">
        <v>8216</v>
      </c>
      <c r="P3590" s="32">
        <v>796</v>
      </c>
      <c r="Q3590" s="32" t="s">
        <v>47</v>
      </c>
      <c r="R3590" s="34">
        <v>1</v>
      </c>
      <c r="S3590" s="34">
        <v>5600</v>
      </c>
      <c r="T3590" s="35">
        <f t="shared" si="298"/>
        <v>5600</v>
      </c>
      <c r="U3590" s="36">
        <f t="shared" si="299"/>
        <v>6272.0000000000009</v>
      </c>
      <c r="V3590" s="37" t="s">
        <v>48</v>
      </c>
      <c r="W3590" s="32">
        <v>2016</v>
      </c>
      <c r="X3590" s="38" t="s">
        <v>48</v>
      </c>
    </row>
    <row r="3591" spans="1:24" ht="50.1" customHeight="1">
      <c r="A3591" s="29" t="s">
        <v>8230</v>
      </c>
      <c r="B3591" s="30" t="s">
        <v>35</v>
      </c>
      <c r="C3591" s="31" t="s">
        <v>8231</v>
      </c>
      <c r="D3591" s="31" t="s">
        <v>8232</v>
      </c>
      <c r="E3591" s="31" t="s">
        <v>8233</v>
      </c>
      <c r="F3591" s="31" t="s">
        <v>8234</v>
      </c>
      <c r="G3591" s="32" t="s">
        <v>40</v>
      </c>
      <c r="H3591" s="33">
        <v>0</v>
      </c>
      <c r="I3591" s="67">
        <v>590000000</v>
      </c>
      <c r="J3591" s="32" t="s">
        <v>41</v>
      </c>
      <c r="K3591" s="32" t="s">
        <v>275</v>
      </c>
      <c r="L3591" s="32" t="s">
        <v>43</v>
      </c>
      <c r="M3591" s="32" t="s">
        <v>84</v>
      </c>
      <c r="N3591" s="32" t="s">
        <v>1099</v>
      </c>
      <c r="O3591" s="32" t="s">
        <v>8216</v>
      </c>
      <c r="P3591" s="32" t="s">
        <v>994</v>
      </c>
      <c r="Q3591" s="32" t="s">
        <v>1222</v>
      </c>
      <c r="R3591" s="34">
        <v>22</v>
      </c>
      <c r="S3591" s="34">
        <v>1050</v>
      </c>
      <c r="T3591" s="35">
        <f t="shared" si="298"/>
        <v>23100</v>
      </c>
      <c r="U3591" s="36">
        <f t="shared" si="299"/>
        <v>25872.000000000004</v>
      </c>
      <c r="V3591" s="37" t="s">
        <v>48</v>
      </c>
      <c r="W3591" s="32">
        <v>2016</v>
      </c>
      <c r="X3591" s="38" t="s">
        <v>48</v>
      </c>
    </row>
    <row r="3592" spans="1:24" ht="50.1" customHeight="1">
      <c r="A3592" s="29" t="s">
        <v>8235</v>
      </c>
      <c r="B3592" s="30" t="s">
        <v>35</v>
      </c>
      <c r="C3592" s="31" t="s">
        <v>6992</v>
      </c>
      <c r="D3592" s="31" t="s">
        <v>6993</v>
      </c>
      <c r="E3592" s="31" t="s">
        <v>6994</v>
      </c>
      <c r="F3592" s="31" t="s">
        <v>8236</v>
      </c>
      <c r="G3592" s="32" t="s">
        <v>40</v>
      </c>
      <c r="H3592" s="33">
        <v>0</v>
      </c>
      <c r="I3592" s="67">
        <v>590000000</v>
      </c>
      <c r="J3592" s="32" t="s">
        <v>41</v>
      </c>
      <c r="K3592" s="32" t="s">
        <v>275</v>
      </c>
      <c r="L3592" s="32" t="s">
        <v>43</v>
      </c>
      <c r="M3592" s="32" t="s">
        <v>84</v>
      </c>
      <c r="N3592" s="32" t="s">
        <v>1099</v>
      </c>
      <c r="O3592" s="32" t="s">
        <v>8216</v>
      </c>
      <c r="P3592" s="32">
        <v>796</v>
      </c>
      <c r="Q3592" s="32" t="s">
        <v>47</v>
      </c>
      <c r="R3592" s="34">
        <v>6</v>
      </c>
      <c r="S3592" s="34">
        <v>20000</v>
      </c>
      <c r="T3592" s="35">
        <f t="shared" si="298"/>
        <v>120000</v>
      </c>
      <c r="U3592" s="36">
        <f t="shared" si="299"/>
        <v>134400</v>
      </c>
      <c r="V3592" s="37" t="s">
        <v>48</v>
      </c>
      <c r="W3592" s="32">
        <v>2016</v>
      </c>
      <c r="X3592" s="38" t="s">
        <v>48</v>
      </c>
    </row>
    <row r="3593" spans="1:24" ht="50.1" customHeight="1">
      <c r="A3593" s="29" t="s">
        <v>8237</v>
      </c>
      <c r="B3593" s="30" t="s">
        <v>35</v>
      </c>
      <c r="C3593" s="31" t="s">
        <v>8238</v>
      </c>
      <c r="D3593" s="31" t="s">
        <v>2731</v>
      </c>
      <c r="E3593" s="31" t="s">
        <v>8239</v>
      </c>
      <c r="F3593" s="31" t="s">
        <v>8240</v>
      </c>
      <c r="G3593" s="32" t="s">
        <v>40</v>
      </c>
      <c r="H3593" s="33">
        <v>0</v>
      </c>
      <c r="I3593" s="67">
        <v>590000000</v>
      </c>
      <c r="J3593" s="32" t="s">
        <v>41</v>
      </c>
      <c r="K3593" s="32" t="s">
        <v>275</v>
      </c>
      <c r="L3593" s="32" t="s">
        <v>43</v>
      </c>
      <c r="M3593" s="32" t="s">
        <v>84</v>
      </c>
      <c r="N3593" s="32" t="s">
        <v>1099</v>
      </c>
      <c r="O3593" s="32" t="s">
        <v>8216</v>
      </c>
      <c r="P3593" s="32">
        <v>796</v>
      </c>
      <c r="Q3593" s="32" t="s">
        <v>47</v>
      </c>
      <c r="R3593" s="34">
        <v>20</v>
      </c>
      <c r="S3593" s="34">
        <v>2000</v>
      </c>
      <c r="T3593" s="35">
        <v>0</v>
      </c>
      <c r="U3593" s="36">
        <f t="shared" si="299"/>
        <v>0</v>
      </c>
      <c r="V3593" s="37" t="s">
        <v>48</v>
      </c>
      <c r="W3593" s="32">
        <v>2016</v>
      </c>
      <c r="X3593" s="38">
        <v>11</v>
      </c>
    </row>
    <row r="3594" spans="1:24" s="40" customFormat="1" ht="50.1" customHeight="1">
      <c r="A3594" s="70" t="s">
        <v>8241</v>
      </c>
      <c r="B3594" s="30" t="s">
        <v>35</v>
      </c>
      <c r="C3594" s="42" t="s">
        <v>8238</v>
      </c>
      <c r="D3594" s="42" t="s">
        <v>2731</v>
      </c>
      <c r="E3594" s="42" t="s">
        <v>8239</v>
      </c>
      <c r="F3594" s="42" t="s">
        <v>8240</v>
      </c>
      <c r="G3594" s="30" t="s">
        <v>40</v>
      </c>
      <c r="H3594" s="30">
        <v>0</v>
      </c>
      <c r="I3594" s="67">
        <v>590000000</v>
      </c>
      <c r="J3594" s="32" t="s">
        <v>41</v>
      </c>
      <c r="K3594" s="30" t="s">
        <v>204</v>
      </c>
      <c r="L3594" s="32" t="s">
        <v>43</v>
      </c>
      <c r="M3594" s="30" t="s">
        <v>84</v>
      </c>
      <c r="N3594" s="30" t="s">
        <v>1099</v>
      </c>
      <c r="O3594" s="54" t="s">
        <v>166</v>
      </c>
      <c r="P3594" s="32">
        <v>796</v>
      </c>
      <c r="Q3594" s="30" t="s">
        <v>47</v>
      </c>
      <c r="R3594" s="43">
        <v>20</v>
      </c>
      <c r="S3594" s="62">
        <v>2000</v>
      </c>
      <c r="T3594" s="44">
        <f t="shared" si="298"/>
        <v>40000</v>
      </c>
      <c r="U3594" s="44">
        <f t="shared" si="299"/>
        <v>44800.000000000007</v>
      </c>
      <c r="V3594" s="30"/>
      <c r="W3594" s="32">
        <v>2016</v>
      </c>
      <c r="X3594" s="30"/>
    </row>
    <row r="3595" spans="1:24" s="141" customFormat="1" ht="50.1" customHeight="1">
      <c r="A3595" s="29" t="s">
        <v>8242</v>
      </c>
      <c r="B3595" s="30" t="s">
        <v>35</v>
      </c>
      <c r="C3595" s="31" t="s">
        <v>8243</v>
      </c>
      <c r="D3595" s="31" t="s">
        <v>2644</v>
      </c>
      <c r="E3595" s="31" t="s">
        <v>8244</v>
      </c>
      <c r="F3595" s="31" t="s">
        <v>2718</v>
      </c>
      <c r="G3595" s="32" t="s">
        <v>40</v>
      </c>
      <c r="H3595" s="33">
        <v>0</v>
      </c>
      <c r="I3595" s="67">
        <v>590000000</v>
      </c>
      <c r="J3595" s="32" t="s">
        <v>41</v>
      </c>
      <c r="K3595" s="32" t="s">
        <v>275</v>
      </c>
      <c r="L3595" s="32" t="s">
        <v>43</v>
      </c>
      <c r="M3595" s="32" t="s">
        <v>84</v>
      </c>
      <c r="N3595" s="32" t="s">
        <v>1099</v>
      </c>
      <c r="O3595" s="32" t="s">
        <v>8216</v>
      </c>
      <c r="P3595" s="32">
        <v>796</v>
      </c>
      <c r="Q3595" s="32" t="s">
        <v>47</v>
      </c>
      <c r="R3595" s="34">
        <v>30</v>
      </c>
      <c r="S3595" s="34">
        <v>1600</v>
      </c>
      <c r="T3595" s="35">
        <f t="shared" si="298"/>
        <v>48000</v>
      </c>
      <c r="U3595" s="36">
        <f t="shared" si="299"/>
        <v>53760.000000000007</v>
      </c>
      <c r="V3595" s="37" t="s">
        <v>48</v>
      </c>
      <c r="W3595" s="32">
        <v>2016</v>
      </c>
      <c r="X3595" s="38" t="s">
        <v>48</v>
      </c>
    </row>
    <row r="3596" spans="1:24" ht="50.1" customHeight="1">
      <c r="A3596" s="29" t="s">
        <v>8245</v>
      </c>
      <c r="B3596" s="30" t="s">
        <v>35</v>
      </c>
      <c r="C3596" s="31" t="s">
        <v>5050</v>
      </c>
      <c r="D3596" s="31" t="s">
        <v>5045</v>
      </c>
      <c r="E3596" s="31" t="s">
        <v>5051</v>
      </c>
      <c r="F3596" s="31" t="s">
        <v>8246</v>
      </c>
      <c r="G3596" s="32" t="s">
        <v>40</v>
      </c>
      <c r="H3596" s="33">
        <v>0</v>
      </c>
      <c r="I3596" s="67">
        <v>590000000</v>
      </c>
      <c r="J3596" s="32" t="s">
        <v>41</v>
      </c>
      <c r="K3596" s="32" t="s">
        <v>331</v>
      </c>
      <c r="L3596" s="32" t="s">
        <v>43</v>
      </c>
      <c r="M3596" s="32" t="s">
        <v>84</v>
      </c>
      <c r="N3596" s="32" t="s">
        <v>5229</v>
      </c>
      <c r="O3596" s="32" t="s">
        <v>111</v>
      </c>
      <c r="P3596" s="32">
        <v>796</v>
      </c>
      <c r="Q3596" s="32" t="s">
        <v>47</v>
      </c>
      <c r="R3596" s="34">
        <v>2</v>
      </c>
      <c r="S3596" s="34">
        <v>33000</v>
      </c>
      <c r="T3596" s="35">
        <f t="shared" si="298"/>
        <v>66000</v>
      </c>
      <c r="U3596" s="36">
        <f t="shared" si="299"/>
        <v>73920</v>
      </c>
      <c r="V3596" s="37" t="s">
        <v>48</v>
      </c>
      <c r="W3596" s="32">
        <v>2016</v>
      </c>
      <c r="X3596" s="38" t="s">
        <v>48</v>
      </c>
    </row>
    <row r="3597" spans="1:24" ht="50.1" customHeight="1">
      <c r="A3597" s="29" t="s">
        <v>8247</v>
      </c>
      <c r="B3597" s="30" t="s">
        <v>35</v>
      </c>
      <c r="C3597" s="31" t="s">
        <v>8248</v>
      </c>
      <c r="D3597" s="31" t="s">
        <v>3142</v>
      </c>
      <c r="E3597" s="31" t="s">
        <v>8249</v>
      </c>
      <c r="F3597" s="31" t="s">
        <v>8250</v>
      </c>
      <c r="G3597" s="32" t="s">
        <v>40</v>
      </c>
      <c r="H3597" s="33">
        <v>0</v>
      </c>
      <c r="I3597" s="67">
        <v>590000000</v>
      </c>
      <c r="J3597" s="32" t="s">
        <v>41</v>
      </c>
      <c r="K3597" s="32" t="s">
        <v>331</v>
      </c>
      <c r="L3597" s="32" t="s">
        <v>83</v>
      </c>
      <c r="M3597" s="32" t="s">
        <v>84</v>
      </c>
      <c r="N3597" s="32" t="s">
        <v>85</v>
      </c>
      <c r="O3597" s="32" t="s">
        <v>8251</v>
      </c>
      <c r="P3597" s="32" t="s">
        <v>189</v>
      </c>
      <c r="Q3597" s="32" t="s">
        <v>190</v>
      </c>
      <c r="R3597" s="34">
        <v>5</v>
      </c>
      <c r="S3597" s="34">
        <v>3900</v>
      </c>
      <c r="T3597" s="35">
        <f t="shared" si="298"/>
        <v>19500</v>
      </c>
      <c r="U3597" s="36">
        <f t="shared" si="299"/>
        <v>21840.000000000004</v>
      </c>
      <c r="V3597" s="37" t="s">
        <v>48</v>
      </c>
      <c r="W3597" s="32">
        <v>2016</v>
      </c>
      <c r="X3597" s="38" t="s">
        <v>48</v>
      </c>
    </row>
    <row r="3598" spans="1:24" ht="50.1" customHeight="1">
      <c r="A3598" s="29" t="s">
        <v>8252</v>
      </c>
      <c r="B3598" s="30" t="s">
        <v>35</v>
      </c>
      <c r="C3598" s="31" t="s">
        <v>8253</v>
      </c>
      <c r="D3598" s="31" t="s">
        <v>4982</v>
      </c>
      <c r="E3598" s="31" t="s">
        <v>8254</v>
      </c>
      <c r="F3598" s="31" t="s">
        <v>8255</v>
      </c>
      <c r="G3598" s="32" t="s">
        <v>40</v>
      </c>
      <c r="H3598" s="33">
        <v>0</v>
      </c>
      <c r="I3598" s="67">
        <v>590000000</v>
      </c>
      <c r="J3598" s="32" t="s">
        <v>41</v>
      </c>
      <c r="K3598" s="32" t="s">
        <v>331</v>
      </c>
      <c r="L3598" s="32" t="s">
        <v>83</v>
      </c>
      <c r="M3598" s="32" t="s">
        <v>84</v>
      </c>
      <c r="N3598" s="32" t="s">
        <v>85</v>
      </c>
      <c r="O3598" s="32" t="s">
        <v>8251</v>
      </c>
      <c r="P3598" s="32">
        <v>796</v>
      </c>
      <c r="Q3598" s="32" t="s">
        <v>47</v>
      </c>
      <c r="R3598" s="34">
        <v>2</v>
      </c>
      <c r="S3598" s="34">
        <v>3600</v>
      </c>
      <c r="T3598" s="35">
        <f t="shared" si="298"/>
        <v>7200</v>
      </c>
      <c r="U3598" s="36">
        <f t="shared" si="299"/>
        <v>8064.0000000000009</v>
      </c>
      <c r="V3598" s="37" t="s">
        <v>48</v>
      </c>
      <c r="W3598" s="32">
        <v>2016</v>
      </c>
      <c r="X3598" s="38" t="s">
        <v>48</v>
      </c>
    </row>
    <row r="3599" spans="1:24" ht="50.1" customHeight="1">
      <c r="A3599" s="29" t="s">
        <v>8256</v>
      </c>
      <c r="B3599" s="30" t="s">
        <v>35</v>
      </c>
      <c r="C3599" s="31" t="s">
        <v>8257</v>
      </c>
      <c r="D3599" s="31" t="s">
        <v>8258</v>
      </c>
      <c r="E3599" s="31" t="s">
        <v>8259</v>
      </c>
      <c r="F3599" s="31" t="s">
        <v>8255</v>
      </c>
      <c r="G3599" s="32" t="s">
        <v>40</v>
      </c>
      <c r="H3599" s="33">
        <v>0</v>
      </c>
      <c r="I3599" s="67">
        <v>590000000</v>
      </c>
      <c r="J3599" s="32" t="s">
        <v>41</v>
      </c>
      <c r="K3599" s="32" t="s">
        <v>331</v>
      </c>
      <c r="L3599" s="32" t="s">
        <v>83</v>
      </c>
      <c r="M3599" s="32" t="s">
        <v>84</v>
      </c>
      <c r="N3599" s="32" t="s">
        <v>85</v>
      </c>
      <c r="O3599" s="32" t="s">
        <v>8251</v>
      </c>
      <c r="P3599" s="32">
        <v>796</v>
      </c>
      <c r="Q3599" s="32" t="s">
        <v>47</v>
      </c>
      <c r="R3599" s="34">
        <v>2</v>
      </c>
      <c r="S3599" s="34">
        <v>6400</v>
      </c>
      <c r="T3599" s="35">
        <f t="shared" si="298"/>
        <v>12800</v>
      </c>
      <c r="U3599" s="36">
        <f t="shared" si="299"/>
        <v>14336.000000000002</v>
      </c>
      <c r="V3599" s="37" t="s">
        <v>48</v>
      </c>
      <c r="W3599" s="32">
        <v>2016</v>
      </c>
      <c r="X3599" s="38" t="s">
        <v>48</v>
      </c>
    </row>
    <row r="3600" spans="1:24" ht="50.1" customHeight="1">
      <c r="A3600" s="29" t="s">
        <v>8260</v>
      </c>
      <c r="B3600" s="30" t="s">
        <v>35</v>
      </c>
      <c r="C3600" s="31" t="s">
        <v>8261</v>
      </c>
      <c r="D3600" s="31" t="s">
        <v>5746</v>
      </c>
      <c r="E3600" s="31" t="s">
        <v>8262</v>
      </c>
      <c r="F3600" s="31" t="s">
        <v>8263</v>
      </c>
      <c r="G3600" s="32" t="s">
        <v>40</v>
      </c>
      <c r="H3600" s="33">
        <v>0</v>
      </c>
      <c r="I3600" s="67">
        <v>590000000</v>
      </c>
      <c r="J3600" s="32" t="s">
        <v>41</v>
      </c>
      <c r="K3600" s="32" t="s">
        <v>8264</v>
      </c>
      <c r="L3600" s="32" t="s">
        <v>83</v>
      </c>
      <c r="M3600" s="32" t="s">
        <v>84</v>
      </c>
      <c r="N3600" s="32" t="s">
        <v>85</v>
      </c>
      <c r="O3600" s="32" t="s">
        <v>100</v>
      </c>
      <c r="P3600" s="32">
        <v>796</v>
      </c>
      <c r="Q3600" s="32" t="s">
        <v>47</v>
      </c>
      <c r="R3600" s="34">
        <v>1</v>
      </c>
      <c r="S3600" s="34">
        <v>13500</v>
      </c>
      <c r="T3600" s="35">
        <f t="shared" si="298"/>
        <v>13500</v>
      </c>
      <c r="U3600" s="36">
        <f t="shared" si="299"/>
        <v>15120.000000000002</v>
      </c>
      <c r="V3600" s="37" t="s">
        <v>48</v>
      </c>
      <c r="W3600" s="32">
        <v>2016</v>
      </c>
      <c r="X3600" s="38" t="s">
        <v>48</v>
      </c>
    </row>
    <row r="3601" spans="1:24" ht="50.1" customHeight="1">
      <c r="A3601" s="29" t="s">
        <v>8265</v>
      </c>
      <c r="B3601" s="30" t="s">
        <v>35</v>
      </c>
      <c r="C3601" s="31" t="s">
        <v>8266</v>
      </c>
      <c r="D3601" s="31" t="s">
        <v>8267</v>
      </c>
      <c r="E3601" s="31" t="s">
        <v>8268</v>
      </c>
      <c r="F3601" s="31" t="s">
        <v>8269</v>
      </c>
      <c r="G3601" s="32" t="s">
        <v>40</v>
      </c>
      <c r="H3601" s="33">
        <v>0</v>
      </c>
      <c r="I3601" s="67">
        <v>590000000</v>
      </c>
      <c r="J3601" s="32" t="s">
        <v>41</v>
      </c>
      <c r="K3601" s="32" t="s">
        <v>331</v>
      </c>
      <c r="L3601" s="32" t="s">
        <v>8270</v>
      </c>
      <c r="M3601" s="32" t="s">
        <v>84</v>
      </c>
      <c r="N3601" s="32" t="s">
        <v>85</v>
      </c>
      <c r="O3601" s="32" t="s">
        <v>100</v>
      </c>
      <c r="P3601" s="32">
        <v>796</v>
      </c>
      <c r="Q3601" s="32" t="s">
        <v>47</v>
      </c>
      <c r="R3601" s="34">
        <v>2</v>
      </c>
      <c r="S3601" s="34">
        <v>3800</v>
      </c>
      <c r="T3601" s="35">
        <f t="shared" si="298"/>
        <v>7600</v>
      </c>
      <c r="U3601" s="36">
        <f t="shared" si="299"/>
        <v>8512</v>
      </c>
      <c r="V3601" s="37" t="s">
        <v>48</v>
      </c>
      <c r="W3601" s="32">
        <v>2016</v>
      </c>
      <c r="X3601" s="38" t="s">
        <v>48</v>
      </c>
    </row>
    <row r="3602" spans="1:24" ht="50.1" customHeight="1">
      <c r="A3602" s="29" t="s">
        <v>8271</v>
      </c>
      <c r="B3602" s="30" t="s">
        <v>35</v>
      </c>
      <c r="C3602" s="31" t="s">
        <v>8272</v>
      </c>
      <c r="D3602" s="31" t="s">
        <v>540</v>
      </c>
      <c r="E3602" s="31" t="s">
        <v>8273</v>
      </c>
      <c r="F3602" s="31" t="s">
        <v>8269</v>
      </c>
      <c r="G3602" s="32" t="s">
        <v>40</v>
      </c>
      <c r="H3602" s="33">
        <v>0</v>
      </c>
      <c r="I3602" s="67">
        <v>590000000</v>
      </c>
      <c r="J3602" s="32" t="s">
        <v>41</v>
      </c>
      <c r="K3602" s="32" t="s">
        <v>331</v>
      </c>
      <c r="L3602" s="32" t="s">
        <v>8270</v>
      </c>
      <c r="M3602" s="32" t="s">
        <v>84</v>
      </c>
      <c r="N3602" s="32" t="s">
        <v>85</v>
      </c>
      <c r="O3602" s="32" t="s">
        <v>100</v>
      </c>
      <c r="P3602" s="32">
        <v>796</v>
      </c>
      <c r="Q3602" s="32" t="s">
        <v>47</v>
      </c>
      <c r="R3602" s="34">
        <v>2</v>
      </c>
      <c r="S3602" s="34">
        <v>2500</v>
      </c>
      <c r="T3602" s="35">
        <f t="shared" si="298"/>
        <v>5000</v>
      </c>
      <c r="U3602" s="36">
        <f t="shared" si="299"/>
        <v>5600.0000000000009</v>
      </c>
      <c r="V3602" s="37" t="s">
        <v>48</v>
      </c>
      <c r="W3602" s="32">
        <v>2016</v>
      </c>
      <c r="X3602" s="38" t="s">
        <v>48</v>
      </c>
    </row>
    <row r="3603" spans="1:24" ht="50.1" customHeight="1">
      <c r="A3603" s="29" t="s">
        <v>8274</v>
      </c>
      <c r="B3603" s="30" t="s">
        <v>35</v>
      </c>
      <c r="C3603" s="31" t="s">
        <v>8275</v>
      </c>
      <c r="D3603" s="31" t="s">
        <v>8276</v>
      </c>
      <c r="E3603" s="31" t="s">
        <v>8277</v>
      </c>
      <c r="F3603" s="31" t="s">
        <v>8269</v>
      </c>
      <c r="G3603" s="32" t="s">
        <v>40</v>
      </c>
      <c r="H3603" s="33">
        <v>0</v>
      </c>
      <c r="I3603" s="67">
        <v>590000000</v>
      </c>
      <c r="J3603" s="32" t="s">
        <v>41</v>
      </c>
      <c r="K3603" s="32" t="s">
        <v>331</v>
      </c>
      <c r="L3603" s="32" t="s">
        <v>8270</v>
      </c>
      <c r="M3603" s="32" t="s">
        <v>84</v>
      </c>
      <c r="N3603" s="32" t="s">
        <v>85</v>
      </c>
      <c r="O3603" s="32" t="s">
        <v>100</v>
      </c>
      <c r="P3603" s="32">
        <v>796</v>
      </c>
      <c r="Q3603" s="32" t="s">
        <v>47</v>
      </c>
      <c r="R3603" s="34">
        <v>2</v>
      </c>
      <c r="S3603" s="34">
        <v>35000</v>
      </c>
      <c r="T3603" s="35">
        <f t="shared" si="298"/>
        <v>70000</v>
      </c>
      <c r="U3603" s="36">
        <f t="shared" si="299"/>
        <v>78400.000000000015</v>
      </c>
      <c r="V3603" s="37" t="s">
        <v>48</v>
      </c>
      <c r="W3603" s="32">
        <v>2016</v>
      </c>
      <c r="X3603" s="38" t="s">
        <v>48</v>
      </c>
    </row>
    <row r="3604" spans="1:24" ht="50.1" customHeight="1">
      <c r="A3604" s="29" t="s">
        <v>8278</v>
      </c>
      <c r="B3604" s="30" t="s">
        <v>35</v>
      </c>
      <c r="C3604" s="31" t="s">
        <v>8279</v>
      </c>
      <c r="D3604" s="31" t="s">
        <v>4772</v>
      </c>
      <c r="E3604" s="31" t="s">
        <v>8280</v>
      </c>
      <c r="F3604" s="31" t="s">
        <v>8281</v>
      </c>
      <c r="G3604" s="32" t="s">
        <v>40</v>
      </c>
      <c r="H3604" s="33">
        <v>0</v>
      </c>
      <c r="I3604" s="67">
        <v>590000000</v>
      </c>
      <c r="J3604" s="32" t="s">
        <v>41</v>
      </c>
      <c r="K3604" s="32" t="s">
        <v>1519</v>
      </c>
      <c r="L3604" s="32" t="s">
        <v>41</v>
      </c>
      <c r="M3604" s="32" t="s">
        <v>84</v>
      </c>
      <c r="N3604" s="32" t="s">
        <v>8282</v>
      </c>
      <c r="O3604" s="32" t="s">
        <v>146</v>
      </c>
      <c r="P3604" s="32">
        <v>796</v>
      </c>
      <c r="Q3604" s="32" t="s">
        <v>47</v>
      </c>
      <c r="R3604" s="34">
        <v>500</v>
      </c>
      <c r="S3604" s="34">
        <v>1680</v>
      </c>
      <c r="T3604" s="35">
        <f t="shared" si="298"/>
        <v>840000</v>
      </c>
      <c r="U3604" s="36">
        <f t="shared" si="299"/>
        <v>940800.00000000012</v>
      </c>
      <c r="V3604" s="37" t="s">
        <v>48</v>
      </c>
      <c r="W3604" s="32">
        <v>2016</v>
      </c>
      <c r="X3604" s="38" t="s">
        <v>48</v>
      </c>
    </row>
    <row r="3605" spans="1:24" ht="50.1" customHeight="1">
      <c r="A3605" s="29" t="s">
        <v>8283</v>
      </c>
      <c r="B3605" s="30" t="s">
        <v>35</v>
      </c>
      <c r="C3605" s="31" t="s">
        <v>8284</v>
      </c>
      <c r="D3605" s="31" t="s">
        <v>4772</v>
      </c>
      <c r="E3605" s="31" t="s">
        <v>8285</v>
      </c>
      <c r="F3605" s="31" t="s">
        <v>8286</v>
      </c>
      <c r="G3605" s="32" t="s">
        <v>40</v>
      </c>
      <c r="H3605" s="33">
        <v>0</v>
      </c>
      <c r="I3605" s="67">
        <v>590000000</v>
      </c>
      <c r="J3605" s="32" t="s">
        <v>41</v>
      </c>
      <c r="K3605" s="32" t="s">
        <v>1519</v>
      </c>
      <c r="L3605" s="32" t="s">
        <v>41</v>
      </c>
      <c r="M3605" s="32" t="s">
        <v>84</v>
      </c>
      <c r="N3605" s="32" t="s">
        <v>8282</v>
      </c>
      <c r="O3605" s="32" t="s">
        <v>146</v>
      </c>
      <c r="P3605" s="32" t="s">
        <v>133</v>
      </c>
      <c r="Q3605" s="32" t="s">
        <v>134</v>
      </c>
      <c r="R3605" s="34">
        <v>99</v>
      </c>
      <c r="S3605" s="34">
        <v>730</v>
      </c>
      <c r="T3605" s="35">
        <f t="shared" si="298"/>
        <v>72270</v>
      </c>
      <c r="U3605" s="36">
        <f t="shared" si="299"/>
        <v>80942.400000000009</v>
      </c>
      <c r="V3605" s="37" t="s">
        <v>48</v>
      </c>
      <c r="W3605" s="32">
        <v>2016</v>
      </c>
      <c r="X3605" s="38" t="s">
        <v>48</v>
      </c>
    </row>
    <row r="3606" spans="1:24" ht="50.1" customHeight="1">
      <c r="A3606" s="29" t="s">
        <v>8287</v>
      </c>
      <c r="B3606" s="30" t="s">
        <v>35</v>
      </c>
      <c r="C3606" s="31" t="s">
        <v>8288</v>
      </c>
      <c r="D3606" s="31" t="s">
        <v>8289</v>
      </c>
      <c r="E3606" s="31" t="s">
        <v>8290</v>
      </c>
      <c r="F3606" s="31" t="s">
        <v>48</v>
      </c>
      <c r="G3606" s="32" t="s">
        <v>40</v>
      </c>
      <c r="H3606" s="33">
        <v>0</v>
      </c>
      <c r="I3606" s="67">
        <v>590000000</v>
      </c>
      <c r="J3606" s="32" t="s">
        <v>41</v>
      </c>
      <c r="K3606" s="32" t="s">
        <v>331</v>
      </c>
      <c r="L3606" s="32" t="s">
        <v>43</v>
      </c>
      <c r="M3606" s="32" t="s">
        <v>84</v>
      </c>
      <c r="N3606" s="32" t="s">
        <v>806</v>
      </c>
      <c r="O3606" s="32" t="s">
        <v>7097</v>
      </c>
      <c r="P3606" s="32" t="s">
        <v>162</v>
      </c>
      <c r="Q3606" s="32" t="s">
        <v>163</v>
      </c>
      <c r="R3606" s="34">
        <v>3</v>
      </c>
      <c r="S3606" s="34">
        <v>97375</v>
      </c>
      <c r="T3606" s="35">
        <f t="shared" si="298"/>
        <v>292125</v>
      </c>
      <c r="U3606" s="36">
        <f t="shared" si="299"/>
        <v>327180.00000000006</v>
      </c>
      <c r="V3606" s="37" t="s">
        <v>48</v>
      </c>
      <c r="W3606" s="32">
        <v>2016</v>
      </c>
      <c r="X3606" s="38" t="s">
        <v>48</v>
      </c>
    </row>
    <row r="3607" spans="1:24" ht="50.1" customHeight="1">
      <c r="A3607" s="29" t="s">
        <v>8291</v>
      </c>
      <c r="B3607" s="30" t="s">
        <v>35</v>
      </c>
      <c r="C3607" s="31" t="s">
        <v>8292</v>
      </c>
      <c r="D3607" s="31" t="s">
        <v>8293</v>
      </c>
      <c r="E3607" s="31" t="s">
        <v>8294</v>
      </c>
      <c r="F3607" s="31" t="s">
        <v>8295</v>
      </c>
      <c r="G3607" s="32" t="s">
        <v>40</v>
      </c>
      <c r="H3607" s="33">
        <v>0</v>
      </c>
      <c r="I3607" s="67">
        <v>590000000</v>
      </c>
      <c r="J3607" s="32" t="s">
        <v>41</v>
      </c>
      <c r="K3607" s="32" t="s">
        <v>331</v>
      </c>
      <c r="L3607" s="32" t="s">
        <v>43</v>
      </c>
      <c r="M3607" s="32" t="s">
        <v>8296</v>
      </c>
      <c r="N3607" s="32" t="s">
        <v>8297</v>
      </c>
      <c r="O3607" s="32" t="s">
        <v>111</v>
      </c>
      <c r="P3607" s="32" t="s">
        <v>133</v>
      </c>
      <c r="Q3607" s="32" t="s">
        <v>134</v>
      </c>
      <c r="R3607" s="34">
        <v>22.7</v>
      </c>
      <c r="S3607" s="34">
        <v>27784.01</v>
      </c>
      <c r="T3607" s="35">
        <f t="shared" si="298"/>
        <v>630697.027</v>
      </c>
      <c r="U3607" s="36">
        <f t="shared" si="299"/>
        <v>706380.67024000012</v>
      </c>
      <c r="V3607" s="37" t="s">
        <v>48</v>
      </c>
      <c r="W3607" s="32">
        <v>2016</v>
      </c>
      <c r="X3607" s="38" t="s">
        <v>48</v>
      </c>
    </row>
    <row r="3608" spans="1:24" ht="50.1" customHeight="1">
      <c r="A3608" s="29" t="s">
        <v>8298</v>
      </c>
      <c r="B3608" s="30" t="s">
        <v>35</v>
      </c>
      <c r="C3608" s="31" t="s">
        <v>8292</v>
      </c>
      <c r="D3608" s="31" t="s">
        <v>8293</v>
      </c>
      <c r="E3608" s="31" t="s">
        <v>8294</v>
      </c>
      <c r="F3608" s="31" t="s">
        <v>8299</v>
      </c>
      <c r="G3608" s="32" t="s">
        <v>40</v>
      </c>
      <c r="H3608" s="33">
        <v>0</v>
      </c>
      <c r="I3608" s="67">
        <v>590000000</v>
      </c>
      <c r="J3608" s="32" t="s">
        <v>41</v>
      </c>
      <c r="K3608" s="32" t="s">
        <v>331</v>
      </c>
      <c r="L3608" s="32" t="s">
        <v>43</v>
      </c>
      <c r="M3608" s="32" t="s">
        <v>8296</v>
      </c>
      <c r="N3608" s="32" t="s">
        <v>8297</v>
      </c>
      <c r="O3608" s="32" t="s">
        <v>111</v>
      </c>
      <c r="P3608" s="32" t="s">
        <v>133</v>
      </c>
      <c r="Q3608" s="32" t="s">
        <v>134</v>
      </c>
      <c r="R3608" s="34">
        <v>22.7</v>
      </c>
      <c r="S3608" s="34">
        <v>16933.71</v>
      </c>
      <c r="T3608" s="35">
        <f t="shared" si="298"/>
        <v>384395.21699999995</v>
      </c>
      <c r="U3608" s="36">
        <f t="shared" si="299"/>
        <v>430522.64304</v>
      </c>
      <c r="V3608" s="37" t="s">
        <v>48</v>
      </c>
      <c r="W3608" s="32">
        <v>2016</v>
      </c>
      <c r="X3608" s="38" t="s">
        <v>48</v>
      </c>
    </row>
    <row r="3609" spans="1:24" ht="50.1" customHeight="1">
      <c r="A3609" s="29" t="s">
        <v>8300</v>
      </c>
      <c r="B3609" s="30" t="s">
        <v>35</v>
      </c>
      <c r="C3609" s="31" t="s">
        <v>8301</v>
      </c>
      <c r="D3609" s="31" t="s">
        <v>8302</v>
      </c>
      <c r="E3609" s="31" t="s">
        <v>8303</v>
      </c>
      <c r="F3609" s="31" t="s">
        <v>8304</v>
      </c>
      <c r="G3609" s="32" t="s">
        <v>40</v>
      </c>
      <c r="H3609" s="33">
        <v>0</v>
      </c>
      <c r="I3609" s="67">
        <v>590000000</v>
      </c>
      <c r="J3609" s="32" t="s">
        <v>41</v>
      </c>
      <c r="K3609" s="32" t="s">
        <v>331</v>
      </c>
      <c r="L3609" s="32" t="s">
        <v>41</v>
      </c>
      <c r="M3609" s="32" t="s">
        <v>84</v>
      </c>
      <c r="N3609" s="32" t="s">
        <v>303</v>
      </c>
      <c r="O3609" s="32" t="s">
        <v>8305</v>
      </c>
      <c r="P3609" s="32" t="s">
        <v>5716</v>
      </c>
      <c r="Q3609" s="32" t="s">
        <v>5717</v>
      </c>
      <c r="R3609" s="34">
        <v>78</v>
      </c>
      <c r="S3609" s="34">
        <v>4518.6899999999996</v>
      </c>
      <c r="T3609" s="35">
        <f t="shared" si="298"/>
        <v>352457.81999999995</v>
      </c>
      <c r="U3609" s="36">
        <f t="shared" si="299"/>
        <v>394752.75839999999</v>
      </c>
      <c r="V3609" s="37" t="s">
        <v>48</v>
      </c>
      <c r="W3609" s="32">
        <v>2016</v>
      </c>
      <c r="X3609" s="38" t="s">
        <v>48</v>
      </c>
    </row>
    <row r="3610" spans="1:24" ht="50.1" customHeight="1">
      <c r="A3610" s="29" t="s">
        <v>8306</v>
      </c>
      <c r="B3610" s="30" t="s">
        <v>35</v>
      </c>
      <c r="C3610" s="31" t="s">
        <v>8301</v>
      </c>
      <c r="D3610" s="31" t="s">
        <v>8302</v>
      </c>
      <c r="E3610" s="31" t="s">
        <v>8303</v>
      </c>
      <c r="F3610" s="31" t="s">
        <v>8307</v>
      </c>
      <c r="G3610" s="32" t="s">
        <v>40</v>
      </c>
      <c r="H3610" s="33">
        <v>0</v>
      </c>
      <c r="I3610" s="67">
        <v>590000000</v>
      </c>
      <c r="J3610" s="32" t="s">
        <v>41</v>
      </c>
      <c r="K3610" s="32" t="s">
        <v>331</v>
      </c>
      <c r="L3610" s="32" t="s">
        <v>41</v>
      </c>
      <c r="M3610" s="32" t="s">
        <v>84</v>
      </c>
      <c r="N3610" s="32" t="s">
        <v>303</v>
      </c>
      <c r="O3610" s="32" t="s">
        <v>8305</v>
      </c>
      <c r="P3610" s="32" t="s">
        <v>5716</v>
      </c>
      <c r="Q3610" s="32" t="s">
        <v>5717</v>
      </c>
      <c r="R3610" s="34">
        <v>10</v>
      </c>
      <c r="S3610" s="34">
        <v>4107.8999999999996</v>
      </c>
      <c r="T3610" s="35">
        <f t="shared" si="298"/>
        <v>41079</v>
      </c>
      <c r="U3610" s="36">
        <f t="shared" si="299"/>
        <v>46008.480000000003</v>
      </c>
      <c r="V3610" s="37" t="s">
        <v>48</v>
      </c>
      <c r="W3610" s="32">
        <v>2016</v>
      </c>
      <c r="X3610" s="38" t="s">
        <v>48</v>
      </c>
    </row>
    <row r="3611" spans="1:24" ht="50.1" customHeight="1">
      <c r="A3611" s="29" t="s">
        <v>8308</v>
      </c>
      <c r="B3611" s="30" t="s">
        <v>35</v>
      </c>
      <c r="C3611" s="31" t="s">
        <v>2220</v>
      </c>
      <c r="D3611" s="31" t="s">
        <v>2221</v>
      </c>
      <c r="E3611" s="31" t="s">
        <v>2222</v>
      </c>
      <c r="F3611" s="31" t="s">
        <v>8309</v>
      </c>
      <c r="G3611" s="32" t="s">
        <v>40</v>
      </c>
      <c r="H3611" s="33">
        <v>0</v>
      </c>
      <c r="I3611" s="67">
        <v>590000000</v>
      </c>
      <c r="J3611" s="32" t="s">
        <v>41</v>
      </c>
      <c r="K3611" s="32" t="s">
        <v>331</v>
      </c>
      <c r="L3611" s="32" t="s">
        <v>41</v>
      </c>
      <c r="M3611" s="32" t="s">
        <v>84</v>
      </c>
      <c r="N3611" s="32" t="s">
        <v>303</v>
      </c>
      <c r="O3611" s="32" t="s">
        <v>8305</v>
      </c>
      <c r="P3611" s="32">
        <v>796</v>
      </c>
      <c r="Q3611" s="32" t="s">
        <v>47</v>
      </c>
      <c r="R3611" s="34">
        <v>52</v>
      </c>
      <c r="S3611" s="34">
        <v>4107.8999999999996</v>
      </c>
      <c r="T3611" s="35">
        <f t="shared" si="298"/>
        <v>213610.8</v>
      </c>
      <c r="U3611" s="36">
        <f t="shared" si="299"/>
        <v>239244.09600000002</v>
      </c>
      <c r="V3611" s="37" t="s">
        <v>48</v>
      </c>
      <c r="W3611" s="32">
        <v>2016</v>
      </c>
      <c r="X3611" s="38" t="s">
        <v>48</v>
      </c>
    </row>
    <row r="3612" spans="1:24" ht="50.1" customHeight="1">
      <c r="A3612" s="29" t="s">
        <v>8310</v>
      </c>
      <c r="B3612" s="30" t="s">
        <v>35</v>
      </c>
      <c r="C3612" s="31" t="s">
        <v>8311</v>
      </c>
      <c r="D3612" s="31" t="s">
        <v>5412</v>
      </c>
      <c r="E3612" s="31" t="s">
        <v>8312</v>
      </c>
      <c r="F3612" s="31" t="s">
        <v>48</v>
      </c>
      <c r="G3612" s="32" t="s">
        <v>40</v>
      </c>
      <c r="H3612" s="33">
        <v>0</v>
      </c>
      <c r="I3612" s="67">
        <v>590000000</v>
      </c>
      <c r="J3612" s="32" t="s">
        <v>41</v>
      </c>
      <c r="K3612" s="32" t="s">
        <v>331</v>
      </c>
      <c r="L3612" s="32" t="s">
        <v>41</v>
      </c>
      <c r="M3612" s="32" t="s">
        <v>84</v>
      </c>
      <c r="N3612" s="32" t="s">
        <v>85</v>
      </c>
      <c r="O3612" s="32" t="s">
        <v>7097</v>
      </c>
      <c r="P3612" s="32" t="s">
        <v>310</v>
      </c>
      <c r="Q3612" s="32" t="s">
        <v>311</v>
      </c>
      <c r="R3612" s="34">
        <v>3</v>
      </c>
      <c r="S3612" s="34">
        <v>8000</v>
      </c>
      <c r="T3612" s="35">
        <f t="shared" si="298"/>
        <v>24000</v>
      </c>
      <c r="U3612" s="36">
        <f t="shared" si="299"/>
        <v>26880.000000000004</v>
      </c>
      <c r="V3612" s="37" t="s">
        <v>48</v>
      </c>
      <c r="W3612" s="32">
        <v>2016</v>
      </c>
      <c r="X3612" s="38" t="s">
        <v>48</v>
      </c>
    </row>
    <row r="3613" spans="1:24" ht="50.1" customHeight="1">
      <c r="A3613" s="29" t="s">
        <v>8313</v>
      </c>
      <c r="B3613" s="30" t="s">
        <v>35</v>
      </c>
      <c r="C3613" s="31" t="s">
        <v>8314</v>
      </c>
      <c r="D3613" s="31" t="s">
        <v>8315</v>
      </c>
      <c r="E3613" s="31" t="s">
        <v>8316</v>
      </c>
      <c r="F3613" s="31" t="s">
        <v>8317</v>
      </c>
      <c r="G3613" s="32" t="s">
        <v>40</v>
      </c>
      <c r="H3613" s="33">
        <v>0</v>
      </c>
      <c r="I3613" s="67">
        <v>590000000</v>
      </c>
      <c r="J3613" s="32" t="s">
        <v>394</v>
      </c>
      <c r="K3613" s="32" t="s">
        <v>331</v>
      </c>
      <c r="L3613" s="32" t="s">
        <v>83</v>
      </c>
      <c r="M3613" s="32" t="s">
        <v>69</v>
      </c>
      <c r="N3613" s="32" t="s">
        <v>8318</v>
      </c>
      <c r="O3613" s="32" t="s">
        <v>56</v>
      </c>
      <c r="P3613" s="32">
        <v>796</v>
      </c>
      <c r="Q3613" s="32" t="s">
        <v>47</v>
      </c>
      <c r="R3613" s="34">
        <v>224</v>
      </c>
      <c r="S3613" s="34">
        <v>3269</v>
      </c>
      <c r="T3613" s="35">
        <f t="shared" si="298"/>
        <v>732256</v>
      </c>
      <c r="U3613" s="36">
        <f t="shared" si="299"/>
        <v>820126.72000000009</v>
      </c>
      <c r="V3613" s="37" t="s">
        <v>48</v>
      </c>
      <c r="W3613" s="32">
        <v>2016</v>
      </c>
      <c r="X3613" s="38" t="s">
        <v>48</v>
      </c>
    </row>
    <row r="3614" spans="1:24" ht="50.1" customHeight="1">
      <c r="A3614" s="29" t="s">
        <v>8319</v>
      </c>
      <c r="B3614" s="30" t="s">
        <v>35</v>
      </c>
      <c r="C3614" s="31" t="s">
        <v>8314</v>
      </c>
      <c r="D3614" s="31" t="s">
        <v>8315</v>
      </c>
      <c r="E3614" s="31" t="s">
        <v>8316</v>
      </c>
      <c r="F3614" s="31" t="s">
        <v>8320</v>
      </c>
      <c r="G3614" s="32" t="s">
        <v>40</v>
      </c>
      <c r="H3614" s="33">
        <v>0</v>
      </c>
      <c r="I3614" s="67">
        <v>590000000</v>
      </c>
      <c r="J3614" s="32" t="s">
        <v>394</v>
      </c>
      <c r="K3614" s="32" t="s">
        <v>331</v>
      </c>
      <c r="L3614" s="32" t="s">
        <v>83</v>
      </c>
      <c r="M3614" s="32" t="s">
        <v>69</v>
      </c>
      <c r="N3614" s="32" t="s">
        <v>8318</v>
      </c>
      <c r="O3614" s="32" t="s">
        <v>56</v>
      </c>
      <c r="P3614" s="32">
        <v>796</v>
      </c>
      <c r="Q3614" s="32" t="s">
        <v>47</v>
      </c>
      <c r="R3614" s="34">
        <v>112</v>
      </c>
      <c r="S3614" s="34">
        <v>2101.5</v>
      </c>
      <c r="T3614" s="35">
        <f t="shared" ref="T3614:T3677" si="301">R3614*S3614</f>
        <v>235368</v>
      </c>
      <c r="U3614" s="36">
        <f t="shared" ref="U3614:U3677" si="302">T3614*1.12</f>
        <v>263612.16000000003</v>
      </c>
      <c r="V3614" s="37" t="s">
        <v>48</v>
      </c>
      <c r="W3614" s="32">
        <v>2016</v>
      </c>
      <c r="X3614" s="38" t="s">
        <v>48</v>
      </c>
    </row>
    <row r="3615" spans="1:24" ht="50.1" customHeight="1">
      <c r="A3615" s="29" t="s">
        <v>8321</v>
      </c>
      <c r="B3615" s="30" t="s">
        <v>35</v>
      </c>
      <c r="C3615" s="31" t="s">
        <v>1888</v>
      </c>
      <c r="D3615" s="31" t="s">
        <v>1889</v>
      </c>
      <c r="E3615" s="31" t="s">
        <v>1890</v>
      </c>
      <c r="F3615" s="31" t="s">
        <v>8322</v>
      </c>
      <c r="G3615" s="32" t="s">
        <v>40</v>
      </c>
      <c r="H3615" s="33">
        <v>0</v>
      </c>
      <c r="I3615" s="67">
        <v>590000000</v>
      </c>
      <c r="J3615" s="32" t="s">
        <v>394</v>
      </c>
      <c r="K3615" s="32" t="s">
        <v>331</v>
      </c>
      <c r="L3615" s="32" t="s">
        <v>83</v>
      </c>
      <c r="M3615" s="32" t="s">
        <v>69</v>
      </c>
      <c r="N3615" s="32" t="s">
        <v>8318</v>
      </c>
      <c r="O3615" s="32" t="s">
        <v>56</v>
      </c>
      <c r="P3615" s="32">
        <v>796</v>
      </c>
      <c r="Q3615" s="32" t="s">
        <v>47</v>
      </c>
      <c r="R3615" s="34">
        <v>112</v>
      </c>
      <c r="S3615" s="34">
        <v>31289</v>
      </c>
      <c r="T3615" s="35">
        <f t="shared" si="301"/>
        <v>3504368</v>
      </c>
      <c r="U3615" s="36">
        <f t="shared" si="302"/>
        <v>3924892.16</v>
      </c>
      <c r="V3615" s="37" t="s">
        <v>48</v>
      </c>
      <c r="W3615" s="32">
        <v>2016</v>
      </c>
      <c r="X3615" s="38" t="s">
        <v>48</v>
      </c>
    </row>
    <row r="3616" spans="1:24" ht="50.1" customHeight="1">
      <c r="A3616" s="29" t="s">
        <v>8323</v>
      </c>
      <c r="B3616" s="30" t="s">
        <v>35</v>
      </c>
      <c r="C3616" s="31" t="s">
        <v>1888</v>
      </c>
      <c r="D3616" s="31" t="s">
        <v>1889</v>
      </c>
      <c r="E3616" s="31" t="s">
        <v>1890</v>
      </c>
      <c r="F3616" s="31" t="s">
        <v>8324</v>
      </c>
      <c r="G3616" s="32" t="s">
        <v>40</v>
      </c>
      <c r="H3616" s="33">
        <v>0</v>
      </c>
      <c r="I3616" s="67">
        <v>590000000</v>
      </c>
      <c r="J3616" s="32" t="s">
        <v>394</v>
      </c>
      <c r="K3616" s="32" t="s">
        <v>331</v>
      </c>
      <c r="L3616" s="32" t="s">
        <v>83</v>
      </c>
      <c r="M3616" s="32" t="s">
        <v>69</v>
      </c>
      <c r="N3616" s="32" t="s">
        <v>8318</v>
      </c>
      <c r="O3616" s="32" t="s">
        <v>56</v>
      </c>
      <c r="P3616" s="32">
        <v>796</v>
      </c>
      <c r="Q3616" s="32" t="s">
        <v>47</v>
      </c>
      <c r="R3616" s="34">
        <v>224</v>
      </c>
      <c r="S3616" s="34">
        <v>26152</v>
      </c>
      <c r="T3616" s="35">
        <f t="shared" si="301"/>
        <v>5858048</v>
      </c>
      <c r="U3616" s="36">
        <f t="shared" si="302"/>
        <v>6561013.7600000007</v>
      </c>
      <c r="V3616" s="37" t="s">
        <v>48</v>
      </c>
      <c r="W3616" s="32">
        <v>2016</v>
      </c>
      <c r="X3616" s="38" t="s">
        <v>48</v>
      </c>
    </row>
    <row r="3617" spans="1:24" ht="50.1" customHeight="1">
      <c r="A3617" s="29" t="s">
        <v>8325</v>
      </c>
      <c r="B3617" s="30" t="s">
        <v>35</v>
      </c>
      <c r="C3617" s="31" t="s">
        <v>8326</v>
      </c>
      <c r="D3617" s="31" t="s">
        <v>8327</v>
      </c>
      <c r="E3617" s="31" t="s">
        <v>8328</v>
      </c>
      <c r="F3617" s="31" t="s">
        <v>8329</v>
      </c>
      <c r="G3617" s="32" t="s">
        <v>40</v>
      </c>
      <c r="H3617" s="33">
        <v>0</v>
      </c>
      <c r="I3617" s="67">
        <v>590000000</v>
      </c>
      <c r="J3617" s="32" t="s">
        <v>394</v>
      </c>
      <c r="K3617" s="32" t="s">
        <v>331</v>
      </c>
      <c r="L3617" s="32" t="s">
        <v>83</v>
      </c>
      <c r="M3617" s="32" t="s">
        <v>69</v>
      </c>
      <c r="N3617" s="32" t="s">
        <v>8318</v>
      </c>
      <c r="O3617" s="32" t="s">
        <v>56</v>
      </c>
      <c r="P3617" s="32">
        <v>796</v>
      </c>
      <c r="Q3617" s="32" t="s">
        <v>47</v>
      </c>
      <c r="R3617" s="34">
        <v>112</v>
      </c>
      <c r="S3617" s="34">
        <v>23350</v>
      </c>
      <c r="T3617" s="35">
        <f t="shared" si="301"/>
        <v>2615200</v>
      </c>
      <c r="U3617" s="36">
        <f t="shared" si="302"/>
        <v>2929024.0000000005</v>
      </c>
      <c r="V3617" s="37" t="s">
        <v>48</v>
      </c>
      <c r="W3617" s="32">
        <v>2016</v>
      </c>
      <c r="X3617" s="38" t="s">
        <v>48</v>
      </c>
    </row>
    <row r="3618" spans="1:24" ht="50.1" customHeight="1">
      <c r="A3618" s="29" t="s">
        <v>8330</v>
      </c>
      <c r="B3618" s="30" t="s">
        <v>35</v>
      </c>
      <c r="C3618" s="31" t="s">
        <v>8331</v>
      </c>
      <c r="D3618" s="31" t="s">
        <v>8332</v>
      </c>
      <c r="E3618" s="31" t="s">
        <v>8333</v>
      </c>
      <c r="F3618" s="31" t="s">
        <v>8334</v>
      </c>
      <c r="G3618" s="32" t="s">
        <v>40</v>
      </c>
      <c r="H3618" s="33">
        <v>0</v>
      </c>
      <c r="I3618" s="67">
        <v>590000000</v>
      </c>
      <c r="J3618" s="32" t="s">
        <v>394</v>
      </c>
      <c r="K3618" s="32" t="s">
        <v>331</v>
      </c>
      <c r="L3618" s="32" t="s">
        <v>83</v>
      </c>
      <c r="M3618" s="32" t="s">
        <v>69</v>
      </c>
      <c r="N3618" s="32" t="s">
        <v>303</v>
      </c>
      <c r="O3618" s="32" t="s">
        <v>111</v>
      </c>
      <c r="P3618" s="32">
        <v>796</v>
      </c>
      <c r="Q3618" s="32" t="s">
        <v>47</v>
      </c>
      <c r="R3618" s="34">
        <v>7</v>
      </c>
      <c r="S3618" s="34">
        <v>3400</v>
      </c>
      <c r="T3618" s="35">
        <f t="shared" si="301"/>
        <v>23800</v>
      </c>
      <c r="U3618" s="36">
        <f t="shared" si="302"/>
        <v>26656.000000000004</v>
      </c>
      <c r="V3618" s="37" t="s">
        <v>48</v>
      </c>
      <c r="W3618" s="32">
        <v>2016</v>
      </c>
      <c r="X3618" s="38" t="s">
        <v>48</v>
      </c>
    </row>
    <row r="3619" spans="1:24" ht="50.1" customHeight="1">
      <c r="A3619" s="29" t="s">
        <v>8335</v>
      </c>
      <c r="B3619" s="30" t="s">
        <v>35</v>
      </c>
      <c r="C3619" s="31" t="s">
        <v>8331</v>
      </c>
      <c r="D3619" s="31" t="s">
        <v>8332</v>
      </c>
      <c r="E3619" s="31" t="s">
        <v>8333</v>
      </c>
      <c r="F3619" s="31" t="s">
        <v>8336</v>
      </c>
      <c r="G3619" s="32" t="s">
        <v>40</v>
      </c>
      <c r="H3619" s="33">
        <v>0</v>
      </c>
      <c r="I3619" s="67">
        <v>590000000</v>
      </c>
      <c r="J3619" s="32" t="s">
        <v>394</v>
      </c>
      <c r="K3619" s="32" t="s">
        <v>331</v>
      </c>
      <c r="L3619" s="32" t="s">
        <v>83</v>
      </c>
      <c r="M3619" s="32" t="s">
        <v>69</v>
      </c>
      <c r="N3619" s="32" t="s">
        <v>303</v>
      </c>
      <c r="O3619" s="32" t="s">
        <v>111</v>
      </c>
      <c r="P3619" s="32">
        <v>796</v>
      </c>
      <c r="Q3619" s="32" t="s">
        <v>47</v>
      </c>
      <c r="R3619" s="34">
        <v>168</v>
      </c>
      <c r="S3619" s="34">
        <v>3500</v>
      </c>
      <c r="T3619" s="35">
        <f t="shared" si="301"/>
        <v>588000</v>
      </c>
      <c r="U3619" s="36">
        <f t="shared" si="302"/>
        <v>658560.00000000012</v>
      </c>
      <c r="V3619" s="37" t="s">
        <v>48</v>
      </c>
      <c r="W3619" s="32">
        <v>2016</v>
      </c>
      <c r="X3619" s="38" t="s">
        <v>48</v>
      </c>
    </row>
    <row r="3620" spans="1:24" ht="50.1" customHeight="1">
      <c r="A3620" s="29" t="s">
        <v>8337</v>
      </c>
      <c r="B3620" s="30" t="s">
        <v>35</v>
      </c>
      <c r="C3620" s="31" t="s">
        <v>8338</v>
      </c>
      <c r="D3620" s="31" t="s">
        <v>8339</v>
      </c>
      <c r="E3620" s="31" t="s">
        <v>8340</v>
      </c>
      <c r="F3620" s="31" t="s">
        <v>8341</v>
      </c>
      <c r="G3620" s="32" t="s">
        <v>40</v>
      </c>
      <c r="H3620" s="33">
        <v>0</v>
      </c>
      <c r="I3620" s="67">
        <v>590000000</v>
      </c>
      <c r="J3620" s="32" t="s">
        <v>394</v>
      </c>
      <c r="K3620" s="32" t="s">
        <v>331</v>
      </c>
      <c r="L3620" s="32" t="s">
        <v>83</v>
      </c>
      <c r="M3620" s="32" t="s">
        <v>69</v>
      </c>
      <c r="N3620" s="32" t="s">
        <v>8342</v>
      </c>
      <c r="O3620" s="32" t="s">
        <v>111</v>
      </c>
      <c r="P3620" s="32">
        <v>796</v>
      </c>
      <c r="Q3620" s="32" t="s">
        <v>47</v>
      </c>
      <c r="R3620" s="34">
        <v>21</v>
      </c>
      <c r="S3620" s="34">
        <v>6350</v>
      </c>
      <c r="T3620" s="35">
        <f t="shared" si="301"/>
        <v>133350</v>
      </c>
      <c r="U3620" s="36">
        <f t="shared" si="302"/>
        <v>149352</v>
      </c>
      <c r="V3620" s="37" t="s">
        <v>48</v>
      </c>
      <c r="W3620" s="32">
        <v>2016</v>
      </c>
      <c r="X3620" s="38" t="s">
        <v>48</v>
      </c>
    </row>
    <row r="3621" spans="1:24" ht="50.1" customHeight="1">
      <c r="A3621" s="29" t="s">
        <v>8343</v>
      </c>
      <c r="B3621" s="30" t="s">
        <v>35</v>
      </c>
      <c r="C3621" s="31" t="s">
        <v>5618</v>
      </c>
      <c r="D3621" s="31" t="s">
        <v>5619</v>
      </c>
      <c r="E3621" s="31" t="s">
        <v>5620</v>
      </c>
      <c r="F3621" s="31" t="s">
        <v>8344</v>
      </c>
      <c r="G3621" s="32" t="s">
        <v>40</v>
      </c>
      <c r="H3621" s="33">
        <v>0</v>
      </c>
      <c r="I3621" s="67">
        <v>590000000</v>
      </c>
      <c r="J3621" s="32" t="s">
        <v>394</v>
      </c>
      <c r="K3621" s="32" t="s">
        <v>331</v>
      </c>
      <c r="L3621" s="32" t="s">
        <v>83</v>
      </c>
      <c r="M3621" s="32" t="s">
        <v>69</v>
      </c>
      <c r="N3621" s="32" t="s">
        <v>8345</v>
      </c>
      <c r="O3621" s="32" t="s">
        <v>111</v>
      </c>
      <c r="P3621" s="32">
        <v>796</v>
      </c>
      <c r="Q3621" s="32" t="s">
        <v>47</v>
      </c>
      <c r="R3621" s="34">
        <v>168</v>
      </c>
      <c r="S3621" s="34">
        <v>17627</v>
      </c>
      <c r="T3621" s="35">
        <f t="shared" si="301"/>
        <v>2961336</v>
      </c>
      <c r="U3621" s="36">
        <f t="shared" si="302"/>
        <v>3316696.3200000003</v>
      </c>
      <c r="V3621" s="37" t="s">
        <v>48</v>
      </c>
      <c r="W3621" s="32">
        <v>2016</v>
      </c>
      <c r="X3621" s="38" t="s">
        <v>48</v>
      </c>
    </row>
    <row r="3622" spans="1:24" ht="50.1" customHeight="1">
      <c r="A3622" s="29" t="s">
        <v>8346</v>
      </c>
      <c r="B3622" s="30" t="s">
        <v>35</v>
      </c>
      <c r="C3622" s="31" t="s">
        <v>5618</v>
      </c>
      <c r="D3622" s="31" t="s">
        <v>5619</v>
      </c>
      <c r="E3622" s="31" t="s">
        <v>5620</v>
      </c>
      <c r="F3622" s="31" t="s">
        <v>8347</v>
      </c>
      <c r="G3622" s="32" t="s">
        <v>40</v>
      </c>
      <c r="H3622" s="33">
        <v>0</v>
      </c>
      <c r="I3622" s="67">
        <v>590000000</v>
      </c>
      <c r="J3622" s="32" t="s">
        <v>394</v>
      </c>
      <c r="K3622" s="32" t="s">
        <v>331</v>
      </c>
      <c r="L3622" s="32" t="s">
        <v>83</v>
      </c>
      <c r="M3622" s="32" t="s">
        <v>69</v>
      </c>
      <c r="N3622" s="32" t="s">
        <v>8345</v>
      </c>
      <c r="O3622" s="32" t="s">
        <v>111</v>
      </c>
      <c r="P3622" s="32">
        <v>796</v>
      </c>
      <c r="Q3622" s="32" t="s">
        <v>47</v>
      </c>
      <c r="R3622" s="34">
        <v>168</v>
      </c>
      <c r="S3622" s="34">
        <v>23673</v>
      </c>
      <c r="T3622" s="35">
        <f t="shared" si="301"/>
        <v>3977064</v>
      </c>
      <c r="U3622" s="36">
        <f t="shared" si="302"/>
        <v>4454311.6800000006</v>
      </c>
      <c r="V3622" s="37" t="s">
        <v>48</v>
      </c>
      <c r="W3622" s="32">
        <v>2016</v>
      </c>
      <c r="X3622" s="38" t="s">
        <v>48</v>
      </c>
    </row>
    <row r="3623" spans="1:24" ht="50.1" customHeight="1">
      <c r="A3623" s="29" t="s">
        <v>8348</v>
      </c>
      <c r="B3623" s="30" t="s">
        <v>35</v>
      </c>
      <c r="C3623" s="31" t="s">
        <v>8349</v>
      </c>
      <c r="D3623" s="31" t="s">
        <v>1596</v>
      </c>
      <c r="E3623" s="31" t="s">
        <v>8350</v>
      </c>
      <c r="F3623" s="31" t="s">
        <v>8351</v>
      </c>
      <c r="G3623" s="32" t="s">
        <v>40</v>
      </c>
      <c r="H3623" s="33">
        <v>0</v>
      </c>
      <c r="I3623" s="67">
        <v>590000000</v>
      </c>
      <c r="J3623" s="32" t="s">
        <v>394</v>
      </c>
      <c r="K3623" s="32" t="s">
        <v>331</v>
      </c>
      <c r="L3623" s="32" t="s">
        <v>83</v>
      </c>
      <c r="M3623" s="32" t="s">
        <v>69</v>
      </c>
      <c r="N3623" s="32" t="s">
        <v>8345</v>
      </c>
      <c r="O3623" s="32" t="s">
        <v>111</v>
      </c>
      <c r="P3623" s="32">
        <v>796</v>
      </c>
      <c r="Q3623" s="32" t="s">
        <v>47</v>
      </c>
      <c r="R3623" s="34">
        <v>56</v>
      </c>
      <c r="S3623" s="34">
        <v>19779</v>
      </c>
      <c r="T3623" s="35">
        <f t="shared" si="301"/>
        <v>1107624</v>
      </c>
      <c r="U3623" s="36">
        <f t="shared" si="302"/>
        <v>1240538.8800000001</v>
      </c>
      <c r="V3623" s="37" t="s">
        <v>48</v>
      </c>
      <c r="W3623" s="32">
        <v>2016</v>
      </c>
      <c r="X3623" s="38" t="s">
        <v>48</v>
      </c>
    </row>
    <row r="3624" spans="1:24" ht="50.1" customHeight="1">
      <c r="A3624" s="29" t="s">
        <v>8352</v>
      </c>
      <c r="B3624" s="30" t="s">
        <v>35</v>
      </c>
      <c r="C3624" s="31" t="s">
        <v>8353</v>
      </c>
      <c r="D3624" s="31" t="s">
        <v>1565</v>
      </c>
      <c r="E3624" s="31" t="s">
        <v>8354</v>
      </c>
      <c r="F3624" s="31" t="s">
        <v>8355</v>
      </c>
      <c r="G3624" s="32" t="s">
        <v>40</v>
      </c>
      <c r="H3624" s="33">
        <v>0</v>
      </c>
      <c r="I3624" s="67">
        <v>590000000</v>
      </c>
      <c r="J3624" s="32" t="s">
        <v>394</v>
      </c>
      <c r="K3624" s="32" t="s">
        <v>331</v>
      </c>
      <c r="L3624" s="32" t="s">
        <v>83</v>
      </c>
      <c r="M3624" s="32" t="s">
        <v>69</v>
      </c>
      <c r="N3624" s="32" t="s">
        <v>8345</v>
      </c>
      <c r="O3624" s="32" t="s">
        <v>111</v>
      </c>
      <c r="P3624" s="32">
        <v>796</v>
      </c>
      <c r="Q3624" s="32" t="s">
        <v>47</v>
      </c>
      <c r="R3624" s="34">
        <v>56</v>
      </c>
      <c r="S3624" s="34">
        <v>22928</v>
      </c>
      <c r="T3624" s="35">
        <f t="shared" si="301"/>
        <v>1283968</v>
      </c>
      <c r="U3624" s="36">
        <f t="shared" si="302"/>
        <v>1438044.1600000001</v>
      </c>
      <c r="V3624" s="37" t="s">
        <v>48</v>
      </c>
      <c r="W3624" s="32">
        <v>2016</v>
      </c>
      <c r="X3624" s="38" t="s">
        <v>48</v>
      </c>
    </row>
    <row r="3625" spans="1:24" ht="50.1" customHeight="1">
      <c r="A3625" s="29" t="s">
        <v>8356</v>
      </c>
      <c r="B3625" s="30" t="s">
        <v>35</v>
      </c>
      <c r="C3625" s="31" t="s">
        <v>8357</v>
      </c>
      <c r="D3625" s="31" t="s">
        <v>3099</v>
      </c>
      <c r="E3625" s="31" t="s">
        <v>8358</v>
      </c>
      <c r="F3625" s="31" t="s">
        <v>8359</v>
      </c>
      <c r="G3625" s="32" t="s">
        <v>40</v>
      </c>
      <c r="H3625" s="33">
        <v>0</v>
      </c>
      <c r="I3625" s="67">
        <v>590000000</v>
      </c>
      <c r="J3625" s="32" t="s">
        <v>394</v>
      </c>
      <c r="K3625" s="32" t="s">
        <v>331</v>
      </c>
      <c r="L3625" s="32" t="s">
        <v>83</v>
      </c>
      <c r="M3625" s="32" t="s">
        <v>69</v>
      </c>
      <c r="N3625" s="32" t="s">
        <v>8360</v>
      </c>
      <c r="O3625" s="32" t="s">
        <v>7257</v>
      </c>
      <c r="P3625" s="32">
        <v>796</v>
      </c>
      <c r="Q3625" s="32" t="s">
        <v>47</v>
      </c>
      <c r="R3625" s="34">
        <v>7</v>
      </c>
      <c r="S3625" s="34">
        <v>5500</v>
      </c>
      <c r="T3625" s="35">
        <f t="shared" si="301"/>
        <v>38500</v>
      </c>
      <c r="U3625" s="36">
        <f t="shared" si="302"/>
        <v>43120.000000000007</v>
      </c>
      <c r="V3625" s="37" t="s">
        <v>48</v>
      </c>
      <c r="W3625" s="32">
        <v>2016</v>
      </c>
      <c r="X3625" s="38" t="s">
        <v>48</v>
      </c>
    </row>
    <row r="3626" spans="1:24" ht="50.1" customHeight="1">
      <c r="A3626" s="29" t="s">
        <v>8361</v>
      </c>
      <c r="B3626" s="30" t="s">
        <v>35</v>
      </c>
      <c r="C3626" s="31" t="s">
        <v>8362</v>
      </c>
      <c r="D3626" s="31" t="s">
        <v>3733</v>
      </c>
      <c r="E3626" s="31" t="s">
        <v>8363</v>
      </c>
      <c r="F3626" s="31" t="s">
        <v>8364</v>
      </c>
      <c r="G3626" s="32" t="s">
        <v>40</v>
      </c>
      <c r="H3626" s="33">
        <v>0</v>
      </c>
      <c r="I3626" s="67">
        <v>590000000</v>
      </c>
      <c r="J3626" s="32" t="s">
        <v>41</v>
      </c>
      <c r="K3626" s="32" t="s">
        <v>331</v>
      </c>
      <c r="L3626" s="32" t="s">
        <v>41</v>
      </c>
      <c r="M3626" s="32" t="s">
        <v>84</v>
      </c>
      <c r="N3626" s="32" t="s">
        <v>303</v>
      </c>
      <c r="O3626" s="32" t="s">
        <v>640</v>
      </c>
      <c r="P3626" s="32">
        <v>796</v>
      </c>
      <c r="Q3626" s="32" t="s">
        <v>47</v>
      </c>
      <c r="R3626" s="34">
        <v>25</v>
      </c>
      <c r="S3626" s="34">
        <v>6300</v>
      </c>
      <c r="T3626" s="35">
        <f t="shared" si="301"/>
        <v>157500</v>
      </c>
      <c r="U3626" s="36">
        <f t="shared" si="302"/>
        <v>176400.00000000003</v>
      </c>
      <c r="V3626" s="37" t="s">
        <v>48</v>
      </c>
      <c r="W3626" s="32">
        <v>2016</v>
      </c>
      <c r="X3626" s="38" t="s">
        <v>48</v>
      </c>
    </row>
    <row r="3627" spans="1:24" ht="50.1" customHeight="1">
      <c r="A3627" s="29" t="s">
        <v>8365</v>
      </c>
      <c r="B3627" s="30" t="s">
        <v>35</v>
      </c>
      <c r="C3627" s="31" t="s">
        <v>8366</v>
      </c>
      <c r="D3627" s="31" t="s">
        <v>8293</v>
      </c>
      <c r="E3627" s="31" t="s">
        <v>8294</v>
      </c>
      <c r="F3627" s="31" t="s">
        <v>8367</v>
      </c>
      <c r="G3627" s="32" t="s">
        <v>40</v>
      </c>
      <c r="H3627" s="33">
        <v>0</v>
      </c>
      <c r="I3627" s="67">
        <v>590000000</v>
      </c>
      <c r="J3627" s="32" t="s">
        <v>41</v>
      </c>
      <c r="K3627" s="32" t="s">
        <v>331</v>
      </c>
      <c r="L3627" s="32" t="s">
        <v>43</v>
      </c>
      <c r="M3627" s="32" t="s">
        <v>84</v>
      </c>
      <c r="N3627" s="32" t="s">
        <v>8297</v>
      </c>
      <c r="O3627" s="32" t="s">
        <v>111</v>
      </c>
      <c r="P3627" s="32" t="s">
        <v>189</v>
      </c>
      <c r="Q3627" s="32" t="s">
        <v>190</v>
      </c>
      <c r="R3627" s="34">
        <v>171</v>
      </c>
      <c r="S3627" s="34">
        <v>6412.5</v>
      </c>
      <c r="T3627" s="35">
        <f t="shared" si="301"/>
        <v>1096537.5</v>
      </c>
      <c r="U3627" s="36">
        <f t="shared" si="302"/>
        <v>1228122.0000000002</v>
      </c>
      <c r="V3627" s="37" t="s">
        <v>48</v>
      </c>
      <c r="W3627" s="32">
        <v>2016</v>
      </c>
      <c r="X3627" s="38" t="s">
        <v>48</v>
      </c>
    </row>
    <row r="3628" spans="1:24" ht="50.1" customHeight="1">
      <c r="A3628" s="29" t="s">
        <v>8368</v>
      </c>
      <c r="B3628" s="30" t="s">
        <v>35</v>
      </c>
      <c r="C3628" s="31" t="s">
        <v>8369</v>
      </c>
      <c r="D3628" s="31" t="s">
        <v>2280</v>
      </c>
      <c r="E3628" s="31" t="s">
        <v>8370</v>
      </c>
      <c r="F3628" s="31" t="s">
        <v>48</v>
      </c>
      <c r="G3628" s="32" t="s">
        <v>40</v>
      </c>
      <c r="H3628" s="33">
        <v>0</v>
      </c>
      <c r="I3628" s="67">
        <v>590000000</v>
      </c>
      <c r="J3628" s="32" t="s">
        <v>41</v>
      </c>
      <c r="K3628" s="32" t="s">
        <v>331</v>
      </c>
      <c r="L3628" s="32" t="s">
        <v>43</v>
      </c>
      <c r="M3628" s="32" t="s">
        <v>84</v>
      </c>
      <c r="N3628" s="32" t="s">
        <v>154</v>
      </c>
      <c r="O3628" s="32" t="s">
        <v>155</v>
      </c>
      <c r="P3628" s="32" t="s">
        <v>162</v>
      </c>
      <c r="Q3628" s="32" t="s">
        <v>163</v>
      </c>
      <c r="R3628" s="34">
        <v>1.65</v>
      </c>
      <c r="S3628" s="34">
        <v>211000</v>
      </c>
      <c r="T3628" s="35">
        <f t="shared" si="301"/>
        <v>348150</v>
      </c>
      <c r="U3628" s="36">
        <f t="shared" si="302"/>
        <v>389928.00000000006</v>
      </c>
      <c r="V3628" s="37" t="s">
        <v>48</v>
      </c>
      <c r="W3628" s="32">
        <v>2016</v>
      </c>
      <c r="X3628" s="38" t="s">
        <v>48</v>
      </c>
    </row>
    <row r="3629" spans="1:24" ht="50.1" customHeight="1">
      <c r="A3629" s="29" t="s">
        <v>8371</v>
      </c>
      <c r="B3629" s="30" t="s">
        <v>35</v>
      </c>
      <c r="C3629" s="31" t="s">
        <v>8372</v>
      </c>
      <c r="D3629" s="31" t="s">
        <v>2280</v>
      </c>
      <c r="E3629" s="31" t="s">
        <v>8373</v>
      </c>
      <c r="F3629" s="31" t="s">
        <v>48</v>
      </c>
      <c r="G3629" s="32" t="s">
        <v>40</v>
      </c>
      <c r="H3629" s="33">
        <v>0</v>
      </c>
      <c r="I3629" s="67">
        <v>590000000</v>
      </c>
      <c r="J3629" s="32" t="s">
        <v>41</v>
      </c>
      <c r="K3629" s="32" t="s">
        <v>331</v>
      </c>
      <c r="L3629" s="32" t="s">
        <v>43</v>
      </c>
      <c r="M3629" s="32" t="s">
        <v>84</v>
      </c>
      <c r="N3629" s="32" t="s">
        <v>154</v>
      </c>
      <c r="O3629" s="32" t="s">
        <v>155</v>
      </c>
      <c r="P3629" s="32" t="s">
        <v>162</v>
      </c>
      <c r="Q3629" s="32" t="s">
        <v>163</v>
      </c>
      <c r="R3629" s="34">
        <v>3.45</v>
      </c>
      <c r="S3629" s="34">
        <v>221000</v>
      </c>
      <c r="T3629" s="35">
        <f t="shared" si="301"/>
        <v>762450</v>
      </c>
      <c r="U3629" s="36">
        <f t="shared" si="302"/>
        <v>853944.00000000012</v>
      </c>
      <c r="V3629" s="37" t="s">
        <v>48</v>
      </c>
      <c r="W3629" s="32">
        <v>2016</v>
      </c>
      <c r="X3629" s="38" t="s">
        <v>48</v>
      </c>
    </row>
    <row r="3630" spans="1:24" ht="50.1" customHeight="1">
      <c r="A3630" s="29" t="s">
        <v>8374</v>
      </c>
      <c r="B3630" s="30" t="s">
        <v>35</v>
      </c>
      <c r="C3630" s="31" t="s">
        <v>8375</v>
      </c>
      <c r="D3630" s="31" t="s">
        <v>2280</v>
      </c>
      <c r="E3630" s="31" t="s">
        <v>8376</v>
      </c>
      <c r="F3630" s="31" t="s">
        <v>48</v>
      </c>
      <c r="G3630" s="32" t="s">
        <v>40</v>
      </c>
      <c r="H3630" s="33">
        <v>0</v>
      </c>
      <c r="I3630" s="67">
        <v>590000000</v>
      </c>
      <c r="J3630" s="32" t="s">
        <v>41</v>
      </c>
      <c r="K3630" s="32" t="s">
        <v>331</v>
      </c>
      <c r="L3630" s="32" t="s">
        <v>43</v>
      </c>
      <c r="M3630" s="32" t="s">
        <v>84</v>
      </c>
      <c r="N3630" s="32" t="s">
        <v>154</v>
      </c>
      <c r="O3630" s="32" t="s">
        <v>155</v>
      </c>
      <c r="P3630" s="32" t="s">
        <v>162</v>
      </c>
      <c r="Q3630" s="32" t="s">
        <v>163</v>
      </c>
      <c r="R3630" s="34">
        <v>7.56</v>
      </c>
      <c r="S3630" s="34">
        <v>211000</v>
      </c>
      <c r="T3630" s="35">
        <f t="shared" si="301"/>
        <v>1595160</v>
      </c>
      <c r="U3630" s="36">
        <f t="shared" si="302"/>
        <v>1786579.2000000002</v>
      </c>
      <c r="V3630" s="37" t="s">
        <v>48</v>
      </c>
      <c r="W3630" s="32">
        <v>2016</v>
      </c>
      <c r="X3630" s="38" t="s">
        <v>48</v>
      </c>
    </row>
    <row r="3631" spans="1:24" ht="50.1" customHeight="1">
      <c r="A3631" s="29" t="s">
        <v>8377</v>
      </c>
      <c r="B3631" s="30" t="s">
        <v>35</v>
      </c>
      <c r="C3631" s="31" t="s">
        <v>8378</v>
      </c>
      <c r="D3631" s="31" t="s">
        <v>2280</v>
      </c>
      <c r="E3631" s="31" t="s">
        <v>8379</v>
      </c>
      <c r="F3631" s="31" t="s">
        <v>48</v>
      </c>
      <c r="G3631" s="32" t="s">
        <v>40</v>
      </c>
      <c r="H3631" s="33">
        <v>0</v>
      </c>
      <c r="I3631" s="67">
        <v>590000000</v>
      </c>
      <c r="J3631" s="32" t="s">
        <v>41</v>
      </c>
      <c r="K3631" s="32" t="s">
        <v>331</v>
      </c>
      <c r="L3631" s="32" t="s">
        <v>43</v>
      </c>
      <c r="M3631" s="32" t="s">
        <v>84</v>
      </c>
      <c r="N3631" s="32" t="s">
        <v>154</v>
      </c>
      <c r="O3631" s="32" t="s">
        <v>155</v>
      </c>
      <c r="P3631" s="32" t="s">
        <v>162</v>
      </c>
      <c r="Q3631" s="32" t="s">
        <v>163</v>
      </c>
      <c r="R3631" s="34">
        <v>8.2899999999999991</v>
      </c>
      <c r="S3631" s="34">
        <v>337000</v>
      </c>
      <c r="T3631" s="35">
        <f t="shared" si="301"/>
        <v>2793729.9999999995</v>
      </c>
      <c r="U3631" s="36">
        <f t="shared" si="302"/>
        <v>3128977.5999999996</v>
      </c>
      <c r="V3631" s="37" t="s">
        <v>48</v>
      </c>
      <c r="W3631" s="32">
        <v>2016</v>
      </c>
      <c r="X3631" s="38" t="s">
        <v>48</v>
      </c>
    </row>
    <row r="3632" spans="1:24" ht="50.1" customHeight="1">
      <c r="A3632" s="29" t="s">
        <v>8380</v>
      </c>
      <c r="B3632" s="30" t="s">
        <v>35</v>
      </c>
      <c r="C3632" s="31" t="s">
        <v>8381</v>
      </c>
      <c r="D3632" s="31" t="s">
        <v>2280</v>
      </c>
      <c r="E3632" s="31" t="s">
        <v>8382</v>
      </c>
      <c r="F3632" s="31" t="s">
        <v>48</v>
      </c>
      <c r="G3632" s="32" t="s">
        <v>40</v>
      </c>
      <c r="H3632" s="33">
        <v>0</v>
      </c>
      <c r="I3632" s="67">
        <v>590000000</v>
      </c>
      <c r="J3632" s="32" t="s">
        <v>41</v>
      </c>
      <c r="K3632" s="32" t="s">
        <v>331</v>
      </c>
      <c r="L3632" s="32" t="s">
        <v>43</v>
      </c>
      <c r="M3632" s="32" t="s">
        <v>84</v>
      </c>
      <c r="N3632" s="32" t="s">
        <v>154</v>
      </c>
      <c r="O3632" s="32" t="s">
        <v>155</v>
      </c>
      <c r="P3632" s="32" t="s">
        <v>162</v>
      </c>
      <c r="Q3632" s="32" t="s">
        <v>163</v>
      </c>
      <c r="R3632" s="34">
        <v>22.17</v>
      </c>
      <c r="S3632" s="34">
        <v>209000</v>
      </c>
      <c r="T3632" s="35">
        <f t="shared" si="301"/>
        <v>4633530</v>
      </c>
      <c r="U3632" s="36">
        <f t="shared" si="302"/>
        <v>5189553.6000000006</v>
      </c>
      <c r="V3632" s="37" t="s">
        <v>48</v>
      </c>
      <c r="W3632" s="32">
        <v>2016</v>
      </c>
      <c r="X3632" s="38" t="s">
        <v>48</v>
      </c>
    </row>
    <row r="3633" spans="1:24" ht="50.1" customHeight="1">
      <c r="A3633" s="29" t="s">
        <v>8383</v>
      </c>
      <c r="B3633" s="30" t="s">
        <v>35</v>
      </c>
      <c r="C3633" s="31" t="s">
        <v>8384</v>
      </c>
      <c r="D3633" s="31" t="s">
        <v>2811</v>
      </c>
      <c r="E3633" s="31" t="s">
        <v>8385</v>
      </c>
      <c r="F3633" s="31" t="s">
        <v>48</v>
      </c>
      <c r="G3633" s="32" t="s">
        <v>40</v>
      </c>
      <c r="H3633" s="33">
        <v>0</v>
      </c>
      <c r="I3633" s="67">
        <v>590000000</v>
      </c>
      <c r="J3633" s="32" t="s">
        <v>41</v>
      </c>
      <c r="K3633" s="32" t="s">
        <v>331</v>
      </c>
      <c r="L3633" s="32" t="s">
        <v>43</v>
      </c>
      <c r="M3633" s="32" t="s">
        <v>84</v>
      </c>
      <c r="N3633" s="32" t="s">
        <v>154</v>
      </c>
      <c r="O3633" s="32" t="s">
        <v>155</v>
      </c>
      <c r="P3633" s="32" t="s">
        <v>162</v>
      </c>
      <c r="Q3633" s="32" t="s">
        <v>163</v>
      </c>
      <c r="R3633" s="34">
        <v>5.1920000000000002</v>
      </c>
      <c r="S3633" s="34">
        <v>147000</v>
      </c>
      <c r="T3633" s="35">
        <f t="shared" si="301"/>
        <v>763224</v>
      </c>
      <c r="U3633" s="36">
        <f t="shared" si="302"/>
        <v>854810.88000000012</v>
      </c>
      <c r="V3633" s="37" t="s">
        <v>48</v>
      </c>
      <c r="W3633" s="32">
        <v>2016</v>
      </c>
      <c r="X3633" s="38" t="s">
        <v>48</v>
      </c>
    </row>
    <row r="3634" spans="1:24" ht="50.1" customHeight="1">
      <c r="A3634" s="29" t="s">
        <v>8386</v>
      </c>
      <c r="B3634" s="30" t="s">
        <v>35</v>
      </c>
      <c r="C3634" s="31" t="s">
        <v>8387</v>
      </c>
      <c r="D3634" s="31" t="s">
        <v>2811</v>
      </c>
      <c r="E3634" s="31" t="s">
        <v>8388</v>
      </c>
      <c r="F3634" s="31" t="s">
        <v>48</v>
      </c>
      <c r="G3634" s="32" t="s">
        <v>40</v>
      </c>
      <c r="H3634" s="33">
        <v>0</v>
      </c>
      <c r="I3634" s="67">
        <v>590000000</v>
      </c>
      <c r="J3634" s="32" t="s">
        <v>41</v>
      </c>
      <c r="K3634" s="32" t="s">
        <v>331</v>
      </c>
      <c r="L3634" s="32" t="s">
        <v>43</v>
      </c>
      <c r="M3634" s="32" t="s">
        <v>84</v>
      </c>
      <c r="N3634" s="32" t="s">
        <v>154</v>
      </c>
      <c r="O3634" s="32" t="s">
        <v>155</v>
      </c>
      <c r="P3634" s="32" t="s">
        <v>162</v>
      </c>
      <c r="Q3634" s="32" t="s">
        <v>163</v>
      </c>
      <c r="R3634" s="34">
        <v>2.895</v>
      </c>
      <c r="S3634" s="34">
        <v>260000</v>
      </c>
      <c r="T3634" s="35">
        <f t="shared" si="301"/>
        <v>752700</v>
      </c>
      <c r="U3634" s="36">
        <f t="shared" si="302"/>
        <v>843024.00000000012</v>
      </c>
      <c r="V3634" s="37" t="s">
        <v>48</v>
      </c>
      <c r="W3634" s="32">
        <v>2016</v>
      </c>
      <c r="X3634" s="38" t="s">
        <v>48</v>
      </c>
    </row>
    <row r="3635" spans="1:24" ht="50.1" customHeight="1">
      <c r="A3635" s="29" t="s">
        <v>8389</v>
      </c>
      <c r="B3635" s="30" t="s">
        <v>35</v>
      </c>
      <c r="C3635" s="31" t="s">
        <v>8390</v>
      </c>
      <c r="D3635" s="31" t="s">
        <v>4897</v>
      </c>
      <c r="E3635" s="31" t="s">
        <v>8391</v>
      </c>
      <c r="F3635" s="31" t="s">
        <v>48</v>
      </c>
      <c r="G3635" s="32" t="s">
        <v>40</v>
      </c>
      <c r="H3635" s="33">
        <v>0</v>
      </c>
      <c r="I3635" s="67">
        <v>590000000</v>
      </c>
      <c r="J3635" s="32" t="s">
        <v>41</v>
      </c>
      <c r="K3635" s="32" t="s">
        <v>331</v>
      </c>
      <c r="L3635" s="32" t="s">
        <v>43</v>
      </c>
      <c r="M3635" s="32" t="s">
        <v>84</v>
      </c>
      <c r="N3635" s="32" t="s">
        <v>154</v>
      </c>
      <c r="O3635" s="32" t="s">
        <v>155</v>
      </c>
      <c r="P3635" s="32" t="s">
        <v>133</v>
      </c>
      <c r="Q3635" s="32" t="s">
        <v>134</v>
      </c>
      <c r="R3635" s="34">
        <v>18</v>
      </c>
      <c r="S3635" s="34">
        <v>2900</v>
      </c>
      <c r="T3635" s="35">
        <f t="shared" si="301"/>
        <v>52200</v>
      </c>
      <c r="U3635" s="36">
        <f t="shared" si="302"/>
        <v>58464.000000000007</v>
      </c>
      <c r="V3635" s="37" t="s">
        <v>48</v>
      </c>
      <c r="W3635" s="32">
        <v>2016</v>
      </c>
      <c r="X3635" s="38" t="s">
        <v>48</v>
      </c>
    </row>
    <row r="3636" spans="1:24" ht="50.1" customHeight="1">
      <c r="A3636" s="29" t="s">
        <v>8392</v>
      </c>
      <c r="B3636" s="30" t="s">
        <v>35</v>
      </c>
      <c r="C3636" s="31" t="s">
        <v>8393</v>
      </c>
      <c r="D3636" s="31" t="s">
        <v>6088</v>
      </c>
      <c r="E3636" s="31" t="s">
        <v>8394</v>
      </c>
      <c r="F3636" s="31" t="s">
        <v>48</v>
      </c>
      <c r="G3636" s="32" t="s">
        <v>40</v>
      </c>
      <c r="H3636" s="33">
        <v>0</v>
      </c>
      <c r="I3636" s="67">
        <v>590000000</v>
      </c>
      <c r="J3636" s="32" t="s">
        <v>41</v>
      </c>
      <c r="K3636" s="32" t="s">
        <v>331</v>
      </c>
      <c r="L3636" s="32" t="s">
        <v>43</v>
      </c>
      <c r="M3636" s="32" t="s">
        <v>84</v>
      </c>
      <c r="N3636" s="32" t="s">
        <v>154</v>
      </c>
      <c r="O3636" s="32" t="s">
        <v>155</v>
      </c>
      <c r="P3636" s="32" t="s">
        <v>162</v>
      </c>
      <c r="Q3636" s="32" t="s">
        <v>163</v>
      </c>
      <c r="R3636" s="34">
        <v>1.0860000000000001</v>
      </c>
      <c r="S3636" s="34">
        <v>257000</v>
      </c>
      <c r="T3636" s="35">
        <f t="shared" si="301"/>
        <v>279102</v>
      </c>
      <c r="U3636" s="36">
        <f t="shared" si="302"/>
        <v>312594.24000000005</v>
      </c>
      <c r="V3636" s="37" t="s">
        <v>48</v>
      </c>
      <c r="W3636" s="32">
        <v>2016</v>
      </c>
      <c r="X3636" s="38" t="s">
        <v>48</v>
      </c>
    </row>
    <row r="3637" spans="1:24" ht="50.1" customHeight="1">
      <c r="A3637" s="29" t="s">
        <v>8395</v>
      </c>
      <c r="B3637" s="30" t="s">
        <v>35</v>
      </c>
      <c r="C3637" s="31" t="s">
        <v>8396</v>
      </c>
      <c r="D3637" s="31" t="s">
        <v>6088</v>
      </c>
      <c r="E3637" s="31" t="s">
        <v>8397</v>
      </c>
      <c r="F3637" s="31" t="s">
        <v>48</v>
      </c>
      <c r="G3637" s="32" t="s">
        <v>40</v>
      </c>
      <c r="H3637" s="33">
        <v>0</v>
      </c>
      <c r="I3637" s="67">
        <v>590000000</v>
      </c>
      <c r="J3637" s="32" t="s">
        <v>41</v>
      </c>
      <c r="K3637" s="32" t="s">
        <v>331</v>
      </c>
      <c r="L3637" s="32" t="s">
        <v>43</v>
      </c>
      <c r="M3637" s="32" t="s">
        <v>84</v>
      </c>
      <c r="N3637" s="32" t="s">
        <v>154</v>
      </c>
      <c r="O3637" s="32" t="s">
        <v>155</v>
      </c>
      <c r="P3637" s="32" t="s">
        <v>162</v>
      </c>
      <c r="Q3637" s="32" t="s">
        <v>163</v>
      </c>
      <c r="R3637" s="34">
        <v>0.61599999999999999</v>
      </c>
      <c r="S3637" s="34">
        <v>474000</v>
      </c>
      <c r="T3637" s="35">
        <f t="shared" si="301"/>
        <v>291984</v>
      </c>
      <c r="U3637" s="36">
        <f t="shared" si="302"/>
        <v>327022.08000000002</v>
      </c>
      <c r="V3637" s="37" t="s">
        <v>48</v>
      </c>
      <c r="W3637" s="32">
        <v>2016</v>
      </c>
      <c r="X3637" s="38" t="s">
        <v>48</v>
      </c>
    </row>
    <row r="3638" spans="1:24" ht="50.1" customHeight="1">
      <c r="A3638" s="29" t="s">
        <v>8398</v>
      </c>
      <c r="B3638" s="30" t="s">
        <v>35</v>
      </c>
      <c r="C3638" s="31" t="s">
        <v>2983</v>
      </c>
      <c r="D3638" s="31" t="s">
        <v>2811</v>
      </c>
      <c r="E3638" s="31" t="s">
        <v>2984</v>
      </c>
      <c r="F3638" s="31" t="s">
        <v>8399</v>
      </c>
      <c r="G3638" s="32" t="s">
        <v>40</v>
      </c>
      <c r="H3638" s="33">
        <v>0</v>
      </c>
      <c r="I3638" s="67">
        <v>590000000</v>
      </c>
      <c r="J3638" s="32" t="s">
        <v>2986</v>
      </c>
      <c r="K3638" s="32" t="s">
        <v>331</v>
      </c>
      <c r="L3638" s="32" t="s">
        <v>41</v>
      </c>
      <c r="M3638" s="32" t="s">
        <v>84</v>
      </c>
      <c r="N3638" s="32" t="s">
        <v>8400</v>
      </c>
      <c r="O3638" s="32" t="s">
        <v>8401</v>
      </c>
      <c r="P3638" s="32">
        <v>796</v>
      </c>
      <c r="Q3638" s="32" t="s">
        <v>47</v>
      </c>
      <c r="R3638" s="34">
        <v>6</v>
      </c>
      <c r="S3638" s="34">
        <v>9070</v>
      </c>
      <c r="T3638" s="35">
        <f t="shared" si="301"/>
        <v>54420</v>
      </c>
      <c r="U3638" s="36">
        <f t="shared" si="302"/>
        <v>60950.400000000009</v>
      </c>
      <c r="V3638" s="37" t="s">
        <v>48</v>
      </c>
      <c r="W3638" s="32">
        <v>2016</v>
      </c>
      <c r="X3638" s="38" t="s">
        <v>48</v>
      </c>
    </row>
    <row r="3639" spans="1:24" ht="50.1" customHeight="1">
      <c r="A3639" s="29" t="s">
        <v>8402</v>
      </c>
      <c r="B3639" s="30" t="s">
        <v>35</v>
      </c>
      <c r="C3639" s="31" t="s">
        <v>8403</v>
      </c>
      <c r="D3639" s="31" t="s">
        <v>8404</v>
      </c>
      <c r="E3639" s="31" t="s">
        <v>8405</v>
      </c>
      <c r="F3639" s="31" t="s">
        <v>8406</v>
      </c>
      <c r="G3639" s="32" t="s">
        <v>40</v>
      </c>
      <c r="H3639" s="33">
        <v>0</v>
      </c>
      <c r="I3639" s="67">
        <v>590000000</v>
      </c>
      <c r="J3639" s="32" t="s">
        <v>8407</v>
      </c>
      <c r="K3639" s="32" t="s">
        <v>331</v>
      </c>
      <c r="L3639" s="32" t="s">
        <v>41</v>
      </c>
      <c r="M3639" s="32" t="s">
        <v>84</v>
      </c>
      <c r="N3639" s="32" t="s">
        <v>8408</v>
      </c>
      <c r="O3639" s="32" t="s">
        <v>46</v>
      </c>
      <c r="P3639" s="32" t="s">
        <v>133</v>
      </c>
      <c r="Q3639" s="32" t="s">
        <v>134</v>
      </c>
      <c r="R3639" s="34">
        <v>0.1</v>
      </c>
      <c r="S3639" s="34">
        <v>57000</v>
      </c>
      <c r="T3639" s="35">
        <f t="shared" si="301"/>
        <v>5700</v>
      </c>
      <c r="U3639" s="36">
        <f t="shared" si="302"/>
        <v>6384.0000000000009</v>
      </c>
      <c r="V3639" s="37" t="s">
        <v>48</v>
      </c>
      <c r="W3639" s="32">
        <v>2016</v>
      </c>
      <c r="X3639" s="38" t="s">
        <v>48</v>
      </c>
    </row>
    <row r="3640" spans="1:24" ht="50.1" customHeight="1">
      <c r="A3640" s="29" t="s">
        <v>8409</v>
      </c>
      <c r="B3640" s="30" t="s">
        <v>35</v>
      </c>
      <c r="C3640" s="31" t="s">
        <v>8410</v>
      </c>
      <c r="D3640" s="31" t="s">
        <v>8411</v>
      </c>
      <c r="E3640" s="31" t="s">
        <v>8412</v>
      </c>
      <c r="F3640" s="31" t="s">
        <v>8413</v>
      </c>
      <c r="G3640" s="32" t="s">
        <v>40</v>
      </c>
      <c r="H3640" s="33">
        <v>0</v>
      </c>
      <c r="I3640" s="67">
        <v>590000000</v>
      </c>
      <c r="J3640" s="32" t="s">
        <v>8407</v>
      </c>
      <c r="K3640" s="32" t="s">
        <v>331</v>
      </c>
      <c r="L3640" s="32" t="s">
        <v>41</v>
      </c>
      <c r="M3640" s="32" t="s">
        <v>84</v>
      </c>
      <c r="N3640" s="32" t="s">
        <v>8408</v>
      </c>
      <c r="O3640" s="32" t="s">
        <v>46</v>
      </c>
      <c r="P3640" s="32">
        <v>796</v>
      </c>
      <c r="Q3640" s="32" t="s">
        <v>47</v>
      </c>
      <c r="R3640" s="34">
        <v>1</v>
      </c>
      <c r="S3640" s="34">
        <v>4170.7299999999996</v>
      </c>
      <c r="T3640" s="35">
        <f t="shared" si="301"/>
        <v>4170.7299999999996</v>
      </c>
      <c r="U3640" s="36">
        <f t="shared" si="302"/>
        <v>4671.2175999999999</v>
      </c>
      <c r="V3640" s="37" t="s">
        <v>48</v>
      </c>
      <c r="W3640" s="32">
        <v>2016</v>
      </c>
      <c r="X3640" s="38" t="s">
        <v>48</v>
      </c>
    </row>
    <row r="3641" spans="1:24" ht="50.1" customHeight="1">
      <c r="A3641" s="29" t="s">
        <v>8414</v>
      </c>
      <c r="B3641" s="30" t="s">
        <v>35</v>
      </c>
      <c r="C3641" s="31" t="s">
        <v>8415</v>
      </c>
      <c r="D3641" s="31" t="s">
        <v>8416</v>
      </c>
      <c r="E3641" s="31" t="s">
        <v>8417</v>
      </c>
      <c r="F3641" s="31" t="s">
        <v>48</v>
      </c>
      <c r="G3641" s="32" t="s">
        <v>40</v>
      </c>
      <c r="H3641" s="33">
        <v>0</v>
      </c>
      <c r="I3641" s="67">
        <v>590000000</v>
      </c>
      <c r="J3641" s="32" t="s">
        <v>41</v>
      </c>
      <c r="K3641" s="32" t="s">
        <v>331</v>
      </c>
      <c r="L3641" s="32" t="s">
        <v>41</v>
      </c>
      <c r="M3641" s="32" t="s">
        <v>84</v>
      </c>
      <c r="N3641" s="32" t="s">
        <v>6647</v>
      </c>
      <c r="O3641" s="32" t="s">
        <v>155</v>
      </c>
      <c r="P3641" s="32">
        <v>796</v>
      </c>
      <c r="Q3641" s="32" t="s">
        <v>47</v>
      </c>
      <c r="R3641" s="34">
        <v>100</v>
      </c>
      <c r="S3641" s="34">
        <v>75</v>
      </c>
      <c r="T3641" s="35">
        <f t="shared" si="301"/>
        <v>7500</v>
      </c>
      <c r="U3641" s="36">
        <f t="shared" si="302"/>
        <v>8400</v>
      </c>
      <c r="V3641" s="37" t="s">
        <v>48</v>
      </c>
      <c r="W3641" s="32">
        <v>2016</v>
      </c>
      <c r="X3641" s="38" t="s">
        <v>48</v>
      </c>
    </row>
    <row r="3642" spans="1:24" ht="50.1" customHeight="1">
      <c r="A3642" s="29" t="s">
        <v>8418</v>
      </c>
      <c r="B3642" s="30" t="s">
        <v>35</v>
      </c>
      <c r="C3642" s="31" t="s">
        <v>8419</v>
      </c>
      <c r="D3642" s="31" t="s">
        <v>3835</v>
      </c>
      <c r="E3642" s="31" t="s">
        <v>8420</v>
      </c>
      <c r="F3642" s="31" t="s">
        <v>8421</v>
      </c>
      <c r="G3642" s="32" t="s">
        <v>40</v>
      </c>
      <c r="H3642" s="33">
        <v>0</v>
      </c>
      <c r="I3642" s="67">
        <v>590000000</v>
      </c>
      <c r="J3642" s="32" t="s">
        <v>41</v>
      </c>
      <c r="K3642" s="32" t="s">
        <v>3739</v>
      </c>
      <c r="L3642" s="32" t="s">
        <v>41</v>
      </c>
      <c r="M3642" s="32" t="s">
        <v>84</v>
      </c>
      <c r="N3642" s="32" t="s">
        <v>85</v>
      </c>
      <c r="O3642" s="32" t="s">
        <v>640</v>
      </c>
      <c r="P3642" s="32" t="s">
        <v>310</v>
      </c>
      <c r="Q3642" s="32" t="s">
        <v>311</v>
      </c>
      <c r="R3642" s="34">
        <v>5</v>
      </c>
      <c r="S3642" s="34">
        <v>7491.0709999999999</v>
      </c>
      <c r="T3642" s="35">
        <f t="shared" si="301"/>
        <v>37455.354999999996</v>
      </c>
      <c r="U3642" s="36">
        <f t="shared" si="302"/>
        <v>41949.997600000002</v>
      </c>
      <c r="V3642" s="37" t="s">
        <v>48</v>
      </c>
      <c r="W3642" s="32">
        <v>2016</v>
      </c>
      <c r="X3642" s="38" t="s">
        <v>48</v>
      </c>
    </row>
    <row r="3643" spans="1:24" ht="50.1" customHeight="1">
      <c r="A3643" s="29" t="s">
        <v>8422</v>
      </c>
      <c r="B3643" s="30" t="s">
        <v>35</v>
      </c>
      <c r="C3643" s="31" t="s">
        <v>8419</v>
      </c>
      <c r="D3643" s="31" t="s">
        <v>3835</v>
      </c>
      <c r="E3643" s="31" t="s">
        <v>8420</v>
      </c>
      <c r="F3643" s="31" t="s">
        <v>8423</v>
      </c>
      <c r="G3643" s="32" t="s">
        <v>40</v>
      </c>
      <c r="H3643" s="33">
        <v>0</v>
      </c>
      <c r="I3643" s="67">
        <v>590000000</v>
      </c>
      <c r="J3643" s="32" t="s">
        <v>41</v>
      </c>
      <c r="K3643" s="32" t="s">
        <v>3739</v>
      </c>
      <c r="L3643" s="32" t="s">
        <v>41</v>
      </c>
      <c r="M3643" s="32" t="s">
        <v>84</v>
      </c>
      <c r="N3643" s="32" t="s">
        <v>85</v>
      </c>
      <c r="O3643" s="32" t="s">
        <v>640</v>
      </c>
      <c r="P3643" s="32" t="s">
        <v>310</v>
      </c>
      <c r="Q3643" s="32" t="s">
        <v>311</v>
      </c>
      <c r="R3643" s="34">
        <v>9</v>
      </c>
      <c r="S3643" s="34">
        <v>3500</v>
      </c>
      <c r="T3643" s="35">
        <f t="shared" si="301"/>
        <v>31500</v>
      </c>
      <c r="U3643" s="36">
        <f t="shared" si="302"/>
        <v>35280</v>
      </c>
      <c r="V3643" s="37" t="s">
        <v>48</v>
      </c>
      <c r="W3643" s="32">
        <v>2016</v>
      </c>
      <c r="X3643" s="38" t="s">
        <v>48</v>
      </c>
    </row>
    <row r="3644" spans="1:24" ht="50.1" customHeight="1">
      <c r="A3644" s="29" t="s">
        <v>8424</v>
      </c>
      <c r="B3644" s="30" t="s">
        <v>35</v>
      </c>
      <c r="C3644" s="31" t="s">
        <v>8425</v>
      </c>
      <c r="D3644" s="31" t="s">
        <v>5529</v>
      </c>
      <c r="E3644" s="31" t="s">
        <v>8426</v>
      </c>
      <c r="F3644" s="31" t="s">
        <v>8427</v>
      </c>
      <c r="G3644" s="32" t="s">
        <v>40</v>
      </c>
      <c r="H3644" s="33">
        <v>0</v>
      </c>
      <c r="I3644" s="67">
        <v>590000000</v>
      </c>
      <c r="J3644" s="32" t="s">
        <v>41</v>
      </c>
      <c r="K3644" s="32" t="s">
        <v>331</v>
      </c>
      <c r="L3644" s="32" t="s">
        <v>41</v>
      </c>
      <c r="M3644" s="32" t="s">
        <v>84</v>
      </c>
      <c r="N3644" s="32" t="s">
        <v>85</v>
      </c>
      <c r="O3644" s="32" t="s">
        <v>7097</v>
      </c>
      <c r="P3644" s="32" t="s">
        <v>133</v>
      </c>
      <c r="Q3644" s="32" t="s">
        <v>134</v>
      </c>
      <c r="R3644" s="34">
        <v>2.7</v>
      </c>
      <c r="S3644" s="34">
        <v>16741.07</v>
      </c>
      <c r="T3644" s="35">
        <f t="shared" si="301"/>
        <v>45200.889000000003</v>
      </c>
      <c r="U3644" s="36">
        <f t="shared" si="302"/>
        <v>50624.995680000007</v>
      </c>
      <c r="V3644" s="37" t="s">
        <v>48</v>
      </c>
      <c r="W3644" s="32">
        <v>2016</v>
      </c>
      <c r="X3644" s="38" t="s">
        <v>48</v>
      </c>
    </row>
    <row r="3645" spans="1:24" ht="50.1" customHeight="1">
      <c r="A3645" s="29" t="s">
        <v>8428</v>
      </c>
      <c r="B3645" s="30" t="s">
        <v>35</v>
      </c>
      <c r="C3645" s="31" t="s">
        <v>2983</v>
      </c>
      <c r="D3645" s="31" t="s">
        <v>2811</v>
      </c>
      <c r="E3645" s="31" t="s">
        <v>2984</v>
      </c>
      <c r="F3645" s="31" t="s">
        <v>8429</v>
      </c>
      <c r="G3645" s="32" t="s">
        <v>40</v>
      </c>
      <c r="H3645" s="33">
        <v>0</v>
      </c>
      <c r="I3645" s="67">
        <v>590000000</v>
      </c>
      <c r="J3645" s="32" t="s">
        <v>2986</v>
      </c>
      <c r="K3645" s="32" t="s">
        <v>331</v>
      </c>
      <c r="L3645" s="32" t="s">
        <v>41</v>
      </c>
      <c r="M3645" s="32" t="s">
        <v>84</v>
      </c>
      <c r="N3645" s="32" t="s">
        <v>303</v>
      </c>
      <c r="O3645" s="32" t="s">
        <v>8401</v>
      </c>
      <c r="P3645" s="32">
        <v>796</v>
      </c>
      <c r="Q3645" s="32" t="s">
        <v>47</v>
      </c>
      <c r="R3645" s="34">
        <v>1</v>
      </c>
      <c r="S3645" s="34">
        <v>120000</v>
      </c>
      <c r="T3645" s="35">
        <f t="shared" si="301"/>
        <v>120000</v>
      </c>
      <c r="U3645" s="36">
        <f t="shared" si="302"/>
        <v>134400</v>
      </c>
      <c r="V3645" s="37" t="s">
        <v>48</v>
      </c>
      <c r="W3645" s="32">
        <v>2016</v>
      </c>
      <c r="X3645" s="38" t="s">
        <v>48</v>
      </c>
    </row>
    <row r="3646" spans="1:24" ht="50.1" customHeight="1">
      <c r="A3646" s="29" t="s">
        <v>8430</v>
      </c>
      <c r="B3646" s="30" t="s">
        <v>35</v>
      </c>
      <c r="C3646" s="31" t="s">
        <v>8431</v>
      </c>
      <c r="D3646" s="31" t="s">
        <v>8432</v>
      </c>
      <c r="E3646" s="31" t="s">
        <v>8433</v>
      </c>
      <c r="F3646" s="31" t="s">
        <v>8434</v>
      </c>
      <c r="G3646" s="32" t="s">
        <v>40</v>
      </c>
      <c r="H3646" s="33">
        <v>0</v>
      </c>
      <c r="I3646" s="67">
        <v>590000000</v>
      </c>
      <c r="J3646" s="32" t="s">
        <v>41</v>
      </c>
      <c r="K3646" s="32" t="s">
        <v>331</v>
      </c>
      <c r="L3646" s="32" t="s">
        <v>41</v>
      </c>
      <c r="M3646" s="32" t="s">
        <v>84</v>
      </c>
      <c r="N3646" s="32" t="s">
        <v>1099</v>
      </c>
      <c r="O3646" s="32" t="s">
        <v>46</v>
      </c>
      <c r="P3646" s="32">
        <v>796</v>
      </c>
      <c r="Q3646" s="32" t="s">
        <v>47</v>
      </c>
      <c r="R3646" s="34">
        <v>1</v>
      </c>
      <c r="S3646" s="34">
        <v>1500000</v>
      </c>
      <c r="T3646" s="35">
        <f t="shared" si="301"/>
        <v>1500000</v>
      </c>
      <c r="U3646" s="36">
        <f t="shared" si="302"/>
        <v>1680000.0000000002</v>
      </c>
      <c r="V3646" s="37" t="s">
        <v>48</v>
      </c>
      <c r="W3646" s="32">
        <v>2016</v>
      </c>
      <c r="X3646" s="38" t="s">
        <v>48</v>
      </c>
    </row>
    <row r="3647" spans="1:24" ht="50.1" customHeight="1">
      <c r="A3647" s="29" t="s">
        <v>8435</v>
      </c>
      <c r="B3647" s="30" t="s">
        <v>35</v>
      </c>
      <c r="C3647" s="31" t="s">
        <v>8436</v>
      </c>
      <c r="D3647" s="31" t="s">
        <v>8437</v>
      </c>
      <c r="E3647" s="31" t="s">
        <v>8438</v>
      </c>
      <c r="F3647" s="31" t="s">
        <v>8439</v>
      </c>
      <c r="G3647" s="32" t="s">
        <v>40</v>
      </c>
      <c r="H3647" s="33">
        <v>0</v>
      </c>
      <c r="I3647" s="67">
        <v>590000000</v>
      </c>
      <c r="J3647" s="32" t="s">
        <v>41</v>
      </c>
      <c r="K3647" s="32" t="s">
        <v>331</v>
      </c>
      <c r="L3647" s="32" t="s">
        <v>41</v>
      </c>
      <c r="M3647" s="32" t="s">
        <v>84</v>
      </c>
      <c r="N3647" s="32" t="s">
        <v>8440</v>
      </c>
      <c r="O3647" s="32" t="s">
        <v>46</v>
      </c>
      <c r="P3647" s="32">
        <v>796</v>
      </c>
      <c r="Q3647" s="32" t="s">
        <v>47</v>
      </c>
      <c r="R3647" s="34">
        <v>2</v>
      </c>
      <c r="S3647" s="34">
        <v>118000</v>
      </c>
      <c r="T3647" s="35">
        <f t="shared" si="301"/>
        <v>236000</v>
      </c>
      <c r="U3647" s="36">
        <f t="shared" si="302"/>
        <v>264320</v>
      </c>
      <c r="V3647" s="37" t="s">
        <v>48</v>
      </c>
      <c r="W3647" s="32">
        <v>2016</v>
      </c>
      <c r="X3647" s="38" t="s">
        <v>48</v>
      </c>
    </row>
    <row r="3648" spans="1:24" ht="50.1" customHeight="1">
      <c r="A3648" s="29" t="s">
        <v>8441</v>
      </c>
      <c r="B3648" s="30" t="s">
        <v>35</v>
      </c>
      <c r="C3648" s="31" t="s">
        <v>8442</v>
      </c>
      <c r="D3648" s="31" t="s">
        <v>8443</v>
      </c>
      <c r="E3648" s="31" t="s">
        <v>8444</v>
      </c>
      <c r="F3648" s="31" t="s">
        <v>8445</v>
      </c>
      <c r="G3648" s="32" t="s">
        <v>40</v>
      </c>
      <c r="H3648" s="33">
        <v>0</v>
      </c>
      <c r="I3648" s="67">
        <v>590000000</v>
      </c>
      <c r="J3648" s="32" t="s">
        <v>41</v>
      </c>
      <c r="K3648" s="32" t="s">
        <v>331</v>
      </c>
      <c r="L3648" s="32" t="s">
        <v>41</v>
      </c>
      <c r="M3648" s="32" t="s">
        <v>84</v>
      </c>
      <c r="N3648" s="32" t="s">
        <v>366</v>
      </c>
      <c r="O3648" s="32" t="s">
        <v>46</v>
      </c>
      <c r="P3648" s="32">
        <v>796</v>
      </c>
      <c r="Q3648" s="32" t="s">
        <v>47</v>
      </c>
      <c r="R3648" s="34">
        <v>1</v>
      </c>
      <c r="S3648" s="34">
        <v>290000</v>
      </c>
      <c r="T3648" s="35">
        <f t="shared" si="301"/>
        <v>290000</v>
      </c>
      <c r="U3648" s="36">
        <f t="shared" si="302"/>
        <v>324800.00000000006</v>
      </c>
      <c r="V3648" s="37" t="s">
        <v>48</v>
      </c>
      <c r="W3648" s="32">
        <v>2016</v>
      </c>
      <c r="X3648" s="38" t="s">
        <v>48</v>
      </c>
    </row>
    <row r="3649" spans="1:24" ht="50.1" customHeight="1">
      <c r="A3649" s="29" t="s">
        <v>8446</v>
      </c>
      <c r="B3649" s="30" t="s">
        <v>35</v>
      </c>
      <c r="C3649" s="31" t="s">
        <v>4960</v>
      </c>
      <c r="D3649" s="31" t="s">
        <v>4930</v>
      </c>
      <c r="E3649" s="31" t="s">
        <v>4961</v>
      </c>
      <c r="F3649" s="31" t="s">
        <v>4962</v>
      </c>
      <c r="G3649" s="32" t="s">
        <v>40</v>
      </c>
      <c r="H3649" s="33">
        <v>0</v>
      </c>
      <c r="I3649" s="67">
        <v>590000000</v>
      </c>
      <c r="J3649" s="32" t="s">
        <v>41</v>
      </c>
      <c r="K3649" s="32" t="s">
        <v>8447</v>
      </c>
      <c r="L3649" s="32" t="s">
        <v>43</v>
      </c>
      <c r="M3649" s="32" t="s">
        <v>44</v>
      </c>
      <c r="N3649" s="32" t="s">
        <v>296</v>
      </c>
      <c r="O3649" s="32" t="s">
        <v>111</v>
      </c>
      <c r="P3649" s="32">
        <v>796</v>
      </c>
      <c r="Q3649" s="32" t="s">
        <v>47</v>
      </c>
      <c r="R3649" s="34">
        <v>2</v>
      </c>
      <c r="S3649" s="34">
        <v>5750</v>
      </c>
      <c r="T3649" s="35">
        <f t="shared" si="301"/>
        <v>11500</v>
      </c>
      <c r="U3649" s="36">
        <f t="shared" si="302"/>
        <v>12880.000000000002</v>
      </c>
      <c r="V3649" s="37" t="s">
        <v>48</v>
      </c>
      <c r="W3649" s="32">
        <v>2016</v>
      </c>
      <c r="X3649" s="38" t="s">
        <v>48</v>
      </c>
    </row>
    <row r="3650" spans="1:24" ht="50.1" customHeight="1">
      <c r="A3650" s="29" t="s">
        <v>8448</v>
      </c>
      <c r="B3650" s="30" t="s">
        <v>35</v>
      </c>
      <c r="C3650" s="31" t="s">
        <v>8449</v>
      </c>
      <c r="D3650" s="31" t="s">
        <v>4488</v>
      </c>
      <c r="E3650" s="31" t="s">
        <v>8450</v>
      </c>
      <c r="F3650" s="31" t="s">
        <v>8451</v>
      </c>
      <c r="G3650" s="32" t="s">
        <v>40</v>
      </c>
      <c r="H3650" s="33">
        <v>0</v>
      </c>
      <c r="I3650" s="67">
        <v>590000000</v>
      </c>
      <c r="J3650" s="32" t="s">
        <v>2986</v>
      </c>
      <c r="K3650" s="32" t="s">
        <v>331</v>
      </c>
      <c r="L3650" s="32" t="s">
        <v>41</v>
      </c>
      <c r="M3650" s="32" t="s">
        <v>69</v>
      </c>
      <c r="N3650" s="32" t="s">
        <v>1851</v>
      </c>
      <c r="O3650" s="32" t="s">
        <v>8164</v>
      </c>
      <c r="P3650" s="32">
        <v>796</v>
      </c>
      <c r="Q3650" s="32" t="s">
        <v>47</v>
      </c>
      <c r="R3650" s="34">
        <v>1</v>
      </c>
      <c r="S3650" s="34">
        <v>110000</v>
      </c>
      <c r="T3650" s="35">
        <f t="shared" si="301"/>
        <v>110000</v>
      </c>
      <c r="U3650" s="36">
        <f t="shared" si="302"/>
        <v>123200.00000000001</v>
      </c>
      <c r="V3650" s="37" t="s">
        <v>48</v>
      </c>
      <c r="W3650" s="32">
        <v>2016</v>
      </c>
      <c r="X3650" s="38" t="s">
        <v>48</v>
      </c>
    </row>
    <row r="3651" spans="1:24" ht="50.1" customHeight="1">
      <c r="A3651" s="29" t="s">
        <v>8452</v>
      </c>
      <c r="B3651" s="30" t="s">
        <v>35</v>
      </c>
      <c r="C3651" s="31" t="s">
        <v>8449</v>
      </c>
      <c r="D3651" s="31" t="s">
        <v>4488</v>
      </c>
      <c r="E3651" s="31" t="s">
        <v>8450</v>
      </c>
      <c r="F3651" s="31" t="s">
        <v>8453</v>
      </c>
      <c r="G3651" s="32" t="s">
        <v>40</v>
      </c>
      <c r="H3651" s="33">
        <v>0</v>
      </c>
      <c r="I3651" s="67">
        <v>590000000</v>
      </c>
      <c r="J3651" s="32" t="s">
        <v>2986</v>
      </c>
      <c r="K3651" s="32" t="s">
        <v>331</v>
      </c>
      <c r="L3651" s="32" t="s">
        <v>41</v>
      </c>
      <c r="M3651" s="32" t="s">
        <v>69</v>
      </c>
      <c r="N3651" s="32" t="s">
        <v>1851</v>
      </c>
      <c r="O3651" s="32" t="s">
        <v>8164</v>
      </c>
      <c r="P3651" s="32">
        <v>796</v>
      </c>
      <c r="Q3651" s="32" t="s">
        <v>47</v>
      </c>
      <c r="R3651" s="34">
        <v>1</v>
      </c>
      <c r="S3651" s="34">
        <v>135000</v>
      </c>
      <c r="T3651" s="35">
        <f t="shared" si="301"/>
        <v>135000</v>
      </c>
      <c r="U3651" s="36">
        <f t="shared" si="302"/>
        <v>151200</v>
      </c>
      <c r="V3651" s="37" t="s">
        <v>48</v>
      </c>
      <c r="W3651" s="32">
        <v>2016</v>
      </c>
      <c r="X3651" s="38" t="s">
        <v>48</v>
      </c>
    </row>
    <row r="3652" spans="1:24" ht="50.1" customHeight="1">
      <c r="A3652" s="29" t="s">
        <v>8454</v>
      </c>
      <c r="B3652" s="30" t="s">
        <v>35</v>
      </c>
      <c r="C3652" s="31" t="s">
        <v>8449</v>
      </c>
      <c r="D3652" s="31" t="s">
        <v>4488</v>
      </c>
      <c r="E3652" s="31" t="s">
        <v>8450</v>
      </c>
      <c r="F3652" s="31" t="s">
        <v>8455</v>
      </c>
      <c r="G3652" s="32" t="s">
        <v>40</v>
      </c>
      <c r="H3652" s="33">
        <v>0</v>
      </c>
      <c r="I3652" s="67">
        <v>590000000</v>
      </c>
      <c r="J3652" s="32" t="s">
        <v>2986</v>
      </c>
      <c r="K3652" s="32" t="s">
        <v>331</v>
      </c>
      <c r="L3652" s="32" t="s">
        <v>41</v>
      </c>
      <c r="M3652" s="32" t="s">
        <v>69</v>
      </c>
      <c r="N3652" s="32" t="s">
        <v>1851</v>
      </c>
      <c r="O3652" s="32" t="s">
        <v>8164</v>
      </c>
      <c r="P3652" s="32">
        <v>796</v>
      </c>
      <c r="Q3652" s="32" t="s">
        <v>47</v>
      </c>
      <c r="R3652" s="34">
        <v>1</v>
      </c>
      <c r="S3652" s="34">
        <v>210000</v>
      </c>
      <c r="T3652" s="35">
        <f t="shared" si="301"/>
        <v>210000</v>
      </c>
      <c r="U3652" s="36">
        <f t="shared" si="302"/>
        <v>235200.00000000003</v>
      </c>
      <c r="V3652" s="37" t="s">
        <v>48</v>
      </c>
      <c r="W3652" s="32">
        <v>2016</v>
      </c>
      <c r="X3652" s="38" t="s">
        <v>48</v>
      </c>
    </row>
    <row r="3653" spans="1:24" ht="50.1" customHeight="1">
      <c r="A3653" s="29" t="s">
        <v>8456</v>
      </c>
      <c r="B3653" s="30" t="s">
        <v>35</v>
      </c>
      <c r="C3653" s="31" t="s">
        <v>8457</v>
      </c>
      <c r="D3653" s="31" t="s">
        <v>8458</v>
      </c>
      <c r="E3653" s="31" t="s">
        <v>8459</v>
      </c>
      <c r="F3653" s="31" t="s">
        <v>8460</v>
      </c>
      <c r="G3653" s="32" t="s">
        <v>40</v>
      </c>
      <c r="H3653" s="33">
        <v>0</v>
      </c>
      <c r="I3653" s="67">
        <v>590000000</v>
      </c>
      <c r="J3653" s="32" t="s">
        <v>7255</v>
      </c>
      <c r="K3653" s="32" t="s">
        <v>331</v>
      </c>
      <c r="L3653" s="32" t="s">
        <v>7255</v>
      </c>
      <c r="M3653" s="32" t="s">
        <v>84</v>
      </c>
      <c r="N3653" s="32" t="s">
        <v>8163</v>
      </c>
      <c r="O3653" s="32" t="s">
        <v>111</v>
      </c>
      <c r="P3653" s="32">
        <v>796</v>
      </c>
      <c r="Q3653" s="32" t="s">
        <v>47</v>
      </c>
      <c r="R3653" s="34">
        <v>10</v>
      </c>
      <c r="S3653" s="34">
        <v>48680</v>
      </c>
      <c r="T3653" s="35">
        <f t="shared" si="301"/>
        <v>486800</v>
      </c>
      <c r="U3653" s="36">
        <f t="shared" si="302"/>
        <v>545216</v>
      </c>
      <c r="V3653" s="37" t="s">
        <v>48</v>
      </c>
      <c r="W3653" s="32">
        <v>2016</v>
      </c>
      <c r="X3653" s="38" t="s">
        <v>48</v>
      </c>
    </row>
    <row r="3654" spans="1:24" ht="50.1" customHeight="1">
      <c r="A3654" s="29" t="s">
        <v>8461</v>
      </c>
      <c r="B3654" s="30" t="s">
        <v>35</v>
      </c>
      <c r="C3654" s="31" t="s">
        <v>8462</v>
      </c>
      <c r="D3654" s="31" t="s">
        <v>5068</v>
      </c>
      <c r="E3654" s="31" t="s">
        <v>8463</v>
      </c>
      <c r="F3654" s="31" t="s">
        <v>8464</v>
      </c>
      <c r="G3654" s="32" t="s">
        <v>40</v>
      </c>
      <c r="H3654" s="33">
        <v>0</v>
      </c>
      <c r="I3654" s="67">
        <v>590000000</v>
      </c>
      <c r="J3654" s="32" t="s">
        <v>7255</v>
      </c>
      <c r="K3654" s="32" t="s">
        <v>331</v>
      </c>
      <c r="L3654" s="32" t="s">
        <v>7255</v>
      </c>
      <c r="M3654" s="32" t="s">
        <v>69</v>
      </c>
      <c r="N3654" s="32" t="s">
        <v>8163</v>
      </c>
      <c r="O3654" s="32" t="s">
        <v>111</v>
      </c>
      <c r="P3654" s="32">
        <v>796</v>
      </c>
      <c r="Q3654" s="32" t="s">
        <v>47</v>
      </c>
      <c r="R3654" s="34">
        <v>2</v>
      </c>
      <c r="S3654" s="34">
        <v>692310</v>
      </c>
      <c r="T3654" s="35">
        <f t="shared" si="301"/>
        <v>1384620</v>
      </c>
      <c r="U3654" s="36">
        <f t="shared" si="302"/>
        <v>1550774.4000000001</v>
      </c>
      <c r="V3654" s="37" t="s">
        <v>48</v>
      </c>
      <c r="W3654" s="32">
        <v>2016</v>
      </c>
      <c r="X3654" s="38" t="s">
        <v>48</v>
      </c>
    </row>
    <row r="3655" spans="1:24" ht="50.1" customHeight="1">
      <c r="A3655" s="29" t="s">
        <v>8465</v>
      </c>
      <c r="B3655" s="30" t="s">
        <v>35</v>
      </c>
      <c r="C3655" s="31" t="s">
        <v>8466</v>
      </c>
      <c r="D3655" s="31" t="s">
        <v>8467</v>
      </c>
      <c r="E3655" s="31" t="s">
        <v>8468</v>
      </c>
      <c r="F3655" s="31" t="s">
        <v>8469</v>
      </c>
      <c r="G3655" s="32" t="s">
        <v>40</v>
      </c>
      <c r="H3655" s="33">
        <v>0</v>
      </c>
      <c r="I3655" s="67">
        <v>590000000</v>
      </c>
      <c r="J3655" s="32" t="s">
        <v>7255</v>
      </c>
      <c r="K3655" s="32" t="s">
        <v>331</v>
      </c>
      <c r="L3655" s="32" t="s">
        <v>7255</v>
      </c>
      <c r="M3655" s="32" t="s">
        <v>69</v>
      </c>
      <c r="N3655" s="32" t="s">
        <v>8163</v>
      </c>
      <c r="O3655" s="32" t="s">
        <v>111</v>
      </c>
      <c r="P3655" s="32">
        <v>796</v>
      </c>
      <c r="Q3655" s="32" t="s">
        <v>47</v>
      </c>
      <c r="R3655" s="34">
        <v>20</v>
      </c>
      <c r="S3655" s="34">
        <v>2479.5</v>
      </c>
      <c r="T3655" s="35">
        <f t="shared" si="301"/>
        <v>49590</v>
      </c>
      <c r="U3655" s="36">
        <f t="shared" si="302"/>
        <v>55540.800000000003</v>
      </c>
      <c r="V3655" s="37" t="s">
        <v>48</v>
      </c>
      <c r="W3655" s="32">
        <v>2016</v>
      </c>
      <c r="X3655" s="38" t="s">
        <v>48</v>
      </c>
    </row>
    <row r="3656" spans="1:24" ht="50.1" customHeight="1">
      <c r="A3656" s="29" t="s">
        <v>8470</v>
      </c>
      <c r="B3656" s="30" t="s">
        <v>35</v>
      </c>
      <c r="C3656" s="31" t="s">
        <v>8466</v>
      </c>
      <c r="D3656" s="31" t="s">
        <v>8467</v>
      </c>
      <c r="E3656" s="31" t="s">
        <v>8468</v>
      </c>
      <c r="F3656" s="31" t="s">
        <v>8471</v>
      </c>
      <c r="G3656" s="32" t="s">
        <v>40</v>
      </c>
      <c r="H3656" s="33">
        <v>0</v>
      </c>
      <c r="I3656" s="67">
        <v>590000000</v>
      </c>
      <c r="J3656" s="32" t="s">
        <v>7255</v>
      </c>
      <c r="K3656" s="32" t="s">
        <v>331</v>
      </c>
      <c r="L3656" s="32" t="s">
        <v>7255</v>
      </c>
      <c r="M3656" s="32" t="s">
        <v>69</v>
      </c>
      <c r="N3656" s="32" t="s">
        <v>8163</v>
      </c>
      <c r="O3656" s="32" t="s">
        <v>111</v>
      </c>
      <c r="P3656" s="32">
        <v>796</v>
      </c>
      <c r="Q3656" s="32" t="s">
        <v>47</v>
      </c>
      <c r="R3656" s="34">
        <v>20</v>
      </c>
      <c r="S3656" s="34">
        <v>2479.5</v>
      </c>
      <c r="T3656" s="35">
        <f t="shared" si="301"/>
        <v>49590</v>
      </c>
      <c r="U3656" s="36">
        <f t="shared" si="302"/>
        <v>55540.800000000003</v>
      </c>
      <c r="V3656" s="37" t="s">
        <v>48</v>
      </c>
      <c r="W3656" s="32">
        <v>2016</v>
      </c>
      <c r="X3656" s="38" t="s">
        <v>48</v>
      </c>
    </row>
    <row r="3657" spans="1:24" ht="50.1" customHeight="1">
      <c r="A3657" s="29" t="s">
        <v>8472</v>
      </c>
      <c r="B3657" s="30" t="s">
        <v>35</v>
      </c>
      <c r="C3657" s="31" t="s">
        <v>8473</v>
      </c>
      <c r="D3657" s="31" t="s">
        <v>8474</v>
      </c>
      <c r="E3657" s="31" t="s">
        <v>8475</v>
      </c>
      <c r="F3657" s="31" t="s">
        <v>8476</v>
      </c>
      <c r="G3657" s="32" t="s">
        <v>40</v>
      </c>
      <c r="H3657" s="33">
        <v>0</v>
      </c>
      <c r="I3657" s="67">
        <v>590000000</v>
      </c>
      <c r="J3657" s="32" t="s">
        <v>41</v>
      </c>
      <c r="K3657" s="32" t="s">
        <v>331</v>
      </c>
      <c r="L3657" s="32" t="s">
        <v>41</v>
      </c>
      <c r="M3657" s="32" t="s">
        <v>84</v>
      </c>
      <c r="N3657" s="32" t="s">
        <v>303</v>
      </c>
      <c r="O3657" s="32" t="s">
        <v>7097</v>
      </c>
      <c r="P3657" s="32" t="s">
        <v>133</v>
      </c>
      <c r="Q3657" s="32" t="s">
        <v>134</v>
      </c>
      <c r="R3657" s="34">
        <v>72</v>
      </c>
      <c r="S3657" s="34">
        <v>1781.8</v>
      </c>
      <c r="T3657" s="35">
        <f t="shared" si="301"/>
        <v>128289.59999999999</v>
      </c>
      <c r="U3657" s="36">
        <f t="shared" si="302"/>
        <v>143684.35200000001</v>
      </c>
      <c r="V3657" s="37" t="s">
        <v>48</v>
      </c>
      <c r="W3657" s="32">
        <v>2016</v>
      </c>
      <c r="X3657" s="38" t="s">
        <v>48</v>
      </c>
    </row>
    <row r="3658" spans="1:24" ht="50.1" customHeight="1">
      <c r="A3658" s="29" t="s">
        <v>8477</v>
      </c>
      <c r="B3658" s="30" t="s">
        <v>35</v>
      </c>
      <c r="C3658" s="31" t="s">
        <v>8478</v>
      </c>
      <c r="D3658" s="31" t="s">
        <v>7216</v>
      </c>
      <c r="E3658" s="31" t="s">
        <v>8479</v>
      </c>
      <c r="F3658" s="31" t="s">
        <v>8480</v>
      </c>
      <c r="G3658" s="32" t="s">
        <v>40</v>
      </c>
      <c r="H3658" s="33">
        <v>0</v>
      </c>
      <c r="I3658" s="67">
        <v>590000000</v>
      </c>
      <c r="J3658" s="32" t="s">
        <v>41</v>
      </c>
      <c r="K3658" s="32" t="s">
        <v>331</v>
      </c>
      <c r="L3658" s="32" t="s">
        <v>41</v>
      </c>
      <c r="M3658" s="32" t="s">
        <v>84</v>
      </c>
      <c r="N3658" s="32" t="s">
        <v>303</v>
      </c>
      <c r="O3658" s="32" t="s">
        <v>7097</v>
      </c>
      <c r="P3658" s="32" t="s">
        <v>133</v>
      </c>
      <c r="Q3658" s="32" t="s">
        <v>134</v>
      </c>
      <c r="R3658" s="34">
        <v>72</v>
      </c>
      <c r="S3658" s="34">
        <v>2621.8</v>
      </c>
      <c r="T3658" s="35">
        <f t="shared" si="301"/>
        <v>188769.6</v>
      </c>
      <c r="U3658" s="36">
        <f t="shared" si="302"/>
        <v>211421.95200000002</v>
      </c>
      <c r="V3658" s="37" t="s">
        <v>48</v>
      </c>
      <c r="W3658" s="32">
        <v>2016</v>
      </c>
      <c r="X3658" s="38" t="s">
        <v>48</v>
      </c>
    </row>
    <row r="3659" spans="1:24" ht="50.1" customHeight="1">
      <c r="A3659" s="29" t="s">
        <v>8481</v>
      </c>
      <c r="B3659" s="30" t="s">
        <v>35</v>
      </c>
      <c r="C3659" s="31" t="s">
        <v>8482</v>
      </c>
      <c r="D3659" s="31" t="s">
        <v>8483</v>
      </c>
      <c r="E3659" s="31" t="s">
        <v>8484</v>
      </c>
      <c r="F3659" s="31" t="s">
        <v>8485</v>
      </c>
      <c r="G3659" s="32" t="s">
        <v>40</v>
      </c>
      <c r="H3659" s="33">
        <v>0</v>
      </c>
      <c r="I3659" s="67">
        <v>590000000</v>
      </c>
      <c r="J3659" s="32" t="s">
        <v>41</v>
      </c>
      <c r="K3659" s="32" t="s">
        <v>331</v>
      </c>
      <c r="L3659" s="32" t="s">
        <v>41</v>
      </c>
      <c r="M3659" s="32" t="s">
        <v>84</v>
      </c>
      <c r="N3659" s="32" t="s">
        <v>303</v>
      </c>
      <c r="O3659" s="32" t="s">
        <v>7097</v>
      </c>
      <c r="P3659" s="32" t="s">
        <v>133</v>
      </c>
      <c r="Q3659" s="32" t="s">
        <v>134</v>
      </c>
      <c r="R3659" s="34">
        <v>16.8</v>
      </c>
      <c r="S3659" s="34">
        <v>3869.0479999999998</v>
      </c>
      <c r="T3659" s="35">
        <f t="shared" si="301"/>
        <v>65000.006399999998</v>
      </c>
      <c r="U3659" s="36">
        <f t="shared" si="302"/>
        <v>72800.007168000011</v>
      </c>
      <c r="V3659" s="37" t="s">
        <v>48</v>
      </c>
      <c r="W3659" s="32">
        <v>2016</v>
      </c>
      <c r="X3659" s="38" t="s">
        <v>48</v>
      </c>
    </row>
    <row r="3660" spans="1:24" ht="50.1" customHeight="1">
      <c r="A3660" s="29" t="s">
        <v>8486</v>
      </c>
      <c r="B3660" s="30" t="s">
        <v>35</v>
      </c>
      <c r="C3660" s="31" t="s">
        <v>8487</v>
      </c>
      <c r="D3660" s="31" t="s">
        <v>8488</v>
      </c>
      <c r="E3660" s="31" t="s">
        <v>8489</v>
      </c>
      <c r="F3660" s="31" t="s">
        <v>8490</v>
      </c>
      <c r="G3660" s="32" t="s">
        <v>40</v>
      </c>
      <c r="H3660" s="33">
        <v>0</v>
      </c>
      <c r="I3660" s="67">
        <v>590000000</v>
      </c>
      <c r="J3660" s="32" t="s">
        <v>41</v>
      </c>
      <c r="K3660" s="32" t="s">
        <v>331</v>
      </c>
      <c r="L3660" s="32" t="s">
        <v>41</v>
      </c>
      <c r="M3660" s="32" t="s">
        <v>84</v>
      </c>
      <c r="N3660" s="32" t="s">
        <v>303</v>
      </c>
      <c r="O3660" s="32" t="s">
        <v>7097</v>
      </c>
      <c r="P3660" s="32" t="s">
        <v>189</v>
      </c>
      <c r="Q3660" s="32" t="s">
        <v>190</v>
      </c>
      <c r="R3660" s="34">
        <v>30</v>
      </c>
      <c r="S3660" s="34">
        <v>877.8</v>
      </c>
      <c r="T3660" s="35">
        <f t="shared" si="301"/>
        <v>26334</v>
      </c>
      <c r="U3660" s="36">
        <f t="shared" si="302"/>
        <v>29494.080000000002</v>
      </c>
      <c r="V3660" s="37" t="s">
        <v>48</v>
      </c>
      <c r="W3660" s="32">
        <v>2016</v>
      </c>
      <c r="X3660" s="38" t="s">
        <v>48</v>
      </c>
    </row>
    <row r="3661" spans="1:24" ht="50.1" customHeight="1">
      <c r="A3661" s="29" t="s">
        <v>8491</v>
      </c>
      <c r="B3661" s="30" t="s">
        <v>35</v>
      </c>
      <c r="C3661" s="31" t="s">
        <v>8492</v>
      </c>
      <c r="D3661" s="31" t="s">
        <v>8493</v>
      </c>
      <c r="E3661" s="31" t="s">
        <v>8494</v>
      </c>
      <c r="F3661" s="31" t="s">
        <v>8495</v>
      </c>
      <c r="G3661" s="32" t="s">
        <v>40</v>
      </c>
      <c r="H3661" s="33">
        <v>0</v>
      </c>
      <c r="I3661" s="67">
        <v>590000000</v>
      </c>
      <c r="J3661" s="32" t="s">
        <v>7255</v>
      </c>
      <c r="K3661" s="32" t="s">
        <v>8264</v>
      </c>
      <c r="L3661" s="32" t="s">
        <v>7255</v>
      </c>
      <c r="M3661" s="32" t="s">
        <v>69</v>
      </c>
      <c r="N3661" s="32" t="s">
        <v>8297</v>
      </c>
      <c r="O3661" s="32" t="s">
        <v>56</v>
      </c>
      <c r="P3661" s="32">
        <v>796</v>
      </c>
      <c r="Q3661" s="32" t="s">
        <v>47</v>
      </c>
      <c r="R3661" s="34">
        <v>20</v>
      </c>
      <c r="S3661" s="34">
        <v>5824</v>
      </c>
      <c r="T3661" s="35">
        <f t="shared" si="301"/>
        <v>116480</v>
      </c>
      <c r="U3661" s="36">
        <f t="shared" si="302"/>
        <v>130457.60000000001</v>
      </c>
      <c r="V3661" s="37" t="s">
        <v>48</v>
      </c>
      <c r="W3661" s="32">
        <v>2016</v>
      </c>
      <c r="X3661" s="38" t="s">
        <v>48</v>
      </c>
    </row>
    <row r="3662" spans="1:24" ht="50.1" customHeight="1">
      <c r="A3662" s="29" t="s">
        <v>8496</v>
      </c>
      <c r="B3662" s="30" t="s">
        <v>35</v>
      </c>
      <c r="C3662" s="31" t="s">
        <v>8492</v>
      </c>
      <c r="D3662" s="31" t="s">
        <v>8493</v>
      </c>
      <c r="E3662" s="31" t="s">
        <v>8494</v>
      </c>
      <c r="F3662" s="31" t="s">
        <v>8497</v>
      </c>
      <c r="G3662" s="32" t="s">
        <v>40</v>
      </c>
      <c r="H3662" s="33">
        <v>0</v>
      </c>
      <c r="I3662" s="67">
        <v>590000000</v>
      </c>
      <c r="J3662" s="32" t="s">
        <v>7255</v>
      </c>
      <c r="K3662" s="32" t="s">
        <v>8264</v>
      </c>
      <c r="L3662" s="32" t="s">
        <v>7255</v>
      </c>
      <c r="M3662" s="32" t="s">
        <v>69</v>
      </c>
      <c r="N3662" s="32" t="s">
        <v>8297</v>
      </c>
      <c r="O3662" s="32" t="s">
        <v>56</v>
      </c>
      <c r="P3662" s="32">
        <v>796</v>
      </c>
      <c r="Q3662" s="32" t="s">
        <v>47</v>
      </c>
      <c r="R3662" s="34">
        <v>20</v>
      </c>
      <c r="S3662" s="34">
        <v>5752</v>
      </c>
      <c r="T3662" s="35">
        <f t="shared" si="301"/>
        <v>115040</v>
      </c>
      <c r="U3662" s="36">
        <f t="shared" si="302"/>
        <v>128844.80000000002</v>
      </c>
      <c r="V3662" s="37" t="s">
        <v>48</v>
      </c>
      <c r="W3662" s="32">
        <v>2016</v>
      </c>
      <c r="X3662" s="38" t="s">
        <v>48</v>
      </c>
    </row>
    <row r="3663" spans="1:24" ht="50.1" customHeight="1">
      <c r="A3663" s="29" t="s">
        <v>8498</v>
      </c>
      <c r="B3663" s="30" t="s">
        <v>35</v>
      </c>
      <c r="C3663" s="31" t="s">
        <v>8499</v>
      </c>
      <c r="D3663" s="31" t="s">
        <v>8500</v>
      </c>
      <c r="E3663" s="31" t="s">
        <v>8501</v>
      </c>
      <c r="F3663" s="31" t="s">
        <v>8502</v>
      </c>
      <c r="G3663" s="32" t="s">
        <v>40</v>
      </c>
      <c r="H3663" s="33">
        <v>0</v>
      </c>
      <c r="I3663" s="67">
        <v>590000000</v>
      </c>
      <c r="J3663" s="32" t="s">
        <v>41</v>
      </c>
      <c r="K3663" s="32" t="s">
        <v>331</v>
      </c>
      <c r="L3663" s="32" t="s">
        <v>83</v>
      </c>
      <c r="M3663" s="32" t="s">
        <v>84</v>
      </c>
      <c r="N3663" s="32" t="s">
        <v>85</v>
      </c>
      <c r="O3663" s="32" t="s">
        <v>100</v>
      </c>
      <c r="P3663" s="32">
        <v>796</v>
      </c>
      <c r="Q3663" s="32" t="s">
        <v>47</v>
      </c>
      <c r="R3663" s="34">
        <v>1</v>
      </c>
      <c r="S3663" s="34">
        <v>34000</v>
      </c>
      <c r="T3663" s="35">
        <f t="shared" si="301"/>
        <v>34000</v>
      </c>
      <c r="U3663" s="36">
        <f t="shared" si="302"/>
        <v>38080</v>
      </c>
      <c r="V3663" s="37" t="s">
        <v>48</v>
      </c>
      <c r="W3663" s="32">
        <v>2016</v>
      </c>
      <c r="X3663" s="38" t="s">
        <v>48</v>
      </c>
    </row>
    <row r="3664" spans="1:24" ht="50.1" customHeight="1">
      <c r="A3664" s="29" t="s">
        <v>8503</v>
      </c>
      <c r="B3664" s="30" t="s">
        <v>35</v>
      </c>
      <c r="C3664" s="31" t="s">
        <v>8504</v>
      </c>
      <c r="D3664" s="31" t="s">
        <v>6982</v>
      </c>
      <c r="E3664" s="31" t="s">
        <v>8505</v>
      </c>
      <c r="F3664" s="31" t="s">
        <v>8255</v>
      </c>
      <c r="G3664" s="32" t="s">
        <v>40</v>
      </c>
      <c r="H3664" s="33">
        <v>0</v>
      </c>
      <c r="I3664" s="67">
        <v>590000000</v>
      </c>
      <c r="J3664" s="32" t="s">
        <v>41</v>
      </c>
      <c r="K3664" s="32" t="s">
        <v>331</v>
      </c>
      <c r="L3664" s="32" t="s">
        <v>83</v>
      </c>
      <c r="M3664" s="32" t="s">
        <v>84</v>
      </c>
      <c r="N3664" s="32" t="s">
        <v>85</v>
      </c>
      <c r="O3664" s="32" t="s">
        <v>100</v>
      </c>
      <c r="P3664" s="32">
        <v>796</v>
      </c>
      <c r="Q3664" s="32" t="s">
        <v>47</v>
      </c>
      <c r="R3664" s="34">
        <v>1</v>
      </c>
      <c r="S3664" s="34">
        <v>7500</v>
      </c>
      <c r="T3664" s="35">
        <f t="shared" si="301"/>
        <v>7500</v>
      </c>
      <c r="U3664" s="36">
        <f t="shared" si="302"/>
        <v>8400</v>
      </c>
      <c r="V3664" s="37" t="s">
        <v>48</v>
      </c>
      <c r="W3664" s="32">
        <v>2016</v>
      </c>
      <c r="X3664" s="38" t="s">
        <v>48</v>
      </c>
    </row>
    <row r="3665" spans="1:24" ht="50.1" customHeight="1">
      <c r="A3665" s="29" t="s">
        <v>8506</v>
      </c>
      <c r="B3665" s="30" t="s">
        <v>35</v>
      </c>
      <c r="C3665" s="31" t="s">
        <v>8507</v>
      </c>
      <c r="D3665" s="31" t="s">
        <v>5374</v>
      </c>
      <c r="E3665" s="31" t="s">
        <v>8508</v>
      </c>
      <c r="F3665" s="31" t="s">
        <v>8255</v>
      </c>
      <c r="G3665" s="32" t="s">
        <v>40</v>
      </c>
      <c r="H3665" s="33">
        <v>0</v>
      </c>
      <c r="I3665" s="67">
        <v>590000000</v>
      </c>
      <c r="J3665" s="32" t="s">
        <v>41</v>
      </c>
      <c r="K3665" s="32" t="s">
        <v>331</v>
      </c>
      <c r="L3665" s="32" t="s">
        <v>83</v>
      </c>
      <c r="M3665" s="32" t="s">
        <v>84</v>
      </c>
      <c r="N3665" s="32" t="s">
        <v>85</v>
      </c>
      <c r="O3665" s="32" t="s">
        <v>100</v>
      </c>
      <c r="P3665" s="32">
        <v>796</v>
      </c>
      <c r="Q3665" s="32" t="s">
        <v>47</v>
      </c>
      <c r="R3665" s="34">
        <v>1</v>
      </c>
      <c r="S3665" s="34">
        <v>5300</v>
      </c>
      <c r="T3665" s="35">
        <f t="shared" si="301"/>
        <v>5300</v>
      </c>
      <c r="U3665" s="36">
        <f t="shared" si="302"/>
        <v>5936.0000000000009</v>
      </c>
      <c r="V3665" s="37" t="s">
        <v>48</v>
      </c>
      <c r="W3665" s="32">
        <v>2016</v>
      </c>
      <c r="X3665" s="38" t="s">
        <v>48</v>
      </c>
    </row>
    <row r="3666" spans="1:24" ht="50.1" customHeight="1">
      <c r="A3666" s="29" t="s">
        <v>8509</v>
      </c>
      <c r="B3666" s="30" t="s">
        <v>35</v>
      </c>
      <c r="C3666" s="31" t="s">
        <v>6529</v>
      </c>
      <c r="D3666" s="31" t="s">
        <v>6507</v>
      </c>
      <c r="E3666" s="31" t="s">
        <v>6530</v>
      </c>
      <c r="F3666" s="31" t="s">
        <v>8255</v>
      </c>
      <c r="G3666" s="32" t="s">
        <v>40</v>
      </c>
      <c r="H3666" s="33">
        <v>0</v>
      </c>
      <c r="I3666" s="67">
        <v>590000000</v>
      </c>
      <c r="J3666" s="32" t="s">
        <v>41</v>
      </c>
      <c r="K3666" s="32" t="s">
        <v>331</v>
      </c>
      <c r="L3666" s="32" t="s">
        <v>83</v>
      </c>
      <c r="M3666" s="32" t="s">
        <v>84</v>
      </c>
      <c r="N3666" s="32" t="s">
        <v>85</v>
      </c>
      <c r="O3666" s="32" t="s">
        <v>100</v>
      </c>
      <c r="P3666" s="32">
        <v>796</v>
      </c>
      <c r="Q3666" s="32" t="s">
        <v>47</v>
      </c>
      <c r="R3666" s="34">
        <v>1</v>
      </c>
      <c r="S3666" s="34">
        <v>12500</v>
      </c>
      <c r="T3666" s="35">
        <f t="shared" si="301"/>
        <v>12500</v>
      </c>
      <c r="U3666" s="36">
        <f t="shared" si="302"/>
        <v>14000.000000000002</v>
      </c>
      <c r="V3666" s="37" t="s">
        <v>48</v>
      </c>
      <c r="W3666" s="32">
        <v>2016</v>
      </c>
      <c r="X3666" s="38" t="s">
        <v>48</v>
      </c>
    </row>
    <row r="3667" spans="1:24" ht="50.1" customHeight="1">
      <c r="A3667" s="29" t="s">
        <v>8510</v>
      </c>
      <c r="B3667" s="30" t="s">
        <v>35</v>
      </c>
      <c r="C3667" s="31" t="s">
        <v>8511</v>
      </c>
      <c r="D3667" s="31" t="s">
        <v>6507</v>
      </c>
      <c r="E3667" s="31" t="s">
        <v>8512</v>
      </c>
      <c r="F3667" s="31" t="s">
        <v>8255</v>
      </c>
      <c r="G3667" s="32" t="s">
        <v>40</v>
      </c>
      <c r="H3667" s="33">
        <v>0</v>
      </c>
      <c r="I3667" s="67">
        <v>590000000</v>
      </c>
      <c r="J3667" s="32" t="s">
        <v>41</v>
      </c>
      <c r="K3667" s="32" t="s">
        <v>331</v>
      </c>
      <c r="L3667" s="32" t="s">
        <v>83</v>
      </c>
      <c r="M3667" s="32" t="s">
        <v>84</v>
      </c>
      <c r="N3667" s="32" t="s">
        <v>85</v>
      </c>
      <c r="O3667" s="32" t="s">
        <v>100</v>
      </c>
      <c r="P3667" s="32">
        <v>796</v>
      </c>
      <c r="Q3667" s="32" t="s">
        <v>47</v>
      </c>
      <c r="R3667" s="34">
        <v>1</v>
      </c>
      <c r="S3667" s="34">
        <v>5000</v>
      </c>
      <c r="T3667" s="35">
        <f t="shared" si="301"/>
        <v>5000</v>
      </c>
      <c r="U3667" s="36">
        <f t="shared" si="302"/>
        <v>5600.0000000000009</v>
      </c>
      <c r="V3667" s="37" t="s">
        <v>48</v>
      </c>
      <c r="W3667" s="32">
        <v>2016</v>
      </c>
      <c r="X3667" s="38" t="s">
        <v>48</v>
      </c>
    </row>
    <row r="3668" spans="1:24" ht="50.1" customHeight="1">
      <c r="A3668" s="29" t="s">
        <v>8513</v>
      </c>
      <c r="B3668" s="30" t="s">
        <v>35</v>
      </c>
      <c r="C3668" s="31" t="s">
        <v>8514</v>
      </c>
      <c r="D3668" s="31" t="s">
        <v>7018</v>
      </c>
      <c r="E3668" s="31" t="s">
        <v>8515</v>
      </c>
      <c r="F3668" s="31" t="s">
        <v>8516</v>
      </c>
      <c r="G3668" s="32" t="s">
        <v>40</v>
      </c>
      <c r="H3668" s="33">
        <v>0</v>
      </c>
      <c r="I3668" s="67">
        <v>590000000</v>
      </c>
      <c r="J3668" s="32" t="s">
        <v>41</v>
      </c>
      <c r="K3668" s="32" t="s">
        <v>331</v>
      </c>
      <c r="L3668" s="32" t="s">
        <v>83</v>
      </c>
      <c r="M3668" s="32" t="s">
        <v>84</v>
      </c>
      <c r="N3668" s="32" t="s">
        <v>85</v>
      </c>
      <c r="O3668" s="32" t="s">
        <v>100</v>
      </c>
      <c r="P3668" s="32" t="s">
        <v>267</v>
      </c>
      <c r="Q3668" s="32" t="s">
        <v>268</v>
      </c>
      <c r="R3668" s="34">
        <v>1</v>
      </c>
      <c r="S3668" s="34">
        <v>2150</v>
      </c>
      <c r="T3668" s="35">
        <f t="shared" si="301"/>
        <v>2150</v>
      </c>
      <c r="U3668" s="36">
        <f t="shared" si="302"/>
        <v>2408.0000000000005</v>
      </c>
      <c r="V3668" s="37" t="s">
        <v>48</v>
      </c>
      <c r="W3668" s="32">
        <v>2016</v>
      </c>
      <c r="X3668" s="38" t="s">
        <v>48</v>
      </c>
    </row>
    <row r="3669" spans="1:24" ht="50.1" customHeight="1">
      <c r="A3669" s="29" t="s">
        <v>8517</v>
      </c>
      <c r="B3669" s="30" t="s">
        <v>35</v>
      </c>
      <c r="C3669" s="31" t="s">
        <v>8518</v>
      </c>
      <c r="D3669" s="31" t="s">
        <v>5079</v>
      </c>
      <c r="E3669" s="31" t="s">
        <v>8519</v>
      </c>
      <c r="F3669" s="31" t="s">
        <v>8516</v>
      </c>
      <c r="G3669" s="32" t="s">
        <v>40</v>
      </c>
      <c r="H3669" s="33">
        <v>0</v>
      </c>
      <c r="I3669" s="67">
        <v>590000000</v>
      </c>
      <c r="J3669" s="32" t="s">
        <v>41</v>
      </c>
      <c r="K3669" s="32" t="s">
        <v>331</v>
      </c>
      <c r="L3669" s="32" t="s">
        <v>83</v>
      </c>
      <c r="M3669" s="32" t="s">
        <v>84</v>
      </c>
      <c r="N3669" s="32" t="s">
        <v>85</v>
      </c>
      <c r="O3669" s="32" t="s">
        <v>100</v>
      </c>
      <c r="P3669" s="32">
        <v>796</v>
      </c>
      <c r="Q3669" s="32" t="s">
        <v>47</v>
      </c>
      <c r="R3669" s="34">
        <v>1</v>
      </c>
      <c r="S3669" s="34">
        <v>7200</v>
      </c>
      <c r="T3669" s="35">
        <f t="shared" si="301"/>
        <v>7200</v>
      </c>
      <c r="U3669" s="36">
        <f t="shared" si="302"/>
        <v>8064.0000000000009</v>
      </c>
      <c r="V3669" s="37" t="s">
        <v>48</v>
      </c>
      <c r="W3669" s="32">
        <v>2016</v>
      </c>
      <c r="X3669" s="38" t="s">
        <v>48</v>
      </c>
    </row>
    <row r="3670" spans="1:24" ht="50.1" customHeight="1">
      <c r="A3670" s="29" t="s">
        <v>8520</v>
      </c>
      <c r="B3670" s="30" t="s">
        <v>35</v>
      </c>
      <c r="C3670" s="31" t="s">
        <v>8521</v>
      </c>
      <c r="D3670" s="31" t="s">
        <v>3378</v>
      </c>
      <c r="E3670" s="31" t="s">
        <v>8522</v>
      </c>
      <c r="F3670" s="31" t="s">
        <v>8516</v>
      </c>
      <c r="G3670" s="32" t="s">
        <v>40</v>
      </c>
      <c r="H3670" s="33">
        <v>0</v>
      </c>
      <c r="I3670" s="67">
        <v>590000000</v>
      </c>
      <c r="J3670" s="32" t="s">
        <v>41</v>
      </c>
      <c r="K3670" s="32" t="s">
        <v>331</v>
      </c>
      <c r="L3670" s="32" t="s">
        <v>83</v>
      </c>
      <c r="M3670" s="32" t="s">
        <v>84</v>
      </c>
      <c r="N3670" s="32" t="s">
        <v>85</v>
      </c>
      <c r="O3670" s="32" t="s">
        <v>100</v>
      </c>
      <c r="P3670" s="32">
        <v>796</v>
      </c>
      <c r="Q3670" s="32" t="s">
        <v>47</v>
      </c>
      <c r="R3670" s="34">
        <v>1</v>
      </c>
      <c r="S3670" s="34">
        <v>5400</v>
      </c>
      <c r="T3670" s="35">
        <f t="shared" si="301"/>
        <v>5400</v>
      </c>
      <c r="U3670" s="36">
        <f t="shared" si="302"/>
        <v>6048.0000000000009</v>
      </c>
      <c r="V3670" s="37" t="s">
        <v>48</v>
      </c>
      <c r="W3670" s="32">
        <v>2016</v>
      </c>
      <c r="X3670" s="38" t="s">
        <v>48</v>
      </c>
    </row>
    <row r="3671" spans="1:24" ht="50.1" customHeight="1">
      <c r="A3671" s="29" t="s">
        <v>8523</v>
      </c>
      <c r="B3671" s="30" t="s">
        <v>35</v>
      </c>
      <c r="C3671" s="31" t="s">
        <v>8524</v>
      </c>
      <c r="D3671" s="31" t="s">
        <v>5100</v>
      </c>
      <c r="E3671" s="31" t="s">
        <v>8525</v>
      </c>
      <c r="F3671" s="31" t="s">
        <v>8516</v>
      </c>
      <c r="G3671" s="32" t="s">
        <v>40</v>
      </c>
      <c r="H3671" s="33">
        <v>0</v>
      </c>
      <c r="I3671" s="67">
        <v>590000000</v>
      </c>
      <c r="J3671" s="32" t="s">
        <v>41</v>
      </c>
      <c r="K3671" s="32" t="s">
        <v>331</v>
      </c>
      <c r="L3671" s="32" t="s">
        <v>83</v>
      </c>
      <c r="M3671" s="32" t="s">
        <v>84</v>
      </c>
      <c r="N3671" s="32" t="s">
        <v>85</v>
      </c>
      <c r="O3671" s="32" t="s">
        <v>100</v>
      </c>
      <c r="P3671" s="32">
        <v>796</v>
      </c>
      <c r="Q3671" s="32" t="s">
        <v>47</v>
      </c>
      <c r="R3671" s="34">
        <v>1</v>
      </c>
      <c r="S3671" s="34">
        <v>4200</v>
      </c>
      <c r="T3671" s="35">
        <f t="shared" si="301"/>
        <v>4200</v>
      </c>
      <c r="U3671" s="36">
        <f t="shared" si="302"/>
        <v>4704</v>
      </c>
      <c r="V3671" s="37" t="s">
        <v>48</v>
      </c>
      <c r="W3671" s="32">
        <v>2016</v>
      </c>
      <c r="X3671" s="38" t="s">
        <v>48</v>
      </c>
    </row>
    <row r="3672" spans="1:24" ht="50.1" customHeight="1">
      <c r="A3672" s="29" t="s">
        <v>8526</v>
      </c>
      <c r="B3672" s="30" t="s">
        <v>35</v>
      </c>
      <c r="C3672" s="31" t="s">
        <v>8527</v>
      </c>
      <c r="D3672" s="31" t="s">
        <v>540</v>
      </c>
      <c r="E3672" s="31" t="s">
        <v>8528</v>
      </c>
      <c r="F3672" s="31" t="s">
        <v>8516</v>
      </c>
      <c r="G3672" s="32" t="s">
        <v>40</v>
      </c>
      <c r="H3672" s="33">
        <v>0</v>
      </c>
      <c r="I3672" s="67">
        <v>590000000</v>
      </c>
      <c r="J3672" s="32" t="s">
        <v>41</v>
      </c>
      <c r="K3672" s="32" t="s">
        <v>331</v>
      </c>
      <c r="L3672" s="32" t="s">
        <v>83</v>
      </c>
      <c r="M3672" s="32" t="s">
        <v>84</v>
      </c>
      <c r="N3672" s="32" t="s">
        <v>85</v>
      </c>
      <c r="O3672" s="32" t="s">
        <v>100</v>
      </c>
      <c r="P3672" s="32">
        <v>796</v>
      </c>
      <c r="Q3672" s="32" t="s">
        <v>47</v>
      </c>
      <c r="R3672" s="34">
        <v>3</v>
      </c>
      <c r="S3672" s="34">
        <v>400</v>
      </c>
      <c r="T3672" s="35">
        <f t="shared" si="301"/>
        <v>1200</v>
      </c>
      <c r="U3672" s="36">
        <f t="shared" si="302"/>
        <v>1344.0000000000002</v>
      </c>
      <c r="V3672" s="37" t="s">
        <v>48</v>
      </c>
      <c r="W3672" s="32">
        <v>2016</v>
      </c>
      <c r="X3672" s="38" t="s">
        <v>48</v>
      </c>
    </row>
    <row r="3673" spans="1:24" ht="50.1" customHeight="1">
      <c r="A3673" s="29" t="s">
        <v>8529</v>
      </c>
      <c r="B3673" s="30" t="s">
        <v>35</v>
      </c>
      <c r="C3673" s="31" t="s">
        <v>8530</v>
      </c>
      <c r="D3673" s="31" t="s">
        <v>1605</v>
      </c>
      <c r="E3673" s="31" t="s">
        <v>8531</v>
      </c>
      <c r="F3673" s="31" t="s">
        <v>8532</v>
      </c>
      <c r="G3673" s="32" t="s">
        <v>40</v>
      </c>
      <c r="H3673" s="33">
        <v>0</v>
      </c>
      <c r="I3673" s="67">
        <v>590000000</v>
      </c>
      <c r="J3673" s="32" t="s">
        <v>41</v>
      </c>
      <c r="K3673" s="32" t="s">
        <v>331</v>
      </c>
      <c r="L3673" s="32" t="s">
        <v>43</v>
      </c>
      <c r="M3673" s="32" t="s">
        <v>44</v>
      </c>
      <c r="N3673" s="32" t="s">
        <v>8533</v>
      </c>
      <c r="O3673" s="32" t="s">
        <v>202</v>
      </c>
      <c r="P3673" s="32">
        <v>796</v>
      </c>
      <c r="Q3673" s="32" t="s">
        <v>47</v>
      </c>
      <c r="R3673" s="34">
        <v>60</v>
      </c>
      <c r="S3673" s="34">
        <v>223.214</v>
      </c>
      <c r="T3673" s="35">
        <f t="shared" si="301"/>
        <v>13392.84</v>
      </c>
      <c r="U3673" s="36">
        <f t="shared" si="302"/>
        <v>14999.980800000001</v>
      </c>
      <c r="V3673" s="37" t="s">
        <v>48</v>
      </c>
      <c r="W3673" s="32">
        <v>2016</v>
      </c>
      <c r="X3673" s="38" t="s">
        <v>48</v>
      </c>
    </row>
    <row r="3674" spans="1:24" ht="50.1" customHeight="1">
      <c r="A3674" s="29" t="s">
        <v>8534</v>
      </c>
      <c r="B3674" s="30" t="s">
        <v>35</v>
      </c>
      <c r="C3674" s="31" t="s">
        <v>5519</v>
      </c>
      <c r="D3674" s="31" t="s">
        <v>5509</v>
      </c>
      <c r="E3674" s="31" t="s">
        <v>5520</v>
      </c>
      <c r="F3674" s="31" t="s">
        <v>8535</v>
      </c>
      <c r="G3674" s="32" t="s">
        <v>40</v>
      </c>
      <c r="H3674" s="33">
        <v>0</v>
      </c>
      <c r="I3674" s="67">
        <v>590000000</v>
      </c>
      <c r="J3674" s="32" t="s">
        <v>41</v>
      </c>
      <c r="K3674" s="32" t="s">
        <v>331</v>
      </c>
      <c r="L3674" s="32" t="s">
        <v>43</v>
      </c>
      <c r="M3674" s="32" t="s">
        <v>44</v>
      </c>
      <c r="N3674" s="32" t="s">
        <v>8533</v>
      </c>
      <c r="O3674" s="32" t="s">
        <v>202</v>
      </c>
      <c r="P3674" s="32">
        <v>796</v>
      </c>
      <c r="Q3674" s="32" t="s">
        <v>47</v>
      </c>
      <c r="R3674" s="34">
        <v>7</v>
      </c>
      <c r="S3674" s="34">
        <v>200.893</v>
      </c>
      <c r="T3674" s="35">
        <f t="shared" si="301"/>
        <v>1406.251</v>
      </c>
      <c r="U3674" s="36">
        <f t="shared" si="302"/>
        <v>1575.0011200000001</v>
      </c>
      <c r="V3674" s="37" t="s">
        <v>48</v>
      </c>
      <c r="W3674" s="32">
        <v>2016</v>
      </c>
      <c r="X3674" s="38" t="s">
        <v>48</v>
      </c>
    </row>
    <row r="3675" spans="1:24" ht="50.1" customHeight="1">
      <c r="A3675" s="29" t="s">
        <v>8536</v>
      </c>
      <c r="B3675" s="30" t="s">
        <v>35</v>
      </c>
      <c r="C3675" s="31" t="s">
        <v>8537</v>
      </c>
      <c r="D3675" s="31" t="s">
        <v>5914</v>
      </c>
      <c r="E3675" s="31" t="s">
        <v>8538</v>
      </c>
      <c r="F3675" s="31" t="s">
        <v>8539</v>
      </c>
      <c r="G3675" s="32" t="s">
        <v>40</v>
      </c>
      <c r="H3675" s="33">
        <v>0</v>
      </c>
      <c r="I3675" s="67">
        <v>590000000</v>
      </c>
      <c r="J3675" s="32" t="s">
        <v>41</v>
      </c>
      <c r="K3675" s="32" t="s">
        <v>331</v>
      </c>
      <c r="L3675" s="32" t="s">
        <v>43</v>
      </c>
      <c r="M3675" s="32" t="s">
        <v>44</v>
      </c>
      <c r="N3675" s="32" t="s">
        <v>8533</v>
      </c>
      <c r="O3675" s="32" t="s">
        <v>202</v>
      </c>
      <c r="P3675" s="32">
        <v>796</v>
      </c>
      <c r="Q3675" s="32" t="s">
        <v>47</v>
      </c>
      <c r="R3675" s="34">
        <v>60</v>
      </c>
      <c r="S3675" s="34">
        <v>13.393000000000001</v>
      </c>
      <c r="T3675" s="35">
        <f t="shared" si="301"/>
        <v>803.58</v>
      </c>
      <c r="U3675" s="36">
        <f t="shared" si="302"/>
        <v>900.00960000000009</v>
      </c>
      <c r="V3675" s="37" t="s">
        <v>48</v>
      </c>
      <c r="W3675" s="32">
        <v>2016</v>
      </c>
      <c r="X3675" s="38" t="s">
        <v>48</v>
      </c>
    </row>
    <row r="3676" spans="1:24" ht="50.1" customHeight="1">
      <c r="A3676" s="29" t="s">
        <v>8540</v>
      </c>
      <c r="B3676" s="30" t="s">
        <v>35</v>
      </c>
      <c r="C3676" s="31" t="s">
        <v>1417</v>
      </c>
      <c r="D3676" s="31" t="s">
        <v>1418</v>
      </c>
      <c r="E3676" s="31" t="s">
        <v>1419</v>
      </c>
      <c r="F3676" s="31" t="s">
        <v>8541</v>
      </c>
      <c r="G3676" s="32" t="s">
        <v>40</v>
      </c>
      <c r="H3676" s="33">
        <v>0</v>
      </c>
      <c r="I3676" s="67">
        <v>590000000</v>
      </c>
      <c r="J3676" s="32" t="s">
        <v>41</v>
      </c>
      <c r="K3676" s="32" t="s">
        <v>331</v>
      </c>
      <c r="L3676" s="32" t="s">
        <v>43</v>
      </c>
      <c r="M3676" s="32" t="s">
        <v>44</v>
      </c>
      <c r="N3676" s="32" t="s">
        <v>8533</v>
      </c>
      <c r="O3676" s="32" t="s">
        <v>202</v>
      </c>
      <c r="P3676" s="32">
        <v>796</v>
      </c>
      <c r="Q3676" s="32" t="s">
        <v>47</v>
      </c>
      <c r="R3676" s="34">
        <v>100</v>
      </c>
      <c r="S3676" s="34">
        <v>25</v>
      </c>
      <c r="T3676" s="35">
        <f t="shared" si="301"/>
        <v>2500</v>
      </c>
      <c r="U3676" s="36">
        <f t="shared" si="302"/>
        <v>2800.0000000000005</v>
      </c>
      <c r="V3676" s="37" t="s">
        <v>48</v>
      </c>
      <c r="W3676" s="32">
        <v>2016</v>
      </c>
      <c r="X3676" s="38" t="s">
        <v>48</v>
      </c>
    </row>
    <row r="3677" spans="1:24" ht="50.1" customHeight="1">
      <c r="A3677" s="29" t="s">
        <v>8542</v>
      </c>
      <c r="B3677" s="30" t="s">
        <v>35</v>
      </c>
      <c r="C3677" s="31" t="s">
        <v>3592</v>
      </c>
      <c r="D3677" s="31" t="s">
        <v>3593</v>
      </c>
      <c r="E3677" s="31" t="s">
        <v>3594</v>
      </c>
      <c r="F3677" s="31" t="s">
        <v>8543</v>
      </c>
      <c r="G3677" s="32" t="s">
        <v>40</v>
      </c>
      <c r="H3677" s="33">
        <v>0</v>
      </c>
      <c r="I3677" s="67">
        <v>590000000</v>
      </c>
      <c r="J3677" s="32" t="s">
        <v>41</v>
      </c>
      <c r="K3677" s="32" t="s">
        <v>331</v>
      </c>
      <c r="L3677" s="32" t="s">
        <v>43</v>
      </c>
      <c r="M3677" s="32" t="s">
        <v>44</v>
      </c>
      <c r="N3677" s="32" t="s">
        <v>8533</v>
      </c>
      <c r="O3677" s="32" t="s">
        <v>202</v>
      </c>
      <c r="P3677" s="32">
        <v>796</v>
      </c>
      <c r="Q3677" s="32" t="s">
        <v>47</v>
      </c>
      <c r="R3677" s="34">
        <v>5</v>
      </c>
      <c r="S3677" s="34">
        <v>151.786</v>
      </c>
      <c r="T3677" s="35">
        <f t="shared" si="301"/>
        <v>758.93000000000006</v>
      </c>
      <c r="U3677" s="36">
        <f t="shared" si="302"/>
        <v>850.00160000000017</v>
      </c>
      <c r="V3677" s="37" t="s">
        <v>48</v>
      </c>
      <c r="W3677" s="32">
        <v>2016</v>
      </c>
      <c r="X3677" s="38" t="s">
        <v>48</v>
      </c>
    </row>
    <row r="3678" spans="1:24" ht="50.1" customHeight="1">
      <c r="A3678" s="29" t="s">
        <v>8544</v>
      </c>
      <c r="B3678" s="30" t="s">
        <v>35</v>
      </c>
      <c r="C3678" s="31" t="s">
        <v>8545</v>
      </c>
      <c r="D3678" s="31" t="s">
        <v>7412</v>
      </c>
      <c r="E3678" s="31" t="s">
        <v>8546</v>
      </c>
      <c r="F3678" s="31" t="s">
        <v>8547</v>
      </c>
      <c r="G3678" s="32" t="s">
        <v>40</v>
      </c>
      <c r="H3678" s="33">
        <v>0</v>
      </c>
      <c r="I3678" s="67">
        <v>590000000</v>
      </c>
      <c r="J3678" s="32" t="s">
        <v>41</v>
      </c>
      <c r="K3678" s="32" t="s">
        <v>331</v>
      </c>
      <c r="L3678" s="32" t="s">
        <v>43</v>
      </c>
      <c r="M3678" s="32" t="s">
        <v>44</v>
      </c>
      <c r="N3678" s="32" t="s">
        <v>8533</v>
      </c>
      <c r="O3678" s="32" t="s">
        <v>202</v>
      </c>
      <c r="P3678" s="32">
        <v>796</v>
      </c>
      <c r="Q3678" s="32" t="s">
        <v>47</v>
      </c>
      <c r="R3678" s="34">
        <v>5</v>
      </c>
      <c r="S3678" s="34">
        <v>111.607</v>
      </c>
      <c r="T3678" s="35">
        <f t="shared" ref="T3678:T3746" si="303">R3678*S3678</f>
        <v>558.03499999999997</v>
      </c>
      <c r="U3678" s="36">
        <f t="shared" ref="U3678:U3746" si="304">T3678*1.12</f>
        <v>624.99919999999997</v>
      </c>
      <c r="V3678" s="37" t="s">
        <v>48</v>
      </c>
      <c r="W3678" s="32">
        <v>2016</v>
      </c>
      <c r="X3678" s="38" t="s">
        <v>48</v>
      </c>
    </row>
    <row r="3679" spans="1:24" ht="50.1" customHeight="1">
      <c r="A3679" s="29" t="s">
        <v>8548</v>
      </c>
      <c r="B3679" s="30" t="s">
        <v>35</v>
      </c>
      <c r="C3679" s="31" t="s">
        <v>8549</v>
      </c>
      <c r="D3679" s="31" t="s">
        <v>8550</v>
      </c>
      <c r="E3679" s="31" t="s">
        <v>8551</v>
      </c>
      <c r="F3679" s="31" t="s">
        <v>8550</v>
      </c>
      <c r="G3679" s="32" t="s">
        <v>40</v>
      </c>
      <c r="H3679" s="33">
        <v>0</v>
      </c>
      <c r="I3679" s="67">
        <v>590000000</v>
      </c>
      <c r="J3679" s="32" t="s">
        <v>41</v>
      </c>
      <c r="K3679" s="32" t="s">
        <v>331</v>
      </c>
      <c r="L3679" s="32" t="s">
        <v>43</v>
      </c>
      <c r="M3679" s="32" t="s">
        <v>44</v>
      </c>
      <c r="N3679" s="32" t="s">
        <v>8533</v>
      </c>
      <c r="O3679" s="32" t="s">
        <v>202</v>
      </c>
      <c r="P3679" s="32">
        <v>796</v>
      </c>
      <c r="Q3679" s="32" t="s">
        <v>47</v>
      </c>
      <c r="R3679" s="34">
        <v>300</v>
      </c>
      <c r="S3679" s="34">
        <v>31.25</v>
      </c>
      <c r="T3679" s="35">
        <f t="shared" si="303"/>
        <v>9375</v>
      </c>
      <c r="U3679" s="36">
        <f t="shared" si="304"/>
        <v>10500.000000000002</v>
      </c>
      <c r="V3679" s="37" t="s">
        <v>48</v>
      </c>
      <c r="W3679" s="32">
        <v>2016</v>
      </c>
      <c r="X3679" s="38" t="s">
        <v>48</v>
      </c>
    </row>
    <row r="3680" spans="1:24" ht="50.1" customHeight="1">
      <c r="A3680" s="29" t="s">
        <v>8552</v>
      </c>
      <c r="B3680" s="30" t="s">
        <v>35</v>
      </c>
      <c r="C3680" s="31" t="s">
        <v>328</v>
      </c>
      <c r="D3680" s="31" t="s">
        <v>322</v>
      </c>
      <c r="E3680" s="31" t="s">
        <v>329</v>
      </c>
      <c r="F3680" s="31" t="s">
        <v>8553</v>
      </c>
      <c r="G3680" s="32" t="s">
        <v>40</v>
      </c>
      <c r="H3680" s="33">
        <v>0</v>
      </c>
      <c r="I3680" s="67">
        <v>590000000</v>
      </c>
      <c r="J3680" s="32" t="s">
        <v>41</v>
      </c>
      <c r="K3680" s="32" t="s">
        <v>331</v>
      </c>
      <c r="L3680" s="32" t="s">
        <v>43</v>
      </c>
      <c r="M3680" s="32" t="s">
        <v>44</v>
      </c>
      <c r="N3680" s="32" t="s">
        <v>8533</v>
      </c>
      <c r="O3680" s="32" t="s">
        <v>202</v>
      </c>
      <c r="P3680" s="32" t="s">
        <v>325</v>
      </c>
      <c r="Q3680" s="32" t="s">
        <v>326</v>
      </c>
      <c r="R3680" s="34">
        <v>2</v>
      </c>
      <c r="S3680" s="34">
        <v>4687.5</v>
      </c>
      <c r="T3680" s="35">
        <f t="shared" si="303"/>
        <v>9375</v>
      </c>
      <c r="U3680" s="36">
        <f t="shared" si="304"/>
        <v>10500.000000000002</v>
      </c>
      <c r="V3680" s="37" t="s">
        <v>48</v>
      </c>
      <c r="W3680" s="32">
        <v>2016</v>
      </c>
      <c r="X3680" s="38" t="s">
        <v>48</v>
      </c>
    </row>
    <row r="3681" spans="1:24" ht="50.1" customHeight="1">
      <c r="A3681" s="29" t="s">
        <v>8554</v>
      </c>
      <c r="B3681" s="30" t="s">
        <v>35</v>
      </c>
      <c r="C3681" s="31" t="s">
        <v>8555</v>
      </c>
      <c r="D3681" s="31" t="s">
        <v>322</v>
      </c>
      <c r="E3681" s="31" t="s">
        <v>8556</v>
      </c>
      <c r="F3681" s="31" t="s">
        <v>8557</v>
      </c>
      <c r="G3681" s="32" t="s">
        <v>40</v>
      </c>
      <c r="H3681" s="33">
        <v>0</v>
      </c>
      <c r="I3681" s="67">
        <v>590000000</v>
      </c>
      <c r="J3681" s="32" t="s">
        <v>41</v>
      </c>
      <c r="K3681" s="32" t="s">
        <v>331</v>
      </c>
      <c r="L3681" s="32" t="s">
        <v>43</v>
      </c>
      <c r="M3681" s="32" t="s">
        <v>44</v>
      </c>
      <c r="N3681" s="32" t="s">
        <v>8533</v>
      </c>
      <c r="O3681" s="32" t="s">
        <v>202</v>
      </c>
      <c r="P3681" s="32" t="s">
        <v>325</v>
      </c>
      <c r="Q3681" s="32" t="s">
        <v>326</v>
      </c>
      <c r="R3681" s="34">
        <v>2</v>
      </c>
      <c r="S3681" s="34">
        <v>3410.7139999999999</v>
      </c>
      <c r="T3681" s="35">
        <f t="shared" si="303"/>
        <v>6821.4279999999999</v>
      </c>
      <c r="U3681" s="36">
        <f t="shared" si="304"/>
        <v>7639.9993600000007</v>
      </c>
      <c r="V3681" s="37" t="s">
        <v>48</v>
      </c>
      <c r="W3681" s="32">
        <v>2016</v>
      </c>
      <c r="X3681" s="38" t="s">
        <v>48</v>
      </c>
    </row>
    <row r="3682" spans="1:24" ht="50.1" customHeight="1">
      <c r="A3682" s="29" t="s">
        <v>8558</v>
      </c>
      <c r="B3682" s="30" t="s">
        <v>35</v>
      </c>
      <c r="C3682" s="31" t="s">
        <v>336</v>
      </c>
      <c r="D3682" s="31" t="s">
        <v>322</v>
      </c>
      <c r="E3682" s="31" t="s">
        <v>337</v>
      </c>
      <c r="F3682" s="31" t="s">
        <v>8559</v>
      </c>
      <c r="G3682" s="32" t="s">
        <v>40</v>
      </c>
      <c r="H3682" s="33">
        <v>0</v>
      </c>
      <c r="I3682" s="67">
        <v>590000000</v>
      </c>
      <c r="J3682" s="32" t="s">
        <v>41</v>
      </c>
      <c r="K3682" s="32" t="s">
        <v>331</v>
      </c>
      <c r="L3682" s="32" t="s">
        <v>43</v>
      </c>
      <c r="M3682" s="32" t="s">
        <v>44</v>
      </c>
      <c r="N3682" s="32" t="s">
        <v>8533</v>
      </c>
      <c r="O3682" s="32" t="s">
        <v>202</v>
      </c>
      <c r="P3682" s="32" t="s">
        <v>325</v>
      </c>
      <c r="Q3682" s="32" t="s">
        <v>326</v>
      </c>
      <c r="R3682" s="34">
        <v>2</v>
      </c>
      <c r="S3682" s="34">
        <v>4017.857</v>
      </c>
      <c r="T3682" s="35">
        <f t="shared" si="303"/>
        <v>8035.7139999999999</v>
      </c>
      <c r="U3682" s="36">
        <f t="shared" si="304"/>
        <v>8999.9996800000008</v>
      </c>
      <c r="V3682" s="37" t="s">
        <v>48</v>
      </c>
      <c r="W3682" s="32">
        <v>2016</v>
      </c>
      <c r="X3682" s="38" t="s">
        <v>48</v>
      </c>
    </row>
    <row r="3683" spans="1:24" ht="50.1" customHeight="1">
      <c r="A3683" s="29" t="s">
        <v>8560</v>
      </c>
      <c r="B3683" s="30" t="s">
        <v>35</v>
      </c>
      <c r="C3683" s="31" t="s">
        <v>336</v>
      </c>
      <c r="D3683" s="31" t="s">
        <v>322</v>
      </c>
      <c r="E3683" s="31" t="s">
        <v>337</v>
      </c>
      <c r="F3683" s="31" t="s">
        <v>8561</v>
      </c>
      <c r="G3683" s="32" t="s">
        <v>40</v>
      </c>
      <c r="H3683" s="33">
        <v>0</v>
      </c>
      <c r="I3683" s="67">
        <v>590000000</v>
      </c>
      <c r="J3683" s="32" t="s">
        <v>41</v>
      </c>
      <c r="K3683" s="32" t="s">
        <v>331</v>
      </c>
      <c r="L3683" s="32" t="s">
        <v>43</v>
      </c>
      <c r="M3683" s="32" t="s">
        <v>44</v>
      </c>
      <c r="N3683" s="32" t="s">
        <v>8533</v>
      </c>
      <c r="O3683" s="32" t="s">
        <v>202</v>
      </c>
      <c r="P3683" s="32" t="s">
        <v>325</v>
      </c>
      <c r="Q3683" s="32" t="s">
        <v>326</v>
      </c>
      <c r="R3683" s="34">
        <v>2</v>
      </c>
      <c r="S3683" s="34">
        <v>4196.4290000000001</v>
      </c>
      <c r="T3683" s="35">
        <f t="shared" si="303"/>
        <v>8392.8580000000002</v>
      </c>
      <c r="U3683" s="36">
        <f t="shared" si="304"/>
        <v>9400.0009600000012</v>
      </c>
      <c r="V3683" s="37" t="s">
        <v>48</v>
      </c>
      <c r="W3683" s="32">
        <v>2016</v>
      </c>
      <c r="X3683" s="38" t="s">
        <v>48</v>
      </c>
    </row>
    <row r="3684" spans="1:24" ht="50.1" customHeight="1">
      <c r="A3684" s="29" t="s">
        <v>8562</v>
      </c>
      <c r="B3684" s="30" t="s">
        <v>35</v>
      </c>
      <c r="C3684" s="31" t="s">
        <v>4891</v>
      </c>
      <c r="D3684" s="31" t="s">
        <v>4883</v>
      </c>
      <c r="E3684" s="31" t="s">
        <v>4892</v>
      </c>
      <c r="F3684" s="31" t="s">
        <v>8563</v>
      </c>
      <c r="G3684" s="32" t="s">
        <v>40</v>
      </c>
      <c r="H3684" s="33">
        <v>0</v>
      </c>
      <c r="I3684" s="67">
        <v>590000000</v>
      </c>
      <c r="J3684" s="32" t="s">
        <v>41</v>
      </c>
      <c r="K3684" s="32" t="s">
        <v>331</v>
      </c>
      <c r="L3684" s="32" t="s">
        <v>43</v>
      </c>
      <c r="M3684" s="32" t="s">
        <v>44</v>
      </c>
      <c r="N3684" s="32" t="s">
        <v>8533</v>
      </c>
      <c r="O3684" s="32" t="s">
        <v>202</v>
      </c>
      <c r="P3684" s="32" t="s">
        <v>684</v>
      </c>
      <c r="Q3684" s="32" t="s">
        <v>685</v>
      </c>
      <c r="R3684" s="34">
        <v>2</v>
      </c>
      <c r="S3684" s="34">
        <v>3794.643</v>
      </c>
      <c r="T3684" s="35">
        <f t="shared" si="303"/>
        <v>7589.2860000000001</v>
      </c>
      <c r="U3684" s="36">
        <f t="shared" si="304"/>
        <v>8500.000320000001</v>
      </c>
      <c r="V3684" s="37" t="s">
        <v>48</v>
      </c>
      <c r="W3684" s="32">
        <v>2016</v>
      </c>
      <c r="X3684" s="38" t="s">
        <v>48</v>
      </c>
    </row>
    <row r="3685" spans="1:24" ht="50.1" customHeight="1">
      <c r="A3685" s="29" t="s">
        <v>8564</v>
      </c>
      <c r="B3685" s="30" t="s">
        <v>35</v>
      </c>
      <c r="C3685" s="31" t="s">
        <v>3908</v>
      </c>
      <c r="D3685" s="31" t="s">
        <v>3909</v>
      </c>
      <c r="E3685" s="31" t="s">
        <v>3910</v>
      </c>
      <c r="F3685" s="31" t="s">
        <v>8565</v>
      </c>
      <c r="G3685" s="32" t="s">
        <v>40</v>
      </c>
      <c r="H3685" s="33">
        <v>0</v>
      </c>
      <c r="I3685" s="67">
        <v>590000000</v>
      </c>
      <c r="J3685" s="32" t="s">
        <v>41</v>
      </c>
      <c r="K3685" s="32" t="s">
        <v>331</v>
      </c>
      <c r="L3685" s="32" t="s">
        <v>43</v>
      </c>
      <c r="M3685" s="32" t="s">
        <v>44</v>
      </c>
      <c r="N3685" s="32" t="s">
        <v>8533</v>
      </c>
      <c r="O3685" s="32" t="s">
        <v>202</v>
      </c>
      <c r="P3685" s="32" t="s">
        <v>325</v>
      </c>
      <c r="Q3685" s="32" t="s">
        <v>326</v>
      </c>
      <c r="R3685" s="34">
        <v>1</v>
      </c>
      <c r="S3685" s="34">
        <v>6339.2860000000001</v>
      </c>
      <c r="T3685" s="35">
        <f t="shared" si="303"/>
        <v>6339.2860000000001</v>
      </c>
      <c r="U3685" s="36">
        <f t="shared" si="304"/>
        <v>7100.000320000001</v>
      </c>
      <c r="V3685" s="37" t="s">
        <v>48</v>
      </c>
      <c r="W3685" s="32">
        <v>2016</v>
      </c>
      <c r="X3685" s="38" t="s">
        <v>48</v>
      </c>
    </row>
    <row r="3686" spans="1:24" ht="50.1" customHeight="1">
      <c r="A3686" s="29" t="s">
        <v>8566</v>
      </c>
      <c r="B3686" s="30" t="s">
        <v>35</v>
      </c>
      <c r="C3686" s="31" t="s">
        <v>3914</v>
      </c>
      <c r="D3686" s="31" t="s">
        <v>3909</v>
      </c>
      <c r="E3686" s="31" t="s">
        <v>3915</v>
      </c>
      <c r="F3686" s="31" t="s">
        <v>8567</v>
      </c>
      <c r="G3686" s="32" t="s">
        <v>40</v>
      </c>
      <c r="H3686" s="33">
        <v>0</v>
      </c>
      <c r="I3686" s="67">
        <v>590000000</v>
      </c>
      <c r="J3686" s="32" t="s">
        <v>41</v>
      </c>
      <c r="K3686" s="32" t="s">
        <v>331</v>
      </c>
      <c r="L3686" s="32" t="s">
        <v>43</v>
      </c>
      <c r="M3686" s="32" t="s">
        <v>44</v>
      </c>
      <c r="N3686" s="32" t="s">
        <v>8533</v>
      </c>
      <c r="O3686" s="32" t="s">
        <v>202</v>
      </c>
      <c r="P3686" s="32" t="s">
        <v>325</v>
      </c>
      <c r="Q3686" s="32" t="s">
        <v>326</v>
      </c>
      <c r="R3686" s="34">
        <v>2</v>
      </c>
      <c r="S3686" s="34">
        <v>4732.143</v>
      </c>
      <c r="T3686" s="35">
        <f t="shared" si="303"/>
        <v>9464.2860000000001</v>
      </c>
      <c r="U3686" s="36">
        <f t="shared" si="304"/>
        <v>10600.000320000001</v>
      </c>
      <c r="V3686" s="37" t="s">
        <v>48</v>
      </c>
      <c r="W3686" s="32">
        <v>2016</v>
      </c>
      <c r="X3686" s="38" t="s">
        <v>48</v>
      </c>
    </row>
    <row r="3687" spans="1:24" ht="50.1" customHeight="1">
      <c r="A3687" s="29" t="s">
        <v>8568</v>
      </c>
      <c r="B3687" s="30" t="s">
        <v>35</v>
      </c>
      <c r="C3687" s="31" t="s">
        <v>4137</v>
      </c>
      <c r="D3687" s="31" t="s">
        <v>4052</v>
      </c>
      <c r="E3687" s="31" t="s">
        <v>4138</v>
      </c>
      <c r="F3687" s="31" t="s">
        <v>4152</v>
      </c>
      <c r="G3687" s="32" t="s">
        <v>40</v>
      </c>
      <c r="H3687" s="33">
        <v>0</v>
      </c>
      <c r="I3687" s="67">
        <v>590000000</v>
      </c>
      <c r="J3687" s="32" t="s">
        <v>394</v>
      </c>
      <c r="K3687" s="32" t="s">
        <v>331</v>
      </c>
      <c r="L3687" s="32" t="s">
        <v>394</v>
      </c>
      <c r="M3687" s="32" t="s">
        <v>69</v>
      </c>
      <c r="N3687" s="32" t="s">
        <v>85</v>
      </c>
      <c r="O3687" s="32" t="s">
        <v>71</v>
      </c>
      <c r="P3687" s="32">
        <v>796</v>
      </c>
      <c r="Q3687" s="32" t="s">
        <v>47</v>
      </c>
      <c r="R3687" s="34">
        <v>2</v>
      </c>
      <c r="S3687" s="34">
        <v>26700</v>
      </c>
      <c r="T3687" s="35">
        <f t="shared" si="303"/>
        <v>53400</v>
      </c>
      <c r="U3687" s="36">
        <f t="shared" si="304"/>
        <v>59808.000000000007</v>
      </c>
      <c r="V3687" s="37" t="s">
        <v>48</v>
      </c>
      <c r="W3687" s="32">
        <v>2016</v>
      </c>
      <c r="X3687" s="38" t="s">
        <v>48</v>
      </c>
    </row>
    <row r="3688" spans="1:24" ht="50.1" customHeight="1">
      <c r="A3688" s="29" t="s">
        <v>8569</v>
      </c>
      <c r="B3688" s="30" t="s">
        <v>35</v>
      </c>
      <c r="C3688" s="31" t="s">
        <v>8369</v>
      </c>
      <c r="D3688" s="31" t="s">
        <v>2280</v>
      </c>
      <c r="E3688" s="31" t="s">
        <v>8370</v>
      </c>
      <c r="F3688" s="31" t="s">
        <v>48</v>
      </c>
      <c r="G3688" s="32" t="s">
        <v>40</v>
      </c>
      <c r="H3688" s="33">
        <v>0</v>
      </c>
      <c r="I3688" s="67">
        <v>590000000</v>
      </c>
      <c r="J3688" s="32" t="s">
        <v>41</v>
      </c>
      <c r="K3688" s="32" t="s">
        <v>331</v>
      </c>
      <c r="L3688" s="32" t="s">
        <v>43</v>
      </c>
      <c r="M3688" s="32" t="s">
        <v>84</v>
      </c>
      <c r="N3688" s="32" t="s">
        <v>154</v>
      </c>
      <c r="O3688" s="32" t="s">
        <v>155</v>
      </c>
      <c r="P3688" s="32" t="s">
        <v>162</v>
      </c>
      <c r="Q3688" s="32" t="s">
        <v>163</v>
      </c>
      <c r="R3688" s="34">
        <v>3.59</v>
      </c>
      <c r="S3688" s="34">
        <v>211000</v>
      </c>
      <c r="T3688" s="35">
        <f t="shared" si="303"/>
        <v>757490</v>
      </c>
      <c r="U3688" s="36">
        <f t="shared" si="304"/>
        <v>848388.8</v>
      </c>
      <c r="V3688" s="37" t="s">
        <v>48</v>
      </c>
      <c r="W3688" s="32">
        <v>2016</v>
      </c>
      <c r="X3688" s="38" t="s">
        <v>48</v>
      </c>
    </row>
    <row r="3689" spans="1:24" ht="50.1" customHeight="1">
      <c r="A3689" s="29" t="s">
        <v>8570</v>
      </c>
      <c r="B3689" s="30" t="s">
        <v>35</v>
      </c>
      <c r="C3689" s="31" t="s">
        <v>8384</v>
      </c>
      <c r="D3689" s="31" t="s">
        <v>2811</v>
      </c>
      <c r="E3689" s="31" t="s">
        <v>8385</v>
      </c>
      <c r="F3689" s="31" t="s">
        <v>48</v>
      </c>
      <c r="G3689" s="32" t="s">
        <v>40</v>
      </c>
      <c r="H3689" s="33">
        <v>0</v>
      </c>
      <c r="I3689" s="67">
        <v>590000000</v>
      </c>
      <c r="J3689" s="32" t="s">
        <v>41</v>
      </c>
      <c r="K3689" s="32" t="s">
        <v>331</v>
      </c>
      <c r="L3689" s="32" t="s">
        <v>43</v>
      </c>
      <c r="M3689" s="32" t="s">
        <v>84</v>
      </c>
      <c r="N3689" s="32" t="s">
        <v>154</v>
      </c>
      <c r="O3689" s="32" t="s">
        <v>155</v>
      </c>
      <c r="P3689" s="32" t="s">
        <v>162</v>
      </c>
      <c r="Q3689" s="32" t="s">
        <v>163</v>
      </c>
      <c r="R3689" s="34">
        <v>5.7</v>
      </c>
      <c r="S3689" s="34">
        <v>147000</v>
      </c>
      <c r="T3689" s="35">
        <f t="shared" si="303"/>
        <v>837900</v>
      </c>
      <c r="U3689" s="36">
        <f t="shared" si="304"/>
        <v>938448.00000000012</v>
      </c>
      <c r="V3689" s="37" t="s">
        <v>48</v>
      </c>
      <c r="W3689" s="32">
        <v>2016</v>
      </c>
      <c r="X3689" s="38" t="s">
        <v>48</v>
      </c>
    </row>
    <row r="3690" spans="1:24" ht="50.1" customHeight="1">
      <c r="A3690" s="29" t="s">
        <v>8571</v>
      </c>
      <c r="B3690" s="30" t="s">
        <v>35</v>
      </c>
      <c r="C3690" s="31" t="s">
        <v>2507</v>
      </c>
      <c r="D3690" s="31" t="s">
        <v>2280</v>
      </c>
      <c r="E3690" s="31" t="s">
        <v>2508</v>
      </c>
      <c r="F3690" s="31" t="s">
        <v>48</v>
      </c>
      <c r="G3690" s="32" t="s">
        <v>40</v>
      </c>
      <c r="H3690" s="33">
        <v>0</v>
      </c>
      <c r="I3690" s="67">
        <v>590000000</v>
      </c>
      <c r="J3690" s="32" t="s">
        <v>41</v>
      </c>
      <c r="K3690" s="32" t="s">
        <v>331</v>
      </c>
      <c r="L3690" s="32" t="s">
        <v>43</v>
      </c>
      <c r="M3690" s="32" t="s">
        <v>84</v>
      </c>
      <c r="N3690" s="32" t="s">
        <v>154</v>
      </c>
      <c r="O3690" s="32" t="s">
        <v>155</v>
      </c>
      <c r="P3690" s="32" t="s">
        <v>162</v>
      </c>
      <c r="Q3690" s="32" t="s">
        <v>163</v>
      </c>
      <c r="R3690" s="34">
        <v>4.96</v>
      </c>
      <c r="S3690" s="34">
        <v>191000</v>
      </c>
      <c r="T3690" s="35">
        <f t="shared" si="303"/>
        <v>947360</v>
      </c>
      <c r="U3690" s="36">
        <f t="shared" si="304"/>
        <v>1061043.2000000002</v>
      </c>
      <c r="V3690" s="37" t="s">
        <v>48</v>
      </c>
      <c r="W3690" s="32">
        <v>2016</v>
      </c>
      <c r="X3690" s="38" t="s">
        <v>48</v>
      </c>
    </row>
    <row r="3691" spans="1:24" ht="50.1" customHeight="1">
      <c r="A3691" s="29" t="s">
        <v>8572</v>
      </c>
      <c r="B3691" s="30" t="s">
        <v>35</v>
      </c>
      <c r="C3691" s="31" t="s">
        <v>8573</v>
      </c>
      <c r="D3691" s="31" t="s">
        <v>5801</v>
      </c>
      <c r="E3691" s="31" t="s">
        <v>8574</v>
      </c>
      <c r="F3691" s="31" t="s">
        <v>8575</v>
      </c>
      <c r="G3691" s="32" t="s">
        <v>103</v>
      </c>
      <c r="H3691" s="33">
        <v>81.599999999999994</v>
      </c>
      <c r="I3691" s="67">
        <v>590000000</v>
      </c>
      <c r="J3691" s="32" t="s">
        <v>41</v>
      </c>
      <c r="K3691" s="32" t="s">
        <v>275</v>
      </c>
      <c r="L3691" s="32" t="s">
        <v>43</v>
      </c>
      <c r="M3691" s="32" t="s">
        <v>84</v>
      </c>
      <c r="N3691" s="32" t="s">
        <v>5804</v>
      </c>
      <c r="O3691" s="32" t="s">
        <v>111</v>
      </c>
      <c r="P3691" s="32">
        <v>796</v>
      </c>
      <c r="Q3691" s="32" t="s">
        <v>47</v>
      </c>
      <c r="R3691" s="34">
        <v>4</v>
      </c>
      <c r="S3691" s="34">
        <v>4809</v>
      </c>
      <c r="T3691" s="35">
        <f t="shared" si="303"/>
        <v>19236</v>
      </c>
      <c r="U3691" s="36">
        <f t="shared" si="304"/>
        <v>21544.320000000003</v>
      </c>
      <c r="V3691" s="37" t="s">
        <v>126</v>
      </c>
      <c r="W3691" s="32">
        <v>2016</v>
      </c>
      <c r="X3691" s="38" t="s">
        <v>48</v>
      </c>
    </row>
    <row r="3692" spans="1:24" ht="50.1" customHeight="1">
      <c r="A3692" s="29" t="s">
        <v>8576</v>
      </c>
      <c r="B3692" s="30" t="s">
        <v>35</v>
      </c>
      <c r="C3692" s="31" t="s">
        <v>8577</v>
      </c>
      <c r="D3692" s="31" t="s">
        <v>5801</v>
      </c>
      <c r="E3692" s="31" t="s">
        <v>8578</v>
      </c>
      <c r="F3692" s="31" t="s">
        <v>8579</v>
      </c>
      <c r="G3692" s="32" t="s">
        <v>103</v>
      </c>
      <c r="H3692" s="33">
        <v>81.599999999999994</v>
      </c>
      <c r="I3692" s="67">
        <v>590000000</v>
      </c>
      <c r="J3692" s="32" t="s">
        <v>41</v>
      </c>
      <c r="K3692" s="32" t="s">
        <v>275</v>
      </c>
      <c r="L3692" s="32" t="s">
        <v>43</v>
      </c>
      <c r="M3692" s="32" t="s">
        <v>84</v>
      </c>
      <c r="N3692" s="32" t="s">
        <v>5804</v>
      </c>
      <c r="O3692" s="32" t="s">
        <v>111</v>
      </c>
      <c r="P3692" s="32">
        <v>796</v>
      </c>
      <c r="Q3692" s="32" t="s">
        <v>47</v>
      </c>
      <c r="R3692" s="34">
        <v>4</v>
      </c>
      <c r="S3692" s="34">
        <v>1675</v>
      </c>
      <c r="T3692" s="35">
        <f t="shared" si="303"/>
        <v>6700</v>
      </c>
      <c r="U3692" s="36">
        <f t="shared" si="304"/>
        <v>7504.0000000000009</v>
      </c>
      <c r="V3692" s="37" t="s">
        <v>126</v>
      </c>
      <c r="W3692" s="32">
        <v>2016</v>
      </c>
      <c r="X3692" s="38" t="s">
        <v>48</v>
      </c>
    </row>
    <row r="3693" spans="1:24" ht="50.1" customHeight="1">
      <c r="A3693" s="29" t="s">
        <v>8580</v>
      </c>
      <c r="B3693" s="30" t="s">
        <v>35</v>
      </c>
      <c r="C3693" s="31" t="s">
        <v>8581</v>
      </c>
      <c r="D3693" s="31" t="s">
        <v>5647</v>
      </c>
      <c r="E3693" s="31" t="s">
        <v>8582</v>
      </c>
      <c r="F3693" s="31" t="s">
        <v>8583</v>
      </c>
      <c r="G3693" s="32" t="s">
        <v>40</v>
      </c>
      <c r="H3693" s="33">
        <v>0</v>
      </c>
      <c r="I3693" s="67">
        <v>590000000</v>
      </c>
      <c r="J3693" s="32" t="s">
        <v>41</v>
      </c>
      <c r="K3693" s="32" t="s">
        <v>275</v>
      </c>
      <c r="L3693" s="32" t="s">
        <v>41</v>
      </c>
      <c r="M3693" s="32" t="s">
        <v>84</v>
      </c>
      <c r="N3693" s="32" t="s">
        <v>797</v>
      </c>
      <c r="O3693" s="32" t="s">
        <v>111</v>
      </c>
      <c r="P3693" s="32">
        <v>796</v>
      </c>
      <c r="Q3693" s="32" t="s">
        <v>47</v>
      </c>
      <c r="R3693" s="34">
        <v>40</v>
      </c>
      <c r="S3693" s="34">
        <v>490</v>
      </c>
      <c r="T3693" s="35">
        <f t="shared" si="303"/>
        <v>19600</v>
      </c>
      <c r="U3693" s="36">
        <f t="shared" si="304"/>
        <v>21952.000000000004</v>
      </c>
      <c r="V3693" s="37" t="s">
        <v>48</v>
      </c>
      <c r="W3693" s="32">
        <v>2016</v>
      </c>
      <c r="X3693" s="38" t="s">
        <v>48</v>
      </c>
    </row>
    <row r="3694" spans="1:24" ht="50.1" customHeight="1">
      <c r="A3694" s="29" t="s">
        <v>8584</v>
      </c>
      <c r="B3694" s="30" t="s">
        <v>35</v>
      </c>
      <c r="C3694" s="31" t="s">
        <v>8585</v>
      </c>
      <c r="D3694" s="31" t="s">
        <v>8586</v>
      </c>
      <c r="E3694" s="31" t="s">
        <v>8587</v>
      </c>
      <c r="F3694" s="31" t="s">
        <v>8588</v>
      </c>
      <c r="G3694" s="32" t="s">
        <v>40</v>
      </c>
      <c r="H3694" s="33">
        <v>0</v>
      </c>
      <c r="I3694" s="67">
        <v>590000000</v>
      </c>
      <c r="J3694" s="32" t="s">
        <v>41</v>
      </c>
      <c r="K3694" s="32" t="s">
        <v>275</v>
      </c>
      <c r="L3694" s="32" t="s">
        <v>41</v>
      </c>
      <c r="M3694" s="32" t="s">
        <v>84</v>
      </c>
      <c r="N3694" s="32" t="s">
        <v>797</v>
      </c>
      <c r="O3694" s="32" t="s">
        <v>111</v>
      </c>
      <c r="P3694" s="32">
        <v>796</v>
      </c>
      <c r="Q3694" s="32" t="s">
        <v>47</v>
      </c>
      <c r="R3694" s="34">
        <v>30</v>
      </c>
      <c r="S3694" s="34">
        <v>450</v>
      </c>
      <c r="T3694" s="35">
        <f t="shared" si="303"/>
        <v>13500</v>
      </c>
      <c r="U3694" s="36">
        <f t="shared" si="304"/>
        <v>15120.000000000002</v>
      </c>
      <c r="V3694" s="37" t="s">
        <v>48</v>
      </c>
      <c r="W3694" s="32">
        <v>2016</v>
      </c>
      <c r="X3694" s="38" t="s">
        <v>48</v>
      </c>
    </row>
    <row r="3695" spans="1:24" ht="50.1" customHeight="1">
      <c r="A3695" s="29" t="s">
        <v>8589</v>
      </c>
      <c r="B3695" s="30" t="s">
        <v>35</v>
      </c>
      <c r="C3695" s="31" t="s">
        <v>6715</v>
      </c>
      <c r="D3695" s="31" t="s">
        <v>6716</v>
      </c>
      <c r="E3695" s="31" t="s">
        <v>6717</v>
      </c>
      <c r="F3695" s="31" t="s">
        <v>8590</v>
      </c>
      <c r="G3695" s="32" t="s">
        <v>40</v>
      </c>
      <c r="H3695" s="33">
        <v>0</v>
      </c>
      <c r="I3695" s="67">
        <v>590000000</v>
      </c>
      <c r="J3695" s="32" t="s">
        <v>41</v>
      </c>
      <c r="K3695" s="32" t="s">
        <v>275</v>
      </c>
      <c r="L3695" s="32" t="s">
        <v>41</v>
      </c>
      <c r="M3695" s="32" t="s">
        <v>84</v>
      </c>
      <c r="N3695" s="32" t="s">
        <v>797</v>
      </c>
      <c r="O3695" s="32" t="s">
        <v>111</v>
      </c>
      <c r="P3695" s="32">
        <v>796</v>
      </c>
      <c r="Q3695" s="32" t="s">
        <v>47</v>
      </c>
      <c r="R3695" s="34">
        <v>30</v>
      </c>
      <c r="S3695" s="34">
        <v>490</v>
      </c>
      <c r="T3695" s="35">
        <f t="shared" si="303"/>
        <v>14700</v>
      </c>
      <c r="U3695" s="36">
        <f t="shared" si="304"/>
        <v>16464</v>
      </c>
      <c r="V3695" s="37" t="s">
        <v>48</v>
      </c>
      <c r="W3695" s="32">
        <v>2016</v>
      </c>
      <c r="X3695" s="38" t="s">
        <v>48</v>
      </c>
    </row>
    <row r="3696" spans="1:24" ht="50.1" customHeight="1">
      <c r="A3696" s="29" t="s">
        <v>8591</v>
      </c>
      <c r="B3696" s="30" t="s">
        <v>35</v>
      </c>
      <c r="C3696" s="31" t="s">
        <v>8592</v>
      </c>
      <c r="D3696" s="31" t="s">
        <v>8593</v>
      </c>
      <c r="E3696" s="31" t="s">
        <v>1873</v>
      </c>
      <c r="F3696" s="31" t="s">
        <v>8594</v>
      </c>
      <c r="G3696" s="32" t="s">
        <v>40</v>
      </c>
      <c r="H3696" s="33">
        <v>0</v>
      </c>
      <c r="I3696" s="67">
        <v>590000000</v>
      </c>
      <c r="J3696" s="32" t="s">
        <v>41</v>
      </c>
      <c r="K3696" s="32" t="s">
        <v>275</v>
      </c>
      <c r="L3696" s="32" t="s">
        <v>41</v>
      </c>
      <c r="M3696" s="32" t="s">
        <v>84</v>
      </c>
      <c r="N3696" s="32" t="s">
        <v>797</v>
      </c>
      <c r="O3696" s="32" t="s">
        <v>111</v>
      </c>
      <c r="P3696" s="32">
        <v>796</v>
      </c>
      <c r="Q3696" s="32" t="s">
        <v>47</v>
      </c>
      <c r="R3696" s="34">
        <v>36</v>
      </c>
      <c r="S3696" s="34">
        <v>400</v>
      </c>
      <c r="T3696" s="35">
        <f t="shared" si="303"/>
        <v>14400</v>
      </c>
      <c r="U3696" s="36">
        <f t="shared" si="304"/>
        <v>16128.000000000002</v>
      </c>
      <c r="V3696" s="37" t="s">
        <v>48</v>
      </c>
      <c r="W3696" s="32">
        <v>2016</v>
      </c>
      <c r="X3696" s="38" t="s">
        <v>48</v>
      </c>
    </row>
    <row r="3697" spans="1:58" ht="50.1" customHeight="1">
      <c r="A3697" s="29" t="s">
        <v>8595</v>
      </c>
      <c r="B3697" s="30" t="s">
        <v>35</v>
      </c>
      <c r="C3697" s="31" t="s">
        <v>8592</v>
      </c>
      <c r="D3697" s="31" t="s">
        <v>8593</v>
      </c>
      <c r="E3697" s="31" t="s">
        <v>1873</v>
      </c>
      <c r="F3697" s="31" t="s">
        <v>8596</v>
      </c>
      <c r="G3697" s="32" t="s">
        <v>40</v>
      </c>
      <c r="H3697" s="33">
        <v>0</v>
      </c>
      <c r="I3697" s="67">
        <v>590000000</v>
      </c>
      <c r="J3697" s="32" t="s">
        <v>41</v>
      </c>
      <c r="K3697" s="32" t="s">
        <v>275</v>
      </c>
      <c r="L3697" s="32" t="s">
        <v>41</v>
      </c>
      <c r="M3697" s="32" t="s">
        <v>84</v>
      </c>
      <c r="N3697" s="32" t="s">
        <v>797</v>
      </c>
      <c r="O3697" s="32" t="s">
        <v>111</v>
      </c>
      <c r="P3697" s="32">
        <v>796</v>
      </c>
      <c r="Q3697" s="32" t="s">
        <v>47</v>
      </c>
      <c r="R3697" s="34">
        <v>56</v>
      </c>
      <c r="S3697" s="34">
        <v>450</v>
      </c>
      <c r="T3697" s="35">
        <f t="shared" si="303"/>
        <v>25200</v>
      </c>
      <c r="U3697" s="36">
        <f t="shared" si="304"/>
        <v>28224.000000000004</v>
      </c>
      <c r="V3697" s="37" t="s">
        <v>48</v>
      </c>
      <c r="W3697" s="32">
        <v>2016</v>
      </c>
      <c r="X3697" s="38" t="s">
        <v>48</v>
      </c>
    </row>
    <row r="3698" spans="1:58" ht="50.1" customHeight="1">
      <c r="A3698" s="29" t="s">
        <v>8597</v>
      </c>
      <c r="B3698" s="30" t="s">
        <v>35</v>
      </c>
      <c r="C3698" s="31" t="s">
        <v>1823</v>
      </c>
      <c r="D3698" s="31" t="s">
        <v>1824</v>
      </c>
      <c r="E3698" s="31" t="s">
        <v>1825</v>
      </c>
      <c r="F3698" s="31" t="s">
        <v>8598</v>
      </c>
      <c r="G3698" s="32" t="s">
        <v>40</v>
      </c>
      <c r="H3698" s="33">
        <v>0</v>
      </c>
      <c r="I3698" s="67">
        <v>590000000</v>
      </c>
      <c r="J3698" s="32" t="s">
        <v>41</v>
      </c>
      <c r="K3698" s="32" t="s">
        <v>275</v>
      </c>
      <c r="L3698" s="32" t="s">
        <v>41</v>
      </c>
      <c r="M3698" s="32" t="s">
        <v>84</v>
      </c>
      <c r="N3698" s="32" t="s">
        <v>797</v>
      </c>
      <c r="O3698" s="32" t="s">
        <v>111</v>
      </c>
      <c r="P3698" s="32">
        <v>796</v>
      </c>
      <c r="Q3698" s="32" t="s">
        <v>47</v>
      </c>
      <c r="R3698" s="34">
        <v>20</v>
      </c>
      <c r="S3698" s="34">
        <v>600</v>
      </c>
      <c r="T3698" s="35">
        <f t="shared" si="303"/>
        <v>12000</v>
      </c>
      <c r="U3698" s="36">
        <f t="shared" si="304"/>
        <v>13440.000000000002</v>
      </c>
      <c r="V3698" s="37" t="s">
        <v>48</v>
      </c>
      <c r="W3698" s="32">
        <v>2016</v>
      </c>
      <c r="X3698" s="38" t="s">
        <v>48</v>
      </c>
    </row>
    <row r="3699" spans="1:58" ht="50.1" customHeight="1">
      <c r="A3699" s="29" t="s">
        <v>8599</v>
      </c>
      <c r="B3699" s="30" t="s">
        <v>35</v>
      </c>
      <c r="C3699" s="31" t="s">
        <v>5646</v>
      </c>
      <c r="D3699" s="31" t="s">
        <v>5647</v>
      </c>
      <c r="E3699" s="31" t="s">
        <v>1094</v>
      </c>
      <c r="F3699" s="31" t="s">
        <v>8600</v>
      </c>
      <c r="G3699" s="32" t="s">
        <v>40</v>
      </c>
      <c r="H3699" s="33">
        <v>0</v>
      </c>
      <c r="I3699" s="67">
        <v>590000000</v>
      </c>
      <c r="J3699" s="32" t="s">
        <v>41</v>
      </c>
      <c r="K3699" s="32" t="s">
        <v>275</v>
      </c>
      <c r="L3699" s="32" t="s">
        <v>41</v>
      </c>
      <c r="M3699" s="32" t="s">
        <v>84</v>
      </c>
      <c r="N3699" s="32" t="s">
        <v>797</v>
      </c>
      <c r="O3699" s="32" t="s">
        <v>111</v>
      </c>
      <c r="P3699" s="32">
        <v>796</v>
      </c>
      <c r="Q3699" s="32" t="s">
        <v>47</v>
      </c>
      <c r="R3699" s="34">
        <v>10</v>
      </c>
      <c r="S3699" s="34">
        <v>2840</v>
      </c>
      <c r="T3699" s="35">
        <f t="shared" si="303"/>
        <v>28400</v>
      </c>
      <c r="U3699" s="36">
        <f t="shared" si="304"/>
        <v>31808.000000000004</v>
      </c>
      <c r="V3699" s="37" t="s">
        <v>48</v>
      </c>
      <c r="W3699" s="32">
        <v>2016</v>
      </c>
      <c r="X3699" s="38" t="s">
        <v>48</v>
      </c>
    </row>
    <row r="3700" spans="1:58" ht="50.1" customHeight="1">
      <c r="A3700" s="29" t="s">
        <v>8601</v>
      </c>
      <c r="B3700" s="30" t="s">
        <v>35</v>
      </c>
      <c r="C3700" s="31" t="s">
        <v>8602</v>
      </c>
      <c r="D3700" s="31" t="s">
        <v>8603</v>
      </c>
      <c r="E3700" s="31" t="s">
        <v>8604</v>
      </c>
      <c r="F3700" s="31" t="s">
        <v>8605</v>
      </c>
      <c r="G3700" s="32" t="s">
        <v>40</v>
      </c>
      <c r="H3700" s="33">
        <v>0</v>
      </c>
      <c r="I3700" s="67">
        <v>590000000</v>
      </c>
      <c r="J3700" s="32" t="s">
        <v>41</v>
      </c>
      <c r="K3700" s="32" t="s">
        <v>275</v>
      </c>
      <c r="L3700" s="32" t="s">
        <v>41</v>
      </c>
      <c r="M3700" s="32" t="s">
        <v>84</v>
      </c>
      <c r="N3700" s="32" t="s">
        <v>5771</v>
      </c>
      <c r="O3700" s="32" t="s">
        <v>111</v>
      </c>
      <c r="P3700" s="32">
        <v>796</v>
      </c>
      <c r="Q3700" s="32" t="s">
        <v>47</v>
      </c>
      <c r="R3700" s="34">
        <v>9</v>
      </c>
      <c r="S3700" s="34">
        <v>204020</v>
      </c>
      <c r="T3700" s="35">
        <v>0</v>
      </c>
      <c r="U3700" s="36">
        <f t="shared" si="304"/>
        <v>0</v>
      </c>
      <c r="V3700" s="37" t="s">
        <v>48</v>
      </c>
      <c r="W3700" s="32">
        <v>2016</v>
      </c>
      <c r="X3700" s="38">
        <v>11</v>
      </c>
    </row>
    <row r="3701" spans="1:58" s="40" customFormat="1" ht="50.1" customHeight="1">
      <c r="A3701" s="70" t="s">
        <v>8606</v>
      </c>
      <c r="B3701" s="30" t="s">
        <v>35</v>
      </c>
      <c r="C3701" s="42" t="s">
        <v>8602</v>
      </c>
      <c r="D3701" s="42" t="s">
        <v>8603</v>
      </c>
      <c r="E3701" s="42" t="s">
        <v>8604</v>
      </c>
      <c r="F3701" s="42" t="s">
        <v>8605</v>
      </c>
      <c r="G3701" s="30" t="s">
        <v>40</v>
      </c>
      <c r="H3701" s="30">
        <v>0</v>
      </c>
      <c r="I3701" s="67">
        <v>590000000</v>
      </c>
      <c r="J3701" s="32" t="s">
        <v>41</v>
      </c>
      <c r="K3701" s="30" t="s">
        <v>204</v>
      </c>
      <c r="L3701" s="30" t="s">
        <v>41</v>
      </c>
      <c r="M3701" s="30" t="s">
        <v>84</v>
      </c>
      <c r="N3701" s="30" t="s">
        <v>5771</v>
      </c>
      <c r="O3701" s="32" t="s">
        <v>115</v>
      </c>
      <c r="P3701" s="32">
        <v>796</v>
      </c>
      <c r="Q3701" s="30" t="s">
        <v>47</v>
      </c>
      <c r="R3701" s="102">
        <v>9</v>
      </c>
      <c r="S3701" s="102">
        <v>204020</v>
      </c>
      <c r="T3701" s="58">
        <v>0</v>
      </c>
      <c r="U3701" s="58">
        <f t="shared" ref="U3701" si="305">T3701*1.12</f>
        <v>0</v>
      </c>
      <c r="V3701" s="70"/>
      <c r="W3701" s="32">
        <v>2016</v>
      </c>
      <c r="X3701" s="68" t="s">
        <v>13267</v>
      </c>
      <c r="Y3701" s="364"/>
      <c r="Z3701" s="364"/>
      <c r="AA3701" s="364"/>
      <c r="AB3701" s="364"/>
      <c r="AC3701" s="364"/>
      <c r="AD3701" s="364"/>
      <c r="AE3701" s="364"/>
      <c r="AF3701" s="364"/>
      <c r="AG3701" s="364"/>
      <c r="AH3701" s="39"/>
      <c r="AI3701" s="39"/>
      <c r="AJ3701" s="39"/>
      <c r="AK3701" s="39"/>
      <c r="AL3701" s="39"/>
      <c r="AM3701" s="39"/>
      <c r="AN3701" s="39"/>
      <c r="AO3701" s="39"/>
      <c r="AP3701" s="39"/>
      <c r="AQ3701" s="39"/>
      <c r="AR3701" s="39"/>
      <c r="AS3701" s="39"/>
      <c r="AT3701" s="39"/>
      <c r="AU3701" s="39"/>
      <c r="AV3701" s="39"/>
      <c r="AW3701" s="39"/>
      <c r="AX3701" s="39"/>
      <c r="AY3701" s="39"/>
      <c r="AZ3701" s="39"/>
      <c r="BA3701" s="39"/>
      <c r="BB3701" s="39"/>
      <c r="BC3701" s="39"/>
      <c r="BD3701" s="39"/>
      <c r="BE3701" s="39"/>
      <c r="BF3701" s="39"/>
    </row>
    <row r="3702" spans="1:58" s="40" customFormat="1" ht="50.1" customHeight="1">
      <c r="A3702" s="70" t="s">
        <v>13268</v>
      </c>
      <c r="B3702" s="30" t="s">
        <v>35</v>
      </c>
      <c r="C3702" s="42" t="s">
        <v>8602</v>
      </c>
      <c r="D3702" s="42" t="s">
        <v>8603</v>
      </c>
      <c r="E3702" s="42" t="s">
        <v>8604</v>
      </c>
      <c r="F3702" s="42" t="s">
        <v>13269</v>
      </c>
      <c r="G3702" s="68" t="s">
        <v>40</v>
      </c>
      <c r="H3702" s="68">
        <v>0</v>
      </c>
      <c r="I3702" s="134">
        <v>590000000</v>
      </c>
      <c r="J3702" s="68" t="s">
        <v>41</v>
      </c>
      <c r="K3702" s="68" t="s">
        <v>13233</v>
      </c>
      <c r="L3702" s="68" t="s">
        <v>41</v>
      </c>
      <c r="M3702" s="68" t="s">
        <v>84</v>
      </c>
      <c r="N3702" s="68" t="s">
        <v>10648</v>
      </c>
      <c r="O3702" s="98" t="s">
        <v>354</v>
      </c>
      <c r="P3702" s="32">
        <v>796</v>
      </c>
      <c r="Q3702" s="30" t="s">
        <v>47</v>
      </c>
      <c r="R3702" s="250">
        <v>10</v>
      </c>
      <c r="S3702" s="58">
        <v>2240</v>
      </c>
      <c r="T3702" s="58">
        <f>S3702*R3702</f>
        <v>22400</v>
      </c>
      <c r="U3702" s="58">
        <f>T3702*1.12</f>
        <v>25088.000000000004</v>
      </c>
      <c r="V3702" s="123"/>
      <c r="W3702" s="30">
        <v>2016</v>
      </c>
      <c r="X3702" s="226"/>
      <c r="Y3702" s="364"/>
      <c r="Z3702" s="364"/>
      <c r="AA3702" s="364"/>
      <c r="AB3702" s="364"/>
      <c r="AC3702" s="364"/>
      <c r="AD3702" s="364"/>
      <c r="AE3702" s="364"/>
      <c r="AF3702" s="364"/>
      <c r="AG3702" s="364"/>
      <c r="AH3702" s="39"/>
      <c r="AI3702" s="39"/>
      <c r="AJ3702" s="39"/>
      <c r="AK3702" s="39"/>
      <c r="AL3702" s="39"/>
      <c r="AM3702" s="39"/>
      <c r="AN3702" s="39"/>
      <c r="AO3702" s="39"/>
      <c r="AP3702" s="39"/>
      <c r="AQ3702" s="39"/>
      <c r="AR3702" s="39"/>
      <c r="AS3702" s="39"/>
      <c r="AT3702" s="39"/>
      <c r="AU3702" s="39"/>
      <c r="AV3702" s="39"/>
      <c r="AW3702" s="39"/>
      <c r="AX3702" s="39"/>
      <c r="AY3702" s="39"/>
      <c r="AZ3702" s="39"/>
      <c r="BA3702" s="39"/>
      <c r="BB3702" s="39"/>
      <c r="BC3702" s="39"/>
      <c r="BD3702" s="39"/>
      <c r="BE3702" s="39"/>
      <c r="BF3702" s="39"/>
    </row>
    <row r="3703" spans="1:58" ht="50.1" customHeight="1">
      <c r="A3703" s="29" t="s">
        <v>8607</v>
      </c>
      <c r="B3703" s="30" t="s">
        <v>35</v>
      </c>
      <c r="C3703" s="31" t="s">
        <v>5766</v>
      </c>
      <c r="D3703" s="31" t="s">
        <v>5767</v>
      </c>
      <c r="E3703" s="31" t="s">
        <v>5768</v>
      </c>
      <c r="F3703" s="31" t="s">
        <v>8608</v>
      </c>
      <c r="G3703" s="32" t="s">
        <v>40</v>
      </c>
      <c r="H3703" s="33">
        <v>0</v>
      </c>
      <c r="I3703" s="67">
        <v>590000000</v>
      </c>
      <c r="J3703" s="32" t="s">
        <v>41</v>
      </c>
      <c r="K3703" s="32" t="s">
        <v>275</v>
      </c>
      <c r="L3703" s="32" t="s">
        <v>41</v>
      </c>
      <c r="M3703" s="32" t="s">
        <v>84</v>
      </c>
      <c r="N3703" s="32" t="s">
        <v>5771</v>
      </c>
      <c r="O3703" s="32" t="s">
        <v>111</v>
      </c>
      <c r="P3703" s="32">
        <v>796</v>
      </c>
      <c r="Q3703" s="32" t="s">
        <v>47</v>
      </c>
      <c r="R3703" s="34">
        <v>80</v>
      </c>
      <c r="S3703" s="34">
        <v>2700</v>
      </c>
      <c r="T3703" s="35">
        <v>0</v>
      </c>
      <c r="U3703" s="36">
        <f t="shared" si="304"/>
        <v>0</v>
      </c>
      <c r="V3703" s="37" t="s">
        <v>48</v>
      </c>
      <c r="W3703" s="32">
        <v>2016</v>
      </c>
      <c r="X3703" s="38">
        <v>11</v>
      </c>
    </row>
    <row r="3704" spans="1:58" s="40" customFormat="1" ht="50.1" customHeight="1">
      <c r="A3704" s="70" t="s">
        <v>8609</v>
      </c>
      <c r="B3704" s="30" t="s">
        <v>35</v>
      </c>
      <c r="C3704" s="42" t="s">
        <v>5766</v>
      </c>
      <c r="D3704" s="42" t="s">
        <v>5767</v>
      </c>
      <c r="E3704" s="42" t="s">
        <v>5768</v>
      </c>
      <c r="F3704" s="42" t="s">
        <v>8608</v>
      </c>
      <c r="G3704" s="30" t="s">
        <v>40</v>
      </c>
      <c r="H3704" s="30">
        <v>0</v>
      </c>
      <c r="I3704" s="67">
        <v>590000000</v>
      </c>
      <c r="J3704" s="32" t="s">
        <v>41</v>
      </c>
      <c r="K3704" s="30" t="s">
        <v>204</v>
      </c>
      <c r="L3704" s="30" t="s">
        <v>41</v>
      </c>
      <c r="M3704" s="30" t="s">
        <v>84</v>
      </c>
      <c r="N3704" s="30" t="s">
        <v>5771</v>
      </c>
      <c r="O3704" s="32" t="s">
        <v>115</v>
      </c>
      <c r="P3704" s="32">
        <v>796</v>
      </c>
      <c r="Q3704" s="30" t="s">
        <v>47</v>
      </c>
      <c r="R3704" s="43">
        <v>80</v>
      </c>
      <c r="S3704" s="58">
        <v>2700</v>
      </c>
      <c r="T3704" s="44">
        <f>R3704*S3704</f>
        <v>216000</v>
      </c>
      <c r="U3704" s="44">
        <f t="shared" si="304"/>
        <v>241920.00000000003</v>
      </c>
      <c r="V3704" s="45"/>
      <c r="W3704" s="32">
        <v>2016</v>
      </c>
      <c r="X3704" s="30"/>
    </row>
    <row r="3705" spans="1:58" ht="50.1" customHeight="1">
      <c r="A3705" s="29" t="s">
        <v>8610</v>
      </c>
      <c r="B3705" s="30" t="s">
        <v>35</v>
      </c>
      <c r="C3705" s="31" t="s">
        <v>5766</v>
      </c>
      <c r="D3705" s="31" t="s">
        <v>5767</v>
      </c>
      <c r="E3705" s="31" t="s">
        <v>5768</v>
      </c>
      <c r="F3705" s="31" t="s">
        <v>8611</v>
      </c>
      <c r="G3705" s="32" t="s">
        <v>40</v>
      </c>
      <c r="H3705" s="33">
        <v>0</v>
      </c>
      <c r="I3705" s="67">
        <v>590000000</v>
      </c>
      <c r="J3705" s="32" t="s">
        <v>41</v>
      </c>
      <c r="K3705" s="32" t="s">
        <v>275</v>
      </c>
      <c r="L3705" s="32" t="s">
        <v>41</v>
      </c>
      <c r="M3705" s="32" t="s">
        <v>84</v>
      </c>
      <c r="N3705" s="32" t="s">
        <v>5771</v>
      </c>
      <c r="O3705" s="32" t="s">
        <v>111</v>
      </c>
      <c r="P3705" s="32">
        <v>796</v>
      </c>
      <c r="Q3705" s="32" t="s">
        <v>47</v>
      </c>
      <c r="R3705" s="34">
        <v>25</v>
      </c>
      <c r="S3705" s="34">
        <v>2180</v>
      </c>
      <c r="T3705" s="35">
        <v>0</v>
      </c>
      <c r="U3705" s="36">
        <f t="shared" si="304"/>
        <v>0</v>
      </c>
      <c r="V3705" s="37" t="s">
        <v>48</v>
      </c>
      <c r="W3705" s="32">
        <v>2016</v>
      </c>
      <c r="X3705" s="38">
        <v>11</v>
      </c>
    </row>
    <row r="3706" spans="1:58" s="40" customFormat="1" ht="50.1" customHeight="1">
      <c r="A3706" s="70" t="s">
        <v>8612</v>
      </c>
      <c r="B3706" s="30" t="s">
        <v>35</v>
      </c>
      <c r="C3706" s="42" t="s">
        <v>5766</v>
      </c>
      <c r="D3706" s="42" t="s">
        <v>5767</v>
      </c>
      <c r="E3706" s="42" t="s">
        <v>5768</v>
      </c>
      <c r="F3706" s="42" t="s">
        <v>8611</v>
      </c>
      <c r="G3706" s="30" t="s">
        <v>40</v>
      </c>
      <c r="H3706" s="30">
        <v>0</v>
      </c>
      <c r="I3706" s="67">
        <v>590000000</v>
      </c>
      <c r="J3706" s="32" t="s">
        <v>41</v>
      </c>
      <c r="K3706" s="30" t="s">
        <v>204</v>
      </c>
      <c r="L3706" s="30" t="s">
        <v>41</v>
      </c>
      <c r="M3706" s="30" t="s">
        <v>84</v>
      </c>
      <c r="N3706" s="30" t="s">
        <v>5771</v>
      </c>
      <c r="O3706" s="32" t="s">
        <v>115</v>
      </c>
      <c r="P3706" s="32">
        <v>796</v>
      </c>
      <c r="Q3706" s="30" t="s">
        <v>47</v>
      </c>
      <c r="R3706" s="43">
        <v>25</v>
      </c>
      <c r="S3706" s="58">
        <v>2180</v>
      </c>
      <c r="T3706" s="44">
        <f>R3706*S3706</f>
        <v>54500</v>
      </c>
      <c r="U3706" s="44">
        <f t="shared" si="304"/>
        <v>61040.000000000007</v>
      </c>
      <c r="V3706" s="45"/>
      <c r="W3706" s="32">
        <v>2016</v>
      </c>
      <c r="X3706" s="30"/>
    </row>
    <row r="3707" spans="1:58" ht="50.1" customHeight="1">
      <c r="A3707" s="29" t="s">
        <v>8613</v>
      </c>
      <c r="B3707" s="30" t="s">
        <v>35</v>
      </c>
      <c r="C3707" s="31" t="s">
        <v>5766</v>
      </c>
      <c r="D3707" s="31" t="s">
        <v>5767</v>
      </c>
      <c r="E3707" s="31" t="s">
        <v>5768</v>
      </c>
      <c r="F3707" s="31" t="s">
        <v>8614</v>
      </c>
      <c r="G3707" s="32" t="s">
        <v>40</v>
      </c>
      <c r="H3707" s="33">
        <v>0</v>
      </c>
      <c r="I3707" s="67">
        <v>590000000</v>
      </c>
      <c r="J3707" s="32" t="s">
        <v>41</v>
      </c>
      <c r="K3707" s="32" t="s">
        <v>275</v>
      </c>
      <c r="L3707" s="32" t="s">
        <v>41</v>
      </c>
      <c r="M3707" s="32" t="s">
        <v>84</v>
      </c>
      <c r="N3707" s="32" t="s">
        <v>5771</v>
      </c>
      <c r="O3707" s="32" t="s">
        <v>111</v>
      </c>
      <c r="P3707" s="32">
        <v>796</v>
      </c>
      <c r="Q3707" s="32" t="s">
        <v>47</v>
      </c>
      <c r="R3707" s="34">
        <v>20</v>
      </c>
      <c r="S3707" s="34">
        <v>1040</v>
      </c>
      <c r="T3707" s="35">
        <v>0</v>
      </c>
      <c r="U3707" s="36">
        <f t="shared" si="304"/>
        <v>0</v>
      </c>
      <c r="V3707" s="37" t="s">
        <v>48</v>
      </c>
      <c r="W3707" s="32">
        <v>2016</v>
      </c>
      <c r="X3707" s="38">
        <v>11</v>
      </c>
    </row>
    <row r="3708" spans="1:58" s="40" customFormat="1" ht="50.1" customHeight="1">
      <c r="A3708" s="70" t="s">
        <v>8615</v>
      </c>
      <c r="B3708" s="30" t="s">
        <v>35</v>
      </c>
      <c r="C3708" s="42" t="s">
        <v>5766</v>
      </c>
      <c r="D3708" s="42" t="s">
        <v>5767</v>
      </c>
      <c r="E3708" s="42" t="s">
        <v>5768</v>
      </c>
      <c r="F3708" s="42" t="s">
        <v>8614</v>
      </c>
      <c r="G3708" s="30" t="s">
        <v>40</v>
      </c>
      <c r="H3708" s="30">
        <v>0</v>
      </c>
      <c r="I3708" s="67">
        <v>590000000</v>
      </c>
      <c r="J3708" s="32" t="s">
        <v>41</v>
      </c>
      <c r="K3708" s="30" t="s">
        <v>204</v>
      </c>
      <c r="L3708" s="30" t="s">
        <v>41</v>
      </c>
      <c r="M3708" s="30" t="s">
        <v>84</v>
      </c>
      <c r="N3708" s="30" t="s">
        <v>5771</v>
      </c>
      <c r="O3708" s="32" t="s">
        <v>115</v>
      </c>
      <c r="P3708" s="32">
        <v>796</v>
      </c>
      <c r="Q3708" s="30" t="s">
        <v>47</v>
      </c>
      <c r="R3708" s="43">
        <v>20</v>
      </c>
      <c r="S3708" s="58">
        <v>1040</v>
      </c>
      <c r="T3708" s="44">
        <f t="shared" si="303"/>
        <v>20800</v>
      </c>
      <c r="U3708" s="44">
        <f t="shared" si="304"/>
        <v>23296.000000000004</v>
      </c>
      <c r="V3708" s="45"/>
      <c r="W3708" s="32">
        <v>2016</v>
      </c>
      <c r="X3708" s="30"/>
    </row>
    <row r="3709" spans="1:58" ht="50.1" customHeight="1">
      <c r="A3709" s="29" t="s">
        <v>8616</v>
      </c>
      <c r="B3709" s="30" t="s">
        <v>35</v>
      </c>
      <c r="C3709" s="31" t="s">
        <v>5646</v>
      </c>
      <c r="D3709" s="31" t="s">
        <v>5647</v>
      </c>
      <c r="E3709" s="31" t="s">
        <v>1094</v>
      </c>
      <c r="F3709" s="31" t="s">
        <v>8617</v>
      </c>
      <c r="G3709" s="32" t="s">
        <v>40</v>
      </c>
      <c r="H3709" s="33">
        <v>0</v>
      </c>
      <c r="I3709" s="67">
        <v>590000000</v>
      </c>
      <c r="J3709" s="32" t="s">
        <v>41</v>
      </c>
      <c r="K3709" s="32" t="s">
        <v>275</v>
      </c>
      <c r="L3709" s="32" t="s">
        <v>41</v>
      </c>
      <c r="M3709" s="32" t="s">
        <v>84</v>
      </c>
      <c r="N3709" s="32" t="s">
        <v>544</v>
      </c>
      <c r="O3709" s="32" t="s">
        <v>111</v>
      </c>
      <c r="P3709" s="32">
        <v>796</v>
      </c>
      <c r="Q3709" s="32" t="s">
        <v>47</v>
      </c>
      <c r="R3709" s="34">
        <v>15</v>
      </c>
      <c r="S3709" s="34">
        <v>745</v>
      </c>
      <c r="T3709" s="35">
        <f t="shared" si="303"/>
        <v>11175</v>
      </c>
      <c r="U3709" s="36">
        <f t="shared" si="304"/>
        <v>12516.000000000002</v>
      </c>
      <c r="V3709" s="37" t="s">
        <v>48</v>
      </c>
      <c r="W3709" s="32">
        <v>2016</v>
      </c>
      <c r="X3709" s="38" t="s">
        <v>48</v>
      </c>
    </row>
    <row r="3710" spans="1:58" ht="50.1" customHeight="1">
      <c r="A3710" s="29" t="s">
        <v>8618</v>
      </c>
      <c r="B3710" s="30" t="s">
        <v>35</v>
      </c>
      <c r="C3710" s="31" t="s">
        <v>5646</v>
      </c>
      <c r="D3710" s="31" t="s">
        <v>5647</v>
      </c>
      <c r="E3710" s="31" t="s">
        <v>1094</v>
      </c>
      <c r="F3710" s="31" t="s">
        <v>8619</v>
      </c>
      <c r="G3710" s="32" t="s">
        <v>40</v>
      </c>
      <c r="H3710" s="33">
        <v>0</v>
      </c>
      <c r="I3710" s="67">
        <v>590000000</v>
      </c>
      <c r="J3710" s="32" t="s">
        <v>41</v>
      </c>
      <c r="K3710" s="32" t="s">
        <v>275</v>
      </c>
      <c r="L3710" s="32" t="s">
        <v>41</v>
      </c>
      <c r="M3710" s="32" t="s">
        <v>84</v>
      </c>
      <c r="N3710" s="32" t="s">
        <v>544</v>
      </c>
      <c r="O3710" s="32" t="s">
        <v>111</v>
      </c>
      <c r="P3710" s="32">
        <v>796</v>
      </c>
      <c r="Q3710" s="32" t="s">
        <v>47</v>
      </c>
      <c r="R3710" s="34">
        <v>15</v>
      </c>
      <c r="S3710" s="34">
        <v>745</v>
      </c>
      <c r="T3710" s="35">
        <f t="shared" si="303"/>
        <v>11175</v>
      </c>
      <c r="U3710" s="36">
        <f t="shared" si="304"/>
        <v>12516.000000000002</v>
      </c>
      <c r="V3710" s="37" t="s">
        <v>48</v>
      </c>
      <c r="W3710" s="32">
        <v>2016</v>
      </c>
      <c r="X3710" s="38" t="s">
        <v>48</v>
      </c>
    </row>
    <row r="3711" spans="1:58" ht="50.1" customHeight="1">
      <c r="A3711" s="29" t="s">
        <v>8620</v>
      </c>
      <c r="B3711" s="30" t="s">
        <v>35</v>
      </c>
      <c r="C3711" s="31" t="s">
        <v>5646</v>
      </c>
      <c r="D3711" s="31" t="s">
        <v>5647</v>
      </c>
      <c r="E3711" s="31" t="s">
        <v>1094</v>
      </c>
      <c r="F3711" s="31" t="s">
        <v>8621</v>
      </c>
      <c r="G3711" s="32" t="s">
        <v>40</v>
      </c>
      <c r="H3711" s="33">
        <v>0</v>
      </c>
      <c r="I3711" s="67">
        <v>590000000</v>
      </c>
      <c r="J3711" s="32" t="s">
        <v>41</v>
      </c>
      <c r="K3711" s="32" t="s">
        <v>275</v>
      </c>
      <c r="L3711" s="32" t="s">
        <v>41</v>
      </c>
      <c r="M3711" s="32" t="s">
        <v>84</v>
      </c>
      <c r="N3711" s="32" t="s">
        <v>544</v>
      </c>
      <c r="O3711" s="32" t="s">
        <v>111</v>
      </c>
      <c r="P3711" s="32">
        <v>796</v>
      </c>
      <c r="Q3711" s="32" t="s">
        <v>47</v>
      </c>
      <c r="R3711" s="34">
        <v>15</v>
      </c>
      <c r="S3711" s="34">
        <v>745</v>
      </c>
      <c r="T3711" s="35">
        <f t="shared" si="303"/>
        <v>11175</v>
      </c>
      <c r="U3711" s="36">
        <f t="shared" si="304"/>
        <v>12516.000000000002</v>
      </c>
      <c r="V3711" s="37" t="s">
        <v>48</v>
      </c>
      <c r="W3711" s="32">
        <v>2016</v>
      </c>
      <c r="X3711" s="38" t="s">
        <v>48</v>
      </c>
    </row>
    <row r="3712" spans="1:58" ht="50.1" customHeight="1">
      <c r="A3712" s="29" t="s">
        <v>8622</v>
      </c>
      <c r="B3712" s="30" t="s">
        <v>35</v>
      </c>
      <c r="C3712" s="31" t="s">
        <v>1871</v>
      </c>
      <c r="D3712" s="31" t="s">
        <v>1872</v>
      </c>
      <c r="E3712" s="31" t="s">
        <v>1873</v>
      </c>
      <c r="F3712" s="31" t="s">
        <v>8623</v>
      </c>
      <c r="G3712" s="32" t="s">
        <v>40</v>
      </c>
      <c r="H3712" s="33">
        <v>0</v>
      </c>
      <c r="I3712" s="67">
        <v>590000000</v>
      </c>
      <c r="J3712" s="32" t="s">
        <v>41</v>
      </c>
      <c r="K3712" s="32" t="s">
        <v>275</v>
      </c>
      <c r="L3712" s="32" t="s">
        <v>41</v>
      </c>
      <c r="M3712" s="32" t="s">
        <v>84</v>
      </c>
      <c r="N3712" s="32" t="s">
        <v>544</v>
      </c>
      <c r="O3712" s="32" t="s">
        <v>111</v>
      </c>
      <c r="P3712" s="32">
        <v>796</v>
      </c>
      <c r="Q3712" s="32" t="s">
        <v>47</v>
      </c>
      <c r="R3712" s="34">
        <v>5</v>
      </c>
      <c r="S3712" s="34">
        <v>11100</v>
      </c>
      <c r="T3712" s="35">
        <f t="shared" si="303"/>
        <v>55500</v>
      </c>
      <c r="U3712" s="36">
        <f t="shared" si="304"/>
        <v>62160.000000000007</v>
      </c>
      <c r="V3712" s="37" t="s">
        <v>48</v>
      </c>
      <c r="W3712" s="32">
        <v>2016</v>
      </c>
      <c r="X3712" s="38" t="s">
        <v>48</v>
      </c>
    </row>
    <row r="3713" spans="1:24" ht="50.1" customHeight="1">
      <c r="A3713" s="29" t="s">
        <v>8624</v>
      </c>
      <c r="B3713" s="30" t="s">
        <v>35</v>
      </c>
      <c r="C3713" s="31" t="s">
        <v>7047</v>
      </c>
      <c r="D3713" s="31" t="s">
        <v>7048</v>
      </c>
      <c r="E3713" s="31" t="s">
        <v>1873</v>
      </c>
      <c r="F3713" s="31" t="s">
        <v>8625</v>
      </c>
      <c r="G3713" s="32" t="s">
        <v>40</v>
      </c>
      <c r="H3713" s="33">
        <v>0</v>
      </c>
      <c r="I3713" s="67">
        <v>590000000</v>
      </c>
      <c r="J3713" s="32" t="s">
        <v>41</v>
      </c>
      <c r="K3713" s="32" t="s">
        <v>275</v>
      </c>
      <c r="L3713" s="32" t="s">
        <v>41</v>
      </c>
      <c r="M3713" s="32" t="s">
        <v>84</v>
      </c>
      <c r="N3713" s="32" t="s">
        <v>544</v>
      </c>
      <c r="O3713" s="32" t="s">
        <v>111</v>
      </c>
      <c r="P3713" s="32">
        <v>796</v>
      </c>
      <c r="Q3713" s="32" t="s">
        <v>47</v>
      </c>
      <c r="R3713" s="34">
        <v>50</v>
      </c>
      <c r="S3713" s="34">
        <v>760</v>
      </c>
      <c r="T3713" s="35">
        <f t="shared" si="303"/>
        <v>38000</v>
      </c>
      <c r="U3713" s="36">
        <f t="shared" si="304"/>
        <v>42560.000000000007</v>
      </c>
      <c r="V3713" s="37" t="s">
        <v>48</v>
      </c>
      <c r="W3713" s="32">
        <v>2016</v>
      </c>
      <c r="X3713" s="38" t="s">
        <v>48</v>
      </c>
    </row>
    <row r="3714" spans="1:24" ht="50.1" customHeight="1">
      <c r="A3714" s="29" t="s">
        <v>8626</v>
      </c>
      <c r="B3714" s="30" t="s">
        <v>35</v>
      </c>
      <c r="C3714" s="31" t="s">
        <v>1871</v>
      </c>
      <c r="D3714" s="31" t="s">
        <v>1872</v>
      </c>
      <c r="E3714" s="31" t="s">
        <v>1873</v>
      </c>
      <c r="F3714" s="31" t="s">
        <v>8627</v>
      </c>
      <c r="G3714" s="32" t="s">
        <v>40</v>
      </c>
      <c r="H3714" s="33">
        <v>0</v>
      </c>
      <c r="I3714" s="67">
        <v>590000000</v>
      </c>
      <c r="J3714" s="32" t="s">
        <v>41</v>
      </c>
      <c r="K3714" s="32" t="s">
        <v>275</v>
      </c>
      <c r="L3714" s="32" t="s">
        <v>41</v>
      </c>
      <c r="M3714" s="32" t="s">
        <v>84</v>
      </c>
      <c r="N3714" s="32" t="s">
        <v>544</v>
      </c>
      <c r="O3714" s="32" t="s">
        <v>111</v>
      </c>
      <c r="P3714" s="32">
        <v>796</v>
      </c>
      <c r="Q3714" s="32" t="s">
        <v>47</v>
      </c>
      <c r="R3714" s="34">
        <v>5</v>
      </c>
      <c r="S3714" s="34">
        <v>10200</v>
      </c>
      <c r="T3714" s="35">
        <f t="shared" si="303"/>
        <v>51000</v>
      </c>
      <c r="U3714" s="36">
        <f t="shared" si="304"/>
        <v>57120.000000000007</v>
      </c>
      <c r="V3714" s="37" t="s">
        <v>48</v>
      </c>
      <c r="W3714" s="32">
        <v>2016</v>
      </c>
      <c r="X3714" s="38" t="s">
        <v>48</v>
      </c>
    </row>
    <row r="3715" spans="1:24" ht="50.1" customHeight="1">
      <c r="A3715" s="29" t="s">
        <v>8628</v>
      </c>
      <c r="B3715" s="30" t="s">
        <v>35</v>
      </c>
      <c r="C3715" s="31" t="s">
        <v>6715</v>
      </c>
      <c r="D3715" s="31" t="s">
        <v>6716</v>
      </c>
      <c r="E3715" s="31" t="s">
        <v>6717</v>
      </c>
      <c r="F3715" s="31" t="s">
        <v>8629</v>
      </c>
      <c r="G3715" s="32" t="s">
        <v>40</v>
      </c>
      <c r="H3715" s="33">
        <v>0</v>
      </c>
      <c r="I3715" s="67">
        <v>590000000</v>
      </c>
      <c r="J3715" s="32" t="s">
        <v>41</v>
      </c>
      <c r="K3715" s="32" t="s">
        <v>275</v>
      </c>
      <c r="L3715" s="32" t="s">
        <v>41</v>
      </c>
      <c r="M3715" s="32" t="s">
        <v>84</v>
      </c>
      <c r="N3715" s="32" t="s">
        <v>544</v>
      </c>
      <c r="O3715" s="32" t="s">
        <v>111</v>
      </c>
      <c r="P3715" s="32">
        <v>796</v>
      </c>
      <c r="Q3715" s="32" t="s">
        <v>47</v>
      </c>
      <c r="R3715" s="34">
        <v>20</v>
      </c>
      <c r="S3715" s="34">
        <v>980</v>
      </c>
      <c r="T3715" s="35">
        <f t="shared" si="303"/>
        <v>19600</v>
      </c>
      <c r="U3715" s="36">
        <f t="shared" si="304"/>
        <v>21952.000000000004</v>
      </c>
      <c r="V3715" s="37" t="s">
        <v>48</v>
      </c>
      <c r="W3715" s="32">
        <v>2016</v>
      </c>
      <c r="X3715" s="38" t="s">
        <v>48</v>
      </c>
    </row>
    <row r="3716" spans="1:24" ht="50.1" customHeight="1">
      <c r="A3716" s="29" t="s">
        <v>8630</v>
      </c>
      <c r="B3716" s="30" t="s">
        <v>35</v>
      </c>
      <c r="C3716" s="31" t="s">
        <v>1871</v>
      </c>
      <c r="D3716" s="31" t="s">
        <v>1872</v>
      </c>
      <c r="E3716" s="31" t="s">
        <v>1873</v>
      </c>
      <c r="F3716" s="31" t="s">
        <v>8631</v>
      </c>
      <c r="G3716" s="32" t="s">
        <v>40</v>
      </c>
      <c r="H3716" s="33">
        <v>0</v>
      </c>
      <c r="I3716" s="67">
        <v>590000000</v>
      </c>
      <c r="J3716" s="32" t="s">
        <v>41</v>
      </c>
      <c r="K3716" s="32" t="s">
        <v>275</v>
      </c>
      <c r="L3716" s="32" t="s">
        <v>41</v>
      </c>
      <c r="M3716" s="32" t="s">
        <v>84</v>
      </c>
      <c r="N3716" s="32" t="s">
        <v>544</v>
      </c>
      <c r="O3716" s="32" t="s">
        <v>111</v>
      </c>
      <c r="P3716" s="32">
        <v>796</v>
      </c>
      <c r="Q3716" s="32" t="s">
        <v>47</v>
      </c>
      <c r="R3716" s="34">
        <v>10</v>
      </c>
      <c r="S3716" s="34">
        <v>1110</v>
      </c>
      <c r="T3716" s="35">
        <f t="shared" si="303"/>
        <v>11100</v>
      </c>
      <c r="U3716" s="36">
        <f t="shared" si="304"/>
        <v>12432.000000000002</v>
      </c>
      <c r="V3716" s="37" t="s">
        <v>48</v>
      </c>
      <c r="W3716" s="32">
        <v>2016</v>
      </c>
      <c r="X3716" s="38" t="s">
        <v>48</v>
      </c>
    </row>
    <row r="3717" spans="1:24" ht="50.1" customHeight="1">
      <c r="A3717" s="29" t="s">
        <v>8632</v>
      </c>
      <c r="B3717" s="30" t="s">
        <v>35</v>
      </c>
      <c r="C3717" s="31" t="s">
        <v>1871</v>
      </c>
      <c r="D3717" s="31" t="s">
        <v>1872</v>
      </c>
      <c r="E3717" s="31" t="s">
        <v>1873</v>
      </c>
      <c r="F3717" s="31" t="s">
        <v>8633</v>
      </c>
      <c r="G3717" s="32" t="s">
        <v>40</v>
      </c>
      <c r="H3717" s="33">
        <v>0</v>
      </c>
      <c r="I3717" s="67">
        <v>590000000</v>
      </c>
      <c r="J3717" s="32" t="s">
        <v>41</v>
      </c>
      <c r="K3717" s="32" t="s">
        <v>275</v>
      </c>
      <c r="L3717" s="32" t="s">
        <v>41</v>
      </c>
      <c r="M3717" s="32" t="s">
        <v>84</v>
      </c>
      <c r="N3717" s="32" t="s">
        <v>544</v>
      </c>
      <c r="O3717" s="32" t="s">
        <v>111</v>
      </c>
      <c r="P3717" s="32">
        <v>796</v>
      </c>
      <c r="Q3717" s="32" t="s">
        <v>47</v>
      </c>
      <c r="R3717" s="34">
        <v>10</v>
      </c>
      <c r="S3717" s="34">
        <v>1110</v>
      </c>
      <c r="T3717" s="35">
        <f t="shared" si="303"/>
        <v>11100</v>
      </c>
      <c r="U3717" s="36">
        <f t="shared" si="304"/>
        <v>12432.000000000002</v>
      </c>
      <c r="V3717" s="37" t="s">
        <v>48</v>
      </c>
      <c r="W3717" s="32">
        <v>2016</v>
      </c>
      <c r="X3717" s="38" t="s">
        <v>48</v>
      </c>
    </row>
    <row r="3718" spans="1:24" ht="50.1" customHeight="1">
      <c r="A3718" s="29" t="s">
        <v>8634</v>
      </c>
      <c r="B3718" s="30" t="s">
        <v>35</v>
      </c>
      <c r="C3718" s="31" t="s">
        <v>8592</v>
      </c>
      <c r="D3718" s="31" t="s">
        <v>8593</v>
      </c>
      <c r="E3718" s="31" t="s">
        <v>1873</v>
      </c>
      <c r="F3718" s="31" t="s">
        <v>8635</v>
      </c>
      <c r="G3718" s="32" t="s">
        <v>40</v>
      </c>
      <c r="H3718" s="33">
        <v>0</v>
      </c>
      <c r="I3718" s="67">
        <v>590000000</v>
      </c>
      <c r="J3718" s="32" t="s">
        <v>41</v>
      </c>
      <c r="K3718" s="32" t="s">
        <v>275</v>
      </c>
      <c r="L3718" s="32" t="s">
        <v>41</v>
      </c>
      <c r="M3718" s="32" t="s">
        <v>84</v>
      </c>
      <c r="N3718" s="32" t="s">
        <v>544</v>
      </c>
      <c r="O3718" s="32" t="s">
        <v>111</v>
      </c>
      <c r="P3718" s="32">
        <v>796</v>
      </c>
      <c r="Q3718" s="32" t="s">
        <v>47</v>
      </c>
      <c r="R3718" s="34">
        <v>20</v>
      </c>
      <c r="S3718" s="34">
        <v>980</v>
      </c>
      <c r="T3718" s="35">
        <f t="shared" si="303"/>
        <v>19600</v>
      </c>
      <c r="U3718" s="36">
        <f t="shared" si="304"/>
        <v>21952.000000000004</v>
      </c>
      <c r="V3718" s="37" t="s">
        <v>48</v>
      </c>
      <c r="W3718" s="32">
        <v>2016</v>
      </c>
      <c r="X3718" s="38" t="s">
        <v>48</v>
      </c>
    </row>
    <row r="3719" spans="1:24" ht="50.1" customHeight="1">
      <c r="A3719" s="29" t="s">
        <v>8636</v>
      </c>
      <c r="B3719" s="30" t="s">
        <v>35</v>
      </c>
      <c r="C3719" s="31" t="s">
        <v>8592</v>
      </c>
      <c r="D3719" s="31" t="s">
        <v>8593</v>
      </c>
      <c r="E3719" s="31" t="s">
        <v>1873</v>
      </c>
      <c r="F3719" s="31" t="s">
        <v>8637</v>
      </c>
      <c r="G3719" s="32" t="s">
        <v>40</v>
      </c>
      <c r="H3719" s="33">
        <v>0</v>
      </c>
      <c r="I3719" s="67">
        <v>590000000</v>
      </c>
      <c r="J3719" s="32" t="s">
        <v>41</v>
      </c>
      <c r="K3719" s="32" t="s">
        <v>275</v>
      </c>
      <c r="L3719" s="32" t="s">
        <v>41</v>
      </c>
      <c r="M3719" s="32" t="s">
        <v>84</v>
      </c>
      <c r="N3719" s="32" t="s">
        <v>544</v>
      </c>
      <c r="O3719" s="32" t="s">
        <v>111</v>
      </c>
      <c r="P3719" s="32">
        <v>796</v>
      </c>
      <c r="Q3719" s="32" t="s">
        <v>47</v>
      </c>
      <c r="R3719" s="34">
        <v>20</v>
      </c>
      <c r="S3719" s="34">
        <v>545</v>
      </c>
      <c r="T3719" s="35">
        <f t="shared" si="303"/>
        <v>10900</v>
      </c>
      <c r="U3719" s="36">
        <f t="shared" si="304"/>
        <v>12208.000000000002</v>
      </c>
      <c r="V3719" s="37" t="s">
        <v>48</v>
      </c>
      <c r="W3719" s="32">
        <v>2016</v>
      </c>
      <c r="X3719" s="38" t="s">
        <v>48</v>
      </c>
    </row>
    <row r="3720" spans="1:24" ht="50.1" customHeight="1">
      <c r="A3720" s="29" t="s">
        <v>8638</v>
      </c>
      <c r="B3720" s="30" t="s">
        <v>35</v>
      </c>
      <c r="C3720" s="31" t="s">
        <v>6715</v>
      </c>
      <c r="D3720" s="31" t="s">
        <v>6716</v>
      </c>
      <c r="E3720" s="31" t="s">
        <v>6717</v>
      </c>
      <c r="F3720" s="31" t="s">
        <v>8639</v>
      </c>
      <c r="G3720" s="32" t="s">
        <v>40</v>
      </c>
      <c r="H3720" s="33">
        <v>0</v>
      </c>
      <c r="I3720" s="67">
        <v>590000000</v>
      </c>
      <c r="J3720" s="32" t="s">
        <v>41</v>
      </c>
      <c r="K3720" s="32" t="s">
        <v>275</v>
      </c>
      <c r="L3720" s="32" t="s">
        <v>41</v>
      </c>
      <c r="M3720" s="32" t="s">
        <v>84</v>
      </c>
      <c r="N3720" s="32" t="s">
        <v>544</v>
      </c>
      <c r="O3720" s="32" t="s">
        <v>111</v>
      </c>
      <c r="P3720" s="32">
        <v>796</v>
      </c>
      <c r="Q3720" s="32" t="s">
        <v>47</v>
      </c>
      <c r="R3720" s="34">
        <v>20</v>
      </c>
      <c r="S3720" s="34">
        <v>390</v>
      </c>
      <c r="T3720" s="35">
        <f t="shared" si="303"/>
        <v>7800</v>
      </c>
      <c r="U3720" s="36">
        <f t="shared" si="304"/>
        <v>8736</v>
      </c>
      <c r="V3720" s="37" t="s">
        <v>48</v>
      </c>
      <c r="W3720" s="32">
        <v>2016</v>
      </c>
      <c r="X3720" s="38" t="s">
        <v>48</v>
      </c>
    </row>
    <row r="3721" spans="1:24" ht="50.1" customHeight="1">
      <c r="A3721" s="29" t="s">
        <v>8640</v>
      </c>
      <c r="B3721" s="30" t="s">
        <v>35</v>
      </c>
      <c r="C3721" s="31" t="s">
        <v>907</v>
      </c>
      <c r="D3721" s="31" t="s">
        <v>908</v>
      </c>
      <c r="E3721" s="31" t="s">
        <v>909</v>
      </c>
      <c r="F3721" s="31" t="s">
        <v>8641</v>
      </c>
      <c r="G3721" s="32" t="s">
        <v>40</v>
      </c>
      <c r="H3721" s="33">
        <v>0</v>
      </c>
      <c r="I3721" s="67">
        <v>590000000</v>
      </c>
      <c r="J3721" s="32" t="s">
        <v>41</v>
      </c>
      <c r="K3721" s="32" t="s">
        <v>275</v>
      </c>
      <c r="L3721" s="32" t="s">
        <v>41</v>
      </c>
      <c r="M3721" s="32" t="s">
        <v>84</v>
      </c>
      <c r="N3721" s="32" t="s">
        <v>544</v>
      </c>
      <c r="O3721" s="32" t="s">
        <v>111</v>
      </c>
      <c r="P3721" s="32">
        <v>796</v>
      </c>
      <c r="Q3721" s="32" t="s">
        <v>47</v>
      </c>
      <c r="R3721" s="34">
        <v>20</v>
      </c>
      <c r="S3721" s="34">
        <v>880</v>
      </c>
      <c r="T3721" s="35">
        <f t="shared" si="303"/>
        <v>17600</v>
      </c>
      <c r="U3721" s="36">
        <f t="shared" si="304"/>
        <v>19712.000000000004</v>
      </c>
      <c r="V3721" s="37" t="s">
        <v>48</v>
      </c>
      <c r="W3721" s="32">
        <v>2016</v>
      </c>
      <c r="X3721" s="38" t="s">
        <v>48</v>
      </c>
    </row>
    <row r="3722" spans="1:24" ht="50.1" customHeight="1">
      <c r="A3722" s="29" t="s">
        <v>8642</v>
      </c>
      <c r="B3722" s="30" t="s">
        <v>35</v>
      </c>
      <c r="C3722" s="31" t="s">
        <v>5646</v>
      </c>
      <c r="D3722" s="31" t="s">
        <v>5647</v>
      </c>
      <c r="E3722" s="31" t="s">
        <v>1094</v>
      </c>
      <c r="F3722" s="31" t="s">
        <v>8643</v>
      </c>
      <c r="G3722" s="32" t="s">
        <v>40</v>
      </c>
      <c r="H3722" s="33">
        <v>0</v>
      </c>
      <c r="I3722" s="67">
        <v>590000000</v>
      </c>
      <c r="J3722" s="32" t="s">
        <v>41</v>
      </c>
      <c r="K3722" s="32" t="s">
        <v>275</v>
      </c>
      <c r="L3722" s="32" t="s">
        <v>41</v>
      </c>
      <c r="M3722" s="32" t="s">
        <v>84</v>
      </c>
      <c r="N3722" s="32" t="s">
        <v>544</v>
      </c>
      <c r="O3722" s="32" t="s">
        <v>111</v>
      </c>
      <c r="P3722" s="32">
        <v>796</v>
      </c>
      <c r="Q3722" s="32" t="s">
        <v>47</v>
      </c>
      <c r="R3722" s="34">
        <v>40</v>
      </c>
      <c r="S3722" s="34">
        <v>315</v>
      </c>
      <c r="T3722" s="35">
        <f t="shared" si="303"/>
        <v>12600</v>
      </c>
      <c r="U3722" s="36">
        <f t="shared" si="304"/>
        <v>14112.000000000002</v>
      </c>
      <c r="V3722" s="37" t="s">
        <v>48</v>
      </c>
      <c r="W3722" s="32">
        <v>2016</v>
      </c>
      <c r="X3722" s="38" t="s">
        <v>48</v>
      </c>
    </row>
    <row r="3723" spans="1:24" ht="50.1" customHeight="1">
      <c r="A3723" s="29" t="s">
        <v>8644</v>
      </c>
      <c r="B3723" s="30" t="s">
        <v>35</v>
      </c>
      <c r="C3723" s="31" t="s">
        <v>5646</v>
      </c>
      <c r="D3723" s="31" t="s">
        <v>5647</v>
      </c>
      <c r="E3723" s="31" t="s">
        <v>1094</v>
      </c>
      <c r="F3723" s="31" t="s">
        <v>8645</v>
      </c>
      <c r="G3723" s="32" t="s">
        <v>40</v>
      </c>
      <c r="H3723" s="33">
        <v>0</v>
      </c>
      <c r="I3723" s="67">
        <v>590000000</v>
      </c>
      <c r="J3723" s="32" t="s">
        <v>41</v>
      </c>
      <c r="K3723" s="32" t="s">
        <v>275</v>
      </c>
      <c r="L3723" s="32" t="s">
        <v>41</v>
      </c>
      <c r="M3723" s="32" t="s">
        <v>84</v>
      </c>
      <c r="N3723" s="32" t="s">
        <v>544</v>
      </c>
      <c r="O3723" s="32" t="s">
        <v>111</v>
      </c>
      <c r="P3723" s="32">
        <v>796</v>
      </c>
      <c r="Q3723" s="32" t="s">
        <v>47</v>
      </c>
      <c r="R3723" s="34">
        <v>40</v>
      </c>
      <c r="S3723" s="34">
        <v>350</v>
      </c>
      <c r="T3723" s="35">
        <f t="shared" si="303"/>
        <v>14000</v>
      </c>
      <c r="U3723" s="36">
        <f t="shared" si="304"/>
        <v>15680.000000000002</v>
      </c>
      <c r="V3723" s="37" t="s">
        <v>48</v>
      </c>
      <c r="W3723" s="32">
        <v>2016</v>
      </c>
      <c r="X3723" s="38" t="s">
        <v>48</v>
      </c>
    </row>
    <row r="3724" spans="1:24" ht="50.1" customHeight="1">
      <c r="A3724" s="29" t="s">
        <v>8646</v>
      </c>
      <c r="B3724" s="30" t="s">
        <v>35</v>
      </c>
      <c r="C3724" s="31" t="s">
        <v>3474</v>
      </c>
      <c r="D3724" s="31" t="s">
        <v>3475</v>
      </c>
      <c r="E3724" s="31" t="s">
        <v>3476</v>
      </c>
      <c r="F3724" s="31" t="s">
        <v>8647</v>
      </c>
      <c r="G3724" s="32" t="s">
        <v>40</v>
      </c>
      <c r="H3724" s="33">
        <v>0</v>
      </c>
      <c r="I3724" s="67">
        <v>590000000</v>
      </c>
      <c r="J3724" s="32" t="s">
        <v>41</v>
      </c>
      <c r="K3724" s="32" t="s">
        <v>275</v>
      </c>
      <c r="L3724" s="32" t="s">
        <v>41</v>
      </c>
      <c r="M3724" s="32" t="s">
        <v>84</v>
      </c>
      <c r="N3724" s="32" t="s">
        <v>544</v>
      </c>
      <c r="O3724" s="32" t="s">
        <v>111</v>
      </c>
      <c r="P3724" s="32">
        <v>796</v>
      </c>
      <c r="Q3724" s="32" t="s">
        <v>47</v>
      </c>
      <c r="R3724" s="34">
        <v>100</v>
      </c>
      <c r="S3724" s="34">
        <v>237</v>
      </c>
      <c r="T3724" s="35">
        <f t="shared" si="303"/>
        <v>23700</v>
      </c>
      <c r="U3724" s="36">
        <f t="shared" si="304"/>
        <v>26544.000000000004</v>
      </c>
      <c r="V3724" s="37" t="s">
        <v>48</v>
      </c>
      <c r="W3724" s="32">
        <v>2016</v>
      </c>
      <c r="X3724" s="38" t="s">
        <v>48</v>
      </c>
    </row>
    <row r="3725" spans="1:24" ht="50.1" customHeight="1">
      <c r="A3725" s="29" t="s">
        <v>8648</v>
      </c>
      <c r="B3725" s="30" t="s">
        <v>35</v>
      </c>
      <c r="C3725" s="31" t="s">
        <v>8585</v>
      </c>
      <c r="D3725" s="31" t="s">
        <v>8586</v>
      </c>
      <c r="E3725" s="31" t="s">
        <v>8587</v>
      </c>
      <c r="F3725" s="31" t="s">
        <v>8649</v>
      </c>
      <c r="G3725" s="32" t="s">
        <v>40</v>
      </c>
      <c r="H3725" s="33">
        <v>0</v>
      </c>
      <c r="I3725" s="67">
        <v>590000000</v>
      </c>
      <c r="J3725" s="32" t="s">
        <v>41</v>
      </c>
      <c r="K3725" s="32" t="s">
        <v>275</v>
      </c>
      <c r="L3725" s="32" t="s">
        <v>41</v>
      </c>
      <c r="M3725" s="32" t="s">
        <v>84</v>
      </c>
      <c r="N3725" s="32" t="s">
        <v>544</v>
      </c>
      <c r="O3725" s="32" t="s">
        <v>111</v>
      </c>
      <c r="P3725" s="32">
        <v>796</v>
      </c>
      <c r="Q3725" s="32" t="s">
        <v>47</v>
      </c>
      <c r="R3725" s="34">
        <v>30</v>
      </c>
      <c r="S3725" s="34">
        <v>12750</v>
      </c>
      <c r="T3725" s="35">
        <f t="shared" si="303"/>
        <v>382500</v>
      </c>
      <c r="U3725" s="36">
        <f t="shared" si="304"/>
        <v>428400.00000000006</v>
      </c>
      <c r="V3725" s="37" t="s">
        <v>48</v>
      </c>
      <c r="W3725" s="32">
        <v>2016</v>
      </c>
      <c r="X3725" s="38" t="s">
        <v>48</v>
      </c>
    </row>
    <row r="3726" spans="1:24" ht="50.1" customHeight="1">
      <c r="A3726" s="29" t="s">
        <v>8650</v>
      </c>
      <c r="B3726" s="30" t="s">
        <v>35</v>
      </c>
      <c r="C3726" s="31" t="s">
        <v>5018</v>
      </c>
      <c r="D3726" s="31" t="s">
        <v>5019</v>
      </c>
      <c r="E3726" s="31" t="s">
        <v>5020</v>
      </c>
      <c r="F3726" s="31" t="s">
        <v>8651</v>
      </c>
      <c r="G3726" s="32" t="s">
        <v>40</v>
      </c>
      <c r="H3726" s="33">
        <v>0</v>
      </c>
      <c r="I3726" s="67">
        <v>590000000</v>
      </c>
      <c r="J3726" s="32" t="s">
        <v>41</v>
      </c>
      <c r="K3726" s="32" t="s">
        <v>275</v>
      </c>
      <c r="L3726" s="32" t="s">
        <v>41</v>
      </c>
      <c r="M3726" s="32" t="s">
        <v>84</v>
      </c>
      <c r="N3726" s="32" t="s">
        <v>544</v>
      </c>
      <c r="O3726" s="32" t="s">
        <v>111</v>
      </c>
      <c r="P3726" s="32">
        <v>796</v>
      </c>
      <c r="Q3726" s="32" t="s">
        <v>47</v>
      </c>
      <c r="R3726" s="34">
        <v>30</v>
      </c>
      <c r="S3726" s="34">
        <v>20200</v>
      </c>
      <c r="T3726" s="35">
        <f t="shared" si="303"/>
        <v>606000</v>
      </c>
      <c r="U3726" s="36">
        <f t="shared" si="304"/>
        <v>678720.00000000012</v>
      </c>
      <c r="V3726" s="37" t="s">
        <v>48</v>
      </c>
      <c r="W3726" s="32">
        <v>2016</v>
      </c>
      <c r="X3726" s="38" t="s">
        <v>48</v>
      </c>
    </row>
    <row r="3727" spans="1:24" ht="50.1" customHeight="1">
      <c r="A3727" s="29" t="s">
        <v>8652</v>
      </c>
      <c r="B3727" s="30" t="s">
        <v>35</v>
      </c>
      <c r="C3727" s="31" t="s">
        <v>5646</v>
      </c>
      <c r="D3727" s="31" t="s">
        <v>5647</v>
      </c>
      <c r="E3727" s="31" t="s">
        <v>1094</v>
      </c>
      <c r="F3727" s="31" t="s">
        <v>8653</v>
      </c>
      <c r="G3727" s="32" t="s">
        <v>40</v>
      </c>
      <c r="H3727" s="33">
        <v>0</v>
      </c>
      <c r="I3727" s="67">
        <v>590000000</v>
      </c>
      <c r="J3727" s="32" t="s">
        <v>41</v>
      </c>
      <c r="K3727" s="32" t="s">
        <v>275</v>
      </c>
      <c r="L3727" s="32" t="s">
        <v>41</v>
      </c>
      <c r="M3727" s="32" t="s">
        <v>84</v>
      </c>
      <c r="N3727" s="32" t="s">
        <v>544</v>
      </c>
      <c r="O3727" s="32" t="s">
        <v>111</v>
      </c>
      <c r="P3727" s="32">
        <v>796</v>
      </c>
      <c r="Q3727" s="32" t="s">
        <v>47</v>
      </c>
      <c r="R3727" s="34">
        <v>30</v>
      </c>
      <c r="S3727" s="34">
        <v>1600</v>
      </c>
      <c r="T3727" s="35">
        <f t="shared" si="303"/>
        <v>48000</v>
      </c>
      <c r="U3727" s="36">
        <f t="shared" si="304"/>
        <v>53760.000000000007</v>
      </c>
      <c r="V3727" s="37" t="s">
        <v>48</v>
      </c>
      <c r="W3727" s="32">
        <v>2016</v>
      </c>
      <c r="X3727" s="38" t="s">
        <v>48</v>
      </c>
    </row>
    <row r="3728" spans="1:24" ht="50.1" customHeight="1">
      <c r="A3728" s="29" t="s">
        <v>8654</v>
      </c>
      <c r="B3728" s="30" t="s">
        <v>35</v>
      </c>
      <c r="C3728" s="31" t="s">
        <v>5646</v>
      </c>
      <c r="D3728" s="31" t="s">
        <v>5647</v>
      </c>
      <c r="E3728" s="31" t="s">
        <v>1094</v>
      </c>
      <c r="F3728" s="31" t="s">
        <v>8655</v>
      </c>
      <c r="G3728" s="32" t="s">
        <v>40</v>
      </c>
      <c r="H3728" s="33">
        <v>0</v>
      </c>
      <c r="I3728" s="67">
        <v>590000000</v>
      </c>
      <c r="J3728" s="32" t="s">
        <v>41</v>
      </c>
      <c r="K3728" s="32" t="s">
        <v>275</v>
      </c>
      <c r="L3728" s="32" t="s">
        <v>41</v>
      </c>
      <c r="M3728" s="32" t="s">
        <v>84</v>
      </c>
      <c r="N3728" s="32" t="s">
        <v>544</v>
      </c>
      <c r="O3728" s="32" t="s">
        <v>111</v>
      </c>
      <c r="P3728" s="32">
        <v>796</v>
      </c>
      <c r="Q3728" s="32" t="s">
        <v>47</v>
      </c>
      <c r="R3728" s="34">
        <v>30</v>
      </c>
      <c r="S3728" s="34">
        <v>1100</v>
      </c>
      <c r="T3728" s="35">
        <f t="shared" si="303"/>
        <v>33000</v>
      </c>
      <c r="U3728" s="36">
        <f t="shared" si="304"/>
        <v>36960</v>
      </c>
      <c r="V3728" s="37" t="s">
        <v>48</v>
      </c>
      <c r="W3728" s="32">
        <v>2016</v>
      </c>
      <c r="X3728" s="38" t="s">
        <v>48</v>
      </c>
    </row>
    <row r="3729" spans="1:24" ht="50.1" customHeight="1">
      <c r="A3729" s="29" t="s">
        <v>8656</v>
      </c>
      <c r="B3729" s="30" t="s">
        <v>35</v>
      </c>
      <c r="C3729" s="31" t="s">
        <v>6715</v>
      </c>
      <c r="D3729" s="31" t="s">
        <v>6716</v>
      </c>
      <c r="E3729" s="31" t="s">
        <v>6717</v>
      </c>
      <c r="F3729" s="31" t="s">
        <v>8657</v>
      </c>
      <c r="G3729" s="32" t="s">
        <v>40</v>
      </c>
      <c r="H3729" s="33">
        <v>0</v>
      </c>
      <c r="I3729" s="67">
        <v>590000000</v>
      </c>
      <c r="J3729" s="32" t="s">
        <v>41</v>
      </c>
      <c r="K3729" s="32" t="s">
        <v>275</v>
      </c>
      <c r="L3729" s="32" t="s">
        <v>41</v>
      </c>
      <c r="M3729" s="32" t="s">
        <v>84</v>
      </c>
      <c r="N3729" s="32" t="s">
        <v>544</v>
      </c>
      <c r="O3729" s="32" t="s">
        <v>111</v>
      </c>
      <c r="P3729" s="32">
        <v>796</v>
      </c>
      <c r="Q3729" s="32" t="s">
        <v>47</v>
      </c>
      <c r="R3729" s="34">
        <v>60</v>
      </c>
      <c r="S3729" s="34">
        <v>3900</v>
      </c>
      <c r="T3729" s="35">
        <f t="shared" si="303"/>
        <v>234000</v>
      </c>
      <c r="U3729" s="36">
        <f t="shared" si="304"/>
        <v>262080.00000000003</v>
      </c>
      <c r="V3729" s="37" t="s">
        <v>48</v>
      </c>
      <c r="W3729" s="32">
        <v>2016</v>
      </c>
      <c r="X3729" s="38" t="s">
        <v>48</v>
      </c>
    </row>
    <row r="3730" spans="1:24" ht="50.1" customHeight="1">
      <c r="A3730" s="29" t="s">
        <v>8658</v>
      </c>
      <c r="B3730" s="30" t="s">
        <v>35</v>
      </c>
      <c r="C3730" s="31" t="s">
        <v>6715</v>
      </c>
      <c r="D3730" s="31" t="s">
        <v>6716</v>
      </c>
      <c r="E3730" s="31" t="s">
        <v>6717</v>
      </c>
      <c r="F3730" s="31" t="s">
        <v>8659</v>
      </c>
      <c r="G3730" s="32" t="s">
        <v>40</v>
      </c>
      <c r="H3730" s="33">
        <v>0</v>
      </c>
      <c r="I3730" s="67">
        <v>590000000</v>
      </c>
      <c r="J3730" s="32" t="s">
        <v>41</v>
      </c>
      <c r="K3730" s="32" t="s">
        <v>275</v>
      </c>
      <c r="L3730" s="32" t="s">
        <v>41</v>
      </c>
      <c r="M3730" s="32" t="s">
        <v>84</v>
      </c>
      <c r="N3730" s="32" t="s">
        <v>544</v>
      </c>
      <c r="O3730" s="32" t="s">
        <v>111</v>
      </c>
      <c r="P3730" s="32">
        <v>796</v>
      </c>
      <c r="Q3730" s="32" t="s">
        <v>47</v>
      </c>
      <c r="R3730" s="34">
        <v>30</v>
      </c>
      <c r="S3730" s="34">
        <v>10300</v>
      </c>
      <c r="T3730" s="35">
        <f t="shared" si="303"/>
        <v>309000</v>
      </c>
      <c r="U3730" s="36">
        <f t="shared" si="304"/>
        <v>346080.00000000006</v>
      </c>
      <c r="V3730" s="37" t="s">
        <v>48</v>
      </c>
      <c r="W3730" s="32">
        <v>2016</v>
      </c>
      <c r="X3730" s="38" t="s">
        <v>48</v>
      </c>
    </row>
    <row r="3731" spans="1:24" ht="50.1" customHeight="1">
      <c r="A3731" s="29" t="s">
        <v>8660</v>
      </c>
      <c r="B3731" s="30" t="s">
        <v>35</v>
      </c>
      <c r="C3731" s="31" t="s">
        <v>1871</v>
      </c>
      <c r="D3731" s="31" t="s">
        <v>1872</v>
      </c>
      <c r="E3731" s="31" t="s">
        <v>1873</v>
      </c>
      <c r="F3731" s="31" t="s">
        <v>8661</v>
      </c>
      <c r="G3731" s="32" t="s">
        <v>40</v>
      </c>
      <c r="H3731" s="33">
        <v>0</v>
      </c>
      <c r="I3731" s="67">
        <v>590000000</v>
      </c>
      <c r="J3731" s="32" t="s">
        <v>41</v>
      </c>
      <c r="K3731" s="32" t="s">
        <v>275</v>
      </c>
      <c r="L3731" s="32" t="s">
        <v>41</v>
      </c>
      <c r="M3731" s="32" t="s">
        <v>84</v>
      </c>
      <c r="N3731" s="32" t="s">
        <v>544</v>
      </c>
      <c r="O3731" s="32" t="s">
        <v>111</v>
      </c>
      <c r="P3731" s="32">
        <v>796</v>
      </c>
      <c r="Q3731" s="32" t="s">
        <v>47</v>
      </c>
      <c r="R3731" s="34">
        <v>30</v>
      </c>
      <c r="S3731" s="34">
        <v>3205</v>
      </c>
      <c r="T3731" s="35">
        <f t="shared" si="303"/>
        <v>96150</v>
      </c>
      <c r="U3731" s="36">
        <f t="shared" si="304"/>
        <v>107688.00000000001</v>
      </c>
      <c r="V3731" s="37" t="s">
        <v>48</v>
      </c>
      <c r="W3731" s="32">
        <v>2016</v>
      </c>
      <c r="X3731" s="38" t="s">
        <v>48</v>
      </c>
    </row>
    <row r="3732" spans="1:24" ht="50.1" customHeight="1">
      <c r="A3732" s="29" t="s">
        <v>8662</v>
      </c>
      <c r="B3732" s="30" t="s">
        <v>35</v>
      </c>
      <c r="C3732" s="31" t="s">
        <v>8577</v>
      </c>
      <c r="D3732" s="31" t="s">
        <v>5801</v>
      </c>
      <c r="E3732" s="31" t="s">
        <v>8578</v>
      </c>
      <c r="F3732" s="31" t="s">
        <v>8663</v>
      </c>
      <c r="G3732" s="32" t="s">
        <v>103</v>
      </c>
      <c r="H3732" s="33">
        <v>81.599999999999994</v>
      </c>
      <c r="I3732" s="67">
        <v>590000000</v>
      </c>
      <c r="J3732" s="32" t="s">
        <v>41</v>
      </c>
      <c r="K3732" s="32" t="s">
        <v>275</v>
      </c>
      <c r="L3732" s="32" t="s">
        <v>43</v>
      </c>
      <c r="M3732" s="32" t="s">
        <v>84</v>
      </c>
      <c r="N3732" s="32" t="s">
        <v>5804</v>
      </c>
      <c r="O3732" s="32" t="s">
        <v>111</v>
      </c>
      <c r="P3732" s="32">
        <v>796</v>
      </c>
      <c r="Q3732" s="32" t="s">
        <v>47</v>
      </c>
      <c r="R3732" s="34">
        <v>8</v>
      </c>
      <c r="S3732" s="34">
        <v>1300</v>
      </c>
      <c r="T3732" s="35">
        <f t="shared" si="303"/>
        <v>10400</v>
      </c>
      <c r="U3732" s="36">
        <f t="shared" si="304"/>
        <v>11648.000000000002</v>
      </c>
      <c r="V3732" s="37" t="s">
        <v>126</v>
      </c>
      <c r="W3732" s="32">
        <v>2016</v>
      </c>
      <c r="X3732" s="38" t="s">
        <v>48</v>
      </c>
    </row>
    <row r="3733" spans="1:24" ht="50.1" customHeight="1">
      <c r="A3733" s="29" t="s">
        <v>8664</v>
      </c>
      <c r="B3733" s="30" t="s">
        <v>35</v>
      </c>
      <c r="C3733" s="31" t="s">
        <v>8602</v>
      </c>
      <c r="D3733" s="31" t="s">
        <v>8603</v>
      </c>
      <c r="E3733" s="31" t="s">
        <v>8604</v>
      </c>
      <c r="F3733" s="31" t="s">
        <v>8665</v>
      </c>
      <c r="G3733" s="32" t="s">
        <v>40</v>
      </c>
      <c r="H3733" s="33">
        <v>0</v>
      </c>
      <c r="I3733" s="67">
        <v>590000000</v>
      </c>
      <c r="J3733" s="32" t="s">
        <v>41</v>
      </c>
      <c r="K3733" s="32" t="s">
        <v>275</v>
      </c>
      <c r="L3733" s="32" t="s">
        <v>43</v>
      </c>
      <c r="M3733" s="32" t="s">
        <v>84</v>
      </c>
      <c r="N3733" s="32" t="s">
        <v>806</v>
      </c>
      <c r="O3733" s="32" t="s">
        <v>111</v>
      </c>
      <c r="P3733" s="32">
        <v>796</v>
      </c>
      <c r="Q3733" s="32" t="s">
        <v>47</v>
      </c>
      <c r="R3733" s="34">
        <v>8</v>
      </c>
      <c r="S3733" s="34">
        <v>800</v>
      </c>
      <c r="T3733" s="35">
        <f t="shared" si="303"/>
        <v>6400</v>
      </c>
      <c r="U3733" s="36">
        <f t="shared" si="304"/>
        <v>7168.0000000000009</v>
      </c>
      <c r="V3733" s="37" t="s">
        <v>48</v>
      </c>
      <c r="W3733" s="32">
        <v>2016</v>
      </c>
      <c r="X3733" s="38" t="s">
        <v>48</v>
      </c>
    </row>
    <row r="3734" spans="1:24" ht="50.1" customHeight="1">
      <c r="A3734" s="29" t="s">
        <v>8666</v>
      </c>
      <c r="B3734" s="30" t="s">
        <v>35</v>
      </c>
      <c r="C3734" s="31" t="s">
        <v>8667</v>
      </c>
      <c r="D3734" s="31" t="s">
        <v>8668</v>
      </c>
      <c r="E3734" s="31" t="s">
        <v>8669</v>
      </c>
      <c r="F3734" s="31" t="s">
        <v>8670</v>
      </c>
      <c r="G3734" s="32" t="s">
        <v>40</v>
      </c>
      <c r="H3734" s="33">
        <v>0</v>
      </c>
      <c r="I3734" s="67">
        <v>590000000</v>
      </c>
      <c r="J3734" s="32" t="s">
        <v>41</v>
      </c>
      <c r="K3734" s="32" t="s">
        <v>275</v>
      </c>
      <c r="L3734" s="32" t="s">
        <v>41</v>
      </c>
      <c r="M3734" s="32" t="s">
        <v>84</v>
      </c>
      <c r="N3734" s="32" t="s">
        <v>8671</v>
      </c>
      <c r="O3734" s="32" t="s">
        <v>111</v>
      </c>
      <c r="P3734" s="32">
        <v>796</v>
      </c>
      <c r="Q3734" s="32" t="s">
        <v>47</v>
      </c>
      <c r="R3734" s="34">
        <v>12</v>
      </c>
      <c r="S3734" s="34">
        <v>1300</v>
      </c>
      <c r="T3734" s="35">
        <f t="shared" si="303"/>
        <v>15600</v>
      </c>
      <c r="U3734" s="36">
        <f t="shared" si="304"/>
        <v>17472</v>
      </c>
      <c r="V3734" s="37" t="s">
        <v>48</v>
      </c>
      <c r="W3734" s="32">
        <v>2016</v>
      </c>
      <c r="X3734" s="38" t="s">
        <v>48</v>
      </c>
    </row>
    <row r="3735" spans="1:24" ht="50.1" customHeight="1">
      <c r="A3735" s="29" t="s">
        <v>8672</v>
      </c>
      <c r="B3735" s="30" t="s">
        <v>35</v>
      </c>
      <c r="C3735" s="31" t="s">
        <v>3474</v>
      </c>
      <c r="D3735" s="31" t="s">
        <v>3475</v>
      </c>
      <c r="E3735" s="31" t="s">
        <v>3476</v>
      </c>
      <c r="F3735" s="31" t="s">
        <v>8673</v>
      </c>
      <c r="G3735" s="32" t="s">
        <v>40</v>
      </c>
      <c r="H3735" s="33">
        <v>0</v>
      </c>
      <c r="I3735" s="67">
        <v>590000000</v>
      </c>
      <c r="J3735" s="32" t="s">
        <v>41</v>
      </c>
      <c r="K3735" s="32" t="s">
        <v>275</v>
      </c>
      <c r="L3735" s="32" t="s">
        <v>41</v>
      </c>
      <c r="M3735" s="32" t="s">
        <v>84</v>
      </c>
      <c r="N3735" s="32" t="s">
        <v>8671</v>
      </c>
      <c r="O3735" s="32" t="s">
        <v>111</v>
      </c>
      <c r="P3735" s="32">
        <v>796</v>
      </c>
      <c r="Q3735" s="32" t="s">
        <v>47</v>
      </c>
      <c r="R3735" s="34">
        <v>400</v>
      </c>
      <c r="S3735" s="34">
        <v>400</v>
      </c>
      <c r="T3735" s="35">
        <f t="shared" si="303"/>
        <v>160000</v>
      </c>
      <c r="U3735" s="36">
        <f t="shared" si="304"/>
        <v>179200.00000000003</v>
      </c>
      <c r="V3735" s="37" t="s">
        <v>48</v>
      </c>
      <c r="W3735" s="32">
        <v>2016</v>
      </c>
      <c r="X3735" s="38" t="s">
        <v>48</v>
      </c>
    </row>
    <row r="3736" spans="1:24" ht="50.1" customHeight="1">
      <c r="A3736" s="29" t="s">
        <v>8674</v>
      </c>
      <c r="B3736" s="30" t="s">
        <v>35</v>
      </c>
      <c r="C3736" s="31" t="s">
        <v>8585</v>
      </c>
      <c r="D3736" s="31" t="s">
        <v>8586</v>
      </c>
      <c r="E3736" s="31" t="s">
        <v>8587</v>
      </c>
      <c r="F3736" s="31" t="s">
        <v>8675</v>
      </c>
      <c r="G3736" s="32" t="s">
        <v>40</v>
      </c>
      <c r="H3736" s="33">
        <v>0</v>
      </c>
      <c r="I3736" s="67">
        <v>590000000</v>
      </c>
      <c r="J3736" s="32" t="s">
        <v>41</v>
      </c>
      <c r="K3736" s="32" t="s">
        <v>275</v>
      </c>
      <c r="L3736" s="32" t="s">
        <v>41</v>
      </c>
      <c r="M3736" s="32" t="s">
        <v>84</v>
      </c>
      <c r="N3736" s="32" t="s">
        <v>8671</v>
      </c>
      <c r="O3736" s="32" t="s">
        <v>111</v>
      </c>
      <c r="P3736" s="32">
        <v>796</v>
      </c>
      <c r="Q3736" s="32" t="s">
        <v>47</v>
      </c>
      <c r="R3736" s="34">
        <v>8</v>
      </c>
      <c r="S3736" s="34">
        <v>3500</v>
      </c>
      <c r="T3736" s="35">
        <f t="shared" si="303"/>
        <v>28000</v>
      </c>
      <c r="U3736" s="36">
        <f t="shared" si="304"/>
        <v>31360.000000000004</v>
      </c>
      <c r="V3736" s="37" t="s">
        <v>48</v>
      </c>
      <c r="W3736" s="32">
        <v>2016</v>
      </c>
      <c r="X3736" s="38" t="s">
        <v>48</v>
      </c>
    </row>
    <row r="3737" spans="1:24" ht="50.1" customHeight="1">
      <c r="A3737" s="29" t="s">
        <v>8676</v>
      </c>
      <c r="B3737" s="30" t="s">
        <v>35</v>
      </c>
      <c r="C3737" s="31" t="s">
        <v>907</v>
      </c>
      <c r="D3737" s="31" t="s">
        <v>908</v>
      </c>
      <c r="E3737" s="31" t="s">
        <v>909</v>
      </c>
      <c r="F3737" s="31" t="s">
        <v>8677</v>
      </c>
      <c r="G3737" s="32" t="s">
        <v>40</v>
      </c>
      <c r="H3737" s="33">
        <v>0</v>
      </c>
      <c r="I3737" s="67">
        <v>590000000</v>
      </c>
      <c r="J3737" s="32" t="s">
        <v>41</v>
      </c>
      <c r="K3737" s="32" t="s">
        <v>275</v>
      </c>
      <c r="L3737" s="32" t="s">
        <v>41</v>
      </c>
      <c r="M3737" s="32" t="s">
        <v>84</v>
      </c>
      <c r="N3737" s="32" t="s">
        <v>8671</v>
      </c>
      <c r="O3737" s="32" t="s">
        <v>111</v>
      </c>
      <c r="P3737" s="32">
        <v>796</v>
      </c>
      <c r="Q3737" s="32" t="s">
        <v>47</v>
      </c>
      <c r="R3737" s="34">
        <v>12</v>
      </c>
      <c r="S3737" s="34">
        <v>2700</v>
      </c>
      <c r="T3737" s="35">
        <f t="shared" si="303"/>
        <v>32400</v>
      </c>
      <c r="U3737" s="36">
        <f t="shared" si="304"/>
        <v>36288</v>
      </c>
      <c r="V3737" s="37" t="s">
        <v>48</v>
      </c>
      <c r="W3737" s="32">
        <v>2016</v>
      </c>
      <c r="X3737" s="38" t="s">
        <v>48</v>
      </c>
    </row>
    <row r="3738" spans="1:24" ht="50.1" customHeight="1">
      <c r="A3738" s="29" t="s">
        <v>8678</v>
      </c>
      <c r="B3738" s="30" t="s">
        <v>35</v>
      </c>
      <c r="C3738" s="31" t="s">
        <v>8679</v>
      </c>
      <c r="D3738" s="31" t="s">
        <v>8680</v>
      </c>
      <c r="E3738" s="31" t="s">
        <v>8681</v>
      </c>
      <c r="F3738" s="31" t="s">
        <v>8682</v>
      </c>
      <c r="G3738" s="32" t="s">
        <v>40</v>
      </c>
      <c r="H3738" s="33">
        <v>0</v>
      </c>
      <c r="I3738" s="67">
        <v>590000000</v>
      </c>
      <c r="J3738" s="32" t="s">
        <v>41</v>
      </c>
      <c r="K3738" s="32" t="s">
        <v>3596</v>
      </c>
      <c r="L3738" s="32" t="s">
        <v>41</v>
      </c>
      <c r="M3738" s="32" t="s">
        <v>84</v>
      </c>
      <c r="N3738" s="32" t="s">
        <v>544</v>
      </c>
      <c r="O3738" s="32" t="s">
        <v>46</v>
      </c>
      <c r="P3738" s="32">
        <v>796</v>
      </c>
      <c r="Q3738" s="32" t="s">
        <v>47</v>
      </c>
      <c r="R3738" s="34">
        <v>1</v>
      </c>
      <c r="S3738" s="34">
        <v>875000</v>
      </c>
      <c r="T3738" s="35">
        <f t="shared" si="303"/>
        <v>875000</v>
      </c>
      <c r="U3738" s="36">
        <f t="shared" si="304"/>
        <v>980000.00000000012</v>
      </c>
      <c r="V3738" s="37" t="s">
        <v>48</v>
      </c>
      <c r="W3738" s="32">
        <v>2016</v>
      </c>
      <c r="X3738" s="38" t="s">
        <v>48</v>
      </c>
    </row>
    <row r="3739" spans="1:24" ht="50.1" customHeight="1">
      <c r="A3739" s="29" t="s">
        <v>8683</v>
      </c>
      <c r="B3739" s="30" t="s">
        <v>35</v>
      </c>
      <c r="C3739" s="31" t="s">
        <v>6180</v>
      </c>
      <c r="D3739" s="31" t="s">
        <v>6088</v>
      </c>
      <c r="E3739" s="31" t="s">
        <v>6181</v>
      </c>
      <c r="F3739" s="31" t="s">
        <v>48</v>
      </c>
      <c r="G3739" s="32" t="s">
        <v>40</v>
      </c>
      <c r="H3739" s="33">
        <v>0</v>
      </c>
      <c r="I3739" s="67">
        <v>590000000</v>
      </c>
      <c r="J3739" s="32" t="s">
        <v>41</v>
      </c>
      <c r="K3739" s="32" t="s">
        <v>331</v>
      </c>
      <c r="L3739" s="32" t="s">
        <v>43</v>
      </c>
      <c r="M3739" s="32" t="s">
        <v>84</v>
      </c>
      <c r="N3739" s="32" t="s">
        <v>6174</v>
      </c>
      <c r="O3739" s="32" t="s">
        <v>640</v>
      </c>
      <c r="P3739" s="32" t="s">
        <v>162</v>
      </c>
      <c r="Q3739" s="32" t="s">
        <v>163</v>
      </c>
      <c r="R3739" s="34">
        <v>22.2</v>
      </c>
      <c r="S3739" s="34">
        <v>609000</v>
      </c>
      <c r="T3739" s="35">
        <f t="shared" si="303"/>
        <v>13519800</v>
      </c>
      <c r="U3739" s="36">
        <f t="shared" si="304"/>
        <v>15142176.000000002</v>
      </c>
      <c r="V3739" s="37" t="s">
        <v>48</v>
      </c>
      <c r="W3739" s="32">
        <v>2016</v>
      </c>
      <c r="X3739" s="38" t="s">
        <v>48</v>
      </c>
    </row>
    <row r="3740" spans="1:24" ht="50.1" customHeight="1">
      <c r="A3740" s="29" t="s">
        <v>8684</v>
      </c>
      <c r="B3740" s="30" t="s">
        <v>35</v>
      </c>
      <c r="C3740" s="31" t="s">
        <v>8685</v>
      </c>
      <c r="D3740" s="31" t="s">
        <v>6088</v>
      </c>
      <c r="E3740" s="31" t="s">
        <v>8686</v>
      </c>
      <c r="F3740" s="31" t="s">
        <v>48</v>
      </c>
      <c r="G3740" s="32" t="s">
        <v>40</v>
      </c>
      <c r="H3740" s="33">
        <v>0</v>
      </c>
      <c r="I3740" s="67">
        <v>590000000</v>
      </c>
      <c r="J3740" s="32" t="s">
        <v>41</v>
      </c>
      <c r="K3740" s="32" t="s">
        <v>331</v>
      </c>
      <c r="L3740" s="32" t="s">
        <v>43</v>
      </c>
      <c r="M3740" s="32" t="s">
        <v>84</v>
      </c>
      <c r="N3740" s="32" t="s">
        <v>6174</v>
      </c>
      <c r="O3740" s="32" t="s">
        <v>640</v>
      </c>
      <c r="P3740" s="32" t="s">
        <v>162</v>
      </c>
      <c r="Q3740" s="32" t="s">
        <v>163</v>
      </c>
      <c r="R3740" s="34">
        <v>1.3</v>
      </c>
      <c r="S3740" s="34">
        <v>2635000</v>
      </c>
      <c r="T3740" s="35">
        <f t="shared" si="303"/>
        <v>3425500</v>
      </c>
      <c r="U3740" s="36">
        <f t="shared" si="304"/>
        <v>3836560.0000000005</v>
      </c>
      <c r="V3740" s="37" t="s">
        <v>48</v>
      </c>
      <c r="W3740" s="32">
        <v>2016</v>
      </c>
      <c r="X3740" s="38" t="s">
        <v>48</v>
      </c>
    </row>
    <row r="3741" spans="1:24" ht="50.1" customHeight="1">
      <c r="A3741" s="29" t="s">
        <v>8687</v>
      </c>
      <c r="B3741" s="30" t="s">
        <v>35</v>
      </c>
      <c r="C3741" s="31" t="s">
        <v>8688</v>
      </c>
      <c r="D3741" s="31" t="s">
        <v>8689</v>
      </c>
      <c r="E3741" s="31" t="s">
        <v>8468</v>
      </c>
      <c r="F3741" s="31" t="s">
        <v>8690</v>
      </c>
      <c r="G3741" s="32" t="s">
        <v>40</v>
      </c>
      <c r="H3741" s="33">
        <v>0</v>
      </c>
      <c r="I3741" s="67">
        <v>590000000</v>
      </c>
      <c r="J3741" s="32" t="s">
        <v>7255</v>
      </c>
      <c r="K3741" s="32" t="s">
        <v>1157</v>
      </c>
      <c r="L3741" s="32" t="s">
        <v>7255</v>
      </c>
      <c r="M3741" s="32" t="s">
        <v>84</v>
      </c>
      <c r="N3741" s="32" t="s">
        <v>8691</v>
      </c>
      <c r="O3741" s="32" t="s">
        <v>56</v>
      </c>
      <c r="P3741" s="32">
        <v>796</v>
      </c>
      <c r="Q3741" s="32" t="s">
        <v>47</v>
      </c>
      <c r="R3741" s="34">
        <v>5</v>
      </c>
      <c r="S3741" s="34">
        <v>500</v>
      </c>
      <c r="T3741" s="35">
        <f t="shared" si="303"/>
        <v>2500</v>
      </c>
      <c r="U3741" s="36">
        <f t="shared" si="304"/>
        <v>2800.0000000000005</v>
      </c>
      <c r="V3741" s="37" t="s">
        <v>48</v>
      </c>
      <c r="W3741" s="32">
        <v>2016</v>
      </c>
      <c r="X3741" s="38" t="s">
        <v>48</v>
      </c>
    </row>
    <row r="3742" spans="1:24" ht="50.1" customHeight="1">
      <c r="A3742" s="29" t="s">
        <v>8692</v>
      </c>
      <c r="B3742" s="30" t="s">
        <v>35</v>
      </c>
      <c r="C3742" s="31" t="s">
        <v>8693</v>
      </c>
      <c r="D3742" s="31" t="s">
        <v>8694</v>
      </c>
      <c r="E3742" s="31" t="s">
        <v>8695</v>
      </c>
      <c r="F3742" s="31" t="s">
        <v>8696</v>
      </c>
      <c r="G3742" s="32" t="s">
        <v>40</v>
      </c>
      <c r="H3742" s="33">
        <v>0</v>
      </c>
      <c r="I3742" s="67">
        <v>590000000</v>
      </c>
      <c r="J3742" s="32" t="s">
        <v>7255</v>
      </c>
      <c r="K3742" s="32" t="s">
        <v>1157</v>
      </c>
      <c r="L3742" s="32" t="s">
        <v>7255</v>
      </c>
      <c r="M3742" s="32" t="s">
        <v>84</v>
      </c>
      <c r="N3742" s="32" t="s">
        <v>8691</v>
      </c>
      <c r="O3742" s="32" t="s">
        <v>56</v>
      </c>
      <c r="P3742" s="32">
        <v>796</v>
      </c>
      <c r="Q3742" s="32" t="s">
        <v>47</v>
      </c>
      <c r="R3742" s="34">
        <v>1</v>
      </c>
      <c r="S3742" s="34">
        <v>21050</v>
      </c>
      <c r="T3742" s="35">
        <f t="shared" si="303"/>
        <v>21050</v>
      </c>
      <c r="U3742" s="36">
        <f t="shared" si="304"/>
        <v>23576.000000000004</v>
      </c>
      <c r="V3742" s="37" t="s">
        <v>48</v>
      </c>
      <c r="W3742" s="32">
        <v>2016</v>
      </c>
      <c r="X3742" s="38" t="s">
        <v>48</v>
      </c>
    </row>
    <row r="3743" spans="1:24" ht="50.1" customHeight="1">
      <c r="A3743" s="29" t="s">
        <v>8697</v>
      </c>
      <c r="B3743" s="30" t="s">
        <v>35</v>
      </c>
      <c r="C3743" s="31" t="s">
        <v>8698</v>
      </c>
      <c r="D3743" s="31" t="s">
        <v>7745</v>
      </c>
      <c r="E3743" s="31" t="s">
        <v>8699</v>
      </c>
      <c r="F3743" s="31" t="s">
        <v>8700</v>
      </c>
      <c r="G3743" s="32" t="s">
        <v>40</v>
      </c>
      <c r="H3743" s="33">
        <v>0</v>
      </c>
      <c r="I3743" s="67">
        <v>590000000</v>
      </c>
      <c r="J3743" s="32" t="s">
        <v>7255</v>
      </c>
      <c r="K3743" s="32" t="s">
        <v>1157</v>
      </c>
      <c r="L3743" s="32" t="s">
        <v>7255</v>
      </c>
      <c r="M3743" s="32" t="s">
        <v>84</v>
      </c>
      <c r="N3743" s="32" t="s">
        <v>8691</v>
      </c>
      <c r="O3743" s="32" t="s">
        <v>56</v>
      </c>
      <c r="P3743" s="32">
        <v>796</v>
      </c>
      <c r="Q3743" s="32" t="s">
        <v>47</v>
      </c>
      <c r="R3743" s="34">
        <v>20</v>
      </c>
      <c r="S3743" s="34">
        <v>3160</v>
      </c>
      <c r="T3743" s="35">
        <f t="shared" si="303"/>
        <v>63200</v>
      </c>
      <c r="U3743" s="36">
        <f t="shared" si="304"/>
        <v>70784</v>
      </c>
      <c r="V3743" s="37" t="s">
        <v>48</v>
      </c>
      <c r="W3743" s="32">
        <v>2016</v>
      </c>
      <c r="X3743" s="38" t="s">
        <v>48</v>
      </c>
    </row>
    <row r="3744" spans="1:24" ht="50.1" customHeight="1">
      <c r="A3744" s="29" t="s">
        <v>8701</v>
      </c>
      <c r="B3744" s="30" t="s">
        <v>35</v>
      </c>
      <c r="C3744" s="31" t="s">
        <v>1218</v>
      </c>
      <c r="D3744" s="31" t="s">
        <v>1219</v>
      </c>
      <c r="E3744" s="31" t="s">
        <v>1220</v>
      </c>
      <c r="F3744" s="31" t="s">
        <v>8702</v>
      </c>
      <c r="G3744" s="32" t="s">
        <v>40</v>
      </c>
      <c r="H3744" s="33">
        <v>0</v>
      </c>
      <c r="I3744" s="67">
        <v>590000000</v>
      </c>
      <c r="J3744" s="32" t="s">
        <v>41</v>
      </c>
      <c r="K3744" s="32" t="s">
        <v>331</v>
      </c>
      <c r="L3744" s="32" t="s">
        <v>43</v>
      </c>
      <c r="M3744" s="32" t="s">
        <v>69</v>
      </c>
      <c r="N3744" s="32" t="s">
        <v>70</v>
      </c>
      <c r="O3744" s="32" t="s">
        <v>71</v>
      </c>
      <c r="P3744" s="32" t="s">
        <v>994</v>
      </c>
      <c r="Q3744" s="32" t="s">
        <v>1222</v>
      </c>
      <c r="R3744" s="34">
        <v>50</v>
      </c>
      <c r="S3744" s="34">
        <v>334.82100000000003</v>
      </c>
      <c r="T3744" s="35">
        <f t="shared" si="303"/>
        <v>16741.050000000003</v>
      </c>
      <c r="U3744" s="36">
        <f t="shared" si="304"/>
        <v>18749.976000000006</v>
      </c>
      <c r="V3744" s="37" t="s">
        <v>48</v>
      </c>
      <c r="W3744" s="32">
        <v>2016</v>
      </c>
      <c r="X3744" s="38" t="s">
        <v>48</v>
      </c>
    </row>
    <row r="3745" spans="1:24" ht="50.1" customHeight="1">
      <c r="A3745" s="29" t="s">
        <v>8703</v>
      </c>
      <c r="B3745" s="30" t="s">
        <v>35</v>
      </c>
      <c r="C3745" s="31" t="s">
        <v>8704</v>
      </c>
      <c r="D3745" s="31" t="s">
        <v>8705</v>
      </c>
      <c r="E3745" s="31" t="s">
        <v>8706</v>
      </c>
      <c r="F3745" s="31" t="s">
        <v>8707</v>
      </c>
      <c r="G3745" s="32" t="s">
        <v>40</v>
      </c>
      <c r="H3745" s="33">
        <v>0</v>
      </c>
      <c r="I3745" s="67">
        <v>590000000</v>
      </c>
      <c r="J3745" s="32" t="s">
        <v>41</v>
      </c>
      <c r="K3745" s="32" t="s">
        <v>331</v>
      </c>
      <c r="L3745" s="32" t="s">
        <v>43</v>
      </c>
      <c r="M3745" s="32" t="s">
        <v>84</v>
      </c>
      <c r="N3745" s="32" t="s">
        <v>8708</v>
      </c>
      <c r="O3745" s="32" t="s">
        <v>100</v>
      </c>
      <c r="P3745" s="32" t="s">
        <v>994</v>
      </c>
      <c r="Q3745" s="32" t="s">
        <v>1222</v>
      </c>
      <c r="R3745" s="34">
        <v>200</v>
      </c>
      <c r="S3745" s="34">
        <v>232.143</v>
      </c>
      <c r="T3745" s="35">
        <f t="shared" si="303"/>
        <v>46428.6</v>
      </c>
      <c r="U3745" s="36">
        <f t="shared" si="304"/>
        <v>52000.032000000007</v>
      </c>
      <c r="V3745" s="37" t="s">
        <v>48</v>
      </c>
      <c r="W3745" s="32">
        <v>2016</v>
      </c>
      <c r="X3745" s="38" t="s">
        <v>48</v>
      </c>
    </row>
    <row r="3746" spans="1:24" ht="50.1" customHeight="1">
      <c r="A3746" s="29" t="s">
        <v>8709</v>
      </c>
      <c r="B3746" s="30" t="s">
        <v>35</v>
      </c>
      <c r="C3746" s="31" t="s">
        <v>8710</v>
      </c>
      <c r="D3746" s="31" t="s">
        <v>8711</v>
      </c>
      <c r="E3746" s="31" t="s">
        <v>8712</v>
      </c>
      <c r="F3746" s="31" t="s">
        <v>8713</v>
      </c>
      <c r="G3746" s="32" t="s">
        <v>40</v>
      </c>
      <c r="H3746" s="33">
        <v>0</v>
      </c>
      <c r="I3746" s="67">
        <v>590000000</v>
      </c>
      <c r="J3746" s="32" t="s">
        <v>41</v>
      </c>
      <c r="K3746" s="32" t="s">
        <v>1157</v>
      </c>
      <c r="L3746" s="32" t="s">
        <v>83</v>
      </c>
      <c r="M3746" s="32" t="s">
        <v>84</v>
      </c>
      <c r="N3746" s="32" t="s">
        <v>3561</v>
      </c>
      <c r="O3746" s="32" t="s">
        <v>100</v>
      </c>
      <c r="P3746" s="32">
        <v>796</v>
      </c>
      <c r="Q3746" s="32" t="s">
        <v>47</v>
      </c>
      <c r="R3746" s="34">
        <v>2</v>
      </c>
      <c r="S3746" s="34">
        <v>14000</v>
      </c>
      <c r="T3746" s="35">
        <f t="shared" si="303"/>
        <v>28000</v>
      </c>
      <c r="U3746" s="36">
        <f t="shared" si="304"/>
        <v>31360.000000000004</v>
      </c>
      <c r="V3746" s="37" t="s">
        <v>48</v>
      </c>
      <c r="W3746" s="32">
        <v>2016</v>
      </c>
      <c r="X3746" s="38" t="s">
        <v>48</v>
      </c>
    </row>
    <row r="3747" spans="1:24" ht="50.1" customHeight="1">
      <c r="A3747" s="29" t="s">
        <v>8714</v>
      </c>
      <c r="B3747" s="30" t="s">
        <v>35</v>
      </c>
      <c r="C3747" s="31" t="s">
        <v>8715</v>
      </c>
      <c r="D3747" s="31" t="s">
        <v>8716</v>
      </c>
      <c r="E3747" s="31" t="s">
        <v>8717</v>
      </c>
      <c r="F3747" s="31" t="s">
        <v>8713</v>
      </c>
      <c r="G3747" s="32" t="s">
        <v>40</v>
      </c>
      <c r="H3747" s="33">
        <v>0</v>
      </c>
      <c r="I3747" s="67">
        <v>590000000</v>
      </c>
      <c r="J3747" s="32" t="s">
        <v>41</v>
      </c>
      <c r="K3747" s="32" t="s">
        <v>1157</v>
      </c>
      <c r="L3747" s="32" t="s">
        <v>83</v>
      </c>
      <c r="M3747" s="32" t="s">
        <v>84</v>
      </c>
      <c r="N3747" s="32" t="s">
        <v>85</v>
      </c>
      <c r="O3747" s="32" t="s">
        <v>100</v>
      </c>
      <c r="P3747" s="32">
        <v>796</v>
      </c>
      <c r="Q3747" s="32" t="s">
        <v>47</v>
      </c>
      <c r="R3747" s="34">
        <v>1</v>
      </c>
      <c r="S3747" s="34">
        <v>20000</v>
      </c>
      <c r="T3747" s="35">
        <f>R3747*S3747</f>
        <v>20000</v>
      </c>
      <c r="U3747" s="36">
        <f>T3747*1.12</f>
        <v>22400.000000000004</v>
      </c>
      <c r="V3747" s="37" t="s">
        <v>48</v>
      </c>
      <c r="W3747" s="32">
        <v>2016</v>
      </c>
      <c r="X3747" s="38" t="s">
        <v>48</v>
      </c>
    </row>
    <row r="3748" spans="1:24" ht="50.1" customHeight="1">
      <c r="A3748" s="29" t="s">
        <v>8718</v>
      </c>
      <c r="B3748" s="30" t="s">
        <v>35</v>
      </c>
      <c r="C3748" s="31" t="s">
        <v>8719</v>
      </c>
      <c r="D3748" s="31" t="s">
        <v>2130</v>
      </c>
      <c r="E3748" s="31" t="s">
        <v>8720</v>
      </c>
      <c r="F3748" s="31" t="s">
        <v>8721</v>
      </c>
      <c r="G3748" s="32" t="s">
        <v>40</v>
      </c>
      <c r="H3748" s="33">
        <v>0</v>
      </c>
      <c r="I3748" s="67">
        <v>590000000</v>
      </c>
      <c r="J3748" s="32" t="s">
        <v>41</v>
      </c>
      <c r="K3748" s="32" t="s">
        <v>1157</v>
      </c>
      <c r="L3748" s="32" t="s">
        <v>83</v>
      </c>
      <c r="M3748" s="32" t="s">
        <v>84</v>
      </c>
      <c r="N3748" s="32" t="s">
        <v>85</v>
      </c>
      <c r="O3748" s="32" t="s">
        <v>100</v>
      </c>
      <c r="P3748" s="32">
        <v>796</v>
      </c>
      <c r="Q3748" s="32" t="s">
        <v>47</v>
      </c>
      <c r="R3748" s="34">
        <v>1</v>
      </c>
      <c r="S3748" s="34">
        <v>22500</v>
      </c>
      <c r="T3748" s="35">
        <f>R3748*S3748</f>
        <v>22500</v>
      </c>
      <c r="U3748" s="36">
        <f>T3748*1.12</f>
        <v>25200.000000000004</v>
      </c>
      <c r="V3748" s="37" t="s">
        <v>48</v>
      </c>
      <c r="W3748" s="32">
        <v>2016</v>
      </c>
      <c r="X3748" s="38" t="s">
        <v>48</v>
      </c>
    </row>
    <row r="3749" spans="1:24" ht="50.1" customHeight="1">
      <c r="A3749" s="29" t="s">
        <v>8722</v>
      </c>
      <c r="B3749" s="30" t="s">
        <v>35</v>
      </c>
      <c r="C3749" s="31" t="s">
        <v>8723</v>
      </c>
      <c r="D3749" s="31" t="s">
        <v>5746</v>
      </c>
      <c r="E3749" s="31" t="s">
        <v>8724</v>
      </c>
      <c r="F3749" s="31" t="s">
        <v>8713</v>
      </c>
      <c r="G3749" s="32" t="s">
        <v>40</v>
      </c>
      <c r="H3749" s="33">
        <v>0</v>
      </c>
      <c r="I3749" s="67">
        <v>590000000</v>
      </c>
      <c r="J3749" s="32" t="s">
        <v>41</v>
      </c>
      <c r="K3749" s="32" t="s">
        <v>1157</v>
      </c>
      <c r="L3749" s="32" t="s">
        <v>83</v>
      </c>
      <c r="M3749" s="32" t="s">
        <v>84</v>
      </c>
      <c r="N3749" s="32" t="s">
        <v>85</v>
      </c>
      <c r="O3749" s="32" t="s">
        <v>100</v>
      </c>
      <c r="P3749" s="32">
        <v>796</v>
      </c>
      <c r="Q3749" s="32" t="s">
        <v>47</v>
      </c>
      <c r="R3749" s="34">
        <v>1</v>
      </c>
      <c r="S3749" s="34">
        <v>15500</v>
      </c>
      <c r="T3749" s="35">
        <v>0</v>
      </c>
      <c r="U3749" s="36">
        <v>0</v>
      </c>
      <c r="V3749" s="37" t="s">
        <v>48</v>
      </c>
      <c r="W3749" s="32">
        <v>2016</v>
      </c>
      <c r="X3749" s="38" t="s">
        <v>6736</v>
      </c>
    </row>
    <row r="3750" spans="1:24" ht="50.1" customHeight="1">
      <c r="A3750" s="29" t="s">
        <v>8725</v>
      </c>
      <c r="B3750" s="30" t="s">
        <v>35</v>
      </c>
      <c r="C3750" s="31" t="s">
        <v>8726</v>
      </c>
      <c r="D3750" s="31" t="s">
        <v>5948</v>
      </c>
      <c r="E3750" s="31" t="s">
        <v>8727</v>
      </c>
      <c r="F3750" s="31" t="s">
        <v>8728</v>
      </c>
      <c r="G3750" s="32" t="s">
        <v>40</v>
      </c>
      <c r="H3750" s="33">
        <v>0</v>
      </c>
      <c r="I3750" s="67">
        <v>590000000</v>
      </c>
      <c r="J3750" s="32" t="s">
        <v>41</v>
      </c>
      <c r="K3750" s="32" t="s">
        <v>1157</v>
      </c>
      <c r="L3750" s="32" t="s">
        <v>41</v>
      </c>
      <c r="M3750" s="32" t="s">
        <v>84</v>
      </c>
      <c r="N3750" s="32" t="s">
        <v>85</v>
      </c>
      <c r="O3750" s="32" t="s">
        <v>7097</v>
      </c>
      <c r="P3750" s="32" t="s">
        <v>994</v>
      </c>
      <c r="Q3750" s="32" t="s">
        <v>1222</v>
      </c>
      <c r="R3750" s="34">
        <v>2</v>
      </c>
      <c r="S3750" s="34">
        <v>700</v>
      </c>
      <c r="T3750" s="35">
        <f t="shared" ref="T3750:T3813" si="306">R3750*S3750</f>
        <v>1400</v>
      </c>
      <c r="U3750" s="36">
        <f t="shared" ref="U3750:U3813" si="307">T3750*1.12</f>
        <v>1568.0000000000002</v>
      </c>
      <c r="V3750" s="37" t="s">
        <v>48</v>
      </c>
      <c r="W3750" s="32">
        <v>2016</v>
      </c>
      <c r="X3750" s="38" t="s">
        <v>48</v>
      </c>
    </row>
    <row r="3751" spans="1:24" ht="50.1" customHeight="1">
      <c r="A3751" s="29" t="s">
        <v>8729</v>
      </c>
      <c r="B3751" s="30" t="s">
        <v>35</v>
      </c>
      <c r="C3751" s="31" t="s">
        <v>5548</v>
      </c>
      <c r="D3751" s="31" t="s">
        <v>5529</v>
      </c>
      <c r="E3751" s="31" t="s">
        <v>5549</v>
      </c>
      <c r="F3751" s="31" t="s">
        <v>8730</v>
      </c>
      <c r="G3751" s="32" t="s">
        <v>103</v>
      </c>
      <c r="H3751" s="33">
        <v>0</v>
      </c>
      <c r="I3751" s="67">
        <v>590000000</v>
      </c>
      <c r="J3751" s="32" t="s">
        <v>41</v>
      </c>
      <c r="K3751" s="32" t="s">
        <v>1157</v>
      </c>
      <c r="L3751" s="32" t="s">
        <v>41</v>
      </c>
      <c r="M3751" s="32" t="s">
        <v>84</v>
      </c>
      <c r="N3751" s="32" t="s">
        <v>5908</v>
      </c>
      <c r="O3751" s="32" t="s">
        <v>640</v>
      </c>
      <c r="P3751" s="32" t="s">
        <v>189</v>
      </c>
      <c r="Q3751" s="32" t="s">
        <v>190</v>
      </c>
      <c r="R3751" s="34">
        <v>433</v>
      </c>
      <c r="S3751" s="34">
        <v>1000</v>
      </c>
      <c r="T3751" s="35">
        <f t="shared" si="306"/>
        <v>433000</v>
      </c>
      <c r="U3751" s="36">
        <f t="shared" si="307"/>
        <v>484960.00000000006</v>
      </c>
      <c r="V3751" s="37" t="s">
        <v>48</v>
      </c>
      <c r="W3751" s="32">
        <v>2016</v>
      </c>
      <c r="X3751" s="38" t="s">
        <v>48</v>
      </c>
    </row>
    <row r="3752" spans="1:24" ht="50.1" customHeight="1">
      <c r="A3752" s="29" t="s">
        <v>8731</v>
      </c>
      <c r="B3752" s="30" t="s">
        <v>35</v>
      </c>
      <c r="C3752" s="31" t="s">
        <v>5548</v>
      </c>
      <c r="D3752" s="31" t="s">
        <v>5529</v>
      </c>
      <c r="E3752" s="31" t="s">
        <v>5549</v>
      </c>
      <c r="F3752" s="31" t="s">
        <v>8732</v>
      </c>
      <c r="G3752" s="32" t="s">
        <v>103</v>
      </c>
      <c r="H3752" s="33">
        <v>0</v>
      </c>
      <c r="I3752" s="67">
        <v>590000000</v>
      </c>
      <c r="J3752" s="32" t="s">
        <v>41</v>
      </c>
      <c r="K3752" s="32" t="s">
        <v>1157</v>
      </c>
      <c r="L3752" s="32" t="s">
        <v>41</v>
      </c>
      <c r="M3752" s="32" t="s">
        <v>84</v>
      </c>
      <c r="N3752" s="32" t="s">
        <v>5908</v>
      </c>
      <c r="O3752" s="32" t="s">
        <v>640</v>
      </c>
      <c r="P3752" s="32" t="s">
        <v>189</v>
      </c>
      <c r="Q3752" s="32" t="s">
        <v>190</v>
      </c>
      <c r="R3752" s="34">
        <v>416</v>
      </c>
      <c r="S3752" s="34">
        <v>1708.04</v>
      </c>
      <c r="T3752" s="35">
        <f t="shared" si="306"/>
        <v>710544.64</v>
      </c>
      <c r="U3752" s="36">
        <f t="shared" si="307"/>
        <v>795809.99680000008</v>
      </c>
      <c r="V3752" s="37" t="s">
        <v>48</v>
      </c>
      <c r="W3752" s="32">
        <v>2016</v>
      </c>
      <c r="X3752" s="38" t="s">
        <v>48</v>
      </c>
    </row>
    <row r="3753" spans="1:24" ht="50.1" customHeight="1">
      <c r="A3753" s="29" t="s">
        <v>8733</v>
      </c>
      <c r="B3753" s="30" t="s">
        <v>35</v>
      </c>
      <c r="C3753" s="31" t="s">
        <v>2774</v>
      </c>
      <c r="D3753" s="31" t="s">
        <v>2757</v>
      </c>
      <c r="E3753" s="31" t="s">
        <v>2775</v>
      </c>
      <c r="F3753" s="31" t="s">
        <v>8734</v>
      </c>
      <c r="G3753" s="32" t="s">
        <v>40</v>
      </c>
      <c r="H3753" s="33">
        <v>0</v>
      </c>
      <c r="I3753" s="67">
        <v>590000000</v>
      </c>
      <c r="J3753" s="32" t="s">
        <v>41</v>
      </c>
      <c r="K3753" s="32" t="s">
        <v>331</v>
      </c>
      <c r="L3753" s="32" t="s">
        <v>43</v>
      </c>
      <c r="M3753" s="32" t="s">
        <v>69</v>
      </c>
      <c r="N3753" s="32" t="s">
        <v>8708</v>
      </c>
      <c r="O3753" s="32" t="s">
        <v>105</v>
      </c>
      <c r="P3753" s="32" t="s">
        <v>994</v>
      </c>
      <c r="Q3753" s="32" t="s">
        <v>1222</v>
      </c>
      <c r="R3753" s="34">
        <v>5</v>
      </c>
      <c r="S3753" s="34">
        <v>12468.75</v>
      </c>
      <c r="T3753" s="35">
        <f t="shared" si="306"/>
        <v>62343.75</v>
      </c>
      <c r="U3753" s="36">
        <f t="shared" si="307"/>
        <v>69825</v>
      </c>
      <c r="V3753" s="37" t="s">
        <v>48</v>
      </c>
      <c r="W3753" s="32">
        <v>2016</v>
      </c>
      <c r="X3753" s="38" t="s">
        <v>48</v>
      </c>
    </row>
    <row r="3754" spans="1:24" ht="50.1" customHeight="1">
      <c r="A3754" s="29" t="s">
        <v>8735</v>
      </c>
      <c r="B3754" s="30" t="s">
        <v>35</v>
      </c>
      <c r="C3754" s="31" t="s">
        <v>8736</v>
      </c>
      <c r="D3754" s="31" t="s">
        <v>8737</v>
      </c>
      <c r="E3754" s="31" t="s">
        <v>8738</v>
      </c>
      <c r="F3754" s="31" t="s">
        <v>8739</v>
      </c>
      <c r="G3754" s="32" t="s">
        <v>40</v>
      </c>
      <c r="H3754" s="33">
        <v>0</v>
      </c>
      <c r="I3754" s="67">
        <v>590000000</v>
      </c>
      <c r="J3754" s="32" t="s">
        <v>41</v>
      </c>
      <c r="K3754" s="32" t="s">
        <v>1157</v>
      </c>
      <c r="L3754" s="32" t="s">
        <v>41</v>
      </c>
      <c r="M3754" s="32" t="s">
        <v>84</v>
      </c>
      <c r="N3754" s="32" t="s">
        <v>8740</v>
      </c>
      <c r="O3754" s="32" t="s">
        <v>46</v>
      </c>
      <c r="P3754" s="32">
        <v>796</v>
      </c>
      <c r="Q3754" s="32" t="s">
        <v>47</v>
      </c>
      <c r="R3754" s="34">
        <v>1</v>
      </c>
      <c r="S3754" s="34">
        <v>385000</v>
      </c>
      <c r="T3754" s="35">
        <f t="shared" si="306"/>
        <v>385000</v>
      </c>
      <c r="U3754" s="36">
        <f t="shared" si="307"/>
        <v>431200.00000000006</v>
      </c>
      <c r="V3754" s="37" t="s">
        <v>48</v>
      </c>
      <c r="W3754" s="32">
        <v>2016</v>
      </c>
      <c r="X3754" s="38" t="s">
        <v>48</v>
      </c>
    </row>
    <row r="3755" spans="1:24" ht="50.1" customHeight="1">
      <c r="A3755" s="29" t="s">
        <v>8741</v>
      </c>
      <c r="B3755" s="30" t="s">
        <v>35</v>
      </c>
      <c r="C3755" s="31" t="s">
        <v>8742</v>
      </c>
      <c r="D3755" s="31" t="s">
        <v>8743</v>
      </c>
      <c r="E3755" s="31" t="s">
        <v>8744</v>
      </c>
      <c r="F3755" s="31" t="s">
        <v>8745</v>
      </c>
      <c r="G3755" s="32" t="s">
        <v>40</v>
      </c>
      <c r="H3755" s="33">
        <v>0</v>
      </c>
      <c r="I3755" s="67">
        <v>590000000</v>
      </c>
      <c r="J3755" s="32" t="s">
        <v>41</v>
      </c>
      <c r="K3755" s="32" t="s">
        <v>1157</v>
      </c>
      <c r="L3755" s="32" t="s">
        <v>41</v>
      </c>
      <c r="M3755" s="32" t="s">
        <v>84</v>
      </c>
      <c r="N3755" s="32" t="s">
        <v>276</v>
      </c>
      <c r="O3755" s="32" t="s">
        <v>155</v>
      </c>
      <c r="P3755" s="32">
        <v>796</v>
      </c>
      <c r="Q3755" s="32" t="s">
        <v>47</v>
      </c>
      <c r="R3755" s="34">
        <v>1</v>
      </c>
      <c r="S3755" s="34">
        <v>313000</v>
      </c>
      <c r="T3755" s="35">
        <f t="shared" si="306"/>
        <v>313000</v>
      </c>
      <c r="U3755" s="36">
        <f t="shared" si="307"/>
        <v>350560.00000000006</v>
      </c>
      <c r="V3755" s="37" t="s">
        <v>48</v>
      </c>
      <c r="W3755" s="32">
        <v>2016</v>
      </c>
      <c r="X3755" s="38" t="s">
        <v>48</v>
      </c>
    </row>
    <row r="3756" spans="1:24" ht="50.1" customHeight="1">
      <c r="A3756" s="29" t="s">
        <v>8746</v>
      </c>
      <c r="B3756" s="30" t="s">
        <v>35</v>
      </c>
      <c r="C3756" s="31" t="s">
        <v>8747</v>
      </c>
      <c r="D3756" s="31" t="s">
        <v>8748</v>
      </c>
      <c r="E3756" s="31" t="s">
        <v>8749</v>
      </c>
      <c r="F3756" s="31" t="s">
        <v>8750</v>
      </c>
      <c r="G3756" s="32" t="s">
        <v>40</v>
      </c>
      <c r="H3756" s="33">
        <v>0</v>
      </c>
      <c r="I3756" s="67">
        <v>590000000</v>
      </c>
      <c r="J3756" s="32" t="s">
        <v>394</v>
      </c>
      <c r="K3756" s="32" t="s">
        <v>1157</v>
      </c>
      <c r="L3756" s="32" t="s">
        <v>83</v>
      </c>
      <c r="M3756" s="32" t="s">
        <v>69</v>
      </c>
      <c r="N3756" s="32" t="s">
        <v>3561</v>
      </c>
      <c r="O3756" s="32" t="s">
        <v>111</v>
      </c>
      <c r="P3756" s="32">
        <v>796</v>
      </c>
      <c r="Q3756" s="32" t="s">
        <v>47</v>
      </c>
      <c r="R3756" s="34">
        <v>1</v>
      </c>
      <c r="S3756" s="34">
        <v>1465000</v>
      </c>
      <c r="T3756" s="35">
        <f t="shared" si="306"/>
        <v>1465000</v>
      </c>
      <c r="U3756" s="36">
        <f t="shared" si="307"/>
        <v>1640800.0000000002</v>
      </c>
      <c r="V3756" s="37" t="s">
        <v>48</v>
      </c>
      <c r="W3756" s="32">
        <v>2016</v>
      </c>
      <c r="X3756" s="38" t="s">
        <v>48</v>
      </c>
    </row>
    <row r="3757" spans="1:24" ht="50.1" customHeight="1">
      <c r="A3757" s="29" t="s">
        <v>8751</v>
      </c>
      <c r="B3757" s="30" t="s">
        <v>35</v>
      </c>
      <c r="C3757" s="31" t="s">
        <v>8752</v>
      </c>
      <c r="D3757" s="31" t="s">
        <v>8753</v>
      </c>
      <c r="E3757" s="31" t="s">
        <v>8754</v>
      </c>
      <c r="F3757" s="31" t="s">
        <v>8755</v>
      </c>
      <c r="G3757" s="32" t="s">
        <v>40</v>
      </c>
      <c r="H3757" s="33">
        <v>0</v>
      </c>
      <c r="I3757" s="67">
        <v>590000000</v>
      </c>
      <c r="J3757" s="32" t="s">
        <v>394</v>
      </c>
      <c r="K3757" s="32" t="s">
        <v>1157</v>
      </c>
      <c r="L3757" s="32" t="s">
        <v>83</v>
      </c>
      <c r="M3757" s="32" t="s">
        <v>69</v>
      </c>
      <c r="N3757" s="32" t="s">
        <v>8756</v>
      </c>
      <c r="O3757" s="32" t="s">
        <v>111</v>
      </c>
      <c r="P3757" s="32">
        <v>796</v>
      </c>
      <c r="Q3757" s="32" t="s">
        <v>47</v>
      </c>
      <c r="R3757" s="34">
        <v>2</v>
      </c>
      <c r="S3757" s="34">
        <v>30000</v>
      </c>
      <c r="T3757" s="35">
        <f t="shared" si="306"/>
        <v>60000</v>
      </c>
      <c r="U3757" s="36">
        <f t="shared" si="307"/>
        <v>67200</v>
      </c>
      <c r="V3757" s="37" t="s">
        <v>48</v>
      </c>
      <c r="W3757" s="32">
        <v>2016</v>
      </c>
      <c r="X3757" s="38" t="s">
        <v>48</v>
      </c>
    </row>
    <row r="3758" spans="1:24" ht="50.1" customHeight="1">
      <c r="A3758" s="29" t="s">
        <v>8757</v>
      </c>
      <c r="B3758" s="30" t="s">
        <v>35</v>
      </c>
      <c r="C3758" s="31" t="s">
        <v>8758</v>
      </c>
      <c r="D3758" s="31" t="s">
        <v>1672</v>
      </c>
      <c r="E3758" s="31" t="s">
        <v>8759</v>
      </c>
      <c r="F3758" s="31" t="s">
        <v>8760</v>
      </c>
      <c r="G3758" s="32" t="s">
        <v>103</v>
      </c>
      <c r="H3758" s="33">
        <v>0</v>
      </c>
      <c r="I3758" s="67">
        <v>590000000</v>
      </c>
      <c r="J3758" s="32" t="s">
        <v>394</v>
      </c>
      <c r="K3758" s="32" t="s">
        <v>1157</v>
      </c>
      <c r="L3758" s="32" t="s">
        <v>394</v>
      </c>
      <c r="M3758" s="32" t="s">
        <v>69</v>
      </c>
      <c r="N3758" s="32" t="s">
        <v>314</v>
      </c>
      <c r="O3758" s="32" t="s">
        <v>56</v>
      </c>
      <c r="P3758" s="32">
        <v>796</v>
      </c>
      <c r="Q3758" s="32" t="s">
        <v>47</v>
      </c>
      <c r="R3758" s="34">
        <v>1</v>
      </c>
      <c r="S3758" s="34">
        <v>2156250</v>
      </c>
      <c r="T3758" s="35">
        <f t="shared" si="306"/>
        <v>2156250</v>
      </c>
      <c r="U3758" s="36">
        <f t="shared" si="307"/>
        <v>2415000</v>
      </c>
      <c r="V3758" s="37" t="s">
        <v>48</v>
      </c>
      <c r="W3758" s="32">
        <v>2016</v>
      </c>
      <c r="X3758" s="38" t="s">
        <v>48</v>
      </c>
    </row>
    <row r="3759" spans="1:24" ht="50.1" customHeight="1">
      <c r="A3759" s="29" t="s">
        <v>8761</v>
      </c>
      <c r="B3759" s="30" t="s">
        <v>35</v>
      </c>
      <c r="C3759" s="31" t="s">
        <v>2527</v>
      </c>
      <c r="D3759" s="31" t="s">
        <v>2280</v>
      </c>
      <c r="E3759" s="31" t="s">
        <v>2528</v>
      </c>
      <c r="F3759" s="31" t="s">
        <v>8762</v>
      </c>
      <c r="G3759" s="32" t="s">
        <v>40</v>
      </c>
      <c r="H3759" s="33">
        <v>0</v>
      </c>
      <c r="I3759" s="67">
        <v>590000000</v>
      </c>
      <c r="J3759" s="32" t="s">
        <v>8763</v>
      </c>
      <c r="K3759" s="32" t="s">
        <v>1157</v>
      </c>
      <c r="L3759" s="32" t="s">
        <v>8763</v>
      </c>
      <c r="M3759" s="32" t="s">
        <v>44</v>
      </c>
      <c r="N3759" s="32" t="s">
        <v>3561</v>
      </c>
      <c r="O3759" s="32" t="s">
        <v>8764</v>
      </c>
      <c r="P3759" s="32" t="s">
        <v>133</v>
      </c>
      <c r="Q3759" s="32" t="s">
        <v>134</v>
      </c>
      <c r="R3759" s="34">
        <v>2.91</v>
      </c>
      <c r="S3759" s="34">
        <v>1200</v>
      </c>
      <c r="T3759" s="35">
        <f t="shared" si="306"/>
        <v>3492</v>
      </c>
      <c r="U3759" s="36">
        <f t="shared" si="307"/>
        <v>3911.0400000000004</v>
      </c>
      <c r="V3759" s="37" t="s">
        <v>48</v>
      </c>
      <c r="W3759" s="32">
        <v>2016</v>
      </c>
      <c r="X3759" s="38" t="s">
        <v>48</v>
      </c>
    </row>
    <row r="3760" spans="1:24" ht="50.1" customHeight="1">
      <c r="A3760" s="29" t="s">
        <v>8765</v>
      </c>
      <c r="B3760" s="30" t="s">
        <v>35</v>
      </c>
      <c r="C3760" s="31" t="s">
        <v>8766</v>
      </c>
      <c r="D3760" s="31" t="s">
        <v>6831</v>
      </c>
      <c r="E3760" s="31" t="s">
        <v>6852</v>
      </c>
      <c r="F3760" s="31" t="s">
        <v>8767</v>
      </c>
      <c r="G3760" s="32" t="s">
        <v>40</v>
      </c>
      <c r="H3760" s="33">
        <v>0</v>
      </c>
      <c r="I3760" s="67">
        <v>590000000</v>
      </c>
      <c r="J3760" s="32" t="s">
        <v>8763</v>
      </c>
      <c r="K3760" s="32" t="s">
        <v>1157</v>
      </c>
      <c r="L3760" s="32" t="s">
        <v>8763</v>
      </c>
      <c r="M3760" s="32" t="s">
        <v>44</v>
      </c>
      <c r="N3760" s="32" t="s">
        <v>3561</v>
      </c>
      <c r="O3760" s="32" t="s">
        <v>8764</v>
      </c>
      <c r="P3760" s="32" t="s">
        <v>133</v>
      </c>
      <c r="Q3760" s="32" t="s">
        <v>134</v>
      </c>
      <c r="R3760" s="34">
        <v>0.86</v>
      </c>
      <c r="S3760" s="34">
        <v>3150</v>
      </c>
      <c r="T3760" s="35">
        <f t="shared" si="306"/>
        <v>2709</v>
      </c>
      <c r="U3760" s="36">
        <f t="shared" si="307"/>
        <v>3034.0800000000004</v>
      </c>
      <c r="V3760" s="37" t="s">
        <v>48</v>
      </c>
      <c r="W3760" s="32">
        <v>2016</v>
      </c>
      <c r="X3760" s="38" t="s">
        <v>48</v>
      </c>
    </row>
    <row r="3761" spans="1:24" ht="50.1" customHeight="1">
      <c r="A3761" s="29" t="s">
        <v>8768</v>
      </c>
      <c r="B3761" s="30" t="s">
        <v>35</v>
      </c>
      <c r="C3761" s="31" t="s">
        <v>8769</v>
      </c>
      <c r="D3761" s="31" t="s">
        <v>6831</v>
      </c>
      <c r="E3761" s="31" t="s">
        <v>6864</v>
      </c>
      <c r="F3761" s="31" t="s">
        <v>8770</v>
      </c>
      <c r="G3761" s="32" t="s">
        <v>40</v>
      </c>
      <c r="H3761" s="33">
        <v>0</v>
      </c>
      <c r="I3761" s="67">
        <v>590000000</v>
      </c>
      <c r="J3761" s="32" t="s">
        <v>8763</v>
      </c>
      <c r="K3761" s="32" t="s">
        <v>1157</v>
      </c>
      <c r="L3761" s="32" t="s">
        <v>8763</v>
      </c>
      <c r="M3761" s="32" t="s">
        <v>44</v>
      </c>
      <c r="N3761" s="32" t="s">
        <v>3561</v>
      </c>
      <c r="O3761" s="32" t="s">
        <v>8764</v>
      </c>
      <c r="P3761" s="32" t="s">
        <v>133</v>
      </c>
      <c r="Q3761" s="32" t="s">
        <v>134</v>
      </c>
      <c r="R3761" s="34">
        <v>1.08</v>
      </c>
      <c r="S3761" s="34">
        <v>2600</v>
      </c>
      <c r="T3761" s="35">
        <f t="shared" si="306"/>
        <v>2808</v>
      </c>
      <c r="U3761" s="36">
        <f t="shared" si="307"/>
        <v>3144.9600000000005</v>
      </c>
      <c r="V3761" s="37" t="s">
        <v>48</v>
      </c>
      <c r="W3761" s="32">
        <v>2016</v>
      </c>
      <c r="X3761" s="38" t="s">
        <v>48</v>
      </c>
    </row>
    <row r="3762" spans="1:24" ht="50.1" customHeight="1">
      <c r="A3762" s="29" t="s">
        <v>8771</v>
      </c>
      <c r="B3762" s="30" t="s">
        <v>35</v>
      </c>
      <c r="C3762" s="31" t="s">
        <v>2810</v>
      </c>
      <c r="D3762" s="31" t="s">
        <v>2811</v>
      </c>
      <c r="E3762" s="31" t="s">
        <v>2812</v>
      </c>
      <c r="F3762" s="31" t="s">
        <v>8772</v>
      </c>
      <c r="G3762" s="32" t="s">
        <v>40</v>
      </c>
      <c r="H3762" s="33">
        <v>0</v>
      </c>
      <c r="I3762" s="67">
        <v>590000000</v>
      </c>
      <c r="J3762" s="32" t="s">
        <v>41</v>
      </c>
      <c r="K3762" s="32" t="s">
        <v>1157</v>
      </c>
      <c r="L3762" s="32" t="s">
        <v>43</v>
      </c>
      <c r="M3762" s="32" t="s">
        <v>84</v>
      </c>
      <c r="N3762" s="32" t="s">
        <v>2369</v>
      </c>
      <c r="O3762" s="32" t="s">
        <v>640</v>
      </c>
      <c r="P3762" s="32" t="s">
        <v>133</v>
      </c>
      <c r="Q3762" s="32" t="s">
        <v>134</v>
      </c>
      <c r="R3762" s="34">
        <v>2200</v>
      </c>
      <c r="S3762" s="34">
        <v>158</v>
      </c>
      <c r="T3762" s="35">
        <f t="shared" si="306"/>
        <v>347600</v>
      </c>
      <c r="U3762" s="36">
        <f t="shared" si="307"/>
        <v>389312.00000000006</v>
      </c>
      <c r="V3762" s="37" t="s">
        <v>48</v>
      </c>
      <c r="W3762" s="32">
        <v>2016</v>
      </c>
      <c r="X3762" s="38" t="s">
        <v>48</v>
      </c>
    </row>
    <row r="3763" spans="1:24" ht="50.1" customHeight="1">
      <c r="A3763" s="29" t="s">
        <v>8773</v>
      </c>
      <c r="B3763" s="30" t="s">
        <v>35</v>
      </c>
      <c r="C3763" s="31" t="s">
        <v>6188</v>
      </c>
      <c r="D3763" s="31" t="s">
        <v>6088</v>
      </c>
      <c r="E3763" s="31" t="s">
        <v>6189</v>
      </c>
      <c r="F3763" s="31" t="s">
        <v>48</v>
      </c>
      <c r="G3763" s="32" t="s">
        <v>40</v>
      </c>
      <c r="H3763" s="33">
        <v>0</v>
      </c>
      <c r="I3763" s="67">
        <v>590000000</v>
      </c>
      <c r="J3763" s="32" t="s">
        <v>41</v>
      </c>
      <c r="K3763" s="32" t="s">
        <v>1157</v>
      </c>
      <c r="L3763" s="32" t="s">
        <v>43</v>
      </c>
      <c r="M3763" s="32" t="s">
        <v>84</v>
      </c>
      <c r="N3763" s="32" t="s">
        <v>2369</v>
      </c>
      <c r="O3763" s="32" t="s">
        <v>640</v>
      </c>
      <c r="P3763" s="32" t="s">
        <v>162</v>
      </c>
      <c r="Q3763" s="32" t="s">
        <v>163</v>
      </c>
      <c r="R3763" s="34">
        <v>30</v>
      </c>
      <c r="S3763" s="34">
        <v>553000</v>
      </c>
      <c r="T3763" s="35">
        <f t="shared" si="306"/>
        <v>16590000</v>
      </c>
      <c r="U3763" s="36">
        <f t="shared" si="307"/>
        <v>18580800</v>
      </c>
      <c r="V3763" s="37" t="s">
        <v>48</v>
      </c>
      <c r="W3763" s="32">
        <v>2016</v>
      </c>
      <c r="X3763" s="38" t="s">
        <v>48</v>
      </c>
    </row>
    <row r="3764" spans="1:24" ht="50.1" customHeight="1">
      <c r="A3764" s="29" t="s">
        <v>8774</v>
      </c>
      <c r="B3764" s="30" t="s">
        <v>35</v>
      </c>
      <c r="C3764" s="31" t="s">
        <v>8158</v>
      </c>
      <c r="D3764" s="31" t="s">
        <v>6088</v>
      </c>
      <c r="E3764" s="31" t="s">
        <v>8159</v>
      </c>
      <c r="F3764" s="31" t="s">
        <v>48</v>
      </c>
      <c r="G3764" s="32" t="s">
        <v>40</v>
      </c>
      <c r="H3764" s="33">
        <v>0</v>
      </c>
      <c r="I3764" s="67">
        <v>590000000</v>
      </c>
      <c r="J3764" s="32" t="s">
        <v>41</v>
      </c>
      <c r="K3764" s="32" t="s">
        <v>1157</v>
      </c>
      <c r="L3764" s="32" t="s">
        <v>43</v>
      </c>
      <c r="M3764" s="32" t="s">
        <v>84</v>
      </c>
      <c r="N3764" s="32" t="s">
        <v>2369</v>
      </c>
      <c r="O3764" s="32" t="s">
        <v>640</v>
      </c>
      <c r="P3764" s="32" t="s">
        <v>162</v>
      </c>
      <c r="Q3764" s="32" t="s">
        <v>163</v>
      </c>
      <c r="R3764" s="34">
        <v>4</v>
      </c>
      <c r="S3764" s="34">
        <v>573000</v>
      </c>
      <c r="T3764" s="35">
        <f t="shared" si="306"/>
        <v>2292000</v>
      </c>
      <c r="U3764" s="36">
        <f t="shared" si="307"/>
        <v>2567040.0000000005</v>
      </c>
      <c r="V3764" s="37" t="s">
        <v>48</v>
      </c>
      <c r="W3764" s="32">
        <v>2016</v>
      </c>
      <c r="X3764" s="38" t="s">
        <v>48</v>
      </c>
    </row>
    <row r="3765" spans="1:24" ht="50.1" customHeight="1">
      <c r="A3765" s="29" t="s">
        <v>8775</v>
      </c>
      <c r="B3765" s="30" t="s">
        <v>35</v>
      </c>
      <c r="C3765" s="31" t="s">
        <v>6819</v>
      </c>
      <c r="D3765" s="31" t="s">
        <v>6783</v>
      </c>
      <c r="E3765" s="31" t="s">
        <v>6820</v>
      </c>
      <c r="F3765" s="31" t="s">
        <v>48</v>
      </c>
      <c r="G3765" s="32" t="s">
        <v>40</v>
      </c>
      <c r="H3765" s="33">
        <v>0</v>
      </c>
      <c r="I3765" s="67">
        <v>590000000</v>
      </c>
      <c r="J3765" s="32" t="s">
        <v>41</v>
      </c>
      <c r="K3765" s="32" t="s">
        <v>1157</v>
      </c>
      <c r="L3765" s="32" t="s">
        <v>43</v>
      </c>
      <c r="M3765" s="32" t="s">
        <v>84</v>
      </c>
      <c r="N3765" s="32" t="s">
        <v>2369</v>
      </c>
      <c r="O3765" s="32" t="s">
        <v>640</v>
      </c>
      <c r="P3765" s="32" t="s">
        <v>162</v>
      </c>
      <c r="Q3765" s="32" t="s">
        <v>163</v>
      </c>
      <c r="R3765" s="34">
        <v>5.7</v>
      </c>
      <c r="S3765" s="34">
        <v>191000</v>
      </c>
      <c r="T3765" s="35">
        <f t="shared" si="306"/>
        <v>1088700</v>
      </c>
      <c r="U3765" s="36">
        <f t="shared" si="307"/>
        <v>1219344</v>
      </c>
      <c r="V3765" s="37" t="s">
        <v>48</v>
      </c>
      <c r="W3765" s="32">
        <v>2016</v>
      </c>
      <c r="X3765" s="38" t="s">
        <v>48</v>
      </c>
    </row>
    <row r="3766" spans="1:24" ht="50.1" customHeight="1">
      <c r="A3766" s="29" t="s">
        <v>8776</v>
      </c>
      <c r="B3766" s="30" t="s">
        <v>35</v>
      </c>
      <c r="C3766" s="31" t="s">
        <v>8777</v>
      </c>
      <c r="D3766" s="31" t="s">
        <v>8778</v>
      </c>
      <c r="E3766" s="31" t="s">
        <v>8779</v>
      </c>
      <c r="F3766" s="31" t="s">
        <v>8780</v>
      </c>
      <c r="G3766" s="32" t="s">
        <v>40</v>
      </c>
      <c r="H3766" s="33">
        <v>0</v>
      </c>
      <c r="I3766" s="67">
        <v>590000000</v>
      </c>
      <c r="J3766" s="32" t="s">
        <v>41</v>
      </c>
      <c r="K3766" s="32" t="s">
        <v>1157</v>
      </c>
      <c r="L3766" s="32" t="s">
        <v>43</v>
      </c>
      <c r="M3766" s="32" t="s">
        <v>44</v>
      </c>
      <c r="N3766" s="32" t="s">
        <v>8781</v>
      </c>
      <c r="O3766" s="32" t="s">
        <v>3711</v>
      </c>
      <c r="P3766" s="32">
        <v>796</v>
      </c>
      <c r="Q3766" s="32" t="s">
        <v>47</v>
      </c>
      <c r="R3766" s="34">
        <v>1</v>
      </c>
      <c r="S3766" s="34">
        <v>6696.4290000000001</v>
      </c>
      <c r="T3766" s="35">
        <f t="shared" si="306"/>
        <v>6696.4290000000001</v>
      </c>
      <c r="U3766" s="36">
        <f t="shared" si="307"/>
        <v>7500.0004800000006</v>
      </c>
      <c r="V3766" s="37" t="s">
        <v>48</v>
      </c>
      <c r="W3766" s="32">
        <v>2016</v>
      </c>
      <c r="X3766" s="38" t="s">
        <v>48</v>
      </c>
    </row>
    <row r="3767" spans="1:24" ht="50.1" customHeight="1">
      <c r="A3767" s="29" t="s">
        <v>8782</v>
      </c>
      <c r="B3767" s="30" t="s">
        <v>35</v>
      </c>
      <c r="C3767" s="31" t="s">
        <v>964</v>
      </c>
      <c r="D3767" s="31" t="s">
        <v>960</v>
      </c>
      <c r="E3767" s="31" t="s">
        <v>965</v>
      </c>
      <c r="F3767" s="31" t="s">
        <v>48</v>
      </c>
      <c r="G3767" s="32" t="s">
        <v>40</v>
      </c>
      <c r="H3767" s="33">
        <v>0</v>
      </c>
      <c r="I3767" s="67">
        <v>590000000</v>
      </c>
      <c r="J3767" s="32" t="s">
        <v>41</v>
      </c>
      <c r="K3767" s="32" t="s">
        <v>1157</v>
      </c>
      <c r="L3767" s="32" t="s">
        <v>43</v>
      </c>
      <c r="M3767" s="32" t="s">
        <v>69</v>
      </c>
      <c r="N3767" s="32" t="s">
        <v>70</v>
      </c>
      <c r="O3767" s="32" t="s">
        <v>71</v>
      </c>
      <c r="P3767" s="32">
        <v>796</v>
      </c>
      <c r="Q3767" s="32" t="s">
        <v>47</v>
      </c>
      <c r="R3767" s="34">
        <v>3</v>
      </c>
      <c r="S3767" s="34">
        <v>19553.571</v>
      </c>
      <c r="T3767" s="35">
        <f t="shared" si="306"/>
        <v>58660.713000000003</v>
      </c>
      <c r="U3767" s="36">
        <f t="shared" si="307"/>
        <v>65699.998560000007</v>
      </c>
      <c r="V3767" s="37" t="s">
        <v>48</v>
      </c>
      <c r="W3767" s="32">
        <v>2016</v>
      </c>
      <c r="X3767" s="38" t="s">
        <v>48</v>
      </c>
    </row>
    <row r="3768" spans="1:24" ht="50.1" customHeight="1">
      <c r="A3768" s="29" t="s">
        <v>8783</v>
      </c>
      <c r="B3768" s="30" t="s">
        <v>35</v>
      </c>
      <c r="C3768" s="31" t="s">
        <v>1213</v>
      </c>
      <c r="D3768" s="31" t="s">
        <v>1214</v>
      </c>
      <c r="E3768" s="31" t="s">
        <v>1215</v>
      </c>
      <c r="F3768" s="31" t="s">
        <v>8784</v>
      </c>
      <c r="G3768" s="32" t="s">
        <v>40</v>
      </c>
      <c r="H3768" s="33">
        <v>0</v>
      </c>
      <c r="I3768" s="67">
        <v>590000000</v>
      </c>
      <c r="J3768" s="32" t="s">
        <v>41</v>
      </c>
      <c r="K3768" s="32" t="s">
        <v>1157</v>
      </c>
      <c r="L3768" s="32" t="s">
        <v>43</v>
      </c>
      <c r="M3768" s="32" t="s">
        <v>69</v>
      </c>
      <c r="N3768" s="32" t="s">
        <v>70</v>
      </c>
      <c r="O3768" s="32" t="s">
        <v>71</v>
      </c>
      <c r="P3768" s="32">
        <v>796</v>
      </c>
      <c r="Q3768" s="32" t="s">
        <v>47</v>
      </c>
      <c r="R3768" s="34">
        <v>1</v>
      </c>
      <c r="S3768" s="34">
        <v>13303.571</v>
      </c>
      <c r="T3768" s="35">
        <f t="shared" si="306"/>
        <v>13303.571</v>
      </c>
      <c r="U3768" s="36">
        <f t="shared" si="307"/>
        <v>14899.999520000001</v>
      </c>
      <c r="V3768" s="37" t="s">
        <v>48</v>
      </c>
      <c r="W3768" s="32">
        <v>2016</v>
      </c>
      <c r="X3768" s="38" t="s">
        <v>48</v>
      </c>
    </row>
    <row r="3769" spans="1:24" ht="50.1" customHeight="1">
      <c r="A3769" s="29" t="s">
        <v>8785</v>
      </c>
      <c r="B3769" s="30" t="s">
        <v>35</v>
      </c>
      <c r="C3769" s="31" t="s">
        <v>8786</v>
      </c>
      <c r="D3769" s="31" t="s">
        <v>5948</v>
      </c>
      <c r="E3769" s="31" t="s">
        <v>8787</v>
      </c>
      <c r="F3769" s="31" t="s">
        <v>8788</v>
      </c>
      <c r="G3769" s="32" t="s">
        <v>40</v>
      </c>
      <c r="H3769" s="33">
        <v>0</v>
      </c>
      <c r="I3769" s="67">
        <v>590000000</v>
      </c>
      <c r="J3769" s="32" t="s">
        <v>41</v>
      </c>
      <c r="K3769" s="32" t="s">
        <v>1157</v>
      </c>
      <c r="L3769" s="32" t="s">
        <v>41</v>
      </c>
      <c r="M3769" s="32" t="s">
        <v>84</v>
      </c>
      <c r="N3769" s="32" t="s">
        <v>85</v>
      </c>
      <c r="O3769" s="32" t="s">
        <v>7097</v>
      </c>
      <c r="P3769" s="32" t="s">
        <v>994</v>
      </c>
      <c r="Q3769" s="32" t="s">
        <v>1222</v>
      </c>
      <c r="R3769" s="34">
        <v>60</v>
      </c>
      <c r="S3769" s="34">
        <v>1600</v>
      </c>
      <c r="T3769" s="35">
        <f t="shared" si="306"/>
        <v>96000</v>
      </c>
      <c r="U3769" s="36">
        <f t="shared" si="307"/>
        <v>107520.00000000001</v>
      </c>
      <c r="V3769" s="37" t="s">
        <v>48</v>
      </c>
      <c r="W3769" s="32">
        <v>2016</v>
      </c>
      <c r="X3769" s="38" t="s">
        <v>48</v>
      </c>
    </row>
    <row r="3770" spans="1:24" ht="50.1" customHeight="1">
      <c r="A3770" s="29" t="s">
        <v>8789</v>
      </c>
      <c r="B3770" s="30" t="s">
        <v>35</v>
      </c>
      <c r="C3770" s="31" t="s">
        <v>1507</v>
      </c>
      <c r="D3770" s="31" t="s">
        <v>1508</v>
      </c>
      <c r="E3770" s="31" t="s">
        <v>1500</v>
      </c>
      <c r="F3770" s="31" t="s">
        <v>1477</v>
      </c>
      <c r="G3770" s="32" t="s">
        <v>40</v>
      </c>
      <c r="H3770" s="33">
        <v>0</v>
      </c>
      <c r="I3770" s="67">
        <v>590000000</v>
      </c>
      <c r="J3770" s="32" t="s">
        <v>41</v>
      </c>
      <c r="K3770" s="32" t="s">
        <v>1157</v>
      </c>
      <c r="L3770" s="32" t="s">
        <v>43</v>
      </c>
      <c r="M3770" s="32" t="s">
        <v>69</v>
      </c>
      <c r="N3770" s="32" t="s">
        <v>70</v>
      </c>
      <c r="O3770" s="32" t="s">
        <v>100</v>
      </c>
      <c r="P3770" s="32">
        <v>796</v>
      </c>
      <c r="Q3770" s="32" t="s">
        <v>47</v>
      </c>
      <c r="R3770" s="34">
        <v>1</v>
      </c>
      <c r="S3770" s="34">
        <v>13392.857</v>
      </c>
      <c r="T3770" s="35">
        <f t="shared" si="306"/>
        <v>13392.857</v>
      </c>
      <c r="U3770" s="36">
        <f t="shared" si="307"/>
        <v>14999.999840000002</v>
      </c>
      <c r="V3770" s="37" t="s">
        <v>48</v>
      </c>
      <c r="W3770" s="32">
        <v>2016</v>
      </c>
      <c r="X3770" s="38" t="s">
        <v>48</v>
      </c>
    </row>
    <row r="3771" spans="1:24" ht="50.1" customHeight="1">
      <c r="A3771" s="29" t="s">
        <v>8790</v>
      </c>
      <c r="B3771" s="30" t="s">
        <v>35</v>
      </c>
      <c r="C3771" s="31" t="s">
        <v>1475</v>
      </c>
      <c r="D3771" s="31" t="s">
        <v>1464</v>
      </c>
      <c r="E3771" s="31" t="s">
        <v>1476</v>
      </c>
      <c r="F3771" s="31" t="s">
        <v>1477</v>
      </c>
      <c r="G3771" s="32" t="s">
        <v>40</v>
      </c>
      <c r="H3771" s="33">
        <v>0</v>
      </c>
      <c r="I3771" s="67">
        <v>590000000</v>
      </c>
      <c r="J3771" s="32" t="s">
        <v>41</v>
      </c>
      <c r="K3771" s="32" t="s">
        <v>1157</v>
      </c>
      <c r="L3771" s="32" t="s">
        <v>43</v>
      </c>
      <c r="M3771" s="32" t="s">
        <v>69</v>
      </c>
      <c r="N3771" s="32" t="s">
        <v>70</v>
      </c>
      <c r="O3771" s="32" t="s">
        <v>100</v>
      </c>
      <c r="P3771" s="32">
        <v>796</v>
      </c>
      <c r="Q3771" s="32" t="s">
        <v>47</v>
      </c>
      <c r="R3771" s="34">
        <v>1</v>
      </c>
      <c r="S3771" s="34">
        <v>13392.857</v>
      </c>
      <c r="T3771" s="35">
        <f t="shared" si="306"/>
        <v>13392.857</v>
      </c>
      <c r="U3771" s="36">
        <f t="shared" si="307"/>
        <v>14999.999840000002</v>
      </c>
      <c r="V3771" s="37" t="s">
        <v>48</v>
      </c>
      <c r="W3771" s="32">
        <v>2016</v>
      </c>
      <c r="X3771" s="38" t="s">
        <v>48</v>
      </c>
    </row>
    <row r="3772" spans="1:24" ht="50.1" customHeight="1">
      <c r="A3772" s="29" t="s">
        <v>8791</v>
      </c>
      <c r="B3772" s="30" t="s">
        <v>35</v>
      </c>
      <c r="C3772" s="31" t="s">
        <v>1483</v>
      </c>
      <c r="D3772" s="31" t="s">
        <v>1464</v>
      </c>
      <c r="E3772" s="31" t="s">
        <v>1484</v>
      </c>
      <c r="F3772" s="31" t="s">
        <v>1477</v>
      </c>
      <c r="G3772" s="32" t="s">
        <v>40</v>
      </c>
      <c r="H3772" s="33">
        <v>0</v>
      </c>
      <c r="I3772" s="67">
        <v>590000000</v>
      </c>
      <c r="J3772" s="32" t="s">
        <v>41</v>
      </c>
      <c r="K3772" s="32" t="s">
        <v>1157</v>
      </c>
      <c r="L3772" s="32" t="s">
        <v>43</v>
      </c>
      <c r="M3772" s="32" t="s">
        <v>69</v>
      </c>
      <c r="N3772" s="32" t="s">
        <v>70</v>
      </c>
      <c r="O3772" s="32" t="s">
        <v>100</v>
      </c>
      <c r="P3772" s="32">
        <v>796</v>
      </c>
      <c r="Q3772" s="32" t="s">
        <v>47</v>
      </c>
      <c r="R3772" s="34">
        <v>1</v>
      </c>
      <c r="S3772" s="34">
        <v>13392.857</v>
      </c>
      <c r="T3772" s="35">
        <f t="shared" si="306"/>
        <v>13392.857</v>
      </c>
      <c r="U3772" s="36">
        <f t="shared" si="307"/>
        <v>14999.999840000002</v>
      </c>
      <c r="V3772" s="37" t="s">
        <v>48</v>
      </c>
      <c r="W3772" s="32">
        <v>2016</v>
      </c>
      <c r="X3772" s="38" t="s">
        <v>48</v>
      </c>
    </row>
    <row r="3773" spans="1:24" ht="50.1" customHeight="1">
      <c r="A3773" s="29" t="s">
        <v>8792</v>
      </c>
      <c r="B3773" s="30" t="s">
        <v>35</v>
      </c>
      <c r="C3773" s="31" t="s">
        <v>1487</v>
      </c>
      <c r="D3773" s="31" t="s">
        <v>1464</v>
      </c>
      <c r="E3773" s="31" t="s">
        <v>1488</v>
      </c>
      <c r="F3773" s="31" t="s">
        <v>1477</v>
      </c>
      <c r="G3773" s="32" t="s">
        <v>40</v>
      </c>
      <c r="H3773" s="33">
        <v>0</v>
      </c>
      <c r="I3773" s="67">
        <v>590000000</v>
      </c>
      <c r="J3773" s="32" t="s">
        <v>41</v>
      </c>
      <c r="K3773" s="32" t="s">
        <v>1157</v>
      </c>
      <c r="L3773" s="32" t="s">
        <v>43</v>
      </c>
      <c r="M3773" s="32" t="s">
        <v>69</v>
      </c>
      <c r="N3773" s="32" t="s">
        <v>70</v>
      </c>
      <c r="O3773" s="32" t="s">
        <v>100</v>
      </c>
      <c r="P3773" s="32">
        <v>796</v>
      </c>
      <c r="Q3773" s="32" t="s">
        <v>47</v>
      </c>
      <c r="R3773" s="34">
        <v>1</v>
      </c>
      <c r="S3773" s="34">
        <v>13392.857</v>
      </c>
      <c r="T3773" s="35">
        <f t="shared" si="306"/>
        <v>13392.857</v>
      </c>
      <c r="U3773" s="36">
        <f t="shared" si="307"/>
        <v>14999.999840000002</v>
      </c>
      <c r="V3773" s="37" t="s">
        <v>48</v>
      </c>
      <c r="W3773" s="32">
        <v>2016</v>
      </c>
      <c r="X3773" s="38" t="s">
        <v>48</v>
      </c>
    </row>
    <row r="3774" spans="1:24" ht="50.1" customHeight="1">
      <c r="A3774" s="29" t="s">
        <v>8793</v>
      </c>
      <c r="B3774" s="30" t="s">
        <v>35</v>
      </c>
      <c r="C3774" s="31" t="s">
        <v>1475</v>
      </c>
      <c r="D3774" s="31" t="s">
        <v>1464</v>
      </c>
      <c r="E3774" s="31" t="s">
        <v>1476</v>
      </c>
      <c r="F3774" s="31" t="s">
        <v>1477</v>
      </c>
      <c r="G3774" s="32" t="s">
        <v>40</v>
      </c>
      <c r="H3774" s="33">
        <v>0</v>
      </c>
      <c r="I3774" s="67">
        <v>590000000</v>
      </c>
      <c r="J3774" s="32" t="s">
        <v>41</v>
      </c>
      <c r="K3774" s="32" t="s">
        <v>1157</v>
      </c>
      <c r="L3774" s="32" t="s">
        <v>43</v>
      </c>
      <c r="M3774" s="32" t="s">
        <v>69</v>
      </c>
      <c r="N3774" s="32" t="s">
        <v>70</v>
      </c>
      <c r="O3774" s="32" t="s">
        <v>100</v>
      </c>
      <c r="P3774" s="32">
        <v>796</v>
      </c>
      <c r="Q3774" s="32" t="s">
        <v>47</v>
      </c>
      <c r="R3774" s="34">
        <v>2</v>
      </c>
      <c r="S3774" s="34">
        <v>18750</v>
      </c>
      <c r="T3774" s="35">
        <f t="shared" si="306"/>
        <v>37500</v>
      </c>
      <c r="U3774" s="36">
        <f t="shared" si="307"/>
        <v>42000.000000000007</v>
      </c>
      <c r="V3774" s="37" t="s">
        <v>48</v>
      </c>
      <c r="W3774" s="32">
        <v>2016</v>
      </c>
      <c r="X3774" s="38" t="s">
        <v>48</v>
      </c>
    </row>
    <row r="3775" spans="1:24" ht="50.1" customHeight="1">
      <c r="A3775" s="29" t="s">
        <v>8794</v>
      </c>
      <c r="B3775" s="30" t="s">
        <v>35</v>
      </c>
      <c r="C3775" s="31" t="s">
        <v>8795</v>
      </c>
      <c r="D3775" s="31" t="s">
        <v>6982</v>
      </c>
      <c r="E3775" s="31" t="s">
        <v>8796</v>
      </c>
      <c r="F3775" s="31" t="s">
        <v>8797</v>
      </c>
      <c r="G3775" s="32" t="s">
        <v>40</v>
      </c>
      <c r="H3775" s="33">
        <v>0</v>
      </c>
      <c r="I3775" s="67">
        <v>590000000</v>
      </c>
      <c r="J3775" s="32" t="s">
        <v>41</v>
      </c>
      <c r="K3775" s="32" t="s">
        <v>1157</v>
      </c>
      <c r="L3775" s="32" t="s">
        <v>43</v>
      </c>
      <c r="M3775" s="32" t="s">
        <v>44</v>
      </c>
      <c r="N3775" s="32" t="s">
        <v>85</v>
      </c>
      <c r="O3775" s="32" t="s">
        <v>105</v>
      </c>
      <c r="P3775" s="32" t="s">
        <v>994</v>
      </c>
      <c r="Q3775" s="32" t="s">
        <v>1222</v>
      </c>
      <c r="R3775" s="34">
        <v>5</v>
      </c>
      <c r="S3775" s="34">
        <v>414.47</v>
      </c>
      <c r="T3775" s="35">
        <f t="shared" si="306"/>
        <v>2072.3500000000004</v>
      </c>
      <c r="U3775" s="36">
        <f t="shared" si="307"/>
        <v>2321.0320000000006</v>
      </c>
      <c r="V3775" s="37" t="s">
        <v>48</v>
      </c>
      <c r="W3775" s="32">
        <v>2016</v>
      </c>
      <c r="X3775" s="38" t="s">
        <v>48</v>
      </c>
    </row>
    <row r="3776" spans="1:24" ht="50.1" customHeight="1">
      <c r="A3776" s="29" t="s">
        <v>8798</v>
      </c>
      <c r="B3776" s="30" t="s">
        <v>35</v>
      </c>
      <c r="C3776" s="31" t="s">
        <v>8366</v>
      </c>
      <c r="D3776" s="31" t="s">
        <v>8293</v>
      </c>
      <c r="E3776" s="31" t="s">
        <v>8294</v>
      </c>
      <c r="F3776" s="31" t="s">
        <v>8799</v>
      </c>
      <c r="G3776" s="32" t="s">
        <v>40</v>
      </c>
      <c r="H3776" s="33">
        <v>0</v>
      </c>
      <c r="I3776" s="67">
        <v>590000000</v>
      </c>
      <c r="J3776" s="32" t="s">
        <v>41</v>
      </c>
      <c r="K3776" s="32" t="s">
        <v>1157</v>
      </c>
      <c r="L3776" s="32" t="s">
        <v>41</v>
      </c>
      <c r="M3776" s="32" t="s">
        <v>84</v>
      </c>
      <c r="N3776" s="32" t="s">
        <v>303</v>
      </c>
      <c r="O3776" s="32" t="s">
        <v>7097</v>
      </c>
      <c r="P3776" s="32" t="s">
        <v>189</v>
      </c>
      <c r="Q3776" s="32" t="s">
        <v>190</v>
      </c>
      <c r="R3776" s="34">
        <v>1</v>
      </c>
      <c r="S3776" s="34">
        <v>25029</v>
      </c>
      <c r="T3776" s="35">
        <f t="shared" si="306"/>
        <v>25029</v>
      </c>
      <c r="U3776" s="36">
        <f t="shared" si="307"/>
        <v>28032.480000000003</v>
      </c>
      <c r="V3776" s="37" t="s">
        <v>48</v>
      </c>
      <c r="W3776" s="32">
        <v>2016</v>
      </c>
      <c r="X3776" s="38" t="s">
        <v>48</v>
      </c>
    </row>
    <row r="3777" spans="1:24" ht="50.1" customHeight="1">
      <c r="A3777" s="29" t="s">
        <v>8800</v>
      </c>
      <c r="B3777" s="30" t="s">
        <v>35</v>
      </c>
      <c r="C3777" s="31" t="s">
        <v>8801</v>
      </c>
      <c r="D3777" s="31" t="s">
        <v>6725</v>
      </c>
      <c r="E3777" s="31" t="s">
        <v>8802</v>
      </c>
      <c r="F3777" s="31" t="s">
        <v>6735</v>
      </c>
      <c r="G3777" s="32" t="s">
        <v>40</v>
      </c>
      <c r="H3777" s="33">
        <v>0</v>
      </c>
      <c r="I3777" s="67">
        <v>590000000</v>
      </c>
      <c r="J3777" s="32" t="s">
        <v>41</v>
      </c>
      <c r="K3777" s="32" t="s">
        <v>8803</v>
      </c>
      <c r="L3777" s="32" t="s">
        <v>41</v>
      </c>
      <c r="M3777" s="32" t="s">
        <v>84</v>
      </c>
      <c r="N3777" s="32" t="s">
        <v>806</v>
      </c>
      <c r="O3777" s="32" t="s">
        <v>6729</v>
      </c>
      <c r="P3777" s="32" t="s">
        <v>133</v>
      </c>
      <c r="Q3777" s="32" t="s">
        <v>134</v>
      </c>
      <c r="R3777" s="34">
        <v>157</v>
      </c>
      <c r="S3777" s="34">
        <v>650</v>
      </c>
      <c r="T3777" s="35">
        <f t="shared" si="306"/>
        <v>102050</v>
      </c>
      <c r="U3777" s="36">
        <f t="shared" si="307"/>
        <v>114296.00000000001</v>
      </c>
      <c r="V3777" s="37" t="s">
        <v>48</v>
      </c>
      <c r="W3777" s="32">
        <v>2016</v>
      </c>
      <c r="X3777" s="38" t="s">
        <v>48</v>
      </c>
    </row>
    <row r="3778" spans="1:24" ht="50.1" customHeight="1">
      <c r="A3778" s="29" t="s">
        <v>8804</v>
      </c>
      <c r="B3778" s="30" t="s">
        <v>35</v>
      </c>
      <c r="C3778" s="31" t="s">
        <v>8449</v>
      </c>
      <c r="D3778" s="31" t="s">
        <v>4488</v>
      </c>
      <c r="E3778" s="31" t="s">
        <v>8450</v>
      </c>
      <c r="F3778" s="31" t="s">
        <v>8805</v>
      </c>
      <c r="G3778" s="32" t="s">
        <v>40</v>
      </c>
      <c r="H3778" s="33">
        <v>0</v>
      </c>
      <c r="I3778" s="67">
        <v>590000000</v>
      </c>
      <c r="J3778" s="32" t="s">
        <v>8806</v>
      </c>
      <c r="K3778" s="32" t="s">
        <v>1157</v>
      </c>
      <c r="L3778" s="32" t="s">
        <v>2986</v>
      </c>
      <c r="M3778" s="32" t="s">
        <v>69</v>
      </c>
      <c r="N3778" s="32" t="s">
        <v>8807</v>
      </c>
      <c r="O3778" s="32" t="s">
        <v>3479</v>
      </c>
      <c r="P3778" s="32">
        <v>796</v>
      </c>
      <c r="Q3778" s="32" t="s">
        <v>47</v>
      </c>
      <c r="R3778" s="34">
        <v>4</v>
      </c>
      <c r="S3778" s="34">
        <v>1305088</v>
      </c>
      <c r="T3778" s="35">
        <f t="shared" si="306"/>
        <v>5220352</v>
      </c>
      <c r="U3778" s="36">
        <f t="shared" si="307"/>
        <v>5846794.2400000002</v>
      </c>
      <c r="V3778" s="37" t="s">
        <v>48</v>
      </c>
      <c r="W3778" s="32">
        <v>2016</v>
      </c>
      <c r="X3778" s="38" t="s">
        <v>48</v>
      </c>
    </row>
    <row r="3779" spans="1:24" ht="50.1" customHeight="1">
      <c r="A3779" s="29" t="s">
        <v>8808</v>
      </c>
      <c r="B3779" s="30" t="s">
        <v>35</v>
      </c>
      <c r="C3779" s="31" t="s">
        <v>8723</v>
      </c>
      <c r="D3779" s="31" t="s">
        <v>5746</v>
      </c>
      <c r="E3779" s="31" t="s">
        <v>8724</v>
      </c>
      <c r="F3779" s="31" t="s">
        <v>8713</v>
      </c>
      <c r="G3779" s="32" t="s">
        <v>40</v>
      </c>
      <c r="H3779" s="33">
        <v>0</v>
      </c>
      <c r="I3779" s="67">
        <v>590000000</v>
      </c>
      <c r="J3779" s="32" t="s">
        <v>41</v>
      </c>
      <c r="K3779" s="32" t="s">
        <v>1157</v>
      </c>
      <c r="L3779" s="32" t="s">
        <v>83</v>
      </c>
      <c r="M3779" s="32" t="s">
        <v>84</v>
      </c>
      <c r="N3779" s="32" t="s">
        <v>85</v>
      </c>
      <c r="O3779" s="32" t="s">
        <v>100</v>
      </c>
      <c r="P3779" s="32">
        <v>796</v>
      </c>
      <c r="Q3779" s="32" t="s">
        <v>47</v>
      </c>
      <c r="R3779" s="34">
        <v>1</v>
      </c>
      <c r="S3779" s="34">
        <v>24500</v>
      </c>
      <c r="T3779" s="35">
        <f t="shared" si="306"/>
        <v>24500</v>
      </c>
      <c r="U3779" s="36">
        <f t="shared" si="307"/>
        <v>27440.000000000004</v>
      </c>
      <c r="V3779" s="37" t="s">
        <v>48</v>
      </c>
      <c r="W3779" s="32">
        <v>2016</v>
      </c>
      <c r="X3779" s="38" t="s">
        <v>48</v>
      </c>
    </row>
    <row r="3780" spans="1:24" ht="50.1" customHeight="1">
      <c r="A3780" s="29" t="s">
        <v>8809</v>
      </c>
      <c r="B3780" s="30" t="s">
        <v>35</v>
      </c>
      <c r="C3780" s="31" t="s">
        <v>8810</v>
      </c>
      <c r="D3780" s="31" t="s">
        <v>6745</v>
      </c>
      <c r="E3780" s="31" t="s">
        <v>8811</v>
      </c>
      <c r="F3780" s="31" t="s">
        <v>48</v>
      </c>
      <c r="G3780" s="32" t="s">
        <v>40</v>
      </c>
      <c r="H3780" s="33">
        <v>0</v>
      </c>
      <c r="I3780" s="67">
        <v>590000000</v>
      </c>
      <c r="J3780" s="32" t="s">
        <v>8763</v>
      </c>
      <c r="K3780" s="32" t="s">
        <v>1157</v>
      </c>
      <c r="L3780" s="32" t="s">
        <v>8763</v>
      </c>
      <c r="M3780" s="32" t="s">
        <v>44</v>
      </c>
      <c r="N3780" s="32" t="s">
        <v>6647</v>
      </c>
      <c r="O3780" s="32" t="s">
        <v>155</v>
      </c>
      <c r="P3780" s="32" t="s">
        <v>133</v>
      </c>
      <c r="Q3780" s="32" t="s">
        <v>134</v>
      </c>
      <c r="R3780" s="34">
        <v>5</v>
      </c>
      <c r="S3780" s="34">
        <v>653</v>
      </c>
      <c r="T3780" s="35">
        <f t="shared" si="306"/>
        <v>3265</v>
      </c>
      <c r="U3780" s="36">
        <f t="shared" si="307"/>
        <v>3656.8</v>
      </c>
      <c r="V3780" s="37" t="s">
        <v>48</v>
      </c>
      <c r="W3780" s="32">
        <v>2016</v>
      </c>
      <c r="X3780" s="38" t="s">
        <v>48</v>
      </c>
    </row>
    <row r="3781" spans="1:24" ht="50.1" customHeight="1">
      <c r="A3781" s="29" t="s">
        <v>8812</v>
      </c>
      <c r="B3781" s="30" t="s">
        <v>35</v>
      </c>
      <c r="C3781" s="31" t="s">
        <v>8813</v>
      </c>
      <c r="D3781" s="31" t="s">
        <v>6745</v>
      </c>
      <c r="E3781" s="31" t="s">
        <v>8814</v>
      </c>
      <c r="F3781" s="31" t="s">
        <v>48</v>
      </c>
      <c r="G3781" s="32" t="s">
        <v>40</v>
      </c>
      <c r="H3781" s="33">
        <v>0</v>
      </c>
      <c r="I3781" s="67">
        <v>590000000</v>
      </c>
      <c r="J3781" s="32" t="s">
        <v>8763</v>
      </c>
      <c r="K3781" s="32" t="s">
        <v>1157</v>
      </c>
      <c r="L3781" s="32" t="s">
        <v>8763</v>
      </c>
      <c r="M3781" s="32" t="s">
        <v>44</v>
      </c>
      <c r="N3781" s="32" t="s">
        <v>6647</v>
      </c>
      <c r="O3781" s="32" t="s">
        <v>155</v>
      </c>
      <c r="P3781" s="32" t="s">
        <v>133</v>
      </c>
      <c r="Q3781" s="32" t="s">
        <v>134</v>
      </c>
      <c r="R3781" s="34">
        <v>3</v>
      </c>
      <c r="S3781" s="34">
        <v>653</v>
      </c>
      <c r="T3781" s="35">
        <f t="shared" si="306"/>
        <v>1959</v>
      </c>
      <c r="U3781" s="36">
        <f t="shared" si="307"/>
        <v>2194.0800000000004</v>
      </c>
      <c r="V3781" s="37" t="s">
        <v>48</v>
      </c>
      <c r="W3781" s="32">
        <v>2016</v>
      </c>
      <c r="X3781" s="38" t="s">
        <v>48</v>
      </c>
    </row>
    <row r="3782" spans="1:24" ht="50.1" customHeight="1">
      <c r="A3782" s="29" t="s">
        <v>8815</v>
      </c>
      <c r="B3782" s="30" t="s">
        <v>35</v>
      </c>
      <c r="C3782" s="31" t="s">
        <v>8816</v>
      </c>
      <c r="D3782" s="31" t="s">
        <v>3757</v>
      </c>
      <c r="E3782" s="31" t="s">
        <v>8817</v>
      </c>
      <c r="F3782" s="31" t="s">
        <v>8818</v>
      </c>
      <c r="G3782" s="32" t="s">
        <v>40</v>
      </c>
      <c r="H3782" s="33">
        <v>0</v>
      </c>
      <c r="I3782" s="67">
        <v>590000000</v>
      </c>
      <c r="J3782" s="32" t="s">
        <v>41</v>
      </c>
      <c r="K3782" s="32" t="s">
        <v>1157</v>
      </c>
      <c r="L3782" s="32" t="s">
        <v>43</v>
      </c>
      <c r="M3782" s="32" t="s">
        <v>44</v>
      </c>
      <c r="N3782" s="32" t="s">
        <v>8781</v>
      </c>
      <c r="O3782" s="32" t="s">
        <v>155</v>
      </c>
      <c r="P3782" s="32">
        <v>796</v>
      </c>
      <c r="Q3782" s="32" t="s">
        <v>47</v>
      </c>
      <c r="R3782" s="34">
        <v>1</v>
      </c>
      <c r="S3782" s="34">
        <v>6428.5709999999999</v>
      </c>
      <c r="T3782" s="35">
        <f t="shared" si="306"/>
        <v>6428.5709999999999</v>
      </c>
      <c r="U3782" s="36">
        <f t="shared" si="307"/>
        <v>7199.9995200000003</v>
      </c>
      <c r="V3782" s="37" t="s">
        <v>48</v>
      </c>
      <c r="W3782" s="32">
        <v>2016</v>
      </c>
      <c r="X3782" s="38" t="s">
        <v>48</v>
      </c>
    </row>
    <row r="3783" spans="1:24" ht="50.1" customHeight="1">
      <c r="A3783" s="29" t="s">
        <v>8819</v>
      </c>
      <c r="B3783" s="30" t="s">
        <v>35</v>
      </c>
      <c r="C3783" s="31" t="s">
        <v>8816</v>
      </c>
      <c r="D3783" s="31" t="s">
        <v>3757</v>
      </c>
      <c r="E3783" s="31" t="s">
        <v>8817</v>
      </c>
      <c r="F3783" s="31" t="s">
        <v>8820</v>
      </c>
      <c r="G3783" s="32" t="s">
        <v>40</v>
      </c>
      <c r="H3783" s="33">
        <v>0</v>
      </c>
      <c r="I3783" s="67">
        <v>590000000</v>
      </c>
      <c r="J3783" s="32" t="s">
        <v>41</v>
      </c>
      <c r="K3783" s="32" t="s">
        <v>1157</v>
      </c>
      <c r="L3783" s="32" t="s">
        <v>43</v>
      </c>
      <c r="M3783" s="32" t="s">
        <v>44</v>
      </c>
      <c r="N3783" s="32" t="s">
        <v>8781</v>
      </c>
      <c r="O3783" s="32" t="s">
        <v>155</v>
      </c>
      <c r="P3783" s="32">
        <v>796</v>
      </c>
      <c r="Q3783" s="32" t="s">
        <v>47</v>
      </c>
      <c r="R3783" s="34">
        <v>1</v>
      </c>
      <c r="S3783" s="34">
        <v>5803.5709999999999</v>
      </c>
      <c r="T3783" s="35">
        <f t="shared" si="306"/>
        <v>5803.5709999999999</v>
      </c>
      <c r="U3783" s="36">
        <f t="shared" si="307"/>
        <v>6499.9995200000003</v>
      </c>
      <c r="V3783" s="37" t="s">
        <v>48</v>
      </c>
      <c r="W3783" s="32">
        <v>2016</v>
      </c>
      <c r="X3783" s="38" t="s">
        <v>48</v>
      </c>
    </row>
    <row r="3784" spans="1:24" ht="50.1" customHeight="1">
      <c r="A3784" s="29" t="s">
        <v>8821</v>
      </c>
      <c r="B3784" s="30" t="s">
        <v>35</v>
      </c>
      <c r="C3784" s="31" t="s">
        <v>3275</v>
      </c>
      <c r="D3784" s="31" t="s">
        <v>3276</v>
      </c>
      <c r="E3784" s="31" t="s">
        <v>3277</v>
      </c>
      <c r="F3784" s="31" t="s">
        <v>8822</v>
      </c>
      <c r="G3784" s="32" t="s">
        <v>40</v>
      </c>
      <c r="H3784" s="33">
        <v>0</v>
      </c>
      <c r="I3784" s="67">
        <v>590000000</v>
      </c>
      <c r="J3784" s="32" t="s">
        <v>41</v>
      </c>
      <c r="K3784" s="32" t="s">
        <v>1157</v>
      </c>
      <c r="L3784" s="32" t="s">
        <v>83</v>
      </c>
      <c r="M3784" s="32" t="s">
        <v>84</v>
      </c>
      <c r="N3784" s="32" t="s">
        <v>4029</v>
      </c>
      <c r="O3784" s="32" t="s">
        <v>100</v>
      </c>
      <c r="P3784" s="32">
        <v>796</v>
      </c>
      <c r="Q3784" s="32" t="s">
        <v>47</v>
      </c>
      <c r="R3784" s="34">
        <v>1</v>
      </c>
      <c r="S3784" s="34">
        <v>14500</v>
      </c>
      <c r="T3784" s="35">
        <f t="shared" si="306"/>
        <v>14500</v>
      </c>
      <c r="U3784" s="36">
        <f t="shared" si="307"/>
        <v>16240.000000000002</v>
      </c>
      <c r="V3784" s="37" t="s">
        <v>48</v>
      </c>
      <c r="W3784" s="32">
        <v>2016</v>
      </c>
      <c r="X3784" s="38" t="s">
        <v>48</v>
      </c>
    </row>
    <row r="3785" spans="1:24" ht="50.1" customHeight="1">
      <c r="A3785" s="29" t="s">
        <v>8823</v>
      </c>
      <c r="B3785" s="30" t="s">
        <v>35</v>
      </c>
      <c r="C3785" s="31" t="s">
        <v>8824</v>
      </c>
      <c r="D3785" s="31" t="s">
        <v>936</v>
      </c>
      <c r="E3785" s="31" t="s">
        <v>8825</v>
      </c>
      <c r="F3785" s="31" t="s">
        <v>8822</v>
      </c>
      <c r="G3785" s="32" t="s">
        <v>40</v>
      </c>
      <c r="H3785" s="33">
        <v>0</v>
      </c>
      <c r="I3785" s="67">
        <v>590000000</v>
      </c>
      <c r="J3785" s="32" t="s">
        <v>41</v>
      </c>
      <c r="K3785" s="32" t="s">
        <v>1157</v>
      </c>
      <c r="L3785" s="32" t="s">
        <v>83</v>
      </c>
      <c r="M3785" s="32" t="s">
        <v>84</v>
      </c>
      <c r="N3785" s="32" t="s">
        <v>4029</v>
      </c>
      <c r="O3785" s="32" t="s">
        <v>100</v>
      </c>
      <c r="P3785" s="32">
        <v>796</v>
      </c>
      <c r="Q3785" s="32" t="s">
        <v>47</v>
      </c>
      <c r="R3785" s="34">
        <v>1</v>
      </c>
      <c r="S3785" s="34">
        <v>14500</v>
      </c>
      <c r="T3785" s="35">
        <f t="shared" si="306"/>
        <v>14500</v>
      </c>
      <c r="U3785" s="36">
        <f t="shared" si="307"/>
        <v>16240.000000000002</v>
      </c>
      <c r="V3785" s="37" t="s">
        <v>48</v>
      </c>
      <c r="W3785" s="32">
        <v>2016</v>
      </c>
      <c r="X3785" s="38" t="s">
        <v>48</v>
      </c>
    </row>
    <row r="3786" spans="1:24" ht="50.1" customHeight="1">
      <c r="A3786" s="29" t="s">
        <v>8826</v>
      </c>
      <c r="B3786" s="30" t="s">
        <v>35</v>
      </c>
      <c r="C3786" s="31" t="s">
        <v>8827</v>
      </c>
      <c r="D3786" s="31" t="s">
        <v>8828</v>
      </c>
      <c r="E3786" s="31" t="s">
        <v>8829</v>
      </c>
      <c r="F3786" s="31" t="s">
        <v>8822</v>
      </c>
      <c r="G3786" s="32" t="s">
        <v>40</v>
      </c>
      <c r="H3786" s="33">
        <v>0</v>
      </c>
      <c r="I3786" s="67">
        <v>590000000</v>
      </c>
      <c r="J3786" s="32" t="s">
        <v>41</v>
      </c>
      <c r="K3786" s="32" t="s">
        <v>1157</v>
      </c>
      <c r="L3786" s="32" t="s">
        <v>83</v>
      </c>
      <c r="M3786" s="32" t="s">
        <v>84</v>
      </c>
      <c r="N3786" s="32" t="s">
        <v>4029</v>
      </c>
      <c r="O3786" s="32" t="s">
        <v>100</v>
      </c>
      <c r="P3786" s="32">
        <v>796</v>
      </c>
      <c r="Q3786" s="32" t="s">
        <v>47</v>
      </c>
      <c r="R3786" s="34">
        <v>1</v>
      </c>
      <c r="S3786" s="34">
        <v>2300</v>
      </c>
      <c r="T3786" s="35">
        <f t="shared" si="306"/>
        <v>2300</v>
      </c>
      <c r="U3786" s="36">
        <f t="shared" si="307"/>
        <v>2576.0000000000005</v>
      </c>
      <c r="V3786" s="37" t="s">
        <v>48</v>
      </c>
      <c r="W3786" s="32">
        <v>2016</v>
      </c>
      <c r="X3786" s="38" t="s">
        <v>48</v>
      </c>
    </row>
    <row r="3787" spans="1:24" ht="50.1" customHeight="1">
      <c r="A3787" s="29" t="s">
        <v>8830</v>
      </c>
      <c r="B3787" s="30" t="s">
        <v>35</v>
      </c>
      <c r="C3787" s="31" t="s">
        <v>8831</v>
      </c>
      <c r="D3787" s="31" t="s">
        <v>8832</v>
      </c>
      <c r="E3787" s="31" t="s">
        <v>8833</v>
      </c>
      <c r="F3787" s="31" t="s">
        <v>8834</v>
      </c>
      <c r="G3787" s="32" t="s">
        <v>40</v>
      </c>
      <c r="H3787" s="33">
        <v>0</v>
      </c>
      <c r="I3787" s="67">
        <v>590000000</v>
      </c>
      <c r="J3787" s="32" t="s">
        <v>41</v>
      </c>
      <c r="K3787" s="32" t="s">
        <v>1157</v>
      </c>
      <c r="L3787" s="32" t="s">
        <v>83</v>
      </c>
      <c r="M3787" s="32" t="s">
        <v>84</v>
      </c>
      <c r="N3787" s="32" t="s">
        <v>4029</v>
      </c>
      <c r="O3787" s="32" t="s">
        <v>100</v>
      </c>
      <c r="P3787" s="32">
        <v>796</v>
      </c>
      <c r="Q3787" s="32" t="s">
        <v>47</v>
      </c>
      <c r="R3787" s="34">
        <v>1</v>
      </c>
      <c r="S3787" s="34">
        <v>13500</v>
      </c>
      <c r="T3787" s="35">
        <f t="shared" si="306"/>
        <v>13500</v>
      </c>
      <c r="U3787" s="36">
        <f t="shared" si="307"/>
        <v>15120.000000000002</v>
      </c>
      <c r="V3787" s="37" t="s">
        <v>48</v>
      </c>
      <c r="W3787" s="32">
        <v>2016</v>
      </c>
      <c r="X3787" s="38" t="s">
        <v>48</v>
      </c>
    </row>
    <row r="3788" spans="1:24" ht="50.1" customHeight="1">
      <c r="A3788" s="29" t="s">
        <v>8835</v>
      </c>
      <c r="B3788" s="30" t="s">
        <v>35</v>
      </c>
      <c r="C3788" s="31" t="s">
        <v>8836</v>
      </c>
      <c r="D3788" s="31" t="s">
        <v>8837</v>
      </c>
      <c r="E3788" s="31" t="s">
        <v>8838</v>
      </c>
      <c r="F3788" s="31" t="s">
        <v>8822</v>
      </c>
      <c r="G3788" s="32" t="s">
        <v>40</v>
      </c>
      <c r="H3788" s="33">
        <v>0</v>
      </c>
      <c r="I3788" s="67">
        <v>590000000</v>
      </c>
      <c r="J3788" s="32" t="s">
        <v>41</v>
      </c>
      <c r="K3788" s="32" t="s">
        <v>1157</v>
      </c>
      <c r="L3788" s="32" t="s">
        <v>83</v>
      </c>
      <c r="M3788" s="32" t="s">
        <v>84</v>
      </c>
      <c r="N3788" s="32" t="s">
        <v>4029</v>
      </c>
      <c r="O3788" s="32" t="s">
        <v>100</v>
      </c>
      <c r="P3788" s="32">
        <v>796</v>
      </c>
      <c r="Q3788" s="32" t="s">
        <v>47</v>
      </c>
      <c r="R3788" s="34">
        <v>1</v>
      </c>
      <c r="S3788" s="34">
        <v>9900</v>
      </c>
      <c r="T3788" s="35">
        <f t="shared" si="306"/>
        <v>9900</v>
      </c>
      <c r="U3788" s="36">
        <f t="shared" si="307"/>
        <v>11088.000000000002</v>
      </c>
      <c r="V3788" s="37" t="s">
        <v>48</v>
      </c>
      <c r="W3788" s="32">
        <v>2016</v>
      </c>
      <c r="X3788" s="38" t="s">
        <v>48</v>
      </c>
    </row>
    <row r="3789" spans="1:24" ht="50.1" customHeight="1">
      <c r="A3789" s="29" t="s">
        <v>8839</v>
      </c>
      <c r="B3789" s="30" t="s">
        <v>35</v>
      </c>
      <c r="C3789" s="31" t="s">
        <v>8840</v>
      </c>
      <c r="D3789" s="31" t="s">
        <v>5311</v>
      </c>
      <c r="E3789" s="31" t="s">
        <v>8841</v>
      </c>
      <c r="F3789" s="31" t="s">
        <v>8822</v>
      </c>
      <c r="G3789" s="32" t="s">
        <v>40</v>
      </c>
      <c r="H3789" s="33">
        <v>0</v>
      </c>
      <c r="I3789" s="67">
        <v>590000000</v>
      </c>
      <c r="J3789" s="32" t="s">
        <v>41</v>
      </c>
      <c r="K3789" s="32" t="s">
        <v>1157</v>
      </c>
      <c r="L3789" s="32" t="s">
        <v>83</v>
      </c>
      <c r="M3789" s="32" t="s">
        <v>84</v>
      </c>
      <c r="N3789" s="32" t="s">
        <v>4029</v>
      </c>
      <c r="O3789" s="32" t="s">
        <v>100</v>
      </c>
      <c r="P3789" s="32">
        <v>796</v>
      </c>
      <c r="Q3789" s="32" t="s">
        <v>47</v>
      </c>
      <c r="R3789" s="34">
        <v>2</v>
      </c>
      <c r="S3789" s="34">
        <v>1700</v>
      </c>
      <c r="T3789" s="35">
        <f t="shared" si="306"/>
        <v>3400</v>
      </c>
      <c r="U3789" s="36">
        <f t="shared" si="307"/>
        <v>3808.0000000000005</v>
      </c>
      <c r="V3789" s="37" t="s">
        <v>48</v>
      </c>
      <c r="W3789" s="32">
        <v>2016</v>
      </c>
      <c r="X3789" s="38" t="s">
        <v>48</v>
      </c>
    </row>
    <row r="3790" spans="1:24" ht="50.1" customHeight="1">
      <c r="A3790" s="29" t="s">
        <v>8842</v>
      </c>
      <c r="B3790" s="30" t="s">
        <v>35</v>
      </c>
      <c r="C3790" s="31" t="s">
        <v>8843</v>
      </c>
      <c r="D3790" s="31" t="s">
        <v>5100</v>
      </c>
      <c r="E3790" s="31" t="s">
        <v>8844</v>
      </c>
      <c r="F3790" s="31" t="s">
        <v>8822</v>
      </c>
      <c r="G3790" s="32" t="s">
        <v>40</v>
      </c>
      <c r="H3790" s="33">
        <v>0</v>
      </c>
      <c r="I3790" s="67">
        <v>590000000</v>
      </c>
      <c r="J3790" s="32" t="s">
        <v>41</v>
      </c>
      <c r="K3790" s="32" t="s">
        <v>1157</v>
      </c>
      <c r="L3790" s="32" t="s">
        <v>83</v>
      </c>
      <c r="M3790" s="32" t="s">
        <v>84</v>
      </c>
      <c r="N3790" s="32" t="s">
        <v>4029</v>
      </c>
      <c r="O3790" s="32" t="s">
        <v>100</v>
      </c>
      <c r="P3790" s="32">
        <v>796</v>
      </c>
      <c r="Q3790" s="32" t="s">
        <v>47</v>
      </c>
      <c r="R3790" s="34">
        <v>2</v>
      </c>
      <c r="S3790" s="34">
        <v>2500</v>
      </c>
      <c r="T3790" s="35">
        <f t="shared" si="306"/>
        <v>5000</v>
      </c>
      <c r="U3790" s="36">
        <f t="shared" si="307"/>
        <v>5600.0000000000009</v>
      </c>
      <c r="V3790" s="37" t="s">
        <v>48</v>
      </c>
      <c r="W3790" s="32">
        <v>2016</v>
      </c>
      <c r="X3790" s="38" t="s">
        <v>48</v>
      </c>
    </row>
    <row r="3791" spans="1:24" ht="50.1" customHeight="1">
      <c r="A3791" s="29" t="s">
        <v>8845</v>
      </c>
      <c r="B3791" s="30" t="s">
        <v>35</v>
      </c>
      <c r="C3791" s="31" t="s">
        <v>8846</v>
      </c>
      <c r="D3791" s="31" t="s">
        <v>3528</v>
      </c>
      <c r="E3791" s="31" t="s">
        <v>8847</v>
      </c>
      <c r="F3791" s="31" t="s">
        <v>8822</v>
      </c>
      <c r="G3791" s="32" t="s">
        <v>40</v>
      </c>
      <c r="H3791" s="33">
        <v>0</v>
      </c>
      <c r="I3791" s="67">
        <v>590000000</v>
      </c>
      <c r="J3791" s="32" t="s">
        <v>41</v>
      </c>
      <c r="K3791" s="32" t="s">
        <v>1157</v>
      </c>
      <c r="L3791" s="32" t="s">
        <v>83</v>
      </c>
      <c r="M3791" s="32" t="s">
        <v>84</v>
      </c>
      <c r="N3791" s="32" t="s">
        <v>4029</v>
      </c>
      <c r="O3791" s="32" t="s">
        <v>100</v>
      </c>
      <c r="P3791" s="32">
        <v>796</v>
      </c>
      <c r="Q3791" s="32" t="s">
        <v>47</v>
      </c>
      <c r="R3791" s="34">
        <v>1</v>
      </c>
      <c r="S3791" s="34">
        <v>11250</v>
      </c>
      <c r="T3791" s="35">
        <f t="shared" si="306"/>
        <v>11250</v>
      </c>
      <c r="U3791" s="36">
        <f t="shared" si="307"/>
        <v>12600.000000000002</v>
      </c>
      <c r="V3791" s="37" t="s">
        <v>48</v>
      </c>
      <c r="W3791" s="32">
        <v>2016</v>
      </c>
      <c r="X3791" s="38" t="s">
        <v>48</v>
      </c>
    </row>
    <row r="3792" spans="1:24" ht="50.1" customHeight="1">
      <c r="A3792" s="29" t="s">
        <v>8848</v>
      </c>
      <c r="B3792" s="30" t="s">
        <v>35</v>
      </c>
      <c r="C3792" s="31" t="s">
        <v>8849</v>
      </c>
      <c r="D3792" s="31" t="s">
        <v>8850</v>
      </c>
      <c r="E3792" s="31" t="s">
        <v>8851</v>
      </c>
      <c r="F3792" s="31" t="s">
        <v>8852</v>
      </c>
      <c r="G3792" s="32" t="s">
        <v>40</v>
      </c>
      <c r="H3792" s="33">
        <v>0</v>
      </c>
      <c r="I3792" s="67">
        <v>590000000</v>
      </c>
      <c r="J3792" s="32" t="s">
        <v>41</v>
      </c>
      <c r="K3792" s="32" t="s">
        <v>1157</v>
      </c>
      <c r="L3792" s="32" t="s">
        <v>8806</v>
      </c>
      <c r="M3792" s="32" t="s">
        <v>84</v>
      </c>
      <c r="N3792" s="32" t="s">
        <v>8853</v>
      </c>
      <c r="O3792" s="32" t="s">
        <v>146</v>
      </c>
      <c r="P3792" s="32">
        <v>796</v>
      </c>
      <c r="Q3792" s="32" t="s">
        <v>47</v>
      </c>
      <c r="R3792" s="34">
        <v>126</v>
      </c>
      <c r="S3792" s="34">
        <v>6110</v>
      </c>
      <c r="T3792" s="35">
        <f t="shared" si="306"/>
        <v>769860</v>
      </c>
      <c r="U3792" s="36">
        <f t="shared" si="307"/>
        <v>862243.20000000007</v>
      </c>
      <c r="V3792" s="37" t="s">
        <v>48</v>
      </c>
      <c r="W3792" s="32">
        <v>2016</v>
      </c>
      <c r="X3792" s="38" t="s">
        <v>48</v>
      </c>
    </row>
    <row r="3793" spans="1:24" ht="50.1" customHeight="1">
      <c r="A3793" s="29" t="s">
        <v>8854</v>
      </c>
      <c r="B3793" s="30" t="s">
        <v>35</v>
      </c>
      <c r="C3793" s="31" t="s">
        <v>8855</v>
      </c>
      <c r="D3793" s="31" t="s">
        <v>8850</v>
      </c>
      <c r="E3793" s="31" t="s">
        <v>8856</v>
      </c>
      <c r="F3793" s="31" t="s">
        <v>8857</v>
      </c>
      <c r="G3793" s="32" t="s">
        <v>40</v>
      </c>
      <c r="H3793" s="33">
        <v>0</v>
      </c>
      <c r="I3793" s="67">
        <v>590000000</v>
      </c>
      <c r="J3793" s="32" t="s">
        <v>41</v>
      </c>
      <c r="K3793" s="32" t="s">
        <v>1157</v>
      </c>
      <c r="L3793" s="32" t="s">
        <v>8806</v>
      </c>
      <c r="M3793" s="32" t="s">
        <v>84</v>
      </c>
      <c r="N3793" s="32" t="s">
        <v>8853</v>
      </c>
      <c r="O3793" s="32" t="s">
        <v>146</v>
      </c>
      <c r="P3793" s="32">
        <v>796</v>
      </c>
      <c r="Q3793" s="32" t="s">
        <v>47</v>
      </c>
      <c r="R3793" s="34">
        <v>16</v>
      </c>
      <c r="S3793" s="34">
        <v>5524</v>
      </c>
      <c r="T3793" s="35">
        <f t="shared" si="306"/>
        <v>88384</v>
      </c>
      <c r="U3793" s="36">
        <f t="shared" si="307"/>
        <v>98990.080000000016</v>
      </c>
      <c r="V3793" s="37" t="s">
        <v>48</v>
      </c>
      <c r="W3793" s="32">
        <v>2016</v>
      </c>
      <c r="X3793" s="38" t="s">
        <v>48</v>
      </c>
    </row>
    <row r="3794" spans="1:24" ht="50.1" customHeight="1">
      <c r="A3794" s="29" t="s">
        <v>8858</v>
      </c>
      <c r="B3794" s="30" t="s">
        <v>35</v>
      </c>
      <c r="C3794" s="31" t="s">
        <v>8859</v>
      </c>
      <c r="D3794" s="31" t="s">
        <v>8850</v>
      </c>
      <c r="E3794" s="31" t="s">
        <v>8860</v>
      </c>
      <c r="F3794" s="31" t="s">
        <v>8861</v>
      </c>
      <c r="G3794" s="32" t="s">
        <v>40</v>
      </c>
      <c r="H3794" s="33">
        <v>0</v>
      </c>
      <c r="I3794" s="67">
        <v>590000000</v>
      </c>
      <c r="J3794" s="32" t="s">
        <v>41</v>
      </c>
      <c r="K3794" s="32" t="s">
        <v>1157</v>
      </c>
      <c r="L3794" s="32" t="s">
        <v>8806</v>
      </c>
      <c r="M3794" s="32" t="s">
        <v>84</v>
      </c>
      <c r="N3794" s="32" t="s">
        <v>8853</v>
      </c>
      <c r="O3794" s="32" t="s">
        <v>146</v>
      </c>
      <c r="P3794" s="32">
        <v>796</v>
      </c>
      <c r="Q3794" s="32" t="s">
        <v>47</v>
      </c>
      <c r="R3794" s="34">
        <v>136</v>
      </c>
      <c r="S3794" s="34">
        <v>4448</v>
      </c>
      <c r="T3794" s="35">
        <f t="shared" si="306"/>
        <v>604928</v>
      </c>
      <c r="U3794" s="36">
        <f t="shared" si="307"/>
        <v>677519.3600000001</v>
      </c>
      <c r="V3794" s="37" t="s">
        <v>48</v>
      </c>
      <c r="W3794" s="32">
        <v>2016</v>
      </c>
      <c r="X3794" s="38" t="s">
        <v>48</v>
      </c>
    </row>
    <row r="3795" spans="1:24" ht="50.1" customHeight="1">
      <c r="A3795" s="29" t="s">
        <v>8862</v>
      </c>
      <c r="B3795" s="30" t="s">
        <v>35</v>
      </c>
      <c r="C3795" s="31" t="s">
        <v>8863</v>
      </c>
      <c r="D3795" s="31" t="s">
        <v>8850</v>
      </c>
      <c r="E3795" s="31" t="s">
        <v>8864</v>
      </c>
      <c r="F3795" s="31" t="s">
        <v>8865</v>
      </c>
      <c r="G3795" s="32" t="s">
        <v>40</v>
      </c>
      <c r="H3795" s="33">
        <v>0</v>
      </c>
      <c r="I3795" s="67">
        <v>590000000</v>
      </c>
      <c r="J3795" s="32" t="s">
        <v>41</v>
      </c>
      <c r="K3795" s="32" t="s">
        <v>1157</v>
      </c>
      <c r="L3795" s="32" t="s">
        <v>8806</v>
      </c>
      <c r="M3795" s="32" t="s">
        <v>84</v>
      </c>
      <c r="N3795" s="32" t="s">
        <v>8853</v>
      </c>
      <c r="O3795" s="32" t="s">
        <v>146</v>
      </c>
      <c r="P3795" s="32">
        <v>796</v>
      </c>
      <c r="Q3795" s="32" t="s">
        <v>47</v>
      </c>
      <c r="R3795" s="34">
        <v>232</v>
      </c>
      <c r="S3795" s="34">
        <v>3422</v>
      </c>
      <c r="T3795" s="35">
        <f t="shared" si="306"/>
        <v>793904</v>
      </c>
      <c r="U3795" s="36">
        <f t="shared" si="307"/>
        <v>889172.4800000001</v>
      </c>
      <c r="V3795" s="37" t="s">
        <v>48</v>
      </c>
      <c r="W3795" s="32">
        <v>2016</v>
      </c>
      <c r="X3795" s="38" t="s">
        <v>48</v>
      </c>
    </row>
    <row r="3796" spans="1:24" ht="50.1" customHeight="1">
      <c r="A3796" s="29" t="s">
        <v>8866</v>
      </c>
      <c r="B3796" s="30" t="s">
        <v>35</v>
      </c>
      <c r="C3796" s="31" t="s">
        <v>8863</v>
      </c>
      <c r="D3796" s="31" t="s">
        <v>8850</v>
      </c>
      <c r="E3796" s="31" t="s">
        <v>8864</v>
      </c>
      <c r="F3796" s="31" t="s">
        <v>8867</v>
      </c>
      <c r="G3796" s="32" t="s">
        <v>40</v>
      </c>
      <c r="H3796" s="33">
        <v>0</v>
      </c>
      <c r="I3796" s="67">
        <v>590000000</v>
      </c>
      <c r="J3796" s="32" t="s">
        <v>41</v>
      </c>
      <c r="K3796" s="32" t="s">
        <v>1157</v>
      </c>
      <c r="L3796" s="32" t="s">
        <v>8806</v>
      </c>
      <c r="M3796" s="32" t="s">
        <v>84</v>
      </c>
      <c r="N3796" s="32" t="s">
        <v>8853</v>
      </c>
      <c r="O3796" s="32" t="s">
        <v>146</v>
      </c>
      <c r="P3796" s="32">
        <v>796</v>
      </c>
      <c r="Q3796" s="32" t="s">
        <v>47</v>
      </c>
      <c r="R3796" s="34">
        <v>232</v>
      </c>
      <c r="S3796" s="34">
        <v>2347</v>
      </c>
      <c r="T3796" s="35">
        <f t="shared" si="306"/>
        <v>544504</v>
      </c>
      <c r="U3796" s="36">
        <f t="shared" si="307"/>
        <v>609844.4800000001</v>
      </c>
      <c r="V3796" s="37" t="s">
        <v>48</v>
      </c>
      <c r="W3796" s="32">
        <v>2016</v>
      </c>
      <c r="X3796" s="38" t="s">
        <v>48</v>
      </c>
    </row>
    <row r="3797" spans="1:24" ht="50.1" customHeight="1">
      <c r="A3797" s="29" t="s">
        <v>8868</v>
      </c>
      <c r="B3797" s="30" t="s">
        <v>35</v>
      </c>
      <c r="C3797" s="31" t="s">
        <v>8869</v>
      </c>
      <c r="D3797" s="31" t="s">
        <v>8850</v>
      </c>
      <c r="E3797" s="31" t="s">
        <v>8870</v>
      </c>
      <c r="F3797" s="31" t="s">
        <v>8871</v>
      </c>
      <c r="G3797" s="32" t="s">
        <v>40</v>
      </c>
      <c r="H3797" s="33">
        <v>0</v>
      </c>
      <c r="I3797" s="67">
        <v>590000000</v>
      </c>
      <c r="J3797" s="32" t="s">
        <v>41</v>
      </c>
      <c r="K3797" s="32" t="s">
        <v>1157</v>
      </c>
      <c r="L3797" s="32" t="s">
        <v>8806</v>
      </c>
      <c r="M3797" s="32" t="s">
        <v>84</v>
      </c>
      <c r="N3797" s="32" t="s">
        <v>8853</v>
      </c>
      <c r="O3797" s="32" t="s">
        <v>146</v>
      </c>
      <c r="P3797" s="32">
        <v>796</v>
      </c>
      <c r="Q3797" s="32" t="s">
        <v>47</v>
      </c>
      <c r="R3797" s="34">
        <v>64</v>
      </c>
      <c r="S3797" s="34">
        <v>1956</v>
      </c>
      <c r="T3797" s="35">
        <f t="shared" si="306"/>
        <v>125184</v>
      </c>
      <c r="U3797" s="36">
        <f t="shared" si="307"/>
        <v>140206.08000000002</v>
      </c>
      <c r="V3797" s="37" t="s">
        <v>48</v>
      </c>
      <c r="W3797" s="32">
        <v>2016</v>
      </c>
      <c r="X3797" s="38" t="s">
        <v>48</v>
      </c>
    </row>
    <row r="3798" spans="1:24" ht="50.1" customHeight="1">
      <c r="A3798" s="29" t="s">
        <v>8872</v>
      </c>
      <c r="B3798" s="30" t="s">
        <v>35</v>
      </c>
      <c r="C3798" s="31" t="s">
        <v>8869</v>
      </c>
      <c r="D3798" s="31" t="s">
        <v>8850</v>
      </c>
      <c r="E3798" s="31" t="s">
        <v>8870</v>
      </c>
      <c r="F3798" s="31" t="s">
        <v>8873</v>
      </c>
      <c r="G3798" s="32" t="s">
        <v>40</v>
      </c>
      <c r="H3798" s="33">
        <v>0</v>
      </c>
      <c r="I3798" s="67">
        <v>590000000</v>
      </c>
      <c r="J3798" s="32" t="s">
        <v>41</v>
      </c>
      <c r="K3798" s="32" t="s">
        <v>1157</v>
      </c>
      <c r="L3798" s="32" t="s">
        <v>8806</v>
      </c>
      <c r="M3798" s="32" t="s">
        <v>84</v>
      </c>
      <c r="N3798" s="32" t="s">
        <v>8853</v>
      </c>
      <c r="O3798" s="32" t="s">
        <v>146</v>
      </c>
      <c r="P3798" s="32">
        <v>796</v>
      </c>
      <c r="Q3798" s="32" t="s">
        <v>47</v>
      </c>
      <c r="R3798" s="34">
        <v>32</v>
      </c>
      <c r="S3798" s="34">
        <v>1809</v>
      </c>
      <c r="T3798" s="35">
        <f t="shared" si="306"/>
        <v>57888</v>
      </c>
      <c r="U3798" s="36">
        <f t="shared" si="307"/>
        <v>64834.560000000005</v>
      </c>
      <c r="V3798" s="37" t="s">
        <v>48</v>
      </c>
      <c r="W3798" s="32">
        <v>2016</v>
      </c>
      <c r="X3798" s="38" t="s">
        <v>48</v>
      </c>
    </row>
    <row r="3799" spans="1:24" ht="50.1" customHeight="1">
      <c r="A3799" s="29" t="s">
        <v>8874</v>
      </c>
      <c r="B3799" s="30" t="s">
        <v>35</v>
      </c>
      <c r="C3799" s="31" t="s">
        <v>8875</v>
      </c>
      <c r="D3799" s="31" t="s">
        <v>8850</v>
      </c>
      <c r="E3799" s="31" t="s">
        <v>8876</v>
      </c>
      <c r="F3799" s="31" t="s">
        <v>8877</v>
      </c>
      <c r="G3799" s="32" t="s">
        <v>40</v>
      </c>
      <c r="H3799" s="33">
        <v>0</v>
      </c>
      <c r="I3799" s="67">
        <v>590000000</v>
      </c>
      <c r="J3799" s="32" t="s">
        <v>41</v>
      </c>
      <c r="K3799" s="32" t="s">
        <v>1157</v>
      </c>
      <c r="L3799" s="32" t="s">
        <v>8806</v>
      </c>
      <c r="M3799" s="32" t="s">
        <v>84</v>
      </c>
      <c r="N3799" s="32" t="s">
        <v>8853</v>
      </c>
      <c r="O3799" s="32" t="s">
        <v>146</v>
      </c>
      <c r="P3799" s="32">
        <v>796</v>
      </c>
      <c r="Q3799" s="32" t="s">
        <v>47</v>
      </c>
      <c r="R3799" s="34">
        <v>24</v>
      </c>
      <c r="S3799" s="34">
        <v>1174</v>
      </c>
      <c r="T3799" s="35">
        <f t="shared" si="306"/>
        <v>28176</v>
      </c>
      <c r="U3799" s="36">
        <f t="shared" si="307"/>
        <v>31557.120000000003</v>
      </c>
      <c r="V3799" s="37" t="s">
        <v>48</v>
      </c>
      <c r="W3799" s="32">
        <v>2016</v>
      </c>
      <c r="X3799" s="38" t="s">
        <v>48</v>
      </c>
    </row>
    <row r="3800" spans="1:24" ht="50.1" customHeight="1">
      <c r="A3800" s="29" t="s">
        <v>8878</v>
      </c>
      <c r="B3800" s="30" t="s">
        <v>35</v>
      </c>
      <c r="C3800" s="31" t="s">
        <v>8879</v>
      </c>
      <c r="D3800" s="31" t="s">
        <v>8880</v>
      </c>
      <c r="E3800" s="31" t="s">
        <v>8881</v>
      </c>
      <c r="F3800" s="31" t="s">
        <v>8882</v>
      </c>
      <c r="G3800" s="32" t="s">
        <v>40</v>
      </c>
      <c r="H3800" s="33">
        <v>0</v>
      </c>
      <c r="I3800" s="67">
        <v>590000000</v>
      </c>
      <c r="J3800" s="32" t="s">
        <v>41</v>
      </c>
      <c r="K3800" s="32" t="s">
        <v>1157</v>
      </c>
      <c r="L3800" s="32" t="s">
        <v>8806</v>
      </c>
      <c r="M3800" s="32" t="s">
        <v>84</v>
      </c>
      <c r="N3800" s="32" t="s">
        <v>8853</v>
      </c>
      <c r="O3800" s="32" t="s">
        <v>146</v>
      </c>
      <c r="P3800" s="32" t="s">
        <v>133</v>
      </c>
      <c r="Q3800" s="32" t="s">
        <v>134</v>
      </c>
      <c r="R3800" s="34">
        <v>462</v>
      </c>
      <c r="S3800" s="34">
        <v>13246</v>
      </c>
      <c r="T3800" s="35">
        <f t="shared" si="306"/>
        <v>6119652</v>
      </c>
      <c r="U3800" s="36">
        <f t="shared" si="307"/>
        <v>6854010.2400000002</v>
      </c>
      <c r="V3800" s="37" t="s">
        <v>48</v>
      </c>
      <c r="W3800" s="32">
        <v>2016</v>
      </c>
      <c r="X3800" s="38" t="s">
        <v>48</v>
      </c>
    </row>
    <row r="3801" spans="1:24" ht="50.1" customHeight="1">
      <c r="A3801" s="29" t="s">
        <v>8883</v>
      </c>
      <c r="B3801" s="30" t="s">
        <v>35</v>
      </c>
      <c r="C3801" s="31" t="s">
        <v>8884</v>
      </c>
      <c r="D3801" s="31" t="s">
        <v>8880</v>
      </c>
      <c r="E3801" s="31" t="s">
        <v>8885</v>
      </c>
      <c r="F3801" s="31" t="s">
        <v>8886</v>
      </c>
      <c r="G3801" s="32" t="s">
        <v>40</v>
      </c>
      <c r="H3801" s="33">
        <v>0</v>
      </c>
      <c r="I3801" s="67">
        <v>590000000</v>
      </c>
      <c r="J3801" s="32" t="s">
        <v>41</v>
      </c>
      <c r="K3801" s="32" t="s">
        <v>1157</v>
      </c>
      <c r="L3801" s="32" t="s">
        <v>8806</v>
      </c>
      <c r="M3801" s="32" t="s">
        <v>84</v>
      </c>
      <c r="N3801" s="32" t="s">
        <v>8853</v>
      </c>
      <c r="O3801" s="32" t="s">
        <v>146</v>
      </c>
      <c r="P3801" s="32" t="s">
        <v>133</v>
      </c>
      <c r="Q3801" s="32" t="s">
        <v>134</v>
      </c>
      <c r="R3801" s="34">
        <v>212</v>
      </c>
      <c r="S3801" s="34">
        <v>13637</v>
      </c>
      <c r="T3801" s="35">
        <f t="shared" si="306"/>
        <v>2891044</v>
      </c>
      <c r="U3801" s="36">
        <f t="shared" si="307"/>
        <v>3237969.2800000003</v>
      </c>
      <c r="V3801" s="37" t="s">
        <v>48</v>
      </c>
      <c r="W3801" s="32">
        <v>2016</v>
      </c>
      <c r="X3801" s="38" t="s">
        <v>48</v>
      </c>
    </row>
    <row r="3802" spans="1:24" ht="50.1" customHeight="1">
      <c r="A3802" s="29" t="s">
        <v>8887</v>
      </c>
      <c r="B3802" s="30" t="s">
        <v>35</v>
      </c>
      <c r="C3802" s="31" t="s">
        <v>8888</v>
      </c>
      <c r="D3802" s="31" t="s">
        <v>6745</v>
      </c>
      <c r="E3802" s="31" t="s">
        <v>8889</v>
      </c>
      <c r="F3802" s="31" t="s">
        <v>8890</v>
      </c>
      <c r="G3802" s="32" t="s">
        <v>40</v>
      </c>
      <c r="H3802" s="33">
        <v>0</v>
      </c>
      <c r="I3802" s="67">
        <v>590000000</v>
      </c>
      <c r="J3802" s="32" t="s">
        <v>41</v>
      </c>
      <c r="K3802" s="32" t="s">
        <v>1157</v>
      </c>
      <c r="L3802" s="32" t="s">
        <v>8806</v>
      </c>
      <c r="M3802" s="32" t="s">
        <v>84</v>
      </c>
      <c r="N3802" s="32" t="s">
        <v>8853</v>
      </c>
      <c r="O3802" s="32" t="s">
        <v>146</v>
      </c>
      <c r="P3802" s="32" t="s">
        <v>133</v>
      </c>
      <c r="Q3802" s="32" t="s">
        <v>134</v>
      </c>
      <c r="R3802" s="34">
        <v>2.2000000000000002</v>
      </c>
      <c r="S3802" s="34">
        <v>5035</v>
      </c>
      <c r="T3802" s="35">
        <f t="shared" si="306"/>
        <v>11077</v>
      </c>
      <c r="U3802" s="36">
        <f t="shared" si="307"/>
        <v>12406.240000000002</v>
      </c>
      <c r="V3802" s="37" t="s">
        <v>48</v>
      </c>
      <c r="W3802" s="32">
        <v>2016</v>
      </c>
      <c r="X3802" s="38" t="s">
        <v>48</v>
      </c>
    </row>
    <row r="3803" spans="1:24" ht="50.1" customHeight="1">
      <c r="A3803" s="29" t="s">
        <v>8891</v>
      </c>
      <c r="B3803" s="30" t="s">
        <v>35</v>
      </c>
      <c r="C3803" s="31" t="s">
        <v>8892</v>
      </c>
      <c r="D3803" s="31" t="s">
        <v>6745</v>
      </c>
      <c r="E3803" s="31" t="s">
        <v>8893</v>
      </c>
      <c r="F3803" s="31" t="s">
        <v>8894</v>
      </c>
      <c r="G3803" s="32" t="s">
        <v>40</v>
      </c>
      <c r="H3803" s="33">
        <v>0</v>
      </c>
      <c r="I3803" s="67">
        <v>590000000</v>
      </c>
      <c r="J3803" s="32" t="s">
        <v>41</v>
      </c>
      <c r="K3803" s="32" t="s">
        <v>1157</v>
      </c>
      <c r="L3803" s="32" t="s">
        <v>8806</v>
      </c>
      <c r="M3803" s="32" t="s">
        <v>84</v>
      </c>
      <c r="N3803" s="32" t="s">
        <v>8853</v>
      </c>
      <c r="O3803" s="32" t="s">
        <v>146</v>
      </c>
      <c r="P3803" s="32" t="s">
        <v>133</v>
      </c>
      <c r="Q3803" s="32" t="s">
        <v>134</v>
      </c>
      <c r="R3803" s="34">
        <v>38.799999999999997</v>
      </c>
      <c r="S3803" s="34">
        <v>5035</v>
      </c>
      <c r="T3803" s="35">
        <f t="shared" si="306"/>
        <v>195358</v>
      </c>
      <c r="U3803" s="36">
        <f t="shared" si="307"/>
        <v>218800.96000000002</v>
      </c>
      <c r="V3803" s="37" t="s">
        <v>48</v>
      </c>
      <c r="W3803" s="32">
        <v>2016</v>
      </c>
      <c r="X3803" s="38" t="s">
        <v>48</v>
      </c>
    </row>
    <row r="3804" spans="1:24" ht="50.1" customHeight="1">
      <c r="A3804" s="29" t="s">
        <v>8895</v>
      </c>
      <c r="B3804" s="30" t="s">
        <v>35</v>
      </c>
      <c r="C3804" s="31" t="s">
        <v>8896</v>
      </c>
      <c r="D3804" s="31" t="s">
        <v>6745</v>
      </c>
      <c r="E3804" s="31" t="s">
        <v>8897</v>
      </c>
      <c r="F3804" s="31" t="s">
        <v>8898</v>
      </c>
      <c r="G3804" s="32" t="s">
        <v>40</v>
      </c>
      <c r="H3804" s="33">
        <v>0</v>
      </c>
      <c r="I3804" s="67">
        <v>590000000</v>
      </c>
      <c r="J3804" s="32" t="s">
        <v>41</v>
      </c>
      <c r="K3804" s="32" t="s">
        <v>1157</v>
      </c>
      <c r="L3804" s="32" t="s">
        <v>8806</v>
      </c>
      <c r="M3804" s="32" t="s">
        <v>84</v>
      </c>
      <c r="N3804" s="32" t="s">
        <v>8853</v>
      </c>
      <c r="O3804" s="32" t="s">
        <v>146</v>
      </c>
      <c r="P3804" s="32" t="s">
        <v>133</v>
      </c>
      <c r="Q3804" s="32" t="s">
        <v>134</v>
      </c>
      <c r="R3804" s="34">
        <v>5.6</v>
      </c>
      <c r="S3804" s="34">
        <v>5035</v>
      </c>
      <c r="T3804" s="35">
        <f t="shared" si="306"/>
        <v>28196</v>
      </c>
      <c r="U3804" s="36">
        <f t="shared" si="307"/>
        <v>31579.520000000004</v>
      </c>
      <c r="V3804" s="37" t="s">
        <v>48</v>
      </c>
      <c r="W3804" s="32">
        <v>2016</v>
      </c>
      <c r="X3804" s="38" t="s">
        <v>48</v>
      </c>
    </row>
    <row r="3805" spans="1:24" ht="50.1" customHeight="1">
      <c r="A3805" s="29" t="s">
        <v>8899</v>
      </c>
      <c r="B3805" s="30" t="s">
        <v>35</v>
      </c>
      <c r="C3805" s="31" t="s">
        <v>8900</v>
      </c>
      <c r="D3805" s="31" t="s">
        <v>6745</v>
      </c>
      <c r="E3805" s="31" t="s">
        <v>8901</v>
      </c>
      <c r="F3805" s="31" t="s">
        <v>8902</v>
      </c>
      <c r="G3805" s="32" t="s">
        <v>40</v>
      </c>
      <c r="H3805" s="33">
        <v>0</v>
      </c>
      <c r="I3805" s="67">
        <v>590000000</v>
      </c>
      <c r="J3805" s="32" t="s">
        <v>41</v>
      </c>
      <c r="K3805" s="32" t="s">
        <v>1157</v>
      </c>
      <c r="L3805" s="32" t="s">
        <v>8806</v>
      </c>
      <c r="M3805" s="32" t="s">
        <v>84</v>
      </c>
      <c r="N3805" s="32" t="s">
        <v>8853</v>
      </c>
      <c r="O3805" s="32" t="s">
        <v>146</v>
      </c>
      <c r="P3805" s="32" t="s">
        <v>133</v>
      </c>
      <c r="Q3805" s="32" t="s">
        <v>134</v>
      </c>
      <c r="R3805" s="34">
        <v>0.7</v>
      </c>
      <c r="S3805" s="34">
        <v>4986</v>
      </c>
      <c r="T3805" s="35">
        <f t="shared" si="306"/>
        <v>3490.2</v>
      </c>
      <c r="U3805" s="36">
        <f t="shared" si="307"/>
        <v>3909.0240000000003</v>
      </c>
      <c r="V3805" s="37" t="s">
        <v>48</v>
      </c>
      <c r="W3805" s="32">
        <v>2016</v>
      </c>
      <c r="X3805" s="38" t="s">
        <v>48</v>
      </c>
    </row>
    <row r="3806" spans="1:24" ht="50.1" customHeight="1">
      <c r="A3806" s="29" t="s">
        <v>8903</v>
      </c>
      <c r="B3806" s="30" t="s">
        <v>35</v>
      </c>
      <c r="C3806" s="31" t="s">
        <v>3098</v>
      </c>
      <c r="D3806" s="31" t="s">
        <v>3099</v>
      </c>
      <c r="E3806" s="31" t="s">
        <v>3100</v>
      </c>
      <c r="F3806" s="31" t="s">
        <v>8904</v>
      </c>
      <c r="G3806" s="32" t="s">
        <v>40</v>
      </c>
      <c r="H3806" s="33">
        <v>0</v>
      </c>
      <c r="I3806" s="67">
        <v>590000000</v>
      </c>
      <c r="J3806" s="32" t="s">
        <v>394</v>
      </c>
      <c r="K3806" s="32" t="s">
        <v>1157</v>
      </c>
      <c r="L3806" s="32" t="s">
        <v>83</v>
      </c>
      <c r="M3806" s="32" t="s">
        <v>69</v>
      </c>
      <c r="N3806" s="32" t="s">
        <v>1158</v>
      </c>
      <c r="O3806" s="32" t="s">
        <v>155</v>
      </c>
      <c r="P3806" s="32">
        <v>796</v>
      </c>
      <c r="Q3806" s="32" t="s">
        <v>47</v>
      </c>
      <c r="R3806" s="34">
        <v>2</v>
      </c>
      <c r="S3806" s="34">
        <v>7000</v>
      </c>
      <c r="T3806" s="35">
        <f t="shared" si="306"/>
        <v>14000</v>
      </c>
      <c r="U3806" s="36">
        <f t="shared" si="307"/>
        <v>15680.000000000002</v>
      </c>
      <c r="V3806" s="37" t="s">
        <v>48</v>
      </c>
      <c r="W3806" s="32">
        <v>2016</v>
      </c>
      <c r="X3806" s="38" t="s">
        <v>48</v>
      </c>
    </row>
    <row r="3807" spans="1:24" ht="50.1" customHeight="1">
      <c r="A3807" s="29" t="s">
        <v>8905</v>
      </c>
      <c r="B3807" s="30" t="s">
        <v>35</v>
      </c>
      <c r="C3807" s="31" t="s">
        <v>1148</v>
      </c>
      <c r="D3807" s="31" t="s">
        <v>1149</v>
      </c>
      <c r="E3807" s="31" t="s">
        <v>1150</v>
      </c>
      <c r="F3807" s="31" t="s">
        <v>8906</v>
      </c>
      <c r="G3807" s="32" t="s">
        <v>40</v>
      </c>
      <c r="H3807" s="33">
        <v>0</v>
      </c>
      <c r="I3807" s="67">
        <v>590000000</v>
      </c>
      <c r="J3807" s="32" t="s">
        <v>394</v>
      </c>
      <c r="K3807" s="32" t="s">
        <v>1157</v>
      </c>
      <c r="L3807" s="32" t="s">
        <v>83</v>
      </c>
      <c r="M3807" s="32" t="s">
        <v>69</v>
      </c>
      <c r="N3807" s="32" t="s">
        <v>1158</v>
      </c>
      <c r="O3807" s="32" t="s">
        <v>155</v>
      </c>
      <c r="P3807" s="32">
        <v>796</v>
      </c>
      <c r="Q3807" s="32" t="s">
        <v>47</v>
      </c>
      <c r="R3807" s="34">
        <v>100</v>
      </c>
      <c r="S3807" s="34">
        <v>4</v>
      </c>
      <c r="T3807" s="35">
        <f t="shared" si="306"/>
        <v>400</v>
      </c>
      <c r="U3807" s="36">
        <f t="shared" si="307"/>
        <v>448.00000000000006</v>
      </c>
      <c r="V3807" s="37" t="s">
        <v>48</v>
      </c>
      <c r="W3807" s="32">
        <v>2016</v>
      </c>
      <c r="X3807" s="38" t="s">
        <v>48</v>
      </c>
    </row>
    <row r="3808" spans="1:24" ht="50.1" customHeight="1">
      <c r="A3808" s="29" t="s">
        <v>8907</v>
      </c>
      <c r="B3808" s="30" t="s">
        <v>35</v>
      </c>
      <c r="C3808" s="31" t="s">
        <v>1148</v>
      </c>
      <c r="D3808" s="31" t="s">
        <v>1149</v>
      </c>
      <c r="E3808" s="31" t="s">
        <v>1150</v>
      </c>
      <c r="F3808" s="31" t="s">
        <v>8908</v>
      </c>
      <c r="G3808" s="32" t="s">
        <v>40</v>
      </c>
      <c r="H3808" s="33">
        <v>0</v>
      </c>
      <c r="I3808" s="67">
        <v>590000000</v>
      </c>
      <c r="J3808" s="32" t="s">
        <v>394</v>
      </c>
      <c r="K3808" s="32" t="s">
        <v>1157</v>
      </c>
      <c r="L3808" s="32" t="s">
        <v>83</v>
      </c>
      <c r="M3808" s="32" t="s">
        <v>69</v>
      </c>
      <c r="N3808" s="32" t="s">
        <v>1158</v>
      </c>
      <c r="O3808" s="32" t="s">
        <v>155</v>
      </c>
      <c r="P3808" s="32">
        <v>796</v>
      </c>
      <c r="Q3808" s="32" t="s">
        <v>47</v>
      </c>
      <c r="R3808" s="34">
        <v>50</v>
      </c>
      <c r="S3808" s="34">
        <v>4</v>
      </c>
      <c r="T3808" s="35">
        <f t="shared" si="306"/>
        <v>200</v>
      </c>
      <c r="U3808" s="36">
        <f t="shared" si="307"/>
        <v>224.00000000000003</v>
      </c>
      <c r="V3808" s="37" t="s">
        <v>48</v>
      </c>
      <c r="W3808" s="32">
        <v>2016</v>
      </c>
      <c r="X3808" s="38" t="s">
        <v>48</v>
      </c>
    </row>
    <row r="3809" spans="1:24" ht="50.1" customHeight="1">
      <c r="A3809" s="29" t="s">
        <v>8909</v>
      </c>
      <c r="B3809" s="30" t="s">
        <v>35</v>
      </c>
      <c r="C3809" s="31" t="s">
        <v>4487</v>
      </c>
      <c r="D3809" s="31" t="s">
        <v>4488</v>
      </c>
      <c r="E3809" s="31" t="s">
        <v>4489</v>
      </c>
      <c r="F3809" s="31" t="s">
        <v>8910</v>
      </c>
      <c r="G3809" s="32" t="s">
        <v>40</v>
      </c>
      <c r="H3809" s="33">
        <v>0</v>
      </c>
      <c r="I3809" s="67">
        <v>590000000</v>
      </c>
      <c r="J3809" s="32" t="s">
        <v>41</v>
      </c>
      <c r="K3809" s="32" t="s">
        <v>1157</v>
      </c>
      <c r="L3809" s="32" t="s">
        <v>41</v>
      </c>
      <c r="M3809" s="32" t="s">
        <v>69</v>
      </c>
      <c r="N3809" s="32" t="s">
        <v>797</v>
      </c>
      <c r="O3809" s="32" t="s">
        <v>4491</v>
      </c>
      <c r="P3809" s="32">
        <v>796</v>
      </c>
      <c r="Q3809" s="32" t="s">
        <v>47</v>
      </c>
      <c r="R3809" s="34">
        <v>2</v>
      </c>
      <c r="S3809" s="34">
        <v>238000</v>
      </c>
      <c r="T3809" s="35">
        <f t="shared" si="306"/>
        <v>476000</v>
      </c>
      <c r="U3809" s="36">
        <f t="shared" si="307"/>
        <v>533120</v>
      </c>
      <c r="V3809" s="37" t="s">
        <v>48</v>
      </c>
      <c r="W3809" s="32">
        <v>2016</v>
      </c>
      <c r="X3809" s="38" t="s">
        <v>48</v>
      </c>
    </row>
    <row r="3810" spans="1:24" ht="50.1" customHeight="1">
      <c r="A3810" s="29" t="s">
        <v>8911</v>
      </c>
      <c r="B3810" s="30" t="s">
        <v>35</v>
      </c>
      <c r="C3810" s="31" t="s">
        <v>4487</v>
      </c>
      <c r="D3810" s="31" t="s">
        <v>4488</v>
      </c>
      <c r="E3810" s="31" t="s">
        <v>4489</v>
      </c>
      <c r="F3810" s="31" t="s">
        <v>8912</v>
      </c>
      <c r="G3810" s="32" t="s">
        <v>40</v>
      </c>
      <c r="H3810" s="33">
        <v>0</v>
      </c>
      <c r="I3810" s="67">
        <v>590000000</v>
      </c>
      <c r="J3810" s="32" t="s">
        <v>41</v>
      </c>
      <c r="K3810" s="32" t="s">
        <v>1157</v>
      </c>
      <c r="L3810" s="32" t="s">
        <v>41</v>
      </c>
      <c r="M3810" s="32" t="s">
        <v>69</v>
      </c>
      <c r="N3810" s="32" t="s">
        <v>797</v>
      </c>
      <c r="O3810" s="32" t="s">
        <v>4491</v>
      </c>
      <c r="P3810" s="32">
        <v>796</v>
      </c>
      <c r="Q3810" s="32" t="s">
        <v>47</v>
      </c>
      <c r="R3810" s="34">
        <v>2</v>
      </c>
      <c r="S3810" s="34">
        <v>131000</v>
      </c>
      <c r="T3810" s="35">
        <f t="shared" si="306"/>
        <v>262000</v>
      </c>
      <c r="U3810" s="36">
        <f t="shared" si="307"/>
        <v>293440</v>
      </c>
      <c r="V3810" s="37" t="s">
        <v>48</v>
      </c>
      <c r="W3810" s="32">
        <v>2016</v>
      </c>
      <c r="X3810" s="38" t="s">
        <v>48</v>
      </c>
    </row>
    <row r="3811" spans="1:24" ht="50.1" customHeight="1">
      <c r="A3811" s="29" t="s">
        <v>8913</v>
      </c>
      <c r="B3811" s="30" t="s">
        <v>35</v>
      </c>
      <c r="C3811" s="31" t="s">
        <v>8914</v>
      </c>
      <c r="D3811" s="31" t="s">
        <v>8915</v>
      </c>
      <c r="E3811" s="31" t="s">
        <v>8916</v>
      </c>
      <c r="F3811" s="31" t="s">
        <v>8917</v>
      </c>
      <c r="G3811" s="32" t="s">
        <v>40</v>
      </c>
      <c r="H3811" s="33">
        <v>0</v>
      </c>
      <c r="I3811" s="67">
        <v>590000000</v>
      </c>
      <c r="J3811" s="32" t="s">
        <v>41</v>
      </c>
      <c r="K3811" s="32" t="s">
        <v>8918</v>
      </c>
      <c r="L3811" s="32" t="s">
        <v>83</v>
      </c>
      <c r="M3811" s="32" t="s">
        <v>84</v>
      </c>
      <c r="N3811" s="32" t="s">
        <v>8919</v>
      </c>
      <c r="O3811" s="32" t="s">
        <v>146</v>
      </c>
      <c r="P3811" s="32" t="s">
        <v>267</v>
      </c>
      <c r="Q3811" s="32" t="s">
        <v>268</v>
      </c>
      <c r="R3811" s="34">
        <v>1</v>
      </c>
      <c r="S3811" s="34">
        <v>1700000</v>
      </c>
      <c r="T3811" s="35">
        <f t="shared" si="306"/>
        <v>1700000</v>
      </c>
      <c r="U3811" s="36">
        <f t="shared" si="307"/>
        <v>1904000.0000000002</v>
      </c>
      <c r="V3811" s="37" t="s">
        <v>48</v>
      </c>
      <c r="W3811" s="32">
        <v>2016</v>
      </c>
      <c r="X3811" s="38" t="s">
        <v>48</v>
      </c>
    </row>
    <row r="3812" spans="1:24" ht="50.1" customHeight="1">
      <c r="A3812" s="29" t="s">
        <v>8920</v>
      </c>
      <c r="B3812" s="30" t="s">
        <v>35</v>
      </c>
      <c r="C3812" s="31" t="s">
        <v>8921</v>
      </c>
      <c r="D3812" s="31" t="s">
        <v>5068</v>
      </c>
      <c r="E3812" s="31" t="s">
        <v>1978</v>
      </c>
      <c r="F3812" s="31" t="s">
        <v>8922</v>
      </c>
      <c r="G3812" s="32" t="s">
        <v>40</v>
      </c>
      <c r="H3812" s="33">
        <v>0</v>
      </c>
      <c r="I3812" s="67">
        <v>590000000</v>
      </c>
      <c r="J3812" s="32" t="s">
        <v>41</v>
      </c>
      <c r="K3812" s="32" t="s">
        <v>8918</v>
      </c>
      <c r="L3812" s="32" t="s">
        <v>83</v>
      </c>
      <c r="M3812" s="32" t="s">
        <v>84</v>
      </c>
      <c r="N3812" s="32" t="s">
        <v>1411</v>
      </c>
      <c r="O3812" s="32" t="s">
        <v>111</v>
      </c>
      <c r="P3812" s="32">
        <v>796</v>
      </c>
      <c r="Q3812" s="32" t="s">
        <v>47</v>
      </c>
      <c r="R3812" s="34">
        <v>1</v>
      </c>
      <c r="S3812" s="34">
        <v>320000</v>
      </c>
      <c r="T3812" s="35">
        <f t="shared" si="306"/>
        <v>320000</v>
      </c>
      <c r="U3812" s="36">
        <f t="shared" si="307"/>
        <v>358400.00000000006</v>
      </c>
      <c r="V3812" s="37" t="s">
        <v>48</v>
      </c>
      <c r="W3812" s="32">
        <v>2016</v>
      </c>
      <c r="X3812" s="38" t="s">
        <v>48</v>
      </c>
    </row>
    <row r="3813" spans="1:24" ht="50.1" customHeight="1">
      <c r="A3813" s="29" t="s">
        <v>8923</v>
      </c>
      <c r="B3813" s="30" t="s">
        <v>35</v>
      </c>
      <c r="C3813" s="31" t="s">
        <v>8924</v>
      </c>
      <c r="D3813" s="31" t="s">
        <v>8925</v>
      </c>
      <c r="E3813" s="31" t="s">
        <v>8926</v>
      </c>
      <c r="F3813" s="31" t="s">
        <v>8927</v>
      </c>
      <c r="G3813" s="32" t="s">
        <v>40</v>
      </c>
      <c r="H3813" s="33">
        <v>0</v>
      </c>
      <c r="I3813" s="67">
        <v>590000000</v>
      </c>
      <c r="J3813" s="32" t="s">
        <v>41</v>
      </c>
      <c r="K3813" s="32" t="s">
        <v>8918</v>
      </c>
      <c r="L3813" s="32" t="s">
        <v>83</v>
      </c>
      <c r="M3813" s="32" t="s">
        <v>84</v>
      </c>
      <c r="N3813" s="32" t="s">
        <v>276</v>
      </c>
      <c r="O3813" s="32" t="s">
        <v>111</v>
      </c>
      <c r="P3813" s="32">
        <v>796</v>
      </c>
      <c r="Q3813" s="32" t="s">
        <v>47</v>
      </c>
      <c r="R3813" s="34">
        <v>1</v>
      </c>
      <c r="S3813" s="34">
        <v>25000</v>
      </c>
      <c r="T3813" s="35">
        <f t="shared" si="306"/>
        <v>25000</v>
      </c>
      <c r="U3813" s="36">
        <f t="shared" si="307"/>
        <v>28000.000000000004</v>
      </c>
      <c r="V3813" s="37" t="s">
        <v>48</v>
      </c>
      <c r="W3813" s="32">
        <v>2016</v>
      </c>
      <c r="X3813" s="38" t="s">
        <v>48</v>
      </c>
    </row>
    <row r="3814" spans="1:24" ht="50.1" customHeight="1">
      <c r="A3814" s="29" t="s">
        <v>8928</v>
      </c>
      <c r="B3814" s="30" t="s">
        <v>35</v>
      </c>
      <c r="C3814" s="31" t="s">
        <v>8929</v>
      </c>
      <c r="D3814" s="31" t="s">
        <v>8930</v>
      </c>
      <c r="E3814" s="31" t="s">
        <v>8931</v>
      </c>
      <c r="F3814" s="31" t="s">
        <v>8932</v>
      </c>
      <c r="G3814" s="32" t="s">
        <v>40</v>
      </c>
      <c r="H3814" s="33">
        <v>0</v>
      </c>
      <c r="I3814" s="67">
        <v>590000000</v>
      </c>
      <c r="J3814" s="32" t="s">
        <v>41</v>
      </c>
      <c r="K3814" s="32" t="s">
        <v>8933</v>
      </c>
      <c r="L3814" s="32" t="s">
        <v>83</v>
      </c>
      <c r="M3814" s="32" t="s">
        <v>44</v>
      </c>
      <c r="N3814" s="32" t="s">
        <v>8934</v>
      </c>
      <c r="O3814" s="32" t="s">
        <v>46</v>
      </c>
      <c r="P3814" s="32">
        <v>796</v>
      </c>
      <c r="Q3814" s="32" t="s">
        <v>47</v>
      </c>
      <c r="R3814" s="34">
        <v>1</v>
      </c>
      <c r="S3814" s="34">
        <v>1600</v>
      </c>
      <c r="T3814" s="35">
        <f t="shared" ref="T3814:T3878" si="308">R3814*S3814</f>
        <v>1600</v>
      </c>
      <c r="U3814" s="36">
        <f t="shared" ref="U3814:U3878" si="309">T3814*1.12</f>
        <v>1792.0000000000002</v>
      </c>
      <c r="V3814" s="37" t="s">
        <v>48</v>
      </c>
      <c r="W3814" s="32">
        <v>2016</v>
      </c>
      <c r="X3814" s="38" t="s">
        <v>48</v>
      </c>
    </row>
    <row r="3815" spans="1:24" ht="50.1" customHeight="1">
      <c r="A3815" s="29" t="s">
        <v>8935</v>
      </c>
      <c r="B3815" s="30" t="s">
        <v>35</v>
      </c>
      <c r="C3815" s="31" t="s">
        <v>8936</v>
      </c>
      <c r="D3815" s="31" t="s">
        <v>8937</v>
      </c>
      <c r="E3815" s="31" t="s">
        <v>8938</v>
      </c>
      <c r="F3815" s="31" t="s">
        <v>8939</v>
      </c>
      <c r="G3815" s="32" t="s">
        <v>40</v>
      </c>
      <c r="H3815" s="33">
        <v>0</v>
      </c>
      <c r="I3815" s="67">
        <v>590000000</v>
      </c>
      <c r="J3815" s="32" t="s">
        <v>41</v>
      </c>
      <c r="K3815" s="32" t="s">
        <v>8933</v>
      </c>
      <c r="L3815" s="32" t="s">
        <v>83</v>
      </c>
      <c r="M3815" s="32" t="s">
        <v>84</v>
      </c>
      <c r="N3815" s="32" t="s">
        <v>8940</v>
      </c>
      <c r="O3815" s="32" t="s">
        <v>56</v>
      </c>
      <c r="P3815" s="32">
        <v>796</v>
      </c>
      <c r="Q3815" s="32" t="s">
        <v>47</v>
      </c>
      <c r="R3815" s="34">
        <v>1</v>
      </c>
      <c r="S3815" s="34">
        <v>730000</v>
      </c>
      <c r="T3815" s="35">
        <f t="shared" si="308"/>
        <v>730000</v>
      </c>
      <c r="U3815" s="36">
        <f t="shared" si="309"/>
        <v>817600.00000000012</v>
      </c>
      <c r="V3815" s="37" t="s">
        <v>48</v>
      </c>
      <c r="W3815" s="32">
        <v>2016</v>
      </c>
      <c r="X3815" s="38" t="s">
        <v>48</v>
      </c>
    </row>
    <row r="3816" spans="1:24" ht="50.1" customHeight="1">
      <c r="A3816" s="29" t="s">
        <v>8941</v>
      </c>
      <c r="B3816" s="30" t="s">
        <v>35</v>
      </c>
      <c r="C3816" s="31" t="s">
        <v>8942</v>
      </c>
      <c r="D3816" s="31" t="s">
        <v>8943</v>
      </c>
      <c r="E3816" s="31" t="s">
        <v>8944</v>
      </c>
      <c r="F3816" s="31" t="s">
        <v>8945</v>
      </c>
      <c r="G3816" s="32" t="s">
        <v>103</v>
      </c>
      <c r="H3816" s="33">
        <v>0</v>
      </c>
      <c r="I3816" s="67">
        <v>590000000</v>
      </c>
      <c r="J3816" s="32" t="s">
        <v>41</v>
      </c>
      <c r="K3816" s="32" t="s">
        <v>8933</v>
      </c>
      <c r="L3816" s="32" t="s">
        <v>83</v>
      </c>
      <c r="M3816" s="32" t="s">
        <v>84</v>
      </c>
      <c r="N3816" s="32" t="s">
        <v>276</v>
      </c>
      <c r="O3816" s="32" t="s">
        <v>111</v>
      </c>
      <c r="P3816" s="32">
        <v>796</v>
      </c>
      <c r="Q3816" s="32" t="s">
        <v>47</v>
      </c>
      <c r="R3816" s="34">
        <v>1</v>
      </c>
      <c r="S3816" s="34">
        <v>2100000</v>
      </c>
      <c r="T3816" s="35">
        <f t="shared" si="308"/>
        <v>2100000</v>
      </c>
      <c r="U3816" s="36">
        <f t="shared" si="309"/>
        <v>2352000</v>
      </c>
      <c r="V3816" s="37" t="s">
        <v>48</v>
      </c>
      <c r="W3816" s="32">
        <v>2016</v>
      </c>
      <c r="X3816" s="38" t="s">
        <v>48</v>
      </c>
    </row>
    <row r="3817" spans="1:24" ht="50.1" customHeight="1">
      <c r="A3817" s="29" t="s">
        <v>8946</v>
      </c>
      <c r="B3817" s="30" t="s">
        <v>35</v>
      </c>
      <c r="C3817" s="31" t="s">
        <v>8947</v>
      </c>
      <c r="D3817" s="31" t="s">
        <v>8778</v>
      </c>
      <c r="E3817" s="31" t="s">
        <v>8948</v>
      </c>
      <c r="F3817" s="31" t="s">
        <v>8949</v>
      </c>
      <c r="G3817" s="32" t="s">
        <v>40</v>
      </c>
      <c r="H3817" s="33">
        <v>0</v>
      </c>
      <c r="I3817" s="67">
        <v>590000000</v>
      </c>
      <c r="J3817" s="32" t="s">
        <v>41</v>
      </c>
      <c r="K3817" s="32" t="s">
        <v>2101</v>
      </c>
      <c r="L3817" s="32" t="s">
        <v>43</v>
      </c>
      <c r="M3817" s="32" t="s">
        <v>44</v>
      </c>
      <c r="N3817" s="32" t="s">
        <v>8781</v>
      </c>
      <c r="O3817" s="32" t="s">
        <v>155</v>
      </c>
      <c r="P3817" s="32">
        <v>796</v>
      </c>
      <c r="Q3817" s="32" t="s">
        <v>47</v>
      </c>
      <c r="R3817" s="34">
        <v>2</v>
      </c>
      <c r="S3817" s="34">
        <v>2857.143</v>
      </c>
      <c r="T3817" s="35">
        <f t="shared" si="308"/>
        <v>5714.2860000000001</v>
      </c>
      <c r="U3817" s="36">
        <f t="shared" si="309"/>
        <v>6400.000320000001</v>
      </c>
      <c r="V3817" s="37" t="s">
        <v>48</v>
      </c>
      <c r="W3817" s="32">
        <v>2016</v>
      </c>
      <c r="X3817" s="38" t="s">
        <v>48</v>
      </c>
    </row>
    <row r="3818" spans="1:24" ht="50.1" customHeight="1">
      <c r="A3818" s="29" t="s">
        <v>8950</v>
      </c>
      <c r="B3818" s="30" t="s">
        <v>35</v>
      </c>
      <c r="C3818" s="31" t="s">
        <v>2810</v>
      </c>
      <c r="D3818" s="31" t="s">
        <v>2811</v>
      </c>
      <c r="E3818" s="31" t="s">
        <v>2812</v>
      </c>
      <c r="F3818" s="31" t="s">
        <v>48</v>
      </c>
      <c r="G3818" s="32" t="s">
        <v>40</v>
      </c>
      <c r="H3818" s="33">
        <v>0</v>
      </c>
      <c r="I3818" s="67">
        <v>590000000</v>
      </c>
      <c r="J3818" s="32" t="s">
        <v>41</v>
      </c>
      <c r="K3818" s="32" t="s">
        <v>2101</v>
      </c>
      <c r="L3818" s="32" t="s">
        <v>43</v>
      </c>
      <c r="M3818" s="32" t="s">
        <v>84</v>
      </c>
      <c r="N3818" s="32" t="s">
        <v>154</v>
      </c>
      <c r="O3818" s="32" t="s">
        <v>155</v>
      </c>
      <c r="P3818" s="32" t="s">
        <v>133</v>
      </c>
      <c r="Q3818" s="32" t="s">
        <v>134</v>
      </c>
      <c r="R3818" s="34">
        <v>9627</v>
      </c>
      <c r="S3818" s="34">
        <v>250</v>
      </c>
      <c r="T3818" s="35">
        <f t="shared" si="308"/>
        <v>2406750</v>
      </c>
      <c r="U3818" s="36">
        <f t="shared" si="309"/>
        <v>2695560.0000000005</v>
      </c>
      <c r="V3818" s="37" t="s">
        <v>48</v>
      </c>
      <c r="W3818" s="32">
        <v>2016</v>
      </c>
      <c r="X3818" s="38" t="s">
        <v>48</v>
      </c>
    </row>
    <row r="3819" spans="1:24" ht="50.1" customHeight="1">
      <c r="A3819" s="29" t="s">
        <v>8951</v>
      </c>
      <c r="B3819" s="30" t="s">
        <v>35</v>
      </c>
      <c r="C3819" s="31" t="s">
        <v>8952</v>
      </c>
      <c r="D3819" s="31" t="s">
        <v>6088</v>
      </c>
      <c r="E3819" s="31" t="s">
        <v>8953</v>
      </c>
      <c r="F3819" s="31" t="s">
        <v>48</v>
      </c>
      <c r="G3819" s="32" t="s">
        <v>40</v>
      </c>
      <c r="H3819" s="33">
        <v>0</v>
      </c>
      <c r="I3819" s="67">
        <v>590000000</v>
      </c>
      <c r="J3819" s="32" t="s">
        <v>41</v>
      </c>
      <c r="K3819" s="32" t="s">
        <v>2101</v>
      </c>
      <c r="L3819" s="32" t="s">
        <v>43</v>
      </c>
      <c r="M3819" s="32" t="s">
        <v>84</v>
      </c>
      <c r="N3819" s="32" t="s">
        <v>154</v>
      </c>
      <c r="O3819" s="32" t="s">
        <v>155</v>
      </c>
      <c r="P3819" s="32" t="s">
        <v>162</v>
      </c>
      <c r="Q3819" s="32" t="s">
        <v>163</v>
      </c>
      <c r="R3819" s="34">
        <v>0.86299999999999999</v>
      </c>
      <c r="S3819" s="34">
        <v>257000</v>
      </c>
      <c r="T3819" s="35">
        <f t="shared" si="308"/>
        <v>221791</v>
      </c>
      <c r="U3819" s="36">
        <f t="shared" si="309"/>
        <v>248405.92</v>
      </c>
      <c r="V3819" s="37" t="s">
        <v>48</v>
      </c>
      <c r="W3819" s="32">
        <v>2016</v>
      </c>
      <c r="X3819" s="38" t="s">
        <v>48</v>
      </c>
    </row>
    <row r="3820" spans="1:24" ht="50.1" customHeight="1">
      <c r="A3820" s="29" t="s">
        <v>8954</v>
      </c>
      <c r="B3820" s="30" t="s">
        <v>35</v>
      </c>
      <c r="C3820" s="31" t="s">
        <v>8955</v>
      </c>
      <c r="D3820" s="31" t="s">
        <v>6088</v>
      </c>
      <c r="E3820" s="31" t="s">
        <v>8956</v>
      </c>
      <c r="F3820" s="31" t="s">
        <v>48</v>
      </c>
      <c r="G3820" s="32" t="s">
        <v>40</v>
      </c>
      <c r="H3820" s="33">
        <v>0</v>
      </c>
      <c r="I3820" s="67">
        <v>590000000</v>
      </c>
      <c r="J3820" s="32" t="s">
        <v>41</v>
      </c>
      <c r="K3820" s="32" t="s">
        <v>2101</v>
      </c>
      <c r="L3820" s="32" t="s">
        <v>43</v>
      </c>
      <c r="M3820" s="32" t="s">
        <v>84</v>
      </c>
      <c r="N3820" s="32" t="s">
        <v>154</v>
      </c>
      <c r="O3820" s="32" t="s">
        <v>155</v>
      </c>
      <c r="P3820" s="32" t="s">
        <v>162</v>
      </c>
      <c r="Q3820" s="32" t="s">
        <v>163</v>
      </c>
      <c r="R3820" s="34">
        <v>0.48</v>
      </c>
      <c r="S3820" s="34">
        <v>257000</v>
      </c>
      <c r="T3820" s="35">
        <f t="shared" si="308"/>
        <v>123360</v>
      </c>
      <c r="U3820" s="36">
        <f t="shared" si="309"/>
        <v>138163.20000000001</v>
      </c>
      <c r="V3820" s="37" t="s">
        <v>48</v>
      </c>
      <c r="W3820" s="32">
        <v>2016</v>
      </c>
      <c r="X3820" s="38" t="s">
        <v>48</v>
      </c>
    </row>
    <row r="3821" spans="1:24" ht="50.1" customHeight="1">
      <c r="A3821" s="29" t="s">
        <v>8957</v>
      </c>
      <c r="B3821" s="30" t="s">
        <v>35</v>
      </c>
      <c r="C3821" s="31" t="s">
        <v>8958</v>
      </c>
      <c r="D3821" s="31" t="s">
        <v>6088</v>
      </c>
      <c r="E3821" s="31" t="s">
        <v>8959</v>
      </c>
      <c r="F3821" s="31" t="s">
        <v>48</v>
      </c>
      <c r="G3821" s="32" t="s">
        <v>40</v>
      </c>
      <c r="H3821" s="33">
        <v>0</v>
      </c>
      <c r="I3821" s="67">
        <v>590000000</v>
      </c>
      <c r="J3821" s="32" t="s">
        <v>41</v>
      </c>
      <c r="K3821" s="32" t="s">
        <v>2101</v>
      </c>
      <c r="L3821" s="32" t="s">
        <v>43</v>
      </c>
      <c r="M3821" s="32" t="s">
        <v>84</v>
      </c>
      <c r="N3821" s="32" t="s">
        <v>154</v>
      </c>
      <c r="O3821" s="32" t="s">
        <v>155</v>
      </c>
      <c r="P3821" s="32" t="s">
        <v>162</v>
      </c>
      <c r="Q3821" s="32" t="s">
        <v>163</v>
      </c>
      <c r="R3821" s="34">
        <v>1.107</v>
      </c>
      <c r="S3821" s="34">
        <v>174000</v>
      </c>
      <c r="T3821" s="35">
        <f t="shared" si="308"/>
        <v>192618</v>
      </c>
      <c r="U3821" s="36">
        <f t="shared" si="309"/>
        <v>215732.16000000003</v>
      </c>
      <c r="V3821" s="37" t="s">
        <v>48</v>
      </c>
      <c r="W3821" s="32">
        <v>2016</v>
      </c>
      <c r="X3821" s="38" t="s">
        <v>48</v>
      </c>
    </row>
    <row r="3822" spans="1:24" ht="50.1" customHeight="1">
      <c r="A3822" s="29" t="s">
        <v>8960</v>
      </c>
      <c r="B3822" s="30" t="s">
        <v>35</v>
      </c>
      <c r="C3822" s="31" t="s">
        <v>2832</v>
      </c>
      <c r="D3822" s="31" t="s">
        <v>2811</v>
      </c>
      <c r="E3822" s="31" t="s">
        <v>2833</v>
      </c>
      <c r="F3822" s="31" t="s">
        <v>48</v>
      </c>
      <c r="G3822" s="32" t="s">
        <v>40</v>
      </c>
      <c r="H3822" s="33">
        <v>0</v>
      </c>
      <c r="I3822" s="67">
        <v>590000000</v>
      </c>
      <c r="J3822" s="32" t="s">
        <v>41</v>
      </c>
      <c r="K3822" s="32" t="s">
        <v>2101</v>
      </c>
      <c r="L3822" s="32" t="s">
        <v>43</v>
      </c>
      <c r="M3822" s="32" t="s">
        <v>84</v>
      </c>
      <c r="N3822" s="32" t="s">
        <v>154</v>
      </c>
      <c r="O3822" s="32" t="s">
        <v>155</v>
      </c>
      <c r="P3822" s="32" t="s">
        <v>162</v>
      </c>
      <c r="Q3822" s="32" t="s">
        <v>163</v>
      </c>
      <c r="R3822" s="34">
        <v>1.075</v>
      </c>
      <c r="S3822" s="34">
        <v>158000</v>
      </c>
      <c r="T3822" s="35">
        <f t="shared" si="308"/>
        <v>169850</v>
      </c>
      <c r="U3822" s="36">
        <f t="shared" si="309"/>
        <v>190232.00000000003</v>
      </c>
      <c r="V3822" s="37" t="s">
        <v>48</v>
      </c>
      <c r="W3822" s="32">
        <v>2016</v>
      </c>
      <c r="X3822" s="38" t="s">
        <v>48</v>
      </c>
    </row>
    <row r="3823" spans="1:24" ht="50.1" customHeight="1">
      <c r="A3823" s="29" t="s">
        <v>8961</v>
      </c>
      <c r="B3823" s="30" t="s">
        <v>35</v>
      </c>
      <c r="C3823" s="31" t="s">
        <v>2527</v>
      </c>
      <c r="D3823" s="31" t="s">
        <v>2280</v>
      </c>
      <c r="E3823" s="31" t="s">
        <v>2528</v>
      </c>
      <c r="F3823" s="31" t="s">
        <v>48</v>
      </c>
      <c r="G3823" s="32" t="s">
        <v>40</v>
      </c>
      <c r="H3823" s="33">
        <v>0</v>
      </c>
      <c r="I3823" s="67">
        <v>590000000</v>
      </c>
      <c r="J3823" s="32" t="s">
        <v>41</v>
      </c>
      <c r="K3823" s="32" t="s">
        <v>2101</v>
      </c>
      <c r="L3823" s="32" t="s">
        <v>43</v>
      </c>
      <c r="M3823" s="32" t="s">
        <v>84</v>
      </c>
      <c r="N3823" s="32" t="s">
        <v>154</v>
      </c>
      <c r="O3823" s="32" t="s">
        <v>155</v>
      </c>
      <c r="P3823" s="32" t="s">
        <v>133</v>
      </c>
      <c r="Q3823" s="32" t="s">
        <v>134</v>
      </c>
      <c r="R3823" s="34">
        <v>10</v>
      </c>
      <c r="S3823" s="34">
        <v>454</v>
      </c>
      <c r="T3823" s="35">
        <f t="shared" si="308"/>
        <v>4540</v>
      </c>
      <c r="U3823" s="36">
        <f t="shared" si="309"/>
        <v>5084.8</v>
      </c>
      <c r="V3823" s="37" t="s">
        <v>48</v>
      </c>
      <c r="W3823" s="32">
        <v>2016</v>
      </c>
      <c r="X3823" s="38" t="s">
        <v>48</v>
      </c>
    </row>
    <row r="3824" spans="1:24" ht="50.1" customHeight="1">
      <c r="A3824" s="29" t="s">
        <v>8962</v>
      </c>
      <c r="B3824" s="30" t="s">
        <v>35</v>
      </c>
      <c r="C3824" s="31" t="s">
        <v>8963</v>
      </c>
      <c r="D3824" s="31" t="s">
        <v>8964</v>
      </c>
      <c r="E3824" s="31" t="s">
        <v>8965</v>
      </c>
      <c r="F3824" s="31" t="s">
        <v>8966</v>
      </c>
      <c r="G3824" s="32" t="s">
        <v>103</v>
      </c>
      <c r="H3824" s="33">
        <v>87</v>
      </c>
      <c r="I3824" s="67">
        <v>590000000</v>
      </c>
      <c r="J3824" s="32" t="s">
        <v>41</v>
      </c>
      <c r="K3824" s="32" t="s">
        <v>1157</v>
      </c>
      <c r="L3824" s="32" t="s">
        <v>41</v>
      </c>
      <c r="M3824" s="32" t="s">
        <v>84</v>
      </c>
      <c r="N3824" s="32" t="s">
        <v>3838</v>
      </c>
      <c r="O3824" s="32" t="s">
        <v>640</v>
      </c>
      <c r="P3824" s="32">
        <v>796</v>
      </c>
      <c r="Q3824" s="32" t="s">
        <v>47</v>
      </c>
      <c r="R3824" s="34">
        <v>50</v>
      </c>
      <c r="S3824" s="34">
        <v>60</v>
      </c>
      <c r="T3824" s="35">
        <f t="shared" si="308"/>
        <v>3000</v>
      </c>
      <c r="U3824" s="36">
        <f t="shared" si="309"/>
        <v>3360.0000000000005</v>
      </c>
      <c r="V3824" s="37" t="s">
        <v>48</v>
      </c>
      <c r="W3824" s="32">
        <v>2016</v>
      </c>
      <c r="X3824" s="38" t="s">
        <v>48</v>
      </c>
    </row>
    <row r="3825" spans="1:24" ht="50.1" customHeight="1">
      <c r="A3825" s="29" t="s">
        <v>8967</v>
      </c>
      <c r="B3825" s="30" t="s">
        <v>35</v>
      </c>
      <c r="C3825" s="31" t="s">
        <v>8968</v>
      </c>
      <c r="D3825" s="31" t="s">
        <v>8964</v>
      </c>
      <c r="E3825" s="31" t="s">
        <v>8969</v>
      </c>
      <c r="F3825" s="31" t="s">
        <v>8970</v>
      </c>
      <c r="G3825" s="32" t="s">
        <v>103</v>
      </c>
      <c r="H3825" s="33">
        <v>85</v>
      </c>
      <c r="I3825" s="67">
        <v>590000000</v>
      </c>
      <c r="J3825" s="32" t="s">
        <v>41</v>
      </c>
      <c r="K3825" s="32" t="s">
        <v>1157</v>
      </c>
      <c r="L3825" s="32" t="s">
        <v>41</v>
      </c>
      <c r="M3825" s="32" t="s">
        <v>84</v>
      </c>
      <c r="N3825" s="32" t="s">
        <v>3838</v>
      </c>
      <c r="O3825" s="32" t="s">
        <v>640</v>
      </c>
      <c r="P3825" s="32">
        <v>796</v>
      </c>
      <c r="Q3825" s="32" t="s">
        <v>47</v>
      </c>
      <c r="R3825" s="34">
        <v>1500</v>
      </c>
      <c r="S3825" s="34">
        <v>63</v>
      </c>
      <c r="T3825" s="35">
        <f t="shared" si="308"/>
        <v>94500</v>
      </c>
      <c r="U3825" s="36">
        <f t="shared" si="309"/>
        <v>105840.00000000001</v>
      </c>
      <c r="V3825" s="37" t="s">
        <v>48</v>
      </c>
      <c r="W3825" s="32">
        <v>2016</v>
      </c>
      <c r="X3825" s="38" t="s">
        <v>48</v>
      </c>
    </row>
    <row r="3826" spans="1:24" ht="50.1" customHeight="1">
      <c r="A3826" s="29" t="s">
        <v>8971</v>
      </c>
      <c r="B3826" s="30" t="s">
        <v>35</v>
      </c>
      <c r="C3826" s="31" t="s">
        <v>8972</v>
      </c>
      <c r="D3826" s="31" t="s">
        <v>8973</v>
      </c>
      <c r="E3826" s="31" t="s">
        <v>8974</v>
      </c>
      <c r="F3826" s="31" t="s">
        <v>8975</v>
      </c>
      <c r="G3826" s="32" t="s">
        <v>103</v>
      </c>
      <c r="H3826" s="33">
        <v>64</v>
      </c>
      <c r="I3826" s="67">
        <v>590000000</v>
      </c>
      <c r="J3826" s="32" t="s">
        <v>41</v>
      </c>
      <c r="K3826" s="32" t="s">
        <v>1157</v>
      </c>
      <c r="L3826" s="32" t="s">
        <v>41</v>
      </c>
      <c r="M3826" s="32" t="s">
        <v>84</v>
      </c>
      <c r="N3826" s="32" t="s">
        <v>3838</v>
      </c>
      <c r="O3826" s="32" t="s">
        <v>640</v>
      </c>
      <c r="P3826" s="32" t="s">
        <v>325</v>
      </c>
      <c r="Q3826" s="32" t="s">
        <v>326</v>
      </c>
      <c r="R3826" s="34">
        <v>50</v>
      </c>
      <c r="S3826" s="34">
        <v>170</v>
      </c>
      <c r="T3826" s="35">
        <f t="shared" si="308"/>
        <v>8500</v>
      </c>
      <c r="U3826" s="36">
        <f t="shared" si="309"/>
        <v>9520</v>
      </c>
      <c r="V3826" s="37" t="s">
        <v>48</v>
      </c>
      <c r="W3826" s="32">
        <v>2016</v>
      </c>
      <c r="X3826" s="38" t="s">
        <v>48</v>
      </c>
    </row>
    <row r="3827" spans="1:24" ht="50.1" customHeight="1">
      <c r="A3827" s="29" t="s">
        <v>8976</v>
      </c>
      <c r="B3827" s="30" t="s">
        <v>35</v>
      </c>
      <c r="C3827" s="31" t="s">
        <v>8977</v>
      </c>
      <c r="D3827" s="31" t="s">
        <v>8978</v>
      </c>
      <c r="E3827" s="31" t="s">
        <v>8979</v>
      </c>
      <c r="F3827" s="31" t="s">
        <v>8980</v>
      </c>
      <c r="G3827" s="32" t="s">
        <v>103</v>
      </c>
      <c r="H3827" s="33">
        <v>75</v>
      </c>
      <c r="I3827" s="67">
        <v>590000000</v>
      </c>
      <c r="J3827" s="32" t="s">
        <v>41</v>
      </c>
      <c r="K3827" s="32" t="s">
        <v>1157</v>
      </c>
      <c r="L3827" s="32" t="s">
        <v>41</v>
      </c>
      <c r="M3827" s="32" t="s">
        <v>84</v>
      </c>
      <c r="N3827" s="32" t="s">
        <v>3838</v>
      </c>
      <c r="O3827" s="32" t="s">
        <v>640</v>
      </c>
      <c r="P3827" s="32" t="s">
        <v>496</v>
      </c>
      <c r="Q3827" s="32" t="s">
        <v>497</v>
      </c>
      <c r="R3827" s="34">
        <v>50</v>
      </c>
      <c r="S3827" s="34">
        <v>390</v>
      </c>
      <c r="T3827" s="35">
        <f t="shared" si="308"/>
        <v>19500</v>
      </c>
      <c r="U3827" s="36">
        <f t="shared" si="309"/>
        <v>21840.000000000004</v>
      </c>
      <c r="V3827" s="37" t="s">
        <v>48</v>
      </c>
      <c r="W3827" s="32">
        <v>2016</v>
      </c>
      <c r="X3827" s="38" t="s">
        <v>48</v>
      </c>
    </row>
    <row r="3828" spans="1:24" ht="50.1" customHeight="1">
      <c r="A3828" s="29" t="s">
        <v>8981</v>
      </c>
      <c r="B3828" s="30" t="s">
        <v>35</v>
      </c>
      <c r="C3828" s="31" t="s">
        <v>8982</v>
      </c>
      <c r="D3828" s="31" t="s">
        <v>8978</v>
      </c>
      <c r="E3828" s="31" t="s">
        <v>8983</v>
      </c>
      <c r="F3828" s="31" t="s">
        <v>8984</v>
      </c>
      <c r="G3828" s="32" t="s">
        <v>103</v>
      </c>
      <c r="H3828" s="33">
        <v>64</v>
      </c>
      <c r="I3828" s="67">
        <v>590000000</v>
      </c>
      <c r="J3828" s="32" t="s">
        <v>41</v>
      </c>
      <c r="K3828" s="32" t="s">
        <v>1157</v>
      </c>
      <c r="L3828" s="32" t="s">
        <v>41</v>
      </c>
      <c r="M3828" s="32" t="s">
        <v>84</v>
      </c>
      <c r="N3828" s="32" t="s">
        <v>3838</v>
      </c>
      <c r="O3828" s="32" t="s">
        <v>640</v>
      </c>
      <c r="P3828" s="32" t="s">
        <v>496</v>
      </c>
      <c r="Q3828" s="32" t="s">
        <v>497</v>
      </c>
      <c r="R3828" s="34">
        <v>100</v>
      </c>
      <c r="S3828" s="34">
        <v>277</v>
      </c>
      <c r="T3828" s="35">
        <f t="shared" si="308"/>
        <v>27700</v>
      </c>
      <c r="U3828" s="36">
        <f t="shared" si="309"/>
        <v>31024.000000000004</v>
      </c>
      <c r="V3828" s="37" t="s">
        <v>48</v>
      </c>
      <c r="W3828" s="32">
        <v>2016</v>
      </c>
      <c r="X3828" s="38" t="s">
        <v>48</v>
      </c>
    </row>
    <row r="3829" spans="1:24" ht="50.1" customHeight="1">
      <c r="A3829" s="29" t="s">
        <v>8985</v>
      </c>
      <c r="B3829" s="30" t="s">
        <v>35</v>
      </c>
      <c r="C3829" s="31" t="s">
        <v>8986</v>
      </c>
      <c r="D3829" s="31" t="s">
        <v>8987</v>
      </c>
      <c r="E3829" s="31" t="s">
        <v>8988</v>
      </c>
      <c r="F3829" s="31" t="s">
        <v>8989</v>
      </c>
      <c r="G3829" s="32" t="s">
        <v>103</v>
      </c>
      <c r="H3829" s="33">
        <v>92</v>
      </c>
      <c r="I3829" s="67">
        <v>590000000</v>
      </c>
      <c r="J3829" s="32" t="s">
        <v>41</v>
      </c>
      <c r="K3829" s="32" t="s">
        <v>1157</v>
      </c>
      <c r="L3829" s="32" t="s">
        <v>41</v>
      </c>
      <c r="M3829" s="32" t="s">
        <v>84</v>
      </c>
      <c r="N3829" s="32" t="s">
        <v>3838</v>
      </c>
      <c r="O3829" s="32" t="s">
        <v>640</v>
      </c>
      <c r="P3829" s="32">
        <v>796</v>
      </c>
      <c r="Q3829" s="32" t="s">
        <v>47</v>
      </c>
      <c r="R3829" s="34">
        <v>100</v>
      </c>
      <c r="S3829" s="34">
        <v>197</v>
      </c>
      <c r="T3829" s="35">
        <f t="shared" si="308"/>
        <v>19700</v>
      </c>
      <c r="U3829" s="36">
        <f t="shared" si="309"/>
        <v>22064.000000000004</v>
      </c>
      <c r="V3829" s="37" t="s">
        <v>48</v>
      </c>
      <c r="W3829" s="32">
        <v>2016</v>
      </c>
      <c r="X3829" s="38" t="s">
        <v>48</v>
      </c>
    </row>
    <row r="3830" spans="1:24" ht="50.1" customHeight="1">
      <c r="A3830" s="29" t="s">
        <v>8990</v>
      </c>
      <c r="B3830" s="30" t="s">
        <v>35</v>
      </c>
      <c r="C3830" s="31" t="s">
        <v>8991</v>
      </c>
      <c r="D3830" s="31" t="s">
        <v>8992</v>
      </c>
      <c r="E3830" s="31" t="s">
        <v>8993</v>
      </c>
      <c r="F3830" s="31" t="s">
        <v>8992</v>
      </c>
      <c r="G3830" s="32" t="s">
        <v>103</v>
      </c>
      <c r="H3830" s="33">
        <v>83</v>
      </c>
      <c r="I3830" s="67">
        <v>590000000</v>
      </c>
      <c r="J3830" s="32" t="s">
        <v>41</v>
      </c>
      <c r="K3830" s="32" t="s">
        <v>1157</v>
      </c>
      <c r="L3830" s="32" t="s">
        <v>41</v>
      </c>
      <c r="M3830" s="32" t="s">
        <v>84</v>
      </c>
      <c r="N3830" s="32" t="s">
        <v>3838</v>
      </c>
      <c r="O3830" s="32" t="s">
        <v>640</v>
      </c>
      <c r="P3830" s="32">
        <v>796</v>
      </c>
      <c r="Q3830" s="32" t="s">
        <v>47</v>
      </c>
      <c r="R3830" s="34">
        <v>20</v>
      </c>
      <c r="S3830" s="34">
        <v>225</v>
      </c>
      <c r="T3830" s="35">
        <f t="shared" si="308"/>
        <v>4500</v>
      </c>
      <c r="U3830" s="36">
        <f t="shared" si="309"/>
        <v>5040.0000000000009</v>
      </c>
      <c r="V3830" s="37" t="s">
        <v>48</v>
      </c>
      <c r="W3830" s="32">
        <v>2016</v>
      </c>
      <c r="X3830" s="38" t="s">
        <v>48</v>
      </c>
    </row>
    <row r="3831" spans="1:24" ht="50.1" customHeight="1">
      <c r="A3831" s="29" t="s">
        <v>8994</v>
      </c>
      <c r="B3831" s="30" t="s">
        <v>35</v>
      </c>
      <c r="C3831" s="31" t="s">
        <v>8995</v>
      </c>
      <c r="D3831" s="31" t="s">
        <v>8978</v>
      </c>
      <c r="E3831" s="31" t="s">
        <v>8996</v>
      </c>
      <c r="F3831" s="31" t="s">
        <v>8997</v>
      </c>
      <c r="G3831" s="32" t="s">
        <v>103</v>
      </c>
      <c r="H3831" s="33">
        <v>61</v>
      </c>
      <c r="I3831" s="67">
        <v>590000000</v>
      </c>
      <c r="J3831" s="32" t="s">
        <v>41</v>
      </c>
      <c r="K3831" s="32" t="s">
        <v>1157</v>
      </c>
      <c r="L3831" s="32" t="s">
        <v>41</v>
      </c>
      <c r="M3831" s="32" t="s">
        <v>84</v>
      </c>
      <c r="N3831" s="32" t="s">
        <v>3838</v>
      </c>
      <c r="O3831" s="32" t="s">
        <v>640</v>
      </c>
      <c r="P3831" s="32">
        <v>796</v>
      </c>
      <c r="Q3831" s="32" t="s">
        <v>47</v>
      </c>
      <c r="R3831" s="34">
        <v>20</v>
      </c>
      <c r="S3831" s="34">
        <v>268</v>
      </c>
      <c r="T3831" s="35">
        <f t="shared" si="308"/>
        <v>5360</v>
      </c>
      <c r="U3831" s="36">
        <f t="shared" si="309"/>
        <v>6003.2000000000007</v>
      </c>
      <c r="V3831" s="37" t="s">
        <v>48</v>
      </c>
      <c r="W3831" s="32">
        <v>2016</v>
      </c>
      <c r="X3831" s="38" t="s">
        <v>48</v>
      </c>
    </row>
    <row r="3832" spans="1:24" ht="50.1" customHeight="1">
      <c r="A3832" s="29" t="s">
        <v>8998</v>
      </c>
      <c r="B3832" s="30" t="s">
        <v>35</v>
      </c>
      <c r="C3832" s="31" t="s">
        <v>8999</v>
      </c>
      <c r="D3832" s="31" t="s">
        <v>9000</v>
      </c>
      <c r="E3832" s="31" t="s">
        <v>9001</v>
      </c>
      <c r="F3832" s="31" t="s">
        <v>9002</v>
      </c>
      <c r="G3832" s="32" t="s">
        <v>103</v>
      </c>
      <c r="H3832" s="33">
        <v>97</v>
      </c>
      <c r="I3832" s="67">
        <v>590000000</v>
      </c>
      <c r="J3832" s="32" t="s">
        <v>41</v>
      </c>
      <c r="K3832" s="32" t="s">
        <v>1157</v>
      </c>
      <c r="L3832" s="32" t="s">
        <v>41</v>
      </c>
      <c r="M3832" s="32" t="s">
        <v>84</v>
      </c>
      <c r="N3832" s="32" t="s">
        <v>3838</v>
      </c>
      <c r="O3832" s="32" t="s">
        <v>640</v>
      </c>
      <c r="P3832" s="32" t="s">
        <v>496</v>
      </c>
      <c r="Q3832" s="32" t="s">
        <v>497</v>
      </c>
      <c r="R3832" s="34">
        <v>200</v>
      </c>
      <c r="S3832" s="34">
        <v>108</v>
      </c>
      <c r="T3832" s="35">
        <f t="shared" si="308"/>
        <v>21600</v>
      </c>
      <c r="U3832" s="36">
        <f t="shared" si="309"/>
        <v>24192.000000000004</v>
      </c>
      <c r="V3832" s="37" t="s">
        <v>48</v>
      </c>
      <c r="W3832" s="32">
        <v>2016</v>
      </c>
      <c r="X3832" s="38" t="s">
        <v>48</v>
      </c>
    </row>
    <row r="3833" spans="1:24" ht="50.1" customHeight="1">
      <c r="A3833" s="29" t="s">
        <v>9003</v>
      </c>
      <c r="B3833" s="30" t="s">
        <v>35</v>
      </c>
      <c r="C3833" s="31" t="s">
        <v>9004</v>
      </c>
      <c r="D3833" s="31" t="s">
        <v>322</v>
      </c>
      <c r="E3833" s="31" t="s">
        <v>9005</v>
      </c>
      <c r="F3833" s="31" t="s">
        <v>9006</v>
      </c>
      <c r="G3833" s="32" t="s">
        <v>103</v>
      </c>
      <c r="H3833" s="33">
        <v>85</v>
      </c>
      <c r="I3833" s="67">
        <v>590000000</v>
      </c>
      <c r="J3833" s="32" t="s">
        <v>41</v>
      </c>
      <c r="K3833" s="32" t="s">
        <v>1157</v>
      </c>
      <c r="L3833" s="32" t="s">
        <v>41</v>
      </c>
      <c r="M3833" s="32" t="s">
        <v>84</v>
      </c>
      <c r="N3833" s="32" t="s">
        <v>3838</v>
      </c>
      <c r="O3833" s="32" t="s">
        <v>640</v>
      </c>
      <c r="P3833" s="32" t="s">
        <v>684</v>
      </c>
      <c r="Q3833" s="32" t="s">
        <v>685</v>
      </c>
      <c r="R3833" s="34">
        <v>30</v>
      </c>
      <c r="S3833" s="34">
        <v>252</v>
      </c>
      <c r="T3833" s="35">
        <f t="shared" si="308"/>
        <v>7560</v>
      </c>
      <c r="U3833" s="36">
        <f t="shared" si="309"/>
        <v>8467.2000000000007</v>
      </c>
      <c r="V3833" s="37" t="s">
        <v>48</v>
      </c>
      <c r="W3833" s="32">
        <v>2016</v>
      </c>
      <c r="X3833" s="38" t="s">
        <v>48</v>
      </c>
    </row>
    <row r="3834" spans="1:24" ht="50.1" customHeight="1">
      <c r="A3834" s="29" t="s">
        <v>9007</v>
      </c>
      <c r="B3834" s="30" t="s">
        <v>35</v>
      </c>
      <c r="C3834" s="31" t="s">
        <v>9008</v>
      </c>
      <c r="D3834" s="31" t="s">
        <v>9009</v>
      </c>
      <c r="E3834" s="31" t="s">
        <v>9010</v>
      </c>
      <c r="F3834" s="31" t="s">
        <v>9011</v>
      </c>
      <c r="G3834" s="32" t="s">
        <v>103</v>
      </c>
      <c r="H3834" s="33">
        <v>63</v>
      </c>
      <c r="I3834" s="67">
        <v>590000000</v>
      </c>
      <c r="J3834" s="32" t="s">
        <v>41</v>
      </c>
      <c r="K3834" s="32" t="s">
        <v>1157</v>
      </c>
      <c r="L3834" s="32" t="s">
        <v>41</v>
      </c>
      <c r="M3834" s="32" t="s">
        <v>84</v>
      </c>
      <c r="N3834" s="32" t="s">
        <v>3838</v>
      </c>
      <c r="O3834" s="32" t="s">
        <v>640</v>
      </c>
      <c r="P3834" s="32" t="s">
        <v>684</v>
      </c>
      <c r="Q3834" s="32" t="s">
        <v>685</v>
      </c>
      <c r="R3834" s="34">
        <v>20</v>
      </c>
      <c r="S3834" s="34">
        <v>300</v>
      </c>
      <c r="T3834" s="35">
        <f t="shared" si="308"/>
        <v>6000</v>
      </c>
      <c r="U3834" s="36">
        <f t="shared" si="309"/>
        <v>6720.0000000000009</v>
      </c>
      <c r="V3834" s="37" t="s">
        <v>48</v>
      </c>
      <c r="W3834" s="32">
        <v>2016</v>
      </c>
      <c r="X3834" s="38" t="s">
        <v>48</v>
      </c>
    </row>
    <row r="3835" spans="1:24" ht="50.1" customHeight="1">
      <c r="A3835" s="29" t="s">
        <v>9012</v>
      </c>
      <c r="B3835" s="30" t="s">
        <v>35</v>
      </c>
      <c r="C3835" s="31" t="s">
        <v>9013</v>
      </c>
      <c r="D3835" s="31" t="s">
        <v>8978</v>
      </c>
      <c r="E3835" s="31" t="s">
        <v>9014</v>
      </c>
      <c r="F3835" s="31" t="s">
        <v>9014</v>
      </c>
      <c r="G3835" s="32" t="s">
        <v>103</v>
      </c>
      <c r="H3835" s="33">
        <v>83</v>
      </c>
      <c r="I3835" s="67">
        <v>590000000</v>
      </c>
      <c r="J3835" s="32" t="s">
        <v>41</v>
      </c>
      <c r="K3835" s="32" t="s">
        <v>1157</v>
      </c>
      <c r="L3835" s="32" t="s">
        <v>41</v>
      </c>
      <c r="M3835" s="32" t="s">
        <v>84</v>
      </c>
      <c r="N3835" s="32" t="s">
        <v>3838</v>
      </c>
      <c r="O3835" s="32" t="s">
        <v>640</v>
      </c>
      <c r="P3835" s="32" t="s">
        <v>496</v>
      </c>
      <c r="Q3835" s="32" t="s">
        <v>497</v>
      </c>
      <c r="R3835" s="34">
        <v>50</v>
      </c>
      <c r="S3835" s="34">
        <v>210</v>
      </c>
      <c r="T3835" s="35">
        <f t="shared" si="308"/>
        <v>10500</v>
      </c>
      <c r="U3835" s="36">
        <f t="shared" si="309"/>
        <v>11760.000000000002</v>
      </c>
      <c r="V3835" s="37" t="s">
        <v>48</v>
      </c>
      <c r="W3835" s="32">
        <v>2016</v>
      </c>
      <c r="X3835" s="38" t="s">
        <v>48</v>
      </c>
    </row>
    <row r="3836" spans="1:24" ht="50.1" customHeight="1">
      <c r="A3836" s="29" t="s">
        <v>9015</v>
      </c>
      <c r="B3836" s="30" t="s">
        <v>35</v>
      </c>
      <c r="C3836" s="31" t="s">
        <v>9016</v>
      </c>
      <c r="D3836" s="31" t="s">
        <v>8964</v>
      </c>
      <c r="E3836" s="31" t="s">
        <v>9017</v>
      </c>
      <c r="F3836" s="31" t="s">
        <v>9018</v>
      </c>
      <c r="G3836" s="32" t="s">
        <v>103</v>
      </c>
      <c r="H3836" s="33">
        <v>72</v>
      </c>
      <c r="I3836" s="67">
        <v>590000000</v>
      </c>
      <c r="J3836" s="32" t="s">
        <v>41</v>
      </c>
      <c r="K3836" s="32" t="s">
        <v>1157</v>
      </c>
      <c r="L3836" s="32" t="s">
        <v>41</v>
      </c>
      <c r="M3836" s="32" t="s">
        <v>84</v>
      </c>
      <c r="N3836" s="32" t="s">
        <v>3838</v>
      </c>
      <c r="O3836" s="32" t="s">
        <v>640</v>
      </c>
      <c r="P3836" s="32" t="s">
        <v>496</v>
      </c>
      <c r="Q3836" s="32" t="s">
        <v>497</v>
      </c>
      <c r="R3836" s="34">
        <v>10</v>
      </c>
      <c r="S3836" s="34">
        <v>350</v>
      </c>
      <c r="T3836" s="35">
        <f t="shared" si="308"/>
        <v>3500</v>
      </c>
      <c r="U3836" s="36">
        <f t="shared" si="309"/>
        <v>3920.0000000000005</v>
      </c>
      <c r="V3836" s="37" t="s">
        <v>48</v>
      </c>
      <c r="W3836" s="32">
        <v>2016</v>
      </c>
      <c r="X3836" s="38" t="s">
        <v>48</v>
      </c>
    </row>
    <row r="3837" spans="1:24" ht="50.1" customHeight="1">
      <c r="A3837" s="29" t="s">
        <v>9019</v>
      </c>
      <c r="B3837" s="30" t="s">
        <v>35</v>
      </c>
      <c r="C3837" s="31" t="s">
        <v>9020</v>
      </c>
      <c r="D3837" s="31" t="s">
        <v>9021</v>
      </c>
      <c r="E3837" s="31" t="s">
        <v>9022</v>
      </c>
      <c r="F3837" s="31" t="s">
        <v>9023</v>
      </c>
      <c r="G3837" s="32" t="s">
        <v>40</v>
      </c>
      <c r="H3837" s="33">
        <v>0</v>
      </c>
      <c r="I3837" s="67">
        <v>590000000</v>
      </c>
      <c r="J3837" s="32" t="s">
        <v>394</v>
      </c>
      <c r="K3837" s="32" t="s">
        <v>2101</v>
      </c>
      <c r="L3837" s="32" t="s">
        <v>83</v>
      </c>
      <c r="M3837" s="32" t="s">
        <v>69</v>
      </c>
      <c r="N3837" s="32" t="s">
        <v>9024</v>
      </c>
      <c r="O3837" s="32" t="s">
        <v>3711</v>
      </c>
      <c r="P3837" s="32">
        <v>796</v>
      </c>
      <c r="Q3837" s="32" t="s">
        <v>47</v>
      </c>
      <c r="R3837" s="34">
        <v>1</v>
      </c>
      <c r="S3837" s="34">
        <v>120500</v>
      </c>
      <c r="T3837" s="35">
        <f t="shared" si="308"/>
        <v>120500</v>
      </c>
      <c r="U3837" s="36">
        <f t="shared" si="309"/>
        <v>134960</v>
      </c>
      <c r="V3837" s="37" t="s">
        <v>48</v>
      </c>
      <c r="W3837" s="32">
        <v>2016</v>
      </c>
      <c r="X3837" s="38" t="s">
        <v>48</v>
      </c>
    </row>
    <row r="3838" spans="1:24" ht="50.1" customHeight="1">
      <c r="A3838" s="29" t="s">
        <v>9025</v>
      </c>
      <c r="B3838" s="30" t="s">
        <v>35</v>
      </c>
      <c r="C3838" s="31" t="s">
        <v>9026</v>
      </c>
      <c r="D3838" s="31" t="s">
        <v>9027</v>
      </c>
      <c r="E3838" s="31" t="s">
        <v>9028</v>
      </c>
      <c r="F3838" s="31" t="s">
        <v>9029</v>
      </c>
      <c r="G3838" s="32" t="s">
        <v>40</v>
      </c>
      <c r="H3838" s="33">
        <v>0</v>
      </c>
      <c r="I3838" s="67">
        <v>590000000</v>
      </c>
      <c r="J3838" s="32" t="s">
        <v>394</v>
      </c>
      <c r="K3838" s="32" t="s">
        <v>2101</v>
      </c>
      <c r="L3838" s="32" t="s">
        <v>83</v>
      </c>
      <c r="M3838" s="32" t="s">
        <v>69</v>
      </c>
      <c r="N3838" s="32" t="s">
        <v>9030</v>
      </c>
      <c r="O3838" s="32" t="s">
        <v>3711</v>
      </c>
      <c r="P3838" s="32">
        <v>796</v>
      </c>
      <c r="Q3838" s="32" t="s">
        <v>47</v>
      </c>
      <c r="R3838" s="34">
        <v>1</v>
      </c>
      <c r="S3838" s="34">
        <v>47500</v>
      </c>
      <c r="T3838" s="35">
        <f t="shared" si="308"/>
        <v>47500</v>
      </c>
      <c r="U3838" s="36">
        <f t="shared" si="309"/>
        <v>53200.000000000007</v>
      </c>
      <c r="V3838" s="37" t="s">
        <v>48</v>
      </c>
      <c r="W3838" s="32">
        <v>2016</v>
      </c>
      <c r="X3838" s="38" t="s">
        <v>48</v>
      </c>
    </row>
    <row r="3839" spans="1:24" ht="50.1" customHeight="1">
      <c r="A3839" s="29" t="s">
        <v>9031</v>
      </c>
      <c r="B3839" s="30" t="s">
        <v>35</v>
      </c>
      <c r="C3839" s="31" t="s">
        <v>9032</v>
      </c>
      <c r="D3839" s="31" t="s">
        <v>9033</v>
      </c>
      <c r="E3839" s="31" t="s">
        <v>9034</v>
      </c>
      <c r="F3839" s="31" t="s">
        <v>9035</v>
      </c>
      <c r="G3839" s="32" t="s">
        <v>40</v>
      </c>
      <c r="H3839" s="33">
        <v>0</v>
      </c>
      <c r="I3839" s="67">
        <v>590000000</v>
      </c>
      <c r="J3839" s="32" t="s">
        <v>394</v>
      </c>
      <c r="K3839" s="32" t="s">
        <v>2101</v>
      </c>
      <c r="L3839" s="32" t="s">
        <v>83</v>
      </c>
      <c r="M3839" s="32" t="s">
        <v>69</v>
      </c>
      <c r="N3839" s="32" t="s">
        <v>9030</v>
      </c>
      <c r="O3839" s="32" t="s">
        <v>3711</v>
      </c>
      <c r="P3839" s="32">
        <v>796</v>
      </c>
      <c r="Q3839" s="32" t="s">
        <v>47</v>
      </c>
      <c r="R3839" s="34">
        <v>1</v>
      </c>
      <c r="S3839" s="34">
        <v>45500</v>
      </c>
      <c r="T3839" s="35">
        <f t="shared" si="308"/>
        <v>45500</v>
      </c>
      <c r="U3839" s="36">
        <f t="shared" si="309"/>
        <v>50960.000000000007</v>
      </c>
      <c r="V3839" s="37" t="s">
        <v>48</v>
      </c>
      <c r="W3839" s="32">
        <v>2016</v>
      </c>
      <c r="X3839" s="38" t="s">
        <v>48</v>
      </c>
    </row>
    <row r="3840" spans="1:24" ht="50.1" customHeight="1">
      <c r="A3840" s="29" t="s">
        <v>9036</v>
      </c>
      <c r="B3840" s="30" t="s">
        <v>35</v>
      </c>
      <c r="C3840" s="31" t="s">
        <v>9037</v>
      </c>
      <c r="D3840" s="31" t="s">
        <v>9038</v>
      </c>
      <c r="E3840" s="31" t="s">
        <v>9039</v>
      </c>
      <c r="F3840" s="31" t="s">
        <v>9040</v>
      </c>
      <c r="G3840" s="32" t="s">
        <v>40</v>
      </c>
      <c r="H3840" s="33">
        <v>0</v>
      </c>
      <c r="I3840" s="67">
        <v>590000000</v>
      </c>
      <c r="J3840" s="32" t="s">
        <v>394</v>
      </c>
      <c r="K3840" s="32" t="s">
        <v>2101</v>
      </c>
      <c r="L3840" s="32" t="s">
        <v>83</v>
      </c>
      <c r="M3840" s="32" t="s">
        <v>69</v>
      </c>
      <c r="N3840" s="32" t="s">
        <v>9030</v>
      </c>
      <c r="O3840" s="32" t="s">
        <v>3711</v>
      </c>
      <c r="P3840" s="32">
        <v>796</v>
      </c>
      <c r="Q3840" s="32" t="s">
        <v>47</v>
      </c>
      <c r="R3840" s="34">
        <v>1</v>
      </c>
      <c r="S3840" s="34">
        <v>17500</v>
      </c>
      <c r="T3840" s="35">
        <f t="shared" si="308"/>
        <v>17500</v>
      </c>
      <c r="U3840" s="36">
        <f t="shared" si="309"/>
        <v>19600.000000000004</v>
      </c>
      <c r="V3840" s="37" t="s">
        <v>48</v>
      </c>
      <c r="W3840" s="32">
        <v>2016</v>
      </c>
      <c r="X3840" s="38" t="s">
        <v>48</v>
      </c>
    </row>
    <row r="3841" spans="1:24" ht="50.1" customHeight="1">
      <c r="A3841" s="29" t="s">
        <v>9041</v>
      </c>
      <c r="B3841" s="30" t="s">
        <v>35</v>
      </c>
      <c r="C3841" s="31" t="s">
        <v>8752</v>
      </c>
      <c r="D3841" s="31" t="s">
        <v>8753</v>
      </c>
      <c r="E3841" s="31" t="s">
        <v>8754</v>
      </c>
      <c r="F3841" s="31" t="s">
        <v>9042</v>
      </c>
      <c r="G3841" s="32" t="s">
        <v>40</v>
      </c>
      <c r="H3841" s="33">
        <v>0</v>
      </c>
      <c r="I3841" s="67">
        <v>590000000</v>
      </c>
      <c r="J3841" s="32" t="s">
        <v>394</v>
      </c>
      <c r="K3841" s="32" t="s">
        <v>2101</v>
      </c>
      <c r="L3841" s="32" t="s">
        <v>83</v>
      </c>
      <c r="M3841" s="32" t="s">
        <v>69</v>
      </c>
      <c r="N3841" s="32" t="s">
        <v>9043</v>
      </c>
      <c r="O3841" s="32" t="s">
        <v>46</v>
      </c>
      <c r="P3841" s="32">
        <v>796</v>
      </c>
      <c r="Q3841" s="32" t="s">
        <v>47</v>
      </c>
      <c r="R3841" s="34">
        <v>1</v>
      </c>
      <c r="S3841" s="34">
        <v>295000</v>
      </c>
      <c r="T3841" s="35">
        <f t="shared" si="308"/>
        <v>295000</v>
      </c>
      <c r="U3841" s="36">
        <f t="shared" si="309"/>
        <v>330400.00000000006</v>
      </c>
      <c r="V3841" s="37" t="s">
        <v>48</v>
      </c>
      <c r="W3841" s="32">
        <v>2016</v>
      </c>
      <c r="X3841" s="38" t="s">
        <v>48</v>
      </c>
    </row>
    <row r="3842" spans="1:24" ht="50.1" customHeight="1">
      <c r="A3842" s="29" t="s">
        <v>9044</v>
      </c>
      <c r="B3842" s="30" t="s">
        <v>35</v>
      </c>
      <c r="C3842" s="31" t="s">
        <v>1814</v>
      </c>
      <c r="D3842" s="31" t="s">
        <v>1815</v>
      </c>
      <c r="E3842" s="31" t="s">
        <v>1816</v>
      </c>
      <c r="F3842" s="31" t="s">
        <v>9045</v>
      </c>
      <c r="G3842" s="32" t="s">
        <v>40</v>
      </c>
      <c r="H3842" s="33">
        <v>0</v>
      </c>
      <c r="I3842" s="67">
        <v>590000000</v>
      </c>
      <c r="J3842" s="32" t="s">
        <v>394</v>
      </c>
      <c r="K3842" s="32" t="s">
        <v>2101</v>
      </c>
      <c r="L3842" s="32" t="s">
        <v>83</v>
      </c>
      <c r="M3842" s="32" t="s">
        <v>69</v>
      </c>
      <c r="N3842" s="32" t="s">
        <v>9046</v>
      </c>
      <c r="O3842" s="32" t="s">
        <v>9047</v>
      </c>
      <c r="P3842" s="32">
        <v>796</v>
      </c>
      <c r="Q3842" s="32" t="s">
        <v>47</v>
      </c>
      <c r="R3842" s="34">
        <v>2</v>
      </c>
      <c r="S3842" s="34">
        <v>47880</v>
      </c>
      <c r="T3842" s="35">
        <f t="shared" si="308"/>
        <v>95760</v>
      </c>
      <c r="U3842" s="36">
        <f t="shared" si="309"/>
        <v>107251.20000000001</v>
      </c>
      <c r="V3842" s="37" t="s">
        <v>48</v>
      </c>
      <c r="W3842" s="32">
        <v>2016</v>
      </c>
      <c r="X3842" s="38" t="s">
        <v>48</v>
      </c>
    </row>
    <row r="3843" spans="1:24" ht="50.1" customHeight="1">
      <c r="A3843" s="29" t="s">
        <v>9048</v>
      </c>
      <c r="B3843" s="30" t="s">
        <v>35</v>
      </c>
      <c r="C3843" s="31" t="s">
        <v>9049</v>
      </c>
      <c r="D3843" s="31" t="s">
        <v>9050</v>
      </c>
      <c r="E3843" s="31" t="s">
        <v>9051</v>
      </c>
      <c r="F3843" s="31" t="s">
        <v>9052</v>
      </c>
      <c r="G3843" s="32" t="s">
        <v>40</v>
      </c>
      <c r="H3843" s="33">
        <v>0</v>
      </c>
      <c r="I3843" s="67">
        <v>590000000</v>
      </c>
      <c r="J3843" s="32" t="s">
        <v>41</v>
      </c>
      <c r="K3843" s="32" t="s">
        <v>2101</v>
      </c>
      <c r="L3843" s="32" t="s">
        <v>302</v>
      </c>
      <c r="M3843" s="32" t="s">
        <v>69</v>
      </c>
      <c r="N3843" s="32" t="s">
        <v>9046</v>
      </c>
      <c r="O3843" s="32" t="s">
        <v>9047</v>
      </c>
      <c r="P3843" s="32">
        <v>796</v>
      </c>
      <c r="Q3843" s="32" t="s">
        <v>47</v>
      </c>
      <c r="R3843" s="34">
        <v>8</v>
      </c>
      <c r="S3843" s="34">
        <v>3780</v>
      </c>
      <c r="T3843" s="35">
        <f t="shared" si="308"/>
        <v>30240</v>
      </c>
      <c r="U3843" s="36">
        <f t="shared" si="309"/>
        <v>33868.800000000003</v>
      </c>
      <c r="V3843" s="37" t="s">
        <v>48</v>
      </c>
      <c r="W3843" s="32">
        <v>2016</v>
      </c>
      <c r="X3843" s="38" t="s">
        <v>48</v>
      </c>
    </row>
    <row r="3844" spans="1:24" ht="50.1" customHeight="1">
      <c r="A3844" s="29" t="s">
        <v>9053</v>
      </c>
      <c r="B3844" s="30" t="s">
        <v>35</v>
      </c>
      <c r="C3844" s="31" t="s">
        <v>9054</v>
      </c>
      <c r="D3844" s="31" t="s">
        <v>9055</v>
      </c>
      <c r="E3844" s="31" t="s">
        <v>9056</v>
      </c>
      <c r="F3844" s="31" t="s">
        <v>9057</v>
      </c>
      <c r="G3844" s="32" t="s">
        <v>40</v>
      </c>
      <c r="H3844" s="33">
        <v>0</v>
      </c>
      <c r="I3844" s="67">
        <v>590000000</v>
      </c>
      <c r="J3844" s="32" t="s">
        <v>41</v>
      </c>
      <c r="K3844" s="32" t="s">
        <v>2101</v>
      </c>
      <c r="L3844" s="32" t="s">
        <v>302</v>
      </c>
      <c r="M3844" s="32" t="s">
        <v>69</v>
      </c>
      <c r="N3844" s="32" t="s">
        <v>9046</v>
      </c>
      <c r="O3844" s="32" t="s">
        <v>9047</v>
      </c>
      <c r="P3844" s="32">
        <v>796</v>
      </c>
      <c r="Q3844" s="32" t="s">
        <v>47</v>
      </c>
      <c r="R3844" s="34">
        <v>2</v>
      </c>
      <c r="S3844" s="34">
        <v>9072</v>
      </c>
      <c r="T3844" s="35">
        <f t="shared" si="308"/>
        <v>18144</v>
      </c>
      <c r="U3844" s="36">
        <f t="shared" si="309"/>
        <v>20321.280000000002</v>
      </c>
      <c r="V3844" s="37" t="s">
        <v>48</v>
      </c>
      <c r="W3844" s="32">
        <v>2016</v>
      </c>
      <c r="X3844" s="38" t="s">
        <v>48</v>
      </c>
    </row>
    <row r="3845" spans="1:24" ht="50.1" customHeight="1">
      <c r="A3845" s="29" t="s">
        <v>9058</v>
      </c>
      <c r="B3845" s="30" t="s">
        <v>35</v>
      </c>
      <c r="C3845" s="31" t="s">
        <v>9054</v>
      </c>
      <c r="D3845" s="31" t="s">
        <v>9055</v>
      </c>
      <c r="E3845" s="31" t="s">
        <v>9056</v>
      </c>
      <c r="F3845" s="31" t="s">
        <v>9059</v>
      </c>
      <c r="G3845" s="32" t="s">
        <v>40</v>
      </c>
      <c r="H3845" s="33">
        <v>0</v>
      </c>
      <c r="I3845" s="67">
        <v>590000000</v>
      </c>
      <c r="J3845" s="32" t="s">
        <v>41</v>
      </c>
      <c r="K3845" s="32" t="s">
        <v>2101</v>
      </c>
      <c r="L3845" s="32" t="s">
        <v>302</v>
      </c>
      <c r="M3845" s="32" t="s">
        <v>69</v>
      </c>
      <c r="N3845" s="32" t="s">
        <v>9046</v>
      </c>
      <c r="O3845" s="32" t="s">
        <v>9047</v>
      </c>
      <c r="P3845" s="32">
        <v>796</v>
      </c>
      <c r="Q3845" s="32" t="s">
        <v>47</v>
      </c>
      <c r="R3845" s="34">
        <v>8</v>
      </c>
      <c r="S3845" s="34">
        <v>9072</v>
      </c>
      <c r="T3845" s="35">
        <f t="shared" si="308"/>
        <v>72576</v>
      </c>
      <c r="U3845" s="36">
        <f t="shared" si="309"/>
        <v>81285.12000000001</v>
      </c>
      <c r="V3845" s="37" t="s">
        <v>48</v>
      </c>
      <c r="W3845" s="32">
        <v>2016</v>
      </c>
      <c r="X3845" s="38" t="s">
        <v>48</v>
      </c>
    </row>
    <row r="3846" spans="1:24" ht="50.1" customHeight="1">
      <c r="A3846" s="29" t="s">
        <v>9060</v>
      </c>
      <c r="B3846" s="30" t="s">
        <v>35</v>
      </c>
      <c r="C3846" s="31" t="s">
        <v>9061</v>
      </c>
      <c r="D3846" s="31" t="s">
        <v>9062</v>
      </c>
      <c r="E3846" s="31" t="s">
        <v>9063</v>
      </c>
      <c r="F3846" s="31" t="s">
        <v>9064</v>
      </c>
      <c r="G3846" s="32" t="s">
        <v>40</v>
      </c>
      <c r="H3846" s="33">
        <v>0</v>
      </c>
      <c r="I3846" s="67">
        <v>590000000</v>
      </c>
      <c r="J3846" s="32" t="s">
        <v>41</v>
      </c>
      <c r="K3846" s="32" t="s">
        <v>2101</v>
      </c>
      <c r="L3846" s="32" t="s">
        <v>302</v>
      </c>
      <c r="M3846" s="32" t="s">
        <v>69</v>
      </c>
      <c r="N3846" s="32" t="s">
        <v>9046</v>
      </c>
      <c r="O3846" s="32" t="s">
        <v>9047</v>
      </c>
      <c r="P3846" s="32" t="s">
        <v>310</v>
      </c>
      <c r="Q3846" s="32" t="s">
        <v>311</v>
      </c>
      <c r="R3846" s="34">
        <v>50</v>
      </c>
      <c r="S3846" s="34">
        <v>383.1</v>
      </c>
      <c r="T3846" s="35">
        <f t="shared" si="308"/>
        <v>19155</v>
      </c>
      <c r="U3846" s="36">
        <f t="shared" si="309"/>
        <v>21453.600000000002</v>
      </c>
      <c r="V3846" s="37" t="s">
        <v>48</v>
      </c>
      <c r="W3846" s="32">
        <v>2016</v>
      </c>
      <c r="X3846" s="38" t="s">
        <v>48</v>
      </c>
    </row>
    <row r="3847" spans="1:24" ht="50.1" customHeight="1">
      <c r="A3847" s="29" t="s">
        <v>9065</v>
      </c>
      <c r="B3847" s="30" t="s">
        <v>35</v>
      </c>
      <c r="C3847" s="31" t="s">
        <v>9066</v>
      </c>
      <c r="D3847" s="31" t="s">
        <v>8404</v>
      </c>
      <c r="E3847" s="31" t="s">
        <v>9067</v>
      </c>
      <c r="F3847" s="31" t="s">
        <v>9068</v>
      </c>
      <c r="G3847" s="32" t="s">
        <v>40</v>
      </c>
      <c r="H3847" s="33">
        <v>0</v>
      </c>
      <c r="I3847" s="67">
        <v>590000000</v>
      </c>
      <c r="J3847" s="32" t="s">
        <v>394</v>
      </c>
      <c r="K3847" s="32" t="s">
        <v>2101</v>
      </c>
      <c r="L3847" s="32" t="s">
        <v>83</v>
      </c>
      <c r="M3847" s="32" t="s">
        <v>69</v>
      </c>
      <c r="N3847" s="32" t="s">
        <v>9046</v>
      </c>
      <c r="O3847" s="32" t="s">
        <v>9047</v>
      </c>
      <c r="P3847" s="32">
        <v>796</v>
      </c>
      <c r="Q3847" s="32" t="s">
        <v>47</v>
      </c>
      <c r="R3847" s="34">
        <v>100</v>
      </c>
      <c r="S3847" s="34">
        <v>138.6</v>
      </c>
      <c r="T3847" s="35">
        <f t="shared" si="308"/>
        <v>13860</v>
      </c>
      <c r="U3847" s="36">
        <f t="shared" si="309"/>
        <v>15523.2</v>
      </c>
      <c r="V3847" s="37" t="s">
        <v>48</v>
      </c>
      <c r="W3847" s="32">
        <v>2016</v>
      </c>
      <c r="X3847" s="38" t="s">
        <v>48</v>
      </c>
    </row>
    <row r="3848" spans="1:24" ht="50.1" customHeight="1">
      <c r="A3848" s="29" t="s">
        <v>9069</v>
      </c>
      <c r="B3848" s="30" t="s">
        <v>35</v>
      </c>
      <c r="C3848" s="31" t="s">
        <v>9070</v>
      </c>
      <c r="D3848" s="31" t="s">
        <v>6622</v>
      </c>
      <c r="E3848" s="31" t="s">
        <v>9071</v>
      </c>
      <c r="F3848" s="31" t="s">
        <v>9072</v>
      </c>
      <c r="G3848" s="32" t="s">
        <v>40</v>
      </c>
      <c r="H3848" s="33">
        <v>0</v>
      </c>
      <c r="I3848" s="67">
        <v>590000000</v>
      </c>
      <c r="J3848" s="32" t="s">
        <v>41</v>
      </c>
      <c r="K3848" s="32" t="s">
        <v>2101</v>
      </c>
      <c r="L3848" s="32" t="s">
        <v>302</v>
      </c>
      <c r="M3848" s="32" t="s">
        <v>69</v>
      </c>
      <c r="N3848" s="32" t="s">
        <v>9046</v>
      </c>
      <c r="O3848" s="32" t="s">
        <v>9047</v>
      </c>
      <c r="P3848" s="32">
        <v>796</v>
      </c>
      <c r="Q3848" s="32" t="s">
        <v>47</v>
      </c>
      <c r="R3848" s="34">
        <v>2</v>
      </c>
      <c r="S3848" s="34">
        <v>16380</v>
      </c>
      <c r="T3848" s="35">
        <f t="shared" si="308"/>
        <v>32760</v>
      </c>
      <c r="U3848" s="36">
        <f t="shared" si="309"/>
        <v>36691.200000000004</v>
      </c>
      <c r="V3848" s="37" t="s">
        <v>48</v>
      </c>
      <c r="W3848" s="32">
        <v>2016</v>
      </c>
      <c r="X3848" s="38" t="s">
        <v>48</v>
      </c>
    </row>
    <row r="3849" spans="1:24" ht="50.1" customHeight="1">
      <c r="A3849" s="29" t="s">
        <v>9073</v>
      </c>
      <c r="B3849" s="30" t="s">
        <v>35</v>
      </c>
      <c r="C3849" s="31" t="s">
        <v>9070</v>
      </c>
      <c r="D3849" s="31" t="s">
        <v>6622</v>
      </c>
      <c r="E3849" s="31" t="s">
        <v>9071</v>
      </c>
      <c r="F3849" s="31" t="s">
        <v>9074</v>
      </c>
      <c r="G3849" s="32" t="s">
        <v>40</v>
      </c>
      <c r="H3849" s="33">
        <v>0</v>
      </c>
      <c r="I3849" s="67">
        <v>590000000</v>
      </c>
      <c r="J3849" s="32" t="s">
        <v>41</v>
      </c>
      <c r="K3849" s="32" t="s">
        <v>2101</v>
      </c>
      <c r="L3849" s="32" t="s">
        <v>302</v>
      </c>
      <c r="M3849" s="32" t="s">
        <v>69</v>
      </c>
      <c r="N3849" s="32" t="s">
        <v>9046</v>
      </c>
      <c r="O3849" s="32" t="s">
        <v>9047</v>
      </c>
      <c r="P3849" s="32">
        <v>796</v>
      </c>
      <c r="Q3849" s="32" t="s">
        <v>47</v>
      </c>
      <c r="R3849" s="34">
        <v>8</v>
      </c>
      <c r="S3849" s="34">
        <v>16380</v>
      </c>
      <c r="T3849" s="35">
        <f t="shared" si="308"/>
        <v>131040</v>
      </c>
      <c r="U3849" s="36">
        <f t="shared" si="309"/>
        <v>146764.80000000002</v>
      </c>
      <c r="V3849" s="37" t="s">
        <v>48</v>
      </c>
      <c r="W3849" s="32">
        <v>2016</v>
      </c>
      <c r="X3849" s="38" t="s">
        <v>48</v>
      </c>
    </row>
    <row r="3850" spans="1:24" ht="50.1" customHeight="1">
      <c r="A3850" s="29" t="s">
        <v>9075</v>
      </c>
      <c r="B3850" s="30" t="s">
        <v>35</v>
      </c>
      <c r="C3850" s="31" t="s">
        <v>9076</v>
      </c>
      <c r="D3850" s="31" t="s">
        <v>3835</v>
      </c>
      <c r="E3850" s="31" t="s">
        <v>9077</v>
      </c>
      <c r="F3850" s="31" t="s">
        <v>9078</v>
      </c>
      <c r="G3850" s="32" t="s">
        <v>40</v>
      </c>
      <c r="H3850" s="33">
        <v>0</v>
      </c>
      <c r="I3850" s="67">
        <v>590000000</v>
      </c>
      <c r="J3850" s="32" t="s">
        <v>394</v>
      </c>
      <c r="K3850" s="32" t="s">
        <v>2101</v>
      </c>
      <c r="L3850" s="32" t="s">
        <v>83</v>
      </c>
      <c r="M3850" s="32" t="s">
        <v>69</v>
      </c>
      <c r="N3850" s="32" t="s">
        <v>9046</v>
      </c>
      <c r="O3850" s="32" t="s">
        <v>9047</v>
      </c>
      <c r="P3850" s="32" t="s">
        <v>310</v>
      </c>
      <c r="Q3850" s="32" t="s">
        <v>311</v>
      </c>
      <c r="R3850" s="34">
        <v>20</v>
      </c>
      <c r="S3850" s="34">
        <v>3276</v>
      </c>
      <c r="T3850" s="35">
        <f t="shared" si="308"/>
        <v>65520</v>
      </c>
      <c r="U3850" s="36">
        <f t="shared" si="309"/>
        <v>73382.400000000009</v>
      </c>
      <c r="V3850" s="37" t="s">
        <v>48</v>
      </c>
      <c r="W3850" s="32">
        <v>2016</v>
      </c>
      <c r="X3850" s="38" t="s">
        <v>48</v>
      </c>
    </row>
    <row r="3851" spans="1:24" ht="50.1" customHeight="1">
      <c r="A3851" s="29" t="s">
        <v>9079</v>
      </c>
      <c r="B3851" s="30" t="s">
        <v>35</v>
      </c>
      <c r="C3851" s="31" t="s">
        <v>2983</v>
      </c>
      <c r="D3851" s="31" t="s">
        <v>2811</v>
      </c>
      <c r="E3851" s="31" t="s">
        <v>2984</v>
      </c>
      <c r="F3851" s="31" t="s">
        <v>9080</v>
      </c>
      <c r="G3851" s="32" t="s">
        <v>40</v>
      </c>
      <c r="H3851" s="33">
        <v>0</v>
      </c>
      <c r="I3851" s="67">
        <v>590000000</v>
      </c>
      <c r="J3851" s="32" t="s">
        <v>2986</v>
      </c>
      <c r="K3851" s="32" t="s">
        <v>2101</v>
      </c>
      <c r="L3851" s="32" t="s">
        <v>41</v>
      </c>
      <c r="M3851" s="32" t="s">
        <v>84</v>
      </c>
      <c r="N3851" s="32" t="s">
        <v>9081</v>
      </c>
      <c r="O3851" s="32" t="s">
        <v>46</v>
      </c>
      <c r="P3851" s="32">
        <v>796</v>
      </c>
      <c r="Q3851" s="32" t="s">
        <v>47</v>
      </c>
      <c r="R3851" s="34">
        <v>4</v>
      </c>
      <c r="S3851" s="34">
        <v>25045</v>
      </c>
      <c r="T3851" s="35">
        <f t="shared" si="308"/>
        <v>100180</v>
      </c>
      <c r="U3851" s="36">
        <f t="shared" si="309"/>
        <v>112201.60000000001</v>
      </c>
      <c r="V3851" s="37" t="s">
        <v>48</v>
      </c>
      <c r="W3851" s="32">
        <v>2016</v>
      </c>
      <c r="X3851" s="38" t="s">
        <v>48</v>
      </c>
    </row>
    <row r="3852" spans="1:24" ht="50.1" customHeight="1">
      <c r="A3852" s="29" t="s">
        <v>9082</v>
      </c>
      <c r="B3852" s="30" t="s">
        <v>35</v>
      </c>
      <c r="C3852" s="31" t="s">
        <v>9083</v>
      </c>
      <c r="D3852" s="31" t="s">
        <v>9084</v>
      </c>
      <c r="E3852" s="31" t="s">
        <v>9085</v>
      </c>
      <c r="F3852" s="31" t="s">
        <v>9086</v>
      </c>
      <c r="G3852" s="32" t="s">
        <v>40</v>
      </c>
      <c r="H3852" s="33">
        <v>0</v>
      </c>
      <c r="I3852" s="67">
        <v>590000000</v>
      </c>
      <c r="J3852" s="32" t="s">
        <v>394</v>
      </c>
      <c r="K3852" s="32" t="s">
        <v>2101</v>
      </c>
      <c r="L3852" s="32" t="s">
        <v>394</v>
      </c>
      <c r="M3852" s="32" t="s">
        <v>512</v>
      </c>
      <c r="N3852" s="32" t="s">
        <v>225</v>
      </c>
      <c r="O3852" s="32" t="s">
        <v>111</v>
      </c>
      <c r="P3852" s="32">
        <v>796</v>
      </c>
      <c r="Q3852" s="32" t="s">
        <v>47</v>
      </c>
      <c r="R3852" s="34">
        <v>20</v>
      </c>
      <c r="S3852" s="34">
        <v>24480</v>
      </c>
      <c r="T3852" s="35">
        <f t="shared" si="308"/>
        <v>489600</v>
      </c>
      <c r="U3852" s="36">
        <f t="shared" si="309"/>
        <v>548352</v>
      </c>
      <c r="V3852" s="37" t="s">
        <v>48</v>
      </c>
      <c r="W3852" s="32">
        <v>2016</v>
      </c>
      <c r="X3852" s="38" t="s">
        <v>48</v>
      </c>
    </row>
    <row r="3853" spans="1:24" ht="50.1" customHeight="1">
      <c r="A3853" s="29" t="s">
        <v>9087</v>
      </c>
      <c r="B3853" s="30" t="s">
        <v>35</v>
      </c>
      <c r="C3853" s="31" t="s">
        <v>9083</v>
      </c>
      <c r="D3853" s="31" t="s">
        <v>9084</v>
      </c>
      <c r="E3853" s="31" t="s">
        <v>9085</v>
      </c>
      <c r="F3853" s="31" t="s">
        <v>9088</v>
      </c>
      <c r="G3853" s="32" t="s">
        <v>40</v>
      </c>
      <c r="H3853" s="33">
        <v>0</v>
      </c>
      <c r="I3853" s="67">
        <v>590000000</v>
      </c>
      <c r="J3853" s="32" t="s">
        <v>394</v>
      </c>
      <c r="K3853" s="32" t="s">
        <v>2101</v>
      </c>
      <c r="L3853" s="32" t="s">
        <v>394</v>
      </c>
      <c r="M3853" s="32" t="s">
        <v>512</v>
      </c>
      <c r="N3853" s="32" t="s">
        <v>225</v>
      </c>
      <c r="O3853" s="32" t="s">
        <v>111</v>
      </c>
      <c r="P3853" s="32">
        <v>796</v>
      </c>
      <c r="Q3853" s="32" t="s">
        <v>47</v>
      </c>
      <c r="R3853" s="34">
        <v>17</v>
      </c>
      <c r="S3853" s="34">
        <v>36210</v>
      </c>
      <c r="T3853" s="35">
        <f t="shared" si="308"/>
        <v>615570</v>
      </c>
      <c r="U3853" s="36">
        <f t="shared" si="309"/>
        <v>689438.4</v>
      </c>
      <c r="V3853" s="37" t="s">
        <v>48</v>
      </c>
      <c r="W3853" s="32">
        <v>2016</v>
      </c>
      <c r="X3853" s="38" t="s">
        <v>48</v>
      </c>
    </row>
    <row r="3854" spans="1:24" ht="50.1" customHeight="1">
      <c r="A3854" s="29" t="s">
        <v>9089</v>
      </c>
      <c r="B3854" s="30" t="s">
        <v>35</v>
      </c>
      <c r="C3854" s="31" t="s">
        <v>9083</v>
      </c>
      <c r="D3854" s="31" t="s">
        <v>9084</v>
      </c>
      <c r="E3854" s="31" t="s">
        <v>9085</v>
      </c>
      <c r="F3854" s="31" t="s">
        <v>9090</v>
      </c>
      <c r="G3854" s="32" t="s">
        <v>40</v>
      </c>
      <c r="H3854" s="33">
        <v>0</v>
      </c>
      <c r="I3854" s="67">
        <v>590000000</v>
      </c>
      <c r="J3854" s="32" t="s">
        <v>394</v>
      </c>
      <c r="K3854" s="32" t="s">
        <v>2101</v>
      </c>
      <c r="L3854" s="32" t="s">
        <v>394</v>
      </c>
      <c r="M3854" s="32" t="s">
        <v>512</v>
      </c>
      <c r="N3854" s="32" t="s">
        <v>225</v>
      </c>
      <c r="O3854" s="32" t="s">
        <v>111</v>
      </c>
      <c r="P3854" s="32">
        <v>796</v>
      </c>
      <c r="Q3854" s="32" t="s">
        <v>47</v>
      </c>
      <c r="R3854" s="34">
        <v>4</v>
      </c>
      <c r="S3854" s="34">
        <v>35700</v>
      </c>
      <c r="T3854" s="35">
        <f t="shared" si="308"/>
        <v>142800</v>
      </c>
      <c r="U3854" s="36">
        <f t="shared" si="309"/>
        <v>159936.00000000003</v>
      </c>
      <c r="V3854" s="37" t="s">
        <v>48</v>
      </c>
      <c r="W3854" s="32">
        <v>2016</v>
      </c>
      <c r="X3854" s="38" t="s">
        <v>48</v>
      </c>
    </row>
    <row r="3855" spans="1:24" ht="50.1" customHeight="1">
      <c r="A3855" s="29" t="s">
        <v>9091</v>
      </c>
      <c r="B3855" s="30" t="s">
        <v>35</v>
      </c>
      <c r="C3855" s="31" t="s">
        <v>9083</v>
      </c>
      <c r="D3855" s="31" t="s">
        <v>9084</v>
      </c>
      <c r="E3855" s="31" t="s">
        <v>9085</v>
      </c>
      <c r="F3855" s="31" t="s">
        <v>9092</v>
      </c>
      <c r="G3855" s="32" t="s">
        <v>40</v>
      </c>
      <c r="H3855" s="33">
        <v>0</v>
      </c>
      <c r="I3855" s="67">
        <v>590000000</v>
      </c>
      <c r="J3855" s="32" t="s">
        <v>394</v>
      </c>
      <c r="K3855" s="32" t="s">
        <v>2101</v>
      </c>
      <c r="L3855" s="32" t="s">
        <v>394</v>
      </c>
      <c r="M3855" s="32" t="s">
        <v>512</v>
      </c>
      <c r="N3855" s="32" t="s">
        <v>225</v>
      </c>
      <c r="O3855" s="32" t="s">
        <v>111</v>
      </c>
      <c r="P3855" s="32">
        <v>796</v>
      </c>
      <c r="Q3855" s="32" t="s">
        <v>47</v>
      </c>
      <c r="R3855" s="34">
        <v>11</v>
      </c>
      <c r="S3855" s="34">
        <v>35700</v>
      </c>
      <c r="T3855" s="35">
        <f t="shared" si="308"/>
        <v>392700</v>
      </c>
      <c r="U3855" s="36">
        <f t="shared" si="309"/>
        <v>439824.00000000006</v>
      </c>
      <c r="V3855" s="37" t="s">
        <v>48</v>
      </c>
      <c r="W3855" s="32">
        <v>2016</v>
      </c>
      <c r="X3855" s="38" t="s">
        <v>48</v>
      </c>
    </row>
    <row r="3856" spans="1:24" ht="50.1" customHeight="1">
      <c r="A3856" s="29" t="s">
        <v>9093</v>
      </c>
      <c r="B3856" s="30" t="s">
        <v>35</v>
      </c>
      <c r="C3856" s="31" t="s">
        <v>9083</v>
      </c>
      <c r="D3856" s="31" t="s">
        <v>9084</v>
      </c>
      <c r="E3856" s="31" t="s">
        <v>9085</v>
      </c>
      <c r="F3856" s="31" t="s">
        <v>9094</v>
      </c>
      <c r="G3856" s="32" t="s">
        <v>40</v>
      </c>
      <c r="H3856" s="33">
        <v>0</v>
      </c>
      <c r="I3856" s="67">
        <v>590000000</v>
      </c>
      <c r="J3856" s="32" t="s">
        <v>394</v>
      </c>
      <c r="K3856" s="32" t="s">
        <v>2101</v>
      </c>
      <c r="L3856" s="32" t="s">
        <v>394</v>
      </c>
      <c r="M3856" s="32" t="s">
        <v>512</v>
      </c>
      <c r="N3856" s="32" t="s">
        <v>225</v>
      </c>
      <c r="O3856" s="32" t="s">
        <v>111</v>
      </c>
      <c r="P3856" s="32">
        <v>796</v>
      </c>
      <c r="Q3856" s="32" t="s">
        <v>47</v>
      </c>
      <c r="R3856" s="34">
        <v>8</v>
      </c>
      <c r="S3856" s="34">
        <v>31365</v>
      </c>
      <c r="T3856" s="35">
        <f t="shared" si="308"/>
        <v>250920</v>
      </c>
      <c r="U3856" s="36">
        <f t="shared" si="309"/>
        <v>281030.40000000002</v>
      </c>
      <c r="V3856" s="37" t="s">
        <v>48</v>
      </c>
      <c r="W3856" s="32">
        <v>2016</v>
      </c>
      <c r="X3856" s="38" t="s">
        <v>48</v>
      </c>
    </row>
    <row r="3857" spans="1:24" ht="50.1" customHeight="1">
      <c r="A3857" s="29" t="s">
        <v>9095</v>
      </c>
      <c r="B3857" s="30" t="s">
        <v>35</v>
      </c>
      <c r="C3857" s="31" t="s">
        <v>9096</v>
      </c>
      <c r="D3857" s="31" t="s">
        <v>9097</v>
      </c>
      <c r="E3857" s="31" t="s">
        <v>9098</v>
      </c>
      <c r="F3857" s="31" t="s">
        <v>9099</v>
      </c>
      <c r="G3857" s="32" t="s">
        <v>40</v>
      </c>
      <c r="H3857" s="33">
        <v>0</v>
      </c>
      <c r="I3857" s="67">
        <v>590000000</v>
      </c>
      <c r="J3857" s="32" t="s">
        <v>394</v>
      </c>
      <c r="K3857" s="32" t="s">
        <v>2101</v>
      </c>
      <c r="L3857" s="32" t="s">
        <v>394</v>
      </c>
      <c r="M3857" s="32" t="s">
        <v>69</v>
      </c>
      <c r="N3857" s="32" t="s">
        <v>1481</v>
      </c>
      <c r="O3857" s="32" t="s">
        <v>146</v>
      </c>
      <c r="P3857" s="32">
        <v>796</v>
      </c>
      <c r="Q3857" s="32" t="s">
        <v>47</v>
      </c>
      <c r="R3857" s="34">
        <v>2</v>
      </c>
      <c r="S3857" s="34">
        <v>73674</v>
      </c>
      <c r="T3857" s="35">
        <f t="shared" si="308"/>
        <v>147348</v>
      </c>
      <c r="U3857" s="36">
        <f t="shared" si="309"/>
        <v>165029.76000000001</v>
      </c>
      <c r="V3857" s="37" t="s">
        <v>48</v>
      </c>
      <c r="W3857" s="32">
        <v>2016</v>
      </c>
      <c r="X3857" s="38" t="s">
        <v>48</v>
      </c>
    </row>
    <row r="3858" spans="1:24" ht="50.1" customHeight="1">
      <c r="A3858" s="29" t="s">
        <v>9100</v>
      </c>
      <c r="B3858" s="30" t="s">
        <v>35</v>
      </c>
      <c r="C3858" s="31" t="s">
        <v>9101</v>
      </c>
      <c r="D3858" s="31" t="s">
        <v>178</v>
      </c>
      <c r="E3858" s="31" t="s">
        <v>9102</v>
      </c>
      <c r="F3858" s="31" t="s">
        <v>9103</v>
      </c>
      <c r="G3858" s="32" t="s">
        <v>40</v>
      </c>
      <c r="H3858" s="33">
        <v>0</v>
      </c>
      <c r="I3858" s="67">
        <v>590000000</v>
      </c>
      <c r="J3858" s="32" t="s">
        <v>394</v>
      </c>
      <c r="K3858" s="32" t="s">
        <v>2101</v>
      </c>
      <c r="L3858" s="32" t="s">
        <v>394</v>
      </c>
      <c r="M3858" s="32" t="s">
        <v>69</v>
      </c>
      <c r="N3858" s="32" t="s">
        <v>1481</v>
      </c>
      <c r="O3858" s="32" t="s">
        <v>146</v>
      </c>
      <c r="P3858" s="32">
        <v>796</v>
      </c>
      <c r="Q3858" s="32" t="s">
        <v>47</v>
      </c>
      <c r="R3858" s="34">
        <v>4</v>
      </c>
      <c r="S3858" s="34">
        <v>8046</v>
      </c>
      <c r="T3858" s="35">
        <f t="shared" si="308"/>
        <v>32184</v>
      </c>
      <c r="U3858" s="36">
        <f t="shared" si="309"/>
        <v>36046.080000000002</v>
      </c>
      <c r="V3858" s="37" t="s">
        <v>48</v>
      </c>
      <c r="W3858" s="32">
        <v>2016</v>
      </c>
      <c r="X3858" s="38" t="s">
        <v>48</v>
      </c>
    </row>
    <row r="3859" spans="1:24" ht="50.1" customHeight="1">
      <c r="A3859" s="29" t="s">
        <v>9104</v>
      </c>
      <c r="B3859" s="30" t="s">
        <v>35</v>
      </c>
      <c r="C3859" s="31" t="s">
        <v>9096</v>
      </c>
      <c r="D3859" s="31" t="s">
        <v>9097</v>
      </c>
      <c r="E3859" s="31" t="s">
        <v>9098</v>
      </c>
      <c r="F3859" s="31" t="s">
        <v>9105</v>
      </c>
      <c r="G3859" s="32" t="s">
        <v>40</v>
      </c>
      <c r="H3859" s="33">
        <v>0</v>
      </c>
      <c r="I3859" s="67">
        <v>590000000</v>
      </c>
      <c r="J3859" s="32" t="s">
        <v>394</v>
      </c>
      <c r="K3859" s="32" t="s">
        <v>2101</v>
      </c>
      <c r="L3859" s="32" t="s">
        <v>394</v>
      </c>
      <c r="M3859" s="32" t="s">
        <v>69</v>
      </c>
      <c r="N3859" s="32" t="s">
        <v>1481</v>
      </c>
      <c r="O3859" s="32" t="s">
        <v>146</v>
      </c>
      <c r="P3859" s="32">
        <v>796</v>
      </c>
      <c r="Q3859" s="32" t="s">
        <v>47</v>
      </c>
      <c r="R3859" s="34">
        <v>1</v>
      </c>
      <c r="S3859" s="34">
        <v>445210</v>
      </c>
      <c r="T3859" s="35">
        <f t="shared" si="308"/>
        <v>445210</v>
      </c>
      <c r="U3859" s="36">
        <f t="shared" si="309"/>
        <v>498635.20000000007</v>
      </c>
      <c r="V3859" s="37" t="s">
        <v>48</v>
      </c>
      <c r="W3859" s="32">
        <v>2016</v>
      </c>
      <c r="X3859" s="38" t="s">
        <v>48</v>
      </c>
    </row>
    <row r="3860" spans="1:24" ht="50.1" customHeight="1">
      <c r="A3860" s="29" t="s">
        <v>9106</v>
      </c>
      <c r="B3860" s="30" t="s">
        <v>35</v>
      </c>
      <c r="C3860" s="31" t="s">
        <v>9101</v>
      </c>
      <c r="D3860" s="31" t="s">
        <v>178</v>
      </c>
      <c r="E3860" s="31" t="s">
        <v>9102</v>
      </c>
      <c r="F3860" s="31" t="s">
        <v>9107</v>
      </c>
      <c r="G3860" s="32" t="s">
        <v>40</v>
      </c>
      <c r="H3860" s="33">
        <v>0</v>
      </c>
      <c r="I3860" s="67">
        <v>590000000</v>
      </c>
      <c r="J3860" s="32" t="s">
        <v>394</v>
      </c>
      <c r="K3860" s="32" t="s">
        <v>2101</v>
      </c>
      <c r="L3860" s="32" t="s">
        <v>394</v>
      </c>
      <c r="M3860" s="32" t="s">
        <v>69</v>
      </c>
      <c r="N3860" s="32" t="s">
        <v>1481</v>
      </c>
      <c r="O3860" s="32" t="s">
        <v>146</v>
      </c>
      <c r="P3860" s="32">
        <v>796</v>
      </c>
      <c r="Q3860" s="32" t="s">
        <v>47</v>
      </c>
      <c r="R3860" s="34">
        <v>1</v>
      </c>
      <c r="S3860" s="34">
        <v>316762</v>
      </c>
      <c r="T3860" s="35">
        <f t="shared" si="308"/>
        <v>316762</v>
      </c>
      <c r="U3860" s="36">
        <f t="shared" si="309"/>
        <v>354773.44000000006</v>
      </c>
      <c r="V3860" s="37" t="s">
        <v>48</v>
      </c>
      <c r="W3860" s="32">
        <v>2016</v>
      </c>
      <c r="X3860" s="38" t="s">
        <v>48</v>
      </c>
    </row>
    <row r="3861" spans="1:24" ht="50.1" customHeight="1">
      <c r="A3861" s="29" t="s">
        <v>9108</v>
      </c>
      <c r="B3861" s="30" t="s">
        <v>35</v>
      </c>
      <c r="C3861" s="31" t="s">
        <v>9101</v>
      </c>
      <c r="D3861" s="31" t="s">
        <v>178</v>
      </c>
      <c r="E3861" s="31" t="s">
        <v>9102</v>
      </c>
      <c r="F3861" s="31" t="s">
        <v>9109</v>
      </c>
      <c r="G3861" s="32" t="s">
        <v>40</v>
      </c>
      <c r="H3861" s="33">
        <v>0</v>
      </c>
      <c r="I3861" s="67">
        <v>590000000</v>
      </c>
      <c r="J3861" s="32" t="s">
        <v>394</v>
      </c>
      <c r="K3861" s="32" t="s">
        <v>2101</v>
      </c>
      <c r="L3861" s="32" t="s">
        <v>394</v>
      </c>
      <c r="M3861" s="32" t="s">
        <v>69</v>
      </c>
      <c r="N3861" s="32" t="s">
        <v>1481</v>
      </c>
      <c r="O3861" s="32" t="s">
        <v>146</v>
      </c>
      <c r="P3861" s="32">
        <v>796</v>
      </c>
      <c r="Q3861" s="32" t="s">
        <v>47</v>
      </c>
      <c r="R3861" s="102">
        <v>2</v>
      </c>
      <c r="S3861" s="102">
        <v>52118</v>
      </c>
      <c r="T3861" s="102">
        <v>0</v>
      </c>
      <c r="U3861" s="316">
        <f t="shared" ref="U3861" si="310">T3861*1.12</f>
        <v>0</v>
      </c>
      <c r="V3861" s="37" t="s">
        <v>48</v>
      </c>
      <c r="W3861" s="32">
        <v>2016</v>
      </c>
      <c r="X3861" s="38" t="s">
        <v>12864</v>
      </c>
    </row>
    <row r="3862" spans="1:24" ht="50.1" customHeight="1">
      <c r="A3862" s="68" t="s">
        <v>14381</v>
      </c>
      <c r="B3862" s="54" t="s">
        <v>35</v>
      </c>
      <c r="C3862" s="42" t="s">
        <v>9101</v>
      </c>
      <c r="D3862" s="42" t="s">
        <v>178</v>
      </c>
      <c r="E3862" s="42" t="s">
        <v>9102</v>
      </c>
      <c r="F3862" s="42" t="s">
        <v>14382</v>
      </c>
      <c r="G3862" s="30" t="s">
        <v>40</v>
      </c>
      <c r="H3862" s="239">
        <v>0</v>
      </c>
      <c r="I3862" s="313">
        <v>590000000</v>
      </c>
      <c r="J3862" s="68" t="s">
        <v>394</v>
      </c>
      <c r="K3862" s="30" t="s">
        <v>14383</v>
      </c>
      <c r="L3862" s="30" t="s">
        <v>396</v>
      </c>
      <c r="M3862" s="30" t="s">
        <v>69</v>
      </c>
      <c r="N3862" s="30" t="s">
        <v>5908</v>
      </c>
      <c r="O3862" s="30" t="s">
        <v>3482</v>
      </c>
      <c r="P3862" s="32">
        <v>796</v>
      </c>
      <c r="Q3862" s="32" t="s">
        <v>47</v>
      </c>
      <c r="R3862" s="58">
        <v>2</v>
      </c>
      <c r="S3862" s="58">
        <v>57000</v>
      </c>
      <c r="T3862" s="58">
        <f>S3862*R3862</f>
        <v>114000</v>
      </c>
      <c r="U3862" s="58">
        <f>T3862*1.12</f>
        <v>127680.00000000001</v>
      </c>
      <c r="V3862" s="30"/>
      <c r="W3862" s="68">
        <v>2016</v>
      </c>
      <c r="X3862" s="123"/>
    </row>
    <row r="3863" spans="1:24" ht="50.1" customHeight="1">
      <c r="A3863" s="29" t="s">
        <v>9110</v>
      </c>
      <c r="B3863" s="30" t="s">
        <v>35</v>
      </c>
      <c r="C3863" s="31" t="s">
        <v>9111</v>
      </c>
      <c r="D3863" s="31" t="s">
        <v>9112</v>
      </c>
      <c r="E3863" s="31" t="s">
        <v>9113</v>
      </c>
      <c r="F3863" s="31" t="s">
        <v>9114</v>
      </c>
      <c r="G3863" s="32" t="s">
        <v>40</v>
      </c>
      <c r="H3863" s="33">
        <v>0</v>
      </c>
      <c r="I3863" s="67">
        <v>590000000</v>
      </c>
      <c r="J3863" s="32" t="s">
        <v>394</v>
      </c>
      <c r="K3863" s="32" t="s">
        <v>2101</v>
      </c>
      <c r="L3863" s="32" t="s">
        <v>394</v>
      </c>
      <c r="M3863" s="32" t="s">
        <v>69</v>
      </c>
      <c r="N3863" s="32" t="s">
        <v>314</v>
      </c>
      <c r="O3863" s="32" t="s">
        <v>111</v>
      </c>
      <c r="P3863" s="32">
        <v>796</v>
      </c>
      <c r="Q3863" s="32" t="s">
        <v>47</v>
      </c>
      <c r="R3863" s="34">
        <v>2</v>
      </c>
      <c r="S3863" s="34">
        <v>173838.6</v>
      </c>
      <c r="T3863" s="35">
        <f t="shared" si="308"/>
        <v>347677.2</v>
      </c>
      <c r="U3863" s="36">
        <f t="shared" si="309"/>
        <v>389398.46400000004</v>
      </c>
      <c r="V3863" s="37" t="s">
        <v>48</v>
      </c>
      <c r="W3863" s="32">
        <v>2016</v>
      </c>
      <c r="X3863" s="38" t="s">
        <v>48</v>
      </c>
    </row>
    <row r="3864" spans="1:24" ht="50.1" customHeight="1">
      <c r="A3864" s="29" t="s">
        <v>9115</v>
      </c>
      <c r="B3864" s="30" t="s">
        <v>35</v>
      </c>
      <c r="C3864" s="31" t="s">
        <v>9111</v>
      </c>
      <c r="D3864" s="31" t="s">
        <v>9112</v>
      </c>
      <c r="E3864" s="31" t="s">
        <v>9113</v>
      </c>
      <c r="F3864" s="31" t="s">
        <v>9116</v>
      </c>
      <c r="G3864" s="32" t="s">
        <v>40</v>
      </c>
      <c r="H3864" s="33">
        <v>0</v>
      </c>
      <c r="I3864" s="67">
        <v>590000000</v>
      </c>
      <c r="J3864" s="32" t="s">
        <v>394</v>
      </c>
      <c r="K3864" s="32" t="s">
        <v>2101</v>
      </c>
      <c r="L3864" s="32" t="s">
        <v>394</v>
      </c>
      <c r="M3864" s="32" t="s">
        <v>69</v>
      </c>
      <c r="N3864" s="32" t="s">
        <v>314</v>
      </c>
      <c r="O3864" s="32" t="s">
        <v>111</v>
      </c>
      <c r="P3864" s="32">
        <v>796</v>
      </c>
      <c r="Q3864" s="32" t="s">
        <v>47</v>
      </c>
      <c r="R3864" s="34">
        <v>2</v>
      </c>
      <c r="S3864" s="34">
        <v>156009</v>
      </c>
      <c r="T3864" s="35">
        <f t="shared" si="308"/>
        <v>312018</v>
      </c>
      <c r="U3864" s="36">
        <f t="shared" si="309"/>
        <v>349460.16000000003</v>
      </c>
      <c r="V3864" s="37" t="s">
        <v>48</v>
      </c>
      <c r="W3864" s="32">
        <v>2016</v>
      </c>
      <c r="X3864" s="38" t="s">
        <v>48</v>
      </c>
    </row>
    <row r="3865" spans="1:24" ht="50.1" customHeight="1">
      <c r="A3865" s="29" t="s">
        <v>9117</v>
      </c>
      <c r="B3865" s="30" t="s">
        <v>35</v>
      </c>
      <c r="C3865" s="31" t="s">
        <v>9118</v>
      </c>
      <c r="D3865" s="31" t="s">
        <v>1802</v>
      </c>
      <c r="E3865" s="31" t="s">
        <v>9119</v>
      </c>
      <c r="F3865" s="31" t="s">
        <v>9120</v>
      </c>
      <c r="G3865" s="32" t="s">
        <v>40</v>
      </c>
      <c r="H3865" s="33">
        <v>0</v>
      </c>
      <c r="I3865" s="67">
        <v>590000000</v>
      </c>
      <c r="J3865" s="32" t="s">
        <v>394</v>
      </c>
      <c r="K3865" s="32" t="s">
        <v>2101</v>
      </c>
      <c r="L3865" s="32" t="s">
        <v>394</v>
      </c>
      <c r="M3865" s="32" t="s">
        <v>69</v>
      </c>
      <c r="N3865" s="32" t="s">
        <v>314</v>
      </c>
      <c r="O3865" s="32" t="s">
        <v>111</v>
      </c>
      <c r="P3865" s="32">
        <v>796</v>
      </c>
      <c r="Q3865" s="32" t="s">
        <v>47</v>
      </c>
      <c r="R3865" s="34">
        <v>3</v>
      </c>
      <c r="S3865" s="34">
        <v>82.62</v>
      </c>
      <c r="T3865" s="35">
        <f t="shared" si="308"/>
        <v>247.86</v>
      </c>
      <c r="U3865" s="36">
        <f t="shared" si="309"/>
        <v>277.60320000000002</v>
      </c>
      <c r="V3865" s="37" t="s">
        <v>48</v>
      </c>
      <c r="W3865" s="32">
        <v>2016</v>
      </c>
      <c r="X3865" s="38" t="s">
        <v>48</v>
      </c>
    </row>
    <row r="3866" spans="1:24" ht="50.1" customHeight="1">
      <c r="A3866" s="29" t="s">
        <v>9121</v>
      </c>
      <c r="B3866" s="30" t="s">
        <v>35</v>
      </c>
      <c r="C3866" s="31" t="s">
        <v>7202</v>
      </c>
      <c r="D3866" s="31" t="s">
        <v>7203</v>
      </c>
      <c r="E3866" s="31" t="s">
        <v>7204</v>
      </c>
      <c r="F3866" s="31" t="s">
        <v>9122</v>
      </c>
      <c r="G3866" s="32" t="s">
        <v>40</v>
      </c>
      <c r="H3866" s="33">
        <v>0</v>
      </c>
      <c r="I3866" s="67">
        <v>590000000</v>
      </c>
      <c r="J3866" s="32" t="s">
        <v>394</v>
      </c>
      <c r="K3866" s="32" t="s">
        <v>2101</v>
      </c>
      <c r="L3866" s="32" t="s">
        <v>394</v>
      </c>
      <c r="M3866" s="32" t="s">
        <v>69</v>
      </c>
      <c r="N3866" s="32" t="s">
        <v>314</v>
      </c>
      <c r="O3866" s="32" t="s">
        <v>111</v>
      </c>
      <c r="P3866" s="32">
        <v>796</v>
      </c>
      <c r="Q3866" s="32" t="s">
        <v>47</v>
      </c>
      <c r="R3866" s="34">
        <v>8</v>
      </c>
      <c r="S3866" s="34">
        <v>25.5</v>
      </c>
      <c r="T3866" s="35">
        <f t="shared" si="308"/>
        <v>204</v>
      </c>
      <c r="U3866" s="36">
        <f t="shared" si="309"/>
        <v>228.48000000000002</v>
      </c>
      <c r="V3866" s="37" t="s">
        <v>48</v>
      </c>
      <c r="W3866" s="32">
        <v>2016</v>
      </c>
      <c r="X3866" s="38" t="s">
        <v>48</v>
      </c>
    </row>
    <row r="3867" spans="1:24" ht="50.1" customHeight="1">
      <c r="A3867" s="29" t="s">
        <v>9123</v>
      </c>
      <c r="B3867" s="30" t="s">
        <v>35</v>
      </c>
      <c r="C3867" s="31" t="s">
        <v>7202</v>
      </c>
      <c r="D3867" s="31" t="s">
        <v>7203</v>
      </c>
      <c r="E3867" s="31" t="s">
        <v>7204</v>
      </c>
      <c r="F3867" s="31" t="s">
        <v>9124</v>
      </c>
      <c r="G3867" s="32" t="s">
        <v>40</v>
      </c>
      <c r="H3867" s="33">
        <v>0</v>
      </c>
      <c r="I3867" s="67">
        <v>590000000</v>
      </c>
      <c r="J3867" s="32" t="s">
        <v>394</v>
      </c>
      <c r="K3867" s="32" t="s">
        <v>2101</v>
      </c>
      <c r="L3867" s="32" t="s">
        <v>394</v>
      </c>
      <c r="M3867" s="32" t="s">
        <v>69</v>
      </c>
      <c r="N3867" s="32" t="s">
        <v>314</v>
      </c>
      <c r="O3867" s="32" t="s">
        <v>111</v>
      </c>
      <c r="P3867" s="32">
        <v>796</v>
      </c>
      <c r="Q3867" s="32" t="s">
        <v>47</v>
      </c>
      <c r="R3867" s="34">
        <v>8</v>
      </c>
      <c r="S3867" s="34">
        <v>25.5</v>
      </c>
      <c r="T3867" s="35">
        <f t="shared" si="308"/>
        <v>204</v>
      </c>
      <c r="U3867" s="36">
        <f t="shared" si="309"/>
        <v>228.48000000000002</v>
      </c>
      <c r="V3867" s="37" t="s">
        <v>48</v>
      </c>
      <c r="W3867" s="32">
        <v>2016</v>
      </c>
      <c r="X3867" s="38" t="s">
        <v>48</v>
      </c>
    </row>
    <row r="3868" spans="1:24" ht="50.1" customHeight="1">
      <c r="A3868" s="29" t="s">
        <v>9125</v>
      </c>
      <c r="B3868" s="30" t="s">
        <v>35</v>
      </c>
      <c r="C3868" s="31" t="s">
        <v>7202</v>
      </c>
      <c r="D3868" s="31" t="s">
        <v>7203</v>
      </c>
      <c r="E3868" s="31" t="s">
        <v>7204</v>
      </c>
      <c r="F3868" s="31" t="s">
        <v>9126</v>
      </c>
      <c r="G3868" s="32" t="s">
        <v>40</v>
      </c>
      <c r="H3868" s="33">
        <v>0</v>
      </c>
      <c r="I3868" s="67">
        <v>590000000</v>
      </c>
      <c r="J3868" s="32" t="s">
        <v>394</v>
      </c>
      <c r="K3868" s="32" t="s">
        <v>2101</v>
      </c>
      <c r="L3868" s="32" t="s">
        <v>394</v>
      </c>
      <c r="M3868" s="32" t="s">
        <v>69</v>
      </c>
      <c r="N3868" s="32" t="s">
        <v>314</v>
      </c>
      <c r="O3868" s="32" t="s">
        <v>111</v>
      </c>
      <c r="P3868" s="32">
        <v>796</v>
      </c>
      <c r="Q3868" s="32" t="s">
        <v>47</v>
      </c>
      <c r="R3868" s="34">
        <v>3</v>
      </c>
      <c r="S3868" s="34">
        <v>35.700000000000003</v>
      </c>
      <c r="T3868" s="35">
        <f t="shared" si="308"/>
        <v>107.10000000000001</v>
      </c>
      <c r="U3868" s="36">
        <f t="shared" si="309"/>
        <v>119.95200000000003</v>
      </c>
      <c r="V3868" s="37" t="s">
        <v>48</v>
      </c>
      <c r="W3868" s="32">
        <v>2016</v>
      </c>
      <c r="X3868" s="38" t="s">
        <v>48</v>
      </c>
    </row>
    <row r="3869" spans="1:24" ht="50.1" customHeight="1">
      <c r="A3869" s="29" t="s">
        <v>9127</v>
      </c>
      <c r="B3869" s="30" t="s">
        <v>35</v>
      </c>
      <c r="C3869" s="31" t="s">
        <v>9128</v>
      </c>
      <c r="D3869" s="31" t="s">
        <v>1956</v>
      </c>
      <c r="E3869" s="31" t="s">
        <v>9129</v>
      </c>
      <c r="F3869" s="31" t="s">
        <v>9130</v>
      </c>
      <c r="G3869" s="32" t="s">
        <v>40</v>
      </c>
      <c r="H3869" s="33">
        <v>0</v>
      </c>
      <c r="I3869" s="67">
        <v>590000000</v>
      </c>
      <c r="J3869" s="32" t="s">
        <v>394</v>
      </c>
      <c r="K3869" s="32" t="s">
        <v>2101</v>
      </c>
      <c r="L3869" s="32" t="s">
        <v>394</v>
      </c>
      <c r="M3869" s="32" t="s">
        <v>69</v>
      </c>
      <c r="N3869" s="32" t="s">
        <v>314</v>
      </c>
      <c r="O3869" s="32" t="s">
        <v>111</v>
      </c>
      <c r="P3869" s="32">
        <v>796</v>
      </c>
      <c r="Q3869" s="32" t="s">
        <v>47</v>
      </c>
      <c r="R3869" s="34">
        <v>4</v>
      </c>
      <c r="S3869" s="34">
        <v>35.700000000000003</v>
      </c>
      <c r="T3869" s="35">
        <f t="shared" si="308"/>
        <v>142.80000000000001</v>
      </c>
      <c r="U3869" s="36">
        <f t="shared" si="309"/>
        <v>159.93600000000004</v>
      </c>
      <c r="V3869" s="37" t="s">
        <v>48</v>
      </c>
      <c r="W3869" s="32">
        <v>2016</v>
      </c>
      <c r="X3869" s="38" t="s">
        <v>48</v>
      </c>
    </row>
    <row r="3870" spans="1:24" ht="50.1" customHeight="1">
      <c r="A3870" s="29" t="s">
        <v>9131</v>
      </c>
      <c r="B3870" s="30" t="s">
        <v>35</v>
      </c>
      <c r="C3870" s="31" t="s">
        <v>9132</v>
      </c>
      <c r="D3870" s="31" t="s">
        <v>1956</v>
      </c>
      <c r="E3870" s="31" t="s">
        <v>9133</v>
      </c>
      <c r="F3870" s="31" t="s">
        <v>9134</v>
      </c>
      <c r="G3870" s="32" t="s">
        <v>40</v>
      </c>
      <c r="H3870" s="33">
        <v>0</v>
      </c>
      <c r="I3870" s="67">
        <v>590000000</v>
      </c>
      <c r="J3870" s="32" t="s">
        <v>394</v>
      </c>
      <c r="K3870" s="32" t="s">
        <v>2101</v>
      </c>
      <c r="L3870" s="32" t="s">
        <v>394</v>
      </c>
      <c r="M3870" s="32" t="s">
        <v>69</v>
      </c>
      <c r="N3870" s="32" t="s">
        <v>314</v>
      </c>
      <c r="O3870" s="32" t="s">
        <v>111</v>
      </c>
      <c r="P3870" s="32">
        <v>796</v>
      </c>
      <c r="Q3870" s="32" t="s">
        <v>47</v>
      </c>
      <c r="R3870" s="34">
        <v>2</v>
      </c>
      <c r="S3870" s="34">
        <v>35.700000000000003</v>
      </c>
      <c r="T3870" s="35">
        <f t="shared" si="308"/>
        <v>71.400000000000006</v>
      </c>
      <c r="U3870" s="36">
        <f t="shared" si="309"/>
        <v>79.968000000000018</v>
      </c>
      <c r="V3870" s="37" t="s">
        <v>48</v>
      </c>
      <c r="W3870" s="32">
        <v>2016</v>
      </c>
      <c r="X3870" s="38" t="s">
        <v>48</v>
      </c>
    </row>
    <row r="3871" spans="1:24" ht="50.1" customHeight="1">
      <c r="A3871" s="29" t="s">
        <v>9135</v>
      </c>
      <c r="B3871" s="30" t="s">
        <v>35</v>
      </c>
      <c r="C3871" s="31" t="s">
        <v>9128</v>
      </c>
      <c r="D3871" s="31" t="s">
        <v>1956</v>
      </c>
      <c r="E3871" s="31" t="s">
        <v>9129</v>
      </c>
      <c r="F3871" s="31" t="s">
        <v>9136</v>
      </c>
      <c r="G3871" s="32" t="s">
        <v>40</v>
      </c>
      <c r="H3871" s="33">
        <v>0</v>
      </c>
      <c r="I3871" s="67">
        <v>590000000</v>
      </c>
      <c r="J3871" s="32" t="s">
        <v>394</v>
      </c>
      <c r="K3871" s="32" t="s">
        <v>2101</v>
      </c>
      <c r="L3871" s="32" t="s">
        <v>394</v>
      </c>
      <c r="M3871" s="32" t="s">
        <v>69</v>
      </c>
      <c r="N3871" s="32" t="s">
        <v>314</v>
      </c>
      <c r="O3871" s="32" t="s">
        <v>111</v>
      </c>
      <c r="P3871" s="32">
        <v>796</v>
      </c>
      <c r="Q3871" s="32" t="s">
        <v>47</v>
      </c>
      <c r="R3871" s="34">
        <v>1</v>
      </c>
      <c r="S3871" s="34">
        <v>178.5</v>
      </c>
      <c r="T3871" s="35">
        <f t="shared" si="308"/>
        <v>178.5</v>
      </c>
      <c r="U3871" s="36">
        <f t="shared" si="309"/>
        <v>199.92000000000002</v>
      </c>
      <c r="V3871" s="37" t="s">
        <v>48</v>
      </c>
      <c r="W3871" s="32">
        <v>2016</v>
      </c>
      <c r="X3871" s="38" t="s">
        <v>48</v>
      </c>
    </row>
    <row r="3872" spans="1:24" ht="50.1" customHeight="1">
      <c r="A3872" s="29" t="s">
        <v>9137</v>
      </c>
      <c r="B3872" s="30" t="s">
        <v>35</v>
      </c>
      <c r="C3872" s="31" t="s">
        <v>9138</v>
      </c>
      <c r="D3872" s="31" t="s">
        <v>1956</v>
      </c>
      <c r="E3872" s="31" t="s">
        <v>9139</v>
      </c>
      <c r="F3872" s="31" t="s">
        <v>9140</v>
      </c>
      <c r="G3872" s="32" t="s">
        <v>40</v>
      </c>
      <c r="H3872" s="33">
        <v>0</v>
      </c>
      <c r="I3872" s="67">
        <v>590000000</v>
      </c>
      <c r="J3872" s="32" t="s">
        <v>394</v>
      </c>
      <c r="K3872" s="32" t="s">
        <v>2101</v>
      </c>
      <c r="L3872" s="32" t="s">
        <v>394</v>
      </c>
      <c r="M3872" s="32" t="s">
        <v>69</v>
      </c>
      <c r="N3872" s="32" t="s">
        <v>314</v>
      </c>
      <c r="O3872" s="32" t="s">
        <v>111</v>
      </c>
      <c r="P3872" s="32">
        <v>796</v>
      </c>
      <c r="Q3872" s="32" t="s">
        <v>47</v>
      </c>
      <c r="R3872" s="34">
        <v>1</v>
      </c>
      <c r="S3872" s="34">
        <v>178.5</v>
      </c>
      <c r="T3872" s="35">
        <f t="shared" si="308"/>
        <v>178.5</v>
      </c>
      <c r="U3872" s="36">
        <f t="shared" si="309"/>
        <v>199.92000000000002</v>
      </c>
      <c r="V3872" s="37" t="s">
        <v>48</v>
      </c>
      <c r="W3872" s="32">
        <v>2016</v>
      </c>
      <c r="X3872" s="38" t="s">
        <v>48</v>
      </c>
    </row>
    <row r="3873" spans="1:24" ht="50.1" customHeight="1">
      <c r="A3873" s="29" t="s">
        <v>9141</v>
      </c>
      <c r="B3873" s="30" t="s">
        <v>35</v>
      </c>
      <c r="C3873" s="31" t="s">
        <v>3325</v>
      </c>
      <c r="D3873" s="31" t="s">
        <v>3326</v>
      </c>
      <c r="E3873" s="31" t="s">
        <v>3327</v>
      </c>
      <c r="F3873" s="31" t="s">
        <v>9142</v>
      </c>
      <c r="G3873" s="32" t="s">
        <v>40</v>
      </c>
      <c r="H3873" s="33">
        <v>0</v>
      </c>
      <c r="I3873" s="67">
        <v>590000000</v>
      </c>
      <c r="J3873" s="32" t="s">
        <v>394</v>
      </c>
      <c r="K3873" s="32" t="s">
        <v>2101</v>
      </c>
      <c r="L3873" s="32" t="s">
        <v>394</v>
      </c>
      <c r="M3873" s="32" t="s">
        <v>69</v>
      </c>
      <c r="N3873" s="32" t="s">
        <v>314</v>
      </c>
      <c r="O3873" s="32" t="s">
        <v>111</v>
      </c>
      <c r="P3873" s="32">
        <v>796</v>
      </c>
      <c r="Q3873" s="32" t="s">
        <v>47</v>
      </c>
      <c r="R3873" s="34">
        <v>1</v>
      </c>
      <c r="S3873" s="34">
        <v>535.5</v>
      </c>
      <c r="T3873" s="35">
        <f t="shared" si="308"/>
        <v>535.5</v>
      </c>
      <c r="U3873" s="36">
        <f t="shared" si="309"/>
        <v>599.7600000000001</v>
      </c>
      <c r="V3873" s="37" t="s">
        <v>48</v>
      </c>
      <c r="W3873" s="32">
        <v>2016</v>
      </c>
      <c r="X3873" s="38" t="s">
        <v>48</v>
      </c>
    </row>
    <row r="3874" spans="1:24" ht="50.1" customHeight="1">
      <c r="A3874" s="29" t="s">
        <v>9143</v>
      </c>
      <c r="B3874" s="30" t="s">
        <v>35</v>
      </c>
      <c r="C3874" s="31" t="s">
        <v>9144</v>
      </c>
      <c r="D3874" s="31" t="s">
        <v>5079</v>
      </c>
      <c r="E3874" s="31" t="s">
        <v>9145</v>
      </c>
      <c r="F3874" s="31" t="s">
        <v>9146</v>
      </c>
      <c r="G3874" s="32" t="s">
        <v>40</v>
      </c>
      <c r="H3874" s="33">
        <v>0</v>
      </c>
      <c r="I3874" s="67">
        <v>590000000</v>
      </c>
      <c r="J3874" s="32" t="s">
        <v>394</v>
      </c>
      <c r="K3874" s="32" t="s">
        <v>2101</v>
      </c>
      <c r="L3874" s="32" t="s">
        <v>394</v>
      </c>
      <c r="M3874" s="32" t="s">
        <v>69</v>
      </c>
      <c r="N3874" s="32" t="s">
        <v>314</v>
      </c>
      <c r="O3874" s="32" t="s">
        <v>111</v>
      </c>
      <c r="P3874" s="32">
        <v>796</v>
      </c>
      <c r="Q3874" s="32" t="s">
        <v>47</v>
      </c>
      <c r="R3874" s="34">
        <v>80</v>
      </c>
      <c r="S3874" s="34">
        <v>3501.4050000000002</v>
      </c>
      <c r="T3874" s="35">
        <f t="shared" si="308"/>
        <v>280112.40000000002</v>
      </c>
      <c r="U3874" s="36">
        <f t="shared" si="309"/>
        <v>313725.88800000004</v>
      </c>
      <c r="V3874" s="37" t="s">
        <v>48</v>
      </c>
      <c r="W3874" s="32">
        <v>2016</v>
      </c>
      <c r="X3874" s="38" t="s">
        <v>48</v>
      </c>
    </row>
    <row r="3875" spans="1:24" ht="50.1" customHeight="1">
      <c r="A3875" s="29" t="s">
        <v>9147</v>
      </c>
      <c r="B3875" s="30" t="s">
        <v>35</v>
      </c>
      <c r="C3875" s="31" t="s">
        <v>9144</v>
      </c>
      <c r="D3875" s="31" t="s">
        <v>5079</v>
      </c>
      <c r="E3875" s="31" t="s">
        <v>9145</v>
      </c>
      <c r="F3875" s="31" t="s">
        <v>9148</v>
      </c>
      <c r="G3875" s="32" t="s">
        <v>40</v>
      </c>
      <c r="H3875" s="33">
        <v>0</v>
      </c>
      <c r="I3875" s="67">
        <v>590000000</v>
      </c>
      <c r="J3875" s="32" t="s">
        <v>394</v>
      </c>
      <c r="K3875" s="32" t="s">
        <v>2101</v>
      </c>
      <c r="L3875" s="32" t="s">
        <v>394</v>
      </c>
      <c r="M3875" s="32" t="s">
        <v>69</v>
      </c>
      <c r="N3875" s="32" t="s">
        <v>314</v>
      </c>
      <c r="O3875" s="32" t="s">
        <v>111</v>
      </c>
      <c r="P3875" s="32">
        <v>796</v>
      </c>
      <c r="Q3875" s="32" t="s">
        <v>47</v>
      </c>
      <c r="R3875" s="34">
        <v>80</v>
      </c>
      <c r="S3875" s="34">
        <v>3501.4050000000002</v>
      </c>
      <c r="T3875" s="35">
        <f t="shared" si="308"/>
        <v>280112.40000000002</v>
      </c>
      <c r="U3875" s="36">
        <f t="shared" si="309"/>
        <v>313725.88800000004</v>
      </c>
      <c r="V3875" s="37" t="s">
        <v>48</v>
      </c>
      <c r="W3875" s="32">
        <v>2016</v>
      </c>
      <c r="X3875" s="38" t="s">
        <v>48</v>
      </c>
    </row>
    <row r="3876" spans="1:24" ht="50.1" customHeight="1">
      <c r="A3876" s="29" t="s">
        <v>9149</v>
      </c>
      <c r="B3876" s="30" t="s">
        <v>35</v>
      </c>
      <c r="C3876" s="31" t="s">
        <v>7202</v>
      </c>
      <c r="D3876" s="31" t="s">
        <v>7203</v>
      </c>
      <c r="E3876" s="31" t="s">
        <v>7204</v>
      </c>
      <c r="F3876" s="31" t="s">
        <v>9150</v>
      </c>
      <c r="G3876" s="32" t="s">
        <v>40</v>
      </c>
      <c r="H3876" s="33">
        <v>0</v>
      </c>
      <c r="I3876" s="67">
        <v>590000000</v>
      </c>
      <c r="J3876" s="32" t="s">
        <v>394</v>
      </c>
      <c r="K3876" s="32" t="s">
        <v>2101</v>
      </c>
      <c r="L3876" s="32" t="s">
        <v>394</v>
      </c>
      <c r="M3876" s="32" t="s">
        <v>69</v>
      </c>
      <c r="N3876" s="32" t="s">
        <v>314</v>
      </c>
      <c r="O3876" s="32" t="s">
        <v>111</v>
      </c>
      <c r="P3876" s="32">
        <v>796</v>
      </c>
      <c r="Q3876" s="32" t="s">
        <v>47</v>
      </c>
      <c r="R3876" s="34">
        <v>12</v>
      </c>
      <c r="S3876" s="34">
        <v>1640.16</v>
      </c>
      <c r="T3876" s="35">
        <f t="shared" si="308"/>
        <v>19681.920000000002</v>
      </c>
      <c r="U3876" s="36">
        <f t="shared" si="309"/>
        <v>22043.750400000004</v>
      </c>
      <c r="V3876" s="37" t="s">
        <v>48</v>
      </c>
      <c r="W3876" s="32">
        <v>2016</v>
      </c>
      <c r="X3876" s="38" t="s">
        <v>48</v>
      </c>
    </row>
    <row r="3877" spans="1:24" ht="50.1" customHeight="1">
      <c r="A3877" s="29" t="s">
        <v>9151</v>
      </c>
      <c r="B3877" s="30" t="s">
        <v>35</v>
      </c>
      <c r="C3877" s="31" t="s">
        <v>7202</v>
      </c>
      <c r="D3877" s="31" t="s">
        <v>7203</v>
      </c>
      <c r="E3877" s="31" t="s">
        <v>7204</v>
      </c>
      <c r="F3877" s="31" t="s">
        <v>9152</v>
      </c>
      <c r="G3877" s="32" t="s">
        <v>40</v>
      </c>
      <c r="H3877" s="33">
        <v>0</v>
      </c>
      <c r="I3877" s="67">
        <v>590000000</v>
      </c>
      <c r="J3877" s="32" t="s">
        <v>394</v>
      </c>
      <c r="K3877" s="32" t="s">
        <v>2101</v>
      </c>
      <c r="L3877" s="32" t="s">
        <v>394</v>
      </c>
      <c r="M3877" s="32" t="s">
        <v>69</v>
      </c>
      <c r="N3877" s="32" t="s">
        <v>314</v>
      </c>
      <c r="O3877" s="32" t="s">
        <v>111</v>
      </c>
      <c r="P3877" s="32">
        <v>796</v>
      </c>
      <c r="Q3877" s="32" t="s">
        <v>47</v>
      </c>
      <c r="R3877" s="34">
        <v>32</v>
      </c>
      <c r="S3877" s="34">
        <v>3389.97</v>
      </c>
      <c r="T3877" s="35">
        <f t="shared" si="308"/>
        <v>108479.03999999999</v>
      </c>
      <c r="U3877" s="36">
        <f t="shared" si="309"/>
        <v>121496.5248</v>
      </c>
      <c r="V3877" s="37" t="s">
        <v>48</v>
      </c>
      <c r="W3877" s="32">
        <v>2016</v>
      </c>
      <c r="X3877" s="38" t="s">
        <v>48</v>
      </c>
    </row>
    <row r="3878" spans="1:24" ht="50.1" customHeight="1">
      <c r="A3878" s="29" t="s">
        <v>9153</v>
      </c>
      <c r="B3878" s="30" t="s">
        <v>35</v>
      </c>
      <c r="C3878" s="31" t="s">
        <v>7202</v>
      </c>
      <c r="D3878" s="31" t="s">
        <v>7203</v>
      </c>
      <c r="E3878" s="31" t="s">
        <v>7204</v>
      </c>
      <c r="F3878" s="31" t="s">
        <v>9154</v>
      </c>
      <c r="G3878" s="32" t="s">
        <v>40</v>
      </c>
      <c r="H3878" s="33">
        <v>0</v>
      </c>
      <c r="I3878" s="67">
        <v>590000000</v>
      </c>
      <c r="J3878" s="32" t="s">
        <v>394</v>
      </c>
      <c r="K3878" s="32" t="s">
        <v>2101</v>
      </c>
      <c r="L3878" s="32" t="s">
        <v>394</v>
      </c>
      <c r="M3878" s="32" t="s">
        <v>69</v>
      </c>
      <c r="N3878" s="32" t="s">
        <v>314</v>
      </c>
      <c r="O3878" s="32" t="s">
        <v>111</v>
      </c>
      <c r="P3878" s="32">
        <v>796</v>
      </c>
      <c r="Q3878" s="32" t="s">
        <v>47</v>
      </c>
      <c r="R3878" s="34">
        <v>80</v>
      </c>
      <c r="S3878" s="34">
        <v>1555.5</v>
      </c>
      <c r="T3878" s="35">
        <f t="shared" si="308"/>
        <v>124440</v>
      </c>
      <c r="U3878" s="36">
        <f t="shared" si="309"/>
        <v>139372.80000000002</v>
      </c>
      <c r="V3878" s="37" t="s">
        <v>48</v>
      </c>
      <c r="W3878" s="32">
        <v>2016</v>
      </c>
      <c r="X3878" s="38" t="s">
        <v>48</v>
      </c>
    </row>
    <row r="3879" spans="1:24" ht="50.1" customHeight="1">
      <c r="A3879" s="29" t="s">
        <v>9155</v>
      </c>
      <c r="B3879" s="30" t="s">
        <v>35</v>
      </c>
      <c r="C3879" s="31" t="s">
        <v>7202</v>
      </c>
      <c r="D3879" s="31" t="s">
        <v>7203</v>
      </c>
      <c r="E3879" s="31" t="s">
        <v>7204</v>
      </c>
      <c r="F3879" s="31" t="s">
        <v>9156</v>
      </c>
      <c r="G3879" s="32" t="s">
        <v>40</v>
      </c>
      <c r="H3879" s="33">
        <v>0</v>
      </c>
      <c r="I3879" s="67">
        <v>590000000</v>
      </c>
      <c r="J3879" s="32" t="s">
        <v>394</v>
      </c>
      <c r="K3879" s="32" t="s">
        <v>2101</v>
      </c>
      <c r="L3879" s="32" t="s">
        <v>394</v>
      </c>
      <c r="M3879" s="32" t="s">
        <v>69</v>
      </c>
      <c r="N3879" s="32" t="s">
        <v>314</v>
      </c>
      <c r="O3879" s="32" t="s">
        <v>111</v>
      </c>
      <c r="P3879" s="32">
        <v>796</v>
      </c>
      <c r="Q3879" s="32" t="s">
        <v>47</v>
      </c>
      <c r="R3879" s="34">
        <v>120</v>
      </c>
      <c r="S3879" s="34">
        <v>280.5</v>
      </c>
      <c r="T3879" s="35">
        <f t="shared" ref="T3879:T3942" si="311">R3879*S3879</f>
        <v>33660</v>
      </c>
      <c r="U3879" s="36">
        <f t="shared" ref="U3879:U3942" si="312">T3879*1.12</f>
        <v>37699.200000000004</v>
      </c>
      <c r="V3879" s="37" t="s">
        <v>48</v>
      </c>
      <c r="W3879" s="32">
        <v>2016</v>
      </c>
      <c r="X3879" s="38" t="s">
        <v>48</v>
      </c>
    </row>
    <row r="3880" spans="1:24" ht="50.1" customHeight="1">
      <c r="A3880" s="29" t="s">
        <v>9157</v>
      </c>
      <c r="B3880" s="30" t="s">
        <v>35</v>
      </c>
      <c r="C3880" s="31" t="s">
        <v>7202</v>
      </c>
      <c r="D3880" s="31" t="s">
        <v>7203</v>
      </c>
      <c r="E3880" s="31" t="s">
        <v>7204</v>
      </c>
      <c r="F3880" s="31" t="s">
        <v>9158</v>
      </c>
      <c r="G3880" s="32" t="s">
        <v>40</v>
      </c>
      <c r="H3880" s="33">
        <v>0</v>
      </c>
      <c r="I3880" s="67">
        <v>590000000</v>
      </c>
      <c r="J3880" s="32" t="s">
        <v>394</v>
      </c>
      <c r="K3880" s="32" t="s">
        <v>2101</v>
      </c>
      <c r="L3880" s="32" t="s">
        <v>394</v>
      </c>
      <c r="M3880" s="32" t="s">
        <v>69</v>
      </c>
      <c r="N3880" s="32" t="s">
        <v>314</v>
      </c>
      <c r="O3880" s="32" t="s">
        <v>111</v>
      </c>
      <c r="P3880" s="32">
        <v>796</v>
      </c>
      <c r="Q3880" s="32" t="s">
        <v>47</v>
      </c>
      <c r="R3880" s="34">
        <v>100</v>
      </c>
      <c r="S3880" s="34">
        <v>229.5</v>
      </c>
      <c r="T3880" s="35">
        <f t="shared" si="311"/>
        <v>22950</v>
      </c>
      <c r="U3880" s="36">
        <f t="shared" si="312"/>
        <v>25704.000000000004</v>
      </c>
      <c r="V3880" s="37" t="s">
        <v>48</v>
      </c>
      <c r="W3880" s="32">
        <v>2016</v>
      </c>
      <c r="X3880" s="38" t="s">
        <v>48</v>
      </c>
    </row>
    <row r="3881" spans="1:24" ht="50.1" customHeight="1">
      <c r="A3881" s="29" t="s">
        <v>9159</v>
      </c>
      <c r="B3881" s="30" t="s">
        <v>35</v>
      </c>
      <c r="C3881" s="31" t="s">
        <v>9160</v>
      </c>
      <c r="D3881" s="31" t="s">
        <v>6030</v>
      </c>
      <c r="E3881" s="31" t="s">
        <v>9161</v>
      </c>
      <c r="F3881" s="31" t="s">
        <v>9162</v>
      </c>
      <c r="G3881" s="32" t="s">
        <v>40</v>
      </c>
      <c r="H3881" s="33">
        <v>0</v>
      </c>
      <c r="I3881" s="67">
        <v>590000000</v>
      </c>
      <c r="J3881" s="32" t="s">
        <v>394</v>
      </c>
      <c r="K3881" s="32" t="s">
        <v>2101</v>
      </c>
      <c r="L3881" s="32" t="s">
        <v>394</v>
      </c>
      <c r="M3881" s="32" t="s">
        <v>69</v>
      </c>
      <c r="N3881" s="32" t="s">
        <v>314</v>
      </c>
      <c r="O3881" s="32" t="s">
        <v>111</v>
      </c>
      <c r="P3881" s="32">
        <v>796</v>
      </c>
      <c r="Q3881" s="32" t="s">
        <v>47</v>
      </c>
      <c r="R3881" s="34">
        <v>6</v>
      </c>
      <c r="S3881" s="34">
        <v>178.5</v>
      </c>
      <c r="T3881" s="35">
        <f t="shared" si="311"/>
        <v>1071</v>
      </c>
      <c r="U3881" s="36">
        <f t="shared" si="312"/>
        <v>1199.5200000000002</v>
      </c>
      <c r="V3881" s="37" t="s">
        <v>48</v>
      </c>
      <c r="W3881" s="32">
        <v>2016</v>
      </c>
      <c r="X3881" s="38" t="s">
        <v>48</v>
      </c>
    </row>
    <row r="3882" spans="1:24" ht="50.1" customHeight="1">
      <c r="A3882" s="29" t="s">
        <v>9163</v>
      </c>
      <c r="B3882" s="30" t="s">
        <v>35</v>
      </c>
      <c r="C3882" s="31" t="s">
        <v>9160</v>
      </c>
      <c r="D3882" s="31" t="s">
        <v>6030</v>
      </c>
      <c r="E3882" s="31" t="s">
        <v>9161</v>
      </c>
      <c r="F3882" s="31" t="s">
        <v>9164</v>
      </c>
      <c r="G3882" s="32" t="s">
        <v>40</v>
      </c>
      <c r="H3882" s="33">
        <v>0</v>
      </c>
      <c r="I3882" s="67">
        <v>590000000</v>
      </c>
      <c r="J3882" s="32" t="s">
        <v>394</v>
      </c>
      <c r="K3882" s="32" t="s">
        <v>2101</v>
      </c>
      <c r="L3882" s="32" t="s">
        <v>394</v>
      </c>
      <c r="M3882" s="32" t="s">
        <v>69</v>
      </c>
      <c r="N3882" s="32" t="s">
        <v>314</v>
      </c>
      <c r="O3882" s="32" t="s">
        <v>111</v>
      </c>
      <c r="P3882" s="32">
        <v>796</v>
      </c>
      <c r="Q3882" s="32" t="s">
        <v>47</v>
      </c>
      <c r="R3882" s="34">
        <v>6</v>
      </c>
      <c r="S3882" s="34">
        <v>433.5</v>
      </c>
      <c r="T3882" s="35">
        <f t="shared" si="311"/>
        <v>2601</v>
      </c>
      <c r="U3882" s="36">
        <f t="shared" si="312"/>
        <v>2913.1200000000003</v>
      </c>
      <c r="V3882" s="37" t="s">
        <v>48</v>
      </c>
      <c r="W3882" s="32">
        <v>2016</v>
      </c>
      <c r="X3882" s="38" t="s">
        <v>48</v>
      </c>
    </row>
    <row r="3883" spans="1:24" ht="50.1" customHeight="1">
      <c r="A3883" s="29" t="s">
        <v>9165</v>
      </c>
      <c r="B3883" s="30" t="s">
        <v>35</v>
      </c>
      <c r="C3883" s="31" t="s">
        <v>7202</v>
      </c>
      <c r="D3883" s="31" t="s">
        <v>7203</v>
      </c>
      <c r="E3883" s="31" t="s">
        <v>7204</v>
      </c>
      <c r="F3883" s="31" t="s">
        <v>9166</v>
      </c>
      <c r="G3883" s="32" t="s">
        <v>40</v>
      </c>
      <c r="H3883" s="33">
        <v>0</v>
      </c>
      <c r="I3883" s="67">
        <v>590000000</v>
      </c>
      <c r="J3883" s="32" t="s">
        <v>394</v>
      </c>
      <c r="K3883" s="32" t="s">
        <v>2101</v>
      </c>
      <c r="L3883" s="32" t="s">
        <v>394</v>
      </c>
      <c r="M3883" s="32" t="s">
        <v>69</v>
      </c>
      <c r="N3883" s="32" t="s">
        <v>314</v>
      </c>
      <c r="O3883" s="32" t="s">
        <v>111</v>
      </c>
      <c r="P3883" s="32">
        <v>796</v>
      </c>
      <c r="Q3883" s="32" t="s">
        <v>47</v>
      </c>
      <c r="R3883" s="34">
        <v>10</v>
      </c>
      <c r="S3883" s="34">
        <v>45.9</v>
      </c>
      <c r="T3883" s="35">
        <f t="shared" si="311"/>
        <v>459</v>
      </c>
      <c r="U3883" s="36">
        <f t="shared" si="312"/>
        <v>514.08000000000004</v>
      </c>
      <c r="V3883" s="37" t="s">
        <v>48</v>
      </c>
      <c r="W3883" s="32">
        <v>2016</v>
      </c>
      <c r="X3883" s="38" t="s">
        <v>48</v>
      </c>
    </row>
    <row r="3884" spans="1:24" ht="50.1" customHeight="1">
      <c r="A3884" s="29" t="s">
        <v>9167</v>
      </c>
      <c r="B3884" s="30" t="s">
        <v>35</v>
      </c>
      <c r="C3884" s="31" t="s">
        <v>7202</v>
      </c>
      <c r="D3884" s="31" t="s">
        <v>7203</v>
      </c>
      <c r="E3884" s="31" t="s">
        <v>7204</v>
      </c>
      <c r="F3884" s="31" t="s">
        <v>9168</v>
      </c>
      <c r="G3884" s="32" t="s">
        <v>40</v>
      </c>
      <c r="H3884" s="33">
        <v>0</v>
      </c>
      <c r="I3884" s="67">
        <v>590000000</v>
      </c>
      <c r="J3884" s="32" t="s">
        <v>394</v>
      </c>
      <c r="K3884" s="32" t="s">
        <v>2101</v>
      </c>
      <c r="L3884" s="32" t="s">
        <v>394</v>
      </c>
      <c r="M3884" s="32" t="s">
        <v>69</v>
      </c>
      <c r="N3884" s="32" t="s">
        <v>314</v>
      </c>
      <c r="O3884" s="32" t="s">
        <v>111</v>
      </c>
      <c r="P3884" s="32">
        <v>796</v>
      </c>
      <c r="Q3884" s="32" t="s">
        <v>47</v>
      </c>
      <c r="R3884" s="34">
        <v>10</v>
      </c>
      <c r="S3884" s="34">
        <v>45.9</v>
      </c>
      <c r="T3884" s="35">
        <f t="shared" si="311"/>
        <v>459</v>
      </c>
      <c r="U3884" s="36">
        <f t="shared" si="312"/>
        <v>514.08000000000004</v>
      </c>
      <c r="V3884" s="37" t="s">
        <v>48</v>
      </c>
      <c r="W3884" s="32">
        <v>2016</v>
      </c>
      <c r="X3884" s="38" t="s">
        <v>48</v>
      </c>
    </row>
    <row r="3885" spans="1:24" ht="50.1" customHeight="1">
      <c r="A3885" s="29" t="s">
        <v>9169</v>
      </c>
      <c r="B3885" s="30" t="s">
        <v>35</v>
      </c>
      <c r="C3885" s="31" t="s">
        <v>9170</v>
      </c>
      <c r="D3885" s="31" t="s">
        <v>9171</v>
      </c>
      <c r="E3885" s="31" t="s">
        <v>9172</v>
      </c>
      <c r="F3885" s="31" t="s">
        <v>9173</v>
      </c>
      <c r="G3885" s="32" t="s">
        <v>40</v>
      </c>
      <c r="H3885" s="33">
        <v>0</v>
      </c>
      <c r="I3885" s="67">
        <v>590000000</v>
      </c>
      <c r="J3885" s="32" t="s">
        <v>394</v>
      </c>
      <c r="K3885" s="32" t="s">
        <v>2101</v>
      </c>
      <c r="L3885" s="32" t="s">
        <v>394</v>
      </c>
      <c r="M3885" s="32" t="s">
        <v>69</v>
      </c>
      <c r="N3885" s="32" t="s">
        <v>314</v>
      </c>
      <c r="O3885" s="32" t="s">
        <v>111</v>
      </c>
      <c r="P3885" s="32">
        <v>796</v>
      </c>
      <c r="Q3885" s="32" t="s">
        <v>47</v>
      </c>
      <c r="R3885" s="34">
        <v>1</v>
      </c>
      <c r="S3885" s="34">
        <v>15555</v>
      </c>
      <c r="T3885" s="35">
        <f t="shared" si="311"/>
        <v>15555</v>
      </c>
      <c r="U3885" s="36">
        <f t="shared" si="312"/>
        <v>17421.600000000002</v>
      </c>
      <c r="V3885" s="37" t="s">
        <v>48</v>
      </c>
      <c r="W3885" s="32">
        <v>2016</v>
      </c>
      <c r="X3885" s="38" t="s">
        <v>48</v>
      </c>
    </row>
    <row r="3886" spans="1:24" ht="50.1" customHeight="1">
      <c r="A3886" s="29" t="s">
        <v>9174</v>
      </c>
      <c r="B3886" s="30" t="s">
        <v>35</v>
      </c>
      <c r="C3886" s="31" t="s">
        <v>9175</v>
      </c>
      <c r="D3886" s="31" t="s">
        <v>9176</v>
      </c>
      <c r="E3886" s="31" t="s">
        <v>9177</v>
      </c>
      <c r="F3886" s="31" t="s">
        <v>9178</v>
      </c>
      <c r="G3886" s="32" t="s">
        <v>40</v>
      </c>
      <c r="H3886" s="33">
        <v>0</v>
      </c>
      <c r="I3886" s="67">
        <v>590000000</v>
      </c>
      <c r="J3886" s="32" t="s">
        <v>394</v>
      </c>
      <c r="K3886" s="32" t="s">
        <v>2101</v>
      </c>
      <c r="L3886" s="32" t="s">
        <v>394</v>
      </c>
      <c r="M3886" s="32" t="s">
        <v>69</v>
      </c>
      <c r="N3886" s="32" t="s">
        <v>314</v>
      </c>
      <c r="O3886" s="32" t="s">
        <v>111</v>
      </c>
      <c r="P3886" s="32">
        <v>796</v>
      </c>
      <c r="Q3886" s="32" t="s">
        <v>47</v>
      </c>
      <c r="R3886" s="34">
        <v>1</v>
      </c>
      <c r="S3886" s="34">
        <v>152270.70000000001</v>
      </c>
      <c r="T3886" s="35">
        <f t="shared" si="311"/>
        <v>152270.70000000001</v>
      </c>
      <c r="U3886" s="36">
        <f t="shared" si="312"/>
        <v>170543.18400000004</v>
      </c>
      <c r="V3886" s="37" t="s">
        <v>48</v>
      </c>
      <c r="W3886" s="32">
        <v>2016</v>
      </c>
      <c r="X3886" s="38" t="s">
        <v>48</v>
      </c>
    </row>
    <row r="3887" spans="1:24" ht="50.1" customHeight="1">
      <c r="A3887" s="29" t="s">
        <v>9179</v>
      </c>
      <c r="B3887" s="30" t="s">
        <v>35</v>
      </c>
      <c r="C3887" s="31" t="s">
        <v>9083</v>
      </c>
      <c r="D3887" s="31" t="s">
        <v>9084</v>
      </c>
      <c r="E3887" s="31" t="s">
        <v>9085</v>
      </c>
      <c r="F3887" s="31" t="s">
        <v>9180</v>
      </c>
      <c r="G3887" s="32" t="s">
        <v>40</v>
      </c>
      <c r="H3887" s="33">
        <v>0</v>
      </c>
      <c r="I3887" s="67">
        <v>590000000</v>
      </c>
      <c r="J3887" s="32" t="s">
        <v>394</v>
      </c>
      <c r="K3887" s="32" t="s">
        <v>2101</v>
      </c>
      <c r="L3887" s="32" t="s">
        <v>394</v>
      </c>
      <c r="M3887" s="32" t="s">
        <v>69</v>
      </c>
      <c r="N3887" s="32" t="s">
        <v>314</v>
      </c>
      <c r="O3887" s="32" t="s">
        <v>111</v>
      </c>
      <c r="P3887" s="32">
        <v>796</v>
      </c>
      <c r="Q3887" s="32" t="s">
        <v>47</v>
      </c>
      <c r="R3887" s="34">
        <v>8</v>
      </c>
      <c r="S3887" s="34">
        <v>1829.88</v>
      </c>
      <c r="T3887" s="35">
        <f t="shared" si="311"/>
        <v>14639.04</v>
      </c>
      <c r="U3887" s="36">
        <f t="shared" si="312"/>
        <v>16395.724800000004</v>
      </c>
      <c r="V3887" s="37" t="s">
        <v>48</v>
      </c>
      <c r="W3887" s="32">
        <v>2016</v>
      </c>
      <c r="X3887" s="38" t="s">
        <v>48</v>
      </c>
    </row>
    <row r="3888" spans="1:24" ht="50.1" customHeight="1">
      <c r="A3888" s="29" t="s">
        <v>9181</v>
      </c>
      <c r="B3888" s="30" t="s">
        <v>35</v>
      </c>
      <c r="C3888" s="31" t="s">
        <v>9083</v>
      </c>
      <c r="D3888" s="31" t="s">
        <v>9084</v>
      </c>
      <c r="E3888" s="31" t="s">
        <v>9085</v>
      </c>
      <c r="F3888" s="31" t="s">
        <v>9182</v>
      </c>
      <c r="G3888" s="32" t="s">
        <v>40</v>
      </c>
      <c r="H3888" s="33">
        <v>0</v>
      </c>
      <c r="I3888" s="67">
        <v>590000000</v>
      </c>
      <c r="J3888" s="32" t="s">
        <v>394</v>
      </c>
      <c r="K3888" s="32" t="s">
        <v>2101</v>
      </c>
      <c r="L3888" s="32" t="s">
        <v>394</v>
      </c>
      <c r="M3888" s="32" t="s">
        <v>69</v>
      </c>
      <c r="N3888" s="32" t="s">
        <v>314</v>
      </c>
      <c r="O3888" s="32" t="s">
        <v>111</v>
      </c>
      <c r="P3888" s="32">
        <v>796</v>
      </c>
      <c r="Q3888" s="32" t="s">
        <v>47</v>
      </c>
      <c r="R3888" s="34">
        <v>8</v>
      </c>
      <c r="S3888" s="34">
        <v>3408.84</v>
      </c>
      <c r="T3888" s="35">
        <f t="shared" si="311"/>
        <v>27270.720000000001</v>
      </c>
      <c r="U3888" s="36">
        <f t="shared" si="312"/>
        <v>30543.206400000003</v>
      </c>
      <c r="V3888" s="37" t="s">
        <v>48</v>
      </c>
      <c r="W3888" s="32">
        <v>2016</v>
      </c>
      <c r="X3888" s="38" t="s">
        <v>48</v>
      </c>
    </row>
    <row r="3889" spans="1:24" ht="50.1" customHeight="1">
      <c r="A3889" s="29" t="s">
        <v>9183</v>
      </c>
      <c r="B3889" s="30" t="s">
        <v>35</v>
      </c>
      <c r="C3889" s="31" t="s">
        <v>9184</v>
      </c>
      <c r="D3889" s="31" t="s">
        <v>922</v>
      </c>
      <c r="E3889" s="31" t="s">
        <v>9185</v>
      </c>
      <c r="F3889" s="31" t="s">
        <v>9186</v>
      </c>
      <c r="G3889" s="32" t="s">
        <v>40</v>
      </c>
      <c r="H3889" s="33">
        <v>0</v>
      </c>
      <c r="I3889" s="67">
        <v>590000000</v>
      </c>
      <c r="J3889" s="32" t="s">
        <v>394</v>
      </c>
      <c r="K3889" s="32" t="s">
        <v>2101</v>
      </c>
      <c r="L3889" s="32" t="s">
        <v>394</v>
      </c>
      <c r="M3889" s="32" t="s">
        <v>69</v>
      </c>
      <c r="N3889" s="32" t="s">
        <v>314</v>
      </c>
      <c r="O3889" s="32" t="s">
        <v>111</v>
      </c>
      <c r="P3889" s="32">
        <v>796</v>
      </c>
      <c r="Q3889" s="32" t="s">
        <v>47</v>
      </c>
      <c r="R3889" s="34">
        <v>5</v>
      </c>
      <c r="S3889" s="34">
        <v>127.5</v>
      </c>
      <c r="T3889" s="35">
        <f t="shared" si="311"/>
        <v>637.5</v>
      </c>
      <c r="U3889" s="36">
        <f t="shared" si="312"/>
        <v>714.00000000000011</v>
      </c>
      <c r="V3889" s="37" t="s">
        <v>48</v>
      </c>
      <c r="W3889" s="32">
        <v>2016</v>
      </c>
      <c r="X3889" s="38" t="s">
        <v>48</v>
      </c>
    </row>
    <row r="3890" spans="1:24" ht="50.1" customHeight="1">
      <c r="A3890" s="29" t="s">
        <v>9187</v>
      </c>
      <c r="B3890" s="30" t="s">
        <v>35</v>
      </c>
      <c r="C3890" s="31" t="s">
        <v>9184</v>
      </c>
      <c r="D3890" s="31" t="s">
        <v>922</v>
      </c>
      <c r="E3890" s="31" t="s">
        <v>9185</v>
      </c>
      <c r="F3890" s="31" t="s">
        <v>9188</v>
      </c>
      <c r="G3890" s="32" t="s">
        <v>40</v>
      </c>
      <c r="H3890" s="33">
        <v>0</v>
      </c>
      <c r="I3890" s="67">
        <v>590000000</v>
      </c>
      <c r="J3890" s="32" t="s">
        <v>394</v>
      </c>
      <c r="K3890" s="32" t="s">
        <v>2101</v>
      </c>
      <c r="L3890" s="32" t="s">
        <v>394</v>
      </c>
      <c r="M3890" s="32" t="s">
        <v>69</v>
      </c>
      <c r="N3890" s="32" t="s">
        <v>314</v>
      </c>
      <c r="O3890" s="32" t="s">
        <v>111</v>
      </c>
      <c r="P3890" s="32">
        <v>796</v>
      </c>
      <c r="Q3890" s="32" t="s">
        <v>47</v>
      </c>
      <c r="R3890" s="34">
        <v>3</v>
      </c>
      <c r="S3890" s="34">
        <v>45.9</v>
      </c>
      <c r="T3890" s="35">
        <f t="shared" si="311"/>
        <v>137.69999999999999</v>
      </c>
      <c r="U3890" s="36">
        <f t="shared" si="312"/>
        <v>154.22399999999999</v>
      </c>
      <c r="V3890" s="37" t="s">
        <v>48</v>
      </c>
      <c r="W3890" s="32">
        <v>2016</v>
      </c>
      <c r="X3890" s="38" t="s">
        <v>48</v>
      </c>
    </row>
    <row r="3891" spans="1:24" ht="50.1" customHeight="1">
      <c r="A3891" s="29" t="s">
        <v>9189</v>
      </c>
      <c r="B3891" s="30" t="s">
        <v>35</v>
      </c>
      <c r="C3891" s="31" t="s">
        <v>9184</v>
      </c>
      <c r="D3891" s="31" t="s">
        <v>922</v>
      </c>
      <c r="E3891" s="31" t="s">
        <v>9185</v>
      </c>
      <c r="F3891" s="31" t="s">
        <v>9190</v>
      </c>
      <c r="G3891" s="32" t="s">
        <v>40</v>
      </c>
      <c r="H3891" s="33">
        <v>0</v>
      </c>
      <c r="I3891" s="67">
        <v>590000000</v>
      </c>
      <c r="J3891" s="32" t="s">
        <v>394</v>
      </c>
      <c r="K3891" s="32" t="s">
        <v>2101</v>
      </c>
      <c r="L3891" s="32" t="s">
        <v>394</v>
      </c>
      <c r="M3891" s="32" t="s">
        <v>69</v>
      </c>
      <c r="N3891" s="32" t="s">
        <v>314</v>
      </c>
      <c r="O3891" s="32" t="s">
        <v>111</v>
      </c>
      <c r="P3891" s="32">
        <v>796</v>
      </c>
      <c r="Q3891" s="32" t="s">
        <v>47</v>
      </c>
      <c r="R3891" s="34">
        <v>1610</v>
      </c>
      <c r="S3891" s="34">
        <v>15.3</v>
      </c>
      <c r="T3891" s="35">
        <f t="shared" si="311"/>
        <v>24633</v>
      </c>
      <c r="U3891" s="36">
        <f t="shared" si="312"/>
        <v>27588.960000000003</v>
      </c>
      <c r="V3891" s="37" t="s">
        <v>48</v>
      </c>
      <c r="W3891" s="32">
        <v>2016</v>
      </c>
      <c r="X3891" s="38" t="s">
        <v>48</v>
      </c>
    </row>
    <row r="3892" spans="1:24" ht="50.1" customHeight="1">
      <c r="A3892" s="29" t="s">
        <v>9191</v>
      </c>
      <c r="B3892" s="30" t="s">
        <v>35</v>
      </c>
      <c r="C3892" s="31" t="s">
        <v>1001</v>
      </c>
      <c r="D3892" s="31" t="s">
        <v>1002</v>
      </c>
      <c r="E3892" s="31" t="s">
        <v>1003</v>
      </c>
      <c r="F3892" s="31" t="s">
        <v>9192</v>
      </c>
      <c r="G3892" s="32" t="s">
        <v>40</v>
      </c>
      <c r="H3892" s="33">
        <v>0</v>
      </c>
      <c r="I3892" s="67">
        <v>590000000</v>
      </c>
      <c r="J3892" s="32" t="s">
        <v>394</v>
      </c>
      <c r="K3892" s="32" t="s">
        <v>2101</v>
      </c>
      <c r="L3892" s="32" t="s">
        <v>394</v>
      </c>
      <c r="M3892" s="32" t="s">
        <v>69</v>
      </c>
      <c r="N3892" s="32" t="s">
        <v>314</v>
      </c>
      <c r="O3892" s="32" t="s">
        <v>111</v>
      </c>
      <c r="P3892" s="32">
        <v>796</v>
      </c>
      <c r="Q3892" s="32" t="s">
        <v>47</v>
      </c>
      <c r="R3892" s="34">
        <v>23</v>
      </c>
      <c r="S3892" s="34">
        <v>178.5</v>
      </c>
      <c r="T3892" s="35">
        <f t="shared" si="311"/>
        <v>4105.5</v>
      </c>
      <c r="U3892" s="36">
        <f t="shared" si="312"/>
        <v>4598.1600000000008</v>
      </c>
      <c r="V3892" s="37" t="s">
        <v>48</v>
      </c>
      <c r="W3892" s="32">
        <v>2016</v>
      </c>
      <c r="X3892" s="38" t="s">
        <v>48</v>
      </c>
    </row>
    <row r="3893" spans="1:24" ht="50.1" customHeight="1">
      <c r="A3893" s="29" t="s">
        <v>9193</v>
      </c>
      <c r="B3893" s="30" t="s">
        <v>35</v>
      </c>
      <c r="C3893" s="31" t="s">
        <v>9194</v>
      </c>
      <c r="D3893" s="31" t="s">
        <v>1956</v>
      </c>
      <c r="E3893" s="31" t="s">
        <v>9195</v>
      </c>
      <c r="F3893" s="31" t="s">
        <v>9196</v>
      </c>
      <c r="G3893" s="32" t="s">
        <v>40</v>
      </c>
      <c r="H3893" s="33">
        <v>0</v>
      </c>
      <c r="I3893" s="67">
        <v>590000000</v>
      </c>
      <c r="J3893" s="32" t="s">
        <v>394</v>
      </c>
      <c r="K3893" s="32" t="s">
        <v>2101</v>
      </c>
      <c r="L3893" s="32" t="s">
        <v>394</v>
      </c>
      <c r="M3893" s="32" t="s">
        <v>69</v>
      </c>
      <c r="N3893" s="32" t="s">
        <v>314</v>
      </c>
      <c r="O3893" s="32" t="s">
        <v>111</v>
      </c>
      <c r="P3893" s="32">
        <v>796</v>
      </c>
      <c r="Q3893" s="32" t="s">
        <v>47</v>
      </c>
      <c r="R3893" s="34">
        <v>23</v>
      </c>
      <c r="S3893" s="34">
        <v>40.799999999999997</v>
      </c>
      <c r="T3893" s="35">
        <f t="shared" si="311"/>
        <v>938.4</v>
      </c>
      <c r="U3893" s="36">
        <f t="shared" si="312"/>
        <v>1051.008</v>
      </c>
      <c r="V3893" s="37" t="s">
        <v>48</v>
      </c>
      <c r="W3893" s="32">
        <v>2016</v>
      </c>
      <c r="X3893" s="38" t="s">
        <v>48</v>
      </c>
    </row>
    <row r="3894" spans="1:24" ht="50.1" customHeight="1">
      <c r="A3894" s="29" t="s">
        <v>9197</v>
      </c>
      <c r="B3894" s="30" t="s">
        <v>35</v>
      </c>
      <c r="C3894" s="31" t="s">
        <v>9198</v>
      </c>
      <c r="D3894" s="31" t="s">
        <v>1956</v>
      </c>
      <c r="E3894" s="31" t="s">
        <v>9199</v>
      </c>
      <c r="F3894" s="31" t="s">
        <v>9200</v>
      </c>
      <c r="G3894" s="32" t="s">
        <v>40</v>
      </c>
      <c r="H3894" s="33">
        <v>0</v>
      </c>
      <c r="I3894" s="67">
        <v>590000000</v>
      </c>
      <c r="J3894" s="32" t="s">
        <v>394</v>
      </c>
      <c r="K3894" s="32" t="s">
        <v>2101</v>
      </c>
      <c r="L3894" s="32" t="s">
        <v>394</v>
      </c>
      <c r="M3894" s="32" t="s">
        <v>69</v>
      </c>
      <c r="N3894" s="32" t="s">
        <v>314</v>
      </c>
      <c r="O3894" s="32" t="s">
        <v>111</v>
      </c>
      <c r="P3894" s="32">
        <v>796</v>
      </c>
      <c r="Q3894" s="32" t="s">
        <v>47</v>
      </c>
      <c r="R3894" s="34">
        <v>5</v>
      </c>
      <c r="S3894" s="34">
        <v>35.700000000000003</v>
      </c>
      <c r="T3894" s="35">
        <f t="shared" si="311"/>
        <v>178.5</v>
      </c>
      <c r="U3894" s="36">
        <f t="shared" si="312"/>
        <v>199.92000000000002</v>
      </c>
      <c r="V3894" s="37" t="s">
        <v>48</v>
      </c>
      <c r="W3894" s="32">
        <v>2016</v>
      </c>
      <c r="X3894" s="38" t="s">
        <v>48</v>
      </c>
    </row>
    <row r="3895" spans="1:24" ht="50.1" customHeight="1">
      <c r="A3895" s="29" t="s">
        <v>9201</v>
      </c>
      <c r="B3895" s="30" t="s">
        <v>35</v>
      </c>
      <c r="C3895" s="31" t="s">
        <v>9202</v>
      </c>
      <c r="D3895" s="31" t="s">
        <v>1956</v>
      </c>
      <c r="E3895" s="31" t="s">
        <v>9203</v>
      </c>
      <c r="F3895" s="31" t="s">
        <v>9204</v>
      </c>
      <c r="G3895" s="32" t="s">
        <v>40</v>
      </c>
      <c r="H3895" s="33">
        <v>0</v>
      </c>
      <c r="I3895" s="67">
        <v>590000000</v>
      </c>
      <c r="J3895" s="32" t="s">
        <v>394</v>
      </c>
      <c r="K3895" s="32" t="s">
        <v>2101</v>
      </c>
      <c r="L3895" s="32" t="s">
        <v>394</v>
      </c>
      <c r="M3895" s="32" t="s">
        <v>69</v>
      </c>
      <c r="N3895" s="32" t="s">
        <v>314</v>
      </c>
      <c r="O3895" s="32" t="s">
        <v>111</v>
      </c>
      <c r="P3895" s="32">
        <v>796</v>
      </c>
      <c r="Q3895" s="32" t="s">
        <v>47</v>
      </c>
      <c r="R3895" s="34">
        <v>2</v>
      </c>
      <c r="S3895" s="34">
        <v>35.700000000000003</v>
      </c>
      <c r="T3895" s="35">
        <f t="shared" si="311"/>
        <v>71.400000000000006</v>
      </c>
      <c r="U3895" s="36">
        <f t="shared" si="312"/>
        <v>79.968000000000018</v>
      </c>
      <c r="V3895" s="37" t="s">
        <v>48</v>
      </c>
      <c r="W3895" s="32">
        <v>2016</v>
      </c>
      <c r="X3895" s="38" t="s">
        <v>48</v>
      </c>
    </row>
    <row r="3896" spans="1:24" ht="50.1" customHeight="1">
      <c r="A3896" s="29" t="s">
        <v>9205</v>
      </c>
      <c r="B3896" s="30" t="s">
        <v>35</v>
      </c>
      <c r="C3896" s="31" t="s">
        <v>9206</v>
      </c>
      <c r="D3896" s="31" t="s">
        <v>1956</v>
      </c>
      <c r="E3896" s="31" t="s">
        <v>9207</v>
      </c>
      <c r="F3896" s="31" t="s">
        <v>9208</v>
      </c>
      <c r="G3896" s="32" t="s">
        <v>40</v>
      </c>
      <c r="H3896" s="33">
        <v>0</v>
      </c>
      <c r="I3896" s="67">
        <v>590000000</v>
      </c>
      <c r="J3896" s="32" t="s">
        <v>394</v>
      </c>
      <c r="K3896" s="32" t="s">
        <v>2101</v>
      </c>
      <c r="L3896" s="32" t="s">
        <v>394</v>
      </c>
      <c r="M3896" s="32" t="s">
        <v>69</v>
      </c>
      <c r="N3896" s="32" t="s">
        <v>314</v>
      </c>
      <c r="O3896" s="32" t="s">
        <v>111</v>
      </c>
      <c r="P3896" s="32">
        <v>796</v>
      </c>
      <c r="Q3896" s="32" t="s">
        <v>47</v>
      </c>
      <c r="R3896" s="34">
        <v>11</v>
      </c>
      <c r="S3896" s="34">
        <v>40.799999999999997</v>
      </c>
      <c r="T3896" s="35">
        <f t="shared" si="311"/>
        <v>448.79999999999995</v>
      </c>
      <c r="U3896" s="36">
        <f t="shared" si="312"/>
        <v>502.65600000000001</v>
      </c>
      <c r="V3896" s="37" t="s">
        <v>48</v>
      </c>
      <c r="W3896" s="32">
        <v>2016</v>
      </c>
      <c r="X3896" s="38" t="s">
        <v>48</v>
      </c>
    </row>
    <row r="3897" spans="1:24" ht="50.1" customHeight="1">
      <c r="A3897" s="29" t="s">
        <v>9209</v>
      </c>
      <c r="B3897" s="30" t="s">
        <v>35</v>
      </c>
      <c r="C3897" s="31" t="s">
        <v>9210</v>
      </c>
      <c r="D3897" s="31" t="s">
        <v>1956</v>
      </c>
      <c r="E3897" s="31" t="s">
        <v>9211</v>
      </c>
      <c r="F3897" s="31" t="s">
        <v>9212</v>
      </c>
      <c r="G3897" s="32" t="s">
        <v>40</v>
      </c>
      <c r="H3897" s="33">
        <v>0</v>
      </c>
      <c r="I3897" s="67">
        <v>590000000</v>
      </c>
      <c r="J3897" s="32" t="s">
        <v>394</v>
      </c>
      <c r="K3897" s="32" t="s">
        <v>2101</v>
      </c>
      <c r="L3897" s="32" t="s">
        <v>394</v>
      </c>
      <c r="M3897" s="32" t="s">
        <v>69</v>
      </c>
      <c r="N3897" s="32" t="s">
        <v>314</v>
      </c>
      <c r="O3897" s="32" t="s">
        <v>111</v>
      </c>
      <c r="P3897" s="32">
        <v>796</v>
      </c>
      <c r="Q3897" s="32" t="s">
        <v>47</v>
      </c>
      <c r="R3897" s="34">
        <v>11</v>
      </c>
      <c r="S3897" s="34">
        <v>150.44999999999999</v>
      </c>
      <c r="T3897" s="35">
        <f t="shared" si="311"/>
        <v>1654.9499999999998</v>
      </c>
      <c r="U3897" s="36">
        <f t="shared" si="312"/>
        <v>1853.5439999999999</v>
      </c>
      <c r="V3897" s="37" t="s">
        <v>48</v>
      </c>
      <c r="W3897" s="32">
        <v>2016</v>
      </c>
      <c r="X3897" s="38" t="s">
        <v>48</v>
      </c>
    </row>
    <row r="3898" spans="1:24" ht="50.1" customHeight="1">
      <c r="A3898" s="29" t="s">
        <v>9213</v>
      </c>
      <c r="B3898" s="30" t="s">
        <v>35</v>
      </c>
      <c r="C3898" s="31" t="s">
        <v>9214</v>
      </c>
      <c r="D3898" s="31" t="s">
        <v>1956</v>
      </c>
      <c r="E3898" s="31" t="s">
        <v>9215</v>
      </c>
      <c r="F3898" s="31" t="s">
        <v>9216</v>
      </c>
      <c r="G3898" s="32" t="s">
        <v>40</v>
      </c>
      <c r="H3898" s="33">
        <v>0</v>
      </c>
      <c r="I3898" s="67">
        <v>590000000</v>
      </c>
      <c r="J3898" s="32" t="s">
        <v>394</v>
      </c>
      <c r="K3898" s="32" t="s">
        <v>2101</v>
      </c>
      <c r="L3898" s="32" t="s">
        <v>394</v>
      </c>
      <c r="M3898" s="32" t="s">
        <v>69</v>
      </c>
      <c r="N3898" s="32" t="s">
        <v>314</v>
      </c>
      <c r="O3898" s="32" t="s">
        <v>111</v>
      </c>
      <c r="P3898" s="32">
        <v>796</v>
      </c>
      <c r="Q3898" s="32" t="s">
        <v>47</v>
      </c>
      <c r="R3898" s="34">
        <v>105</v>
      </c>
      <c r="S3898" s="34">
        <v>30.6</v>
      </c>
      <c r="T3898" s="35">
        <f t="shared" si="311"/>
        <v>3213</v>
      </c>
      <c r="U3898" s="36">
        <f t="shared" si="312"/>
        <v>3598.5600000000004</v>
      </c>
      <c r="V3898" s="37" t="s">
        <v>48</v>
      </c>
      <c r="W3898" s="32">
        <v>2016</v>
      </c>
      <c r="X3898" s="38" t="s">
        <v>48</v>
      </c>
    </row>
    <row r="3899" spans="1:24" ht="50.1" customHeight="1">
      <c r="A3899" s="29" t="s">
        <v>9217</v>
      </c>
      <c r="B3899" s="30" t="s">
        <v>35</v>
      </c>
      <c r="C3899" s="31" t="s">
        <v>9218</v>
      </c>
      <c r="D3899" s="31" t="s">
        <v>1956</v>
      </c>
      <c r="E3899" s="31" t="s">
        <v>9219</v>
      </c>
      <c r="F3899" s="31" t="s">
        <v>9220</v>
      </c>
      <c r="G3899" s="32" t="s">
        <v>40</v>
      </c>
      <c r="H3899" s="33">
        <v>0</v>
      </c>
      <c r="I3899" s="67">
        <v>590000000</v>
      </c>
      <c r="J3899" s="32" t="s">
        <v>394</v>
      </c>
      <c r="K3899" s="32" t="s">
        <v>2101</v>
      </c>
      <c r="L3899" s="32" t="s">
        <v>394</v>
      </c>
      <c r="M3899" s="32" t="s">
        <v>69</v>
      </c>
      <c r="N3899" s="32" t="s">
        <v>314</v>
      </c>
      <c r="O3899" s="32" t="s">
        <v>111</v>
      </c>
      <c r="P3899" s="32">
        <v>796</v>
      </c>
      <c r="Q3899" s="32" t="s">
        <v>47</v>
      </c>
      <c r="R3899" s="34">
        <v>93</v>
      </c>
      <c r="S3899" s="34">
        <v>40.799999999999997</v>
      </c>
      <c r="T3899" s="35">
        <f t="shared" si="311"/>
        <v>3794.3999999999996</v>
      </c>
      <c r="U3899" s="36">
        <f t="shared" si="312"/>
        <v>4249.7280000000001</v>
      </c>
      <c r="V3899" s="37" t="s">
        <v>48</v>
      </c>
      <c r="W3899" s="32">
        <v>2016</v>
      </c>
      <c r="X3899" s="38" t="s">
        <v>48</v>
      </c>
    </row>
    <row r="3900" spans="1:24" ht="50.1" customHeight="1">
      <c r="A3900" s="29" t="s">
        <v>9221</v>
      </c>
      <c r="B3900" s="30" t="s">
        <v>35</v>
      </c>
      <c r="C3900" s="31" t="s">
        <v>9222</v>
      </c>
      <c r="D3900" s="31" t="s">
        <v>1956</v>
      </c>
      <c r="E3900" s="31" t="s">
        <v>9223</v>
      </c>
      <c r="F3900" s="31" t="s">
        <v>9224</v>
      </c>
      <c r="G3900" s="32" t="s">
        <v>40</v>
      </c>
      <c r="H3900" s="33">
        <v>0</v>
      </c>
      <c r="I3900" s="67">
        <v>590000000</v>
      </c>
      <c r="J3900" s="32" t="s">
        <v>394</v>
      </c>
      <c r="K3900" s="32" t="s">
        <v>2101</v>
      </c>
      <c r="L3900" s="32" t="s">
        <v>394</v>
      </c>
      <c r="M3900" s="32" t="s">
        <v>69</v>
      </c>
      <c r="N3900" s="32" t="s">
        <v>314</v>
      </c>
      <c r="O3900" s="32" t="s">
        <v>111</v>
      </c>
      <c r="P3900" s="32">
        <v>796</v>
      </c>
      <c r="Q3900" s="32" t="s">
        <v>47</v>
      </c>
      <c r="R3900" s="34">
        <v>94</v>
      </c>
      <c r="S3900" s="34">
        <v>257.04000000000002</v>
      </c>
      <c r="T3900" s="35">
        <f t="shared" si="311"/>
        <v>24161.760000000002</v>
      </c>
      <c r="U3900" s="36">
        <f t="shared" si="312"/>
        <v>27061.171200000004</v>
      </c>
      <c r="V3900" s="37" t="s">
        <v>48</v>
      </c>
      <c r="W3900" s="32">
        <v>2016</v>
      </c>
      <c r="X3900" s="38" t="s">
        <v>48</v>
      </c>
    </row>
    <row r="3901" spans="1:24" ht="50.1" customHeight="1">
      <c r="A3901" s="29" t="s">
        <v>9225</v>
      </c>
      <c r="B3901" s="30" t="s">
        <v>35</v>
      </c>
      <c r="C3901" s="31" t="s">
        <v>9222</v>
      </c>
      <c r="D3901" s="31" t="s">
        <v>1956</v>
      </c>
      <c r="E3901" s="31" t="s">
        <v>9223</v>
      </c>
      <c r="F3901" s="31" t="s">
        <v>9226</v>
      </c>
      <c r="G3901" s="32" t="s">
        <v>40</v>
      </c>
      <c r="H3901" s="33">
        <v>0</v>
      </c>
      <c r="I3901" s="67">
        <v>590000000</v>
      </c>
      <c r="J3901" s="32" t="s">
        <v>394</v>
      </c>
      <c r="K3901" s="32" t="s">
        <v>2101</v>
      </c>
      <c r="L3901" s="32" t="s">
        <v>394</v>
      </c>
      <c r="M3901" s="32" t="s">
        <v>69</v>
      </c>
      <c r="N3901" s="32" t="s">
        <v>314</v>
      </c>
      <c r="O3901" s="32" t="s">
        <v>111</v>
      </c>
      <c r="P3901" s="32">
        <v>796</v>
      </c>
      <c r="Q3901" s="32" t="s">
        <v>47</v>
      </c>
      <c r="R3901" s="34">
        <v>22</v>
      </c>
      <c r="S3901" s="34">
        <v>232.05</v>
      </c>
      <c r="T3901" s="35">
        <f t="shared" si="311"/>
        <v>5105.1000000000004</v>
      </c>
      <c r="U3901" s="36">
        <f t="shared" si="312"/>
        <v>5717.7120000000014</v>
      </c>
      <c r="V3901" s="37" t="s">
        <v>48</v>
      </c>
      <c r="W3901" s="32">
        <v>2016</v>
      </c>
      <c r="X3901" s="38" t="s">
        <v>48</v>
      </c>
    </row>
    <row r="3902" spans="1:24" ht="50.1" customHeight="1">
      <c r="A3902" s="29" t="s">
        <v>9227</v>
      </c>
      <c r="B3902" s="30" t="s">
        <v>35</v>
      </c>
      <c r="C3902" s="31" t="s">
        <v>9222</v>
      </c>
      <c r="D3902" s="31" t="s">
        <v>1956</v>
      </c>
      <c r="E3902" s="31" t="s">
        <v>9223</v>
      </c>
      <c r="F3902" s="31" t="s">
        <v>9228</v>
      </c>
      <c r="G3902" s="32" t="s">
        <v>40</v>
      </c>
      <c r="H3902" s="33">
        <v>0</v>
      </c>
      <c r="I3902" s="67">
        <v>590000000</v>
      </c>
      <c r="J3902" s="32" t="s">
        <v>394</v>
      </c>
      <c r="K3902" s="32" t="s">
        <v>2101</v>
      </c>
      <c r="L3902" s="32" t="s">
        <v>394</v>
      </c>
      <c r="M3902" s="32" t="s">
        <v>69</v>
      </c>
      <c r="N3902" s="32" t="s">
        <v>314</v>
      </c>
      <c r="O3902" s="32" t="s">
        <v>111</v>
      </c>
      <c r="P3902" s="32">
        <v>796</v>
      </c>
      <c r="Q3902" s="32" t="s">
        <v>47</v>
      </c>
      <c r="R3902" s="34">
        <v>14</v>
      </c>
      <c r="S3902" s="34">
        <v>275.39999999999998</v>
      </c>
      <c r="T3902" s="35">
        <f t="shared" si="311"/>
        <v>3855.5999999999995</v>
      </c>
      <c r="U3902" s="36">
        <f t="shared" si="312"/>
        <v>4318.2719999999999</v>
      </c>
      <c r="V3902" s="37" t="s">
        <v>48</v>
      </c>
      <c r="W3902" s="32">
        <v>2016</v>
      </c>
      <c r="X3902" s="38" t="s">
        <v>48</v>
      </c>
    </row>
    <row r="3903" spans="1:24" ht="50.1" customHeight="1">
      <c r="A3903" s="29" t="s">
        <v>9229</v>
      </c>
      <c r="B3903" s="30" t="s">
        <v>35</v>
      </c>
      <c r="C3903" s="31" t="s">
        <v>9222</v>
      </c>
      <c r="D3903" s="31" t="s">
        <v>1956</v>
      </c>
      <c r="E3903" s="31" t="s">
        <v>9223</v>
      </c>
      <c r="F3903" s="31" t="s">
        <v>9230</v>
      </c>
      <c r="G3903" s="32" t="s">
        <v>40</v>
      </c>
      <c r="H3903" s="33">
        <v>0</v>
      </c>
      <c r="I3903" s="67">
        <v>590000000</v>
      </c>
      <c r="J3903" s="32" t="s">
        <v>394</v>
      </c>
      <c r="K3903" s="32" t="s">
        <v>2101</v>
      </c>
      <c r="L3903" s="32" t="s">
        <v>394</v>
      </c>
      <c r="M3903" s="32" t="s">
        <v>69</v>
      </c>
      <c r="N3903" s="32" t="s">
        <v>314</v>
      </c>
      <c r="O3903" s="32" t="s">
        <v>111</v>
      </c>
      <c r="P3903" s="32">
        <v>796</v>
      </c>
      <c r="Q3903" s="32" t="s">
        <v>47</v>
      </c>
      <c r="R3903" s="34">
        <v>11</v>
      </c>
      <c r="S3903" s="34">
        <v>35.700000000000003</v>
      </c>
      <c r="T3903" s="35">
        <f t="shared" si="311"/>
        <v>392.70000000000005</v>
      </c>
      <c r="U3903" s="36">
        <f t="shared" si="312"/>
        <v>439.82400000000007</v>
      </c>
      <c r="V3903" s="37" t="s">
        <v>48</v>
      </c>
      <c r="W3903" s="32">
        <v>2016</v>
      </c>
      <c r="X3903" s="38" t="s">
        <v>48</v>
      </c>
    </row>
    <row r="3904" spans="1:24" ht="50.1" customHeight="1">
      <c r="A3904" s="29" t="s">
        <v>9231</v>
      </c>
      <c r="B3904" s="30" t="s">
        <v>35</v>
      </c>
      <c r="C3904" s="31" t="s">
        <v>9222</v>
      </c>
      <c r="D3904" s="31" t="s">
        <v>1956</v>
      </c>
      <c r="E3904" s="31" t="s">
        <v>9223</v>
      </c>
      <c r="F3904" s="31" t="s">
        <v>9232</v>
      </c>
      <c r="G3904" s="32" t="s">
        <v>40</v>
      </c>
      <c r="H3904" s="33">
        <v>0</v>
      </c>
      <c r="I3904" s="67">
        <v>590000000</v>
      </c>
      <c r="J3904" s="32" t="s">
        <v>394</v>
      </c>
      <c r="K3904" s="32" t="s">
        <v>2101</v>
      </c>
      <c r="L3904" s="32" t="s">
        <v>394</v>
      </c>
      <c r="M3904" s="32" t="s">
        <v>69</v>
      </c>
      <c r="N3904" s="32" t="s">
        <v>314</v>
      </c>
      <c r="O3904" s="32" t="s">
        <v>111</v>
      </c>
      <c r="P3904" s="32">
        <v>796</v>
      </c>
      <c r="Q3904" s="32" t="s">
        <v>47</v>
      </c>
      <c r="R3904" s="34">
        <v>2</v>
      </c>
      <c r="S3904" s="34">
        <v>35.700000000000003</v>
      </c>
      <c r="T3904" s="35">
        <f t="shared" si="311"/>
        <v>71.400000000000006</v>
      </c>
      <c r="U3904" s="36">
        <f t="shared" si="312"/>
        <v>79.968000000000018</v>
      </c>
      <c r="V3904" s="37" t="s">
        <v>48</v>
      </c>
      <c r="W3904" s="32">
        <v>2016</v>
      </c>
      <c r="X3904" s="38" t="s">
        <v>48</v>
      </c>
    </row>
    <row r="3905" spans="1:24" ht="50.1" customHeight="1">
      <c r="A3905" s="29" t="s">
        <v>9233</v>
      </c>
      <c r="B3905" s="30" t="s">
        <v>35</v>
      </c>
      <c r="C3905" s="31" t="s">
        <v>9222</v>
      </c>
      <c r="D3905" s="31" t="s">
        <v>1956</v>
      </c>
      <c r="E3905" s="31" t="s">
        <v>9223</v>
      </c>
      <c r="F3905" s="31" t="s">
        <v>9234</v>
      </c>
      <c r="G3905" s="32" t="s">
        <v>40</v>
      </c>
      <c r="H3905" s="33">
        <v>0</v>
      </c>
      <c r="I3905" s="67">
        <v>590000000</v>
      </c>
      <c r="J3905" s="32" t="s">
        <v>394</v>
      </c>
      <c r="K3905" s="32" t="s">
        <v>2101</v>
      </c>
      <c r="L3905" s="32" t="s">
        <v>394</v>
      </c>
      <c r="M3905" s="32" t="s">
        <v>69</v>
      </c>
      <c r="N3905" s="32" t="s">
        <v>314</v>
      </c>
      <c r="O3905" s="32" t="s">
        <v>111</v>
      </c>
      <c r="P3905" s="32">
        <v>796</v>
      </c>
      <c r="Q3905" s="32" t="s">
        <v>47</v>
      </c>
      <c r="R3905" s="34">
        <v>23</v>
      </c>
      <c r="S3905" s="34">
        <v>30.6</v>
      </c>
      <c r="T3905" s="35">
        <f t="shared" si="311"/>
        <v>703.80000000000007</v>
      </c>
      <c r="U3905" s="36">
        <f t="shared" si="312"/>
        <v>788.2560000000002</v>
      </c>
      <c r="V3905" s="37" t="s">
        <v>48</v>
      </c>
      <c r="W3905" s="32">
        <v>2016</v>
      </c>
      <c r="X3905" s="38" t="s">
        <v>48</v>
      </c>
    </row>
    <row r="3906" spans="1:24" ht="50.1" customHeight="1">
      <c r="A3906" s="29" t="s">
        <v>9235</v>
      </c>
      <c r="B3906" s="30" t="s">
        <v>35</v>
      </c>
      <c r="C3906" s="31" t="s">
        <v>9222</v>
      </c>
      <c r="D3906" s="31" t="s">
        <v>1956</v>
      </c>
      <c r="E3906" s="31" t="s">
        <v>9223</v>
      </c>
      <c r="F3906" s="31" t="s">
        <v>9236</v>
      </c>
      <c r="G3906" s="32" t="s">
        <v>40</v>
      </c>
      <c r="H3906" s="33">
        <v>0</v>
      </c>
      <c r="I3906" s="67">
        <v>590000000</v>
      </c>
      <c r="J3906" s="32" t="s">
        <v>394</v>
      </c>
      <c r="K3906" s="32" t="s">
        <v>2101</v>
      </c>
      <c r="L3906" s="32" t="s">
        <v>394</v>
      </c>
      <c r="M3906" s="32" t="s">
        <v>69</v>
      </c>
      <c r="N3906" s="32" t="s">
        <v>314</v>
      </c>
      <c r="O3906" s="32" t="s">
        <v>111</v>
      </c>
      <c r="P3906" s="32">
        <v>796</v>
      </c>
      <c r="Q3906" s="32" t="s">
        <v>47</v>
      </c>
      <c r="R3906" s="34">
        <v>175</v>
      </c>
      <c r="S3906" s="34">
        <v>30.6</v>
      </c>
      <c r="T3906" s="35">
        <f t="shared" si="311"/>
        <v>5355</v>
      </c>
      <c r="U3906" s="36">
        <f t="shared" si="312"/>
        <v>5997.6</v>
      </c>
      <c r="V3906" s="37" t="s">
        <v>48</v>
      </c>
      <c r="W3906" s="32">
        <v>2016</v>
      </c>
      <c r="X3906" s="38" t="s">
        <v>48</v>
      </c>
    </row>
    <row r="3907" spans="1:24" ht="50.1" customHeight="1">
      <c r="A3907" s="29" t="s">
        <v>9237</v>
      </c>
      <c r="B3907" s="30" t="s">
        <v>35</v>
      </c>
      <c r="C3907" s="31" t="s">
        <v>9222</v>
      </c>
      <c r="D3907" s="31" t="s">
        <v>1956</v>
      </c>
      <c r="E3907" s="31" t="s">
        <v>9223</v>
      </c>
      <c r="F3907" s="31" t="s">
        <v>9238</v>
      </c>
      <c r="G3907" s="32" t="s">
        <v>40</v>
      </c>
      <c r="H3907" s="33">
        <v>0</v>
      </c>
      <c r="I3907" s="67">
        <v>590000000</v>
      </c>
      <c r="J3907" s="32" t="s">
        <v>394</v>
      </c>
      <c r="K3907" s="32" t="s">
        <v>2101</v>
      </c>
      <c r="L3907" s="32" t="s">
        <v>394</v>
      </c>
      <c r="M3907" s="32" t="s">
        <v>69</v>
      </c>
      <c r="N3907" s="32" t="s">
        <v>314</v>
      </c>
      <c r="O3907" s="32" t="s">
        <v>111</v>
      </c>
      <c r="P3907" s="32">
        <v>796</v>
      </c>
      <c r="Q3907" s="32" t="s">
        <v>47</v>
      </c>
      <c r="R3907" s="34">
        <v>169</v>
      </c>
      <c r="S3907" s="34">
        <v>145.095</v>
      </c>
      <c r="T3907" s="35">
        <f t="shared" si="311"/>
        <v>24521.055</v>
      </c>
      <c r="U3907" s="36">
        <f t="shared" si="312"/>
        <v>27463.581600000001</v>
      </c>
      <c r="V3907" s="37" t="s">
        <v>48</v>
      </c>
      <c r="W3907" s="32">
        <v>2016</v>
      </c>
      <c r="X3907" s="38" t="s">
        <v>48</v>
      </c>
    </row>
    <row r="3908" spans="1:24" ht="50.1" customHeight="1">
      <c r="A3908" s="29" t="s">
        <v>9239</v>
      </c>
      <c r="B3908" s="30" t="s">
        <v>35</v>
      </c>
      <c r="C3908" s="31" t="s">
        <v>9240</v>
      </c>
      <c r="D3908" s="31" t="s">
        <v>5074</v>
      </c>
      <c r="E3908" s="31" t="s">
        <v>9241</v>
      </c>
      <c r="F3908" s="31" t="s">
        <v>9242</v>
      </c>
      <c r="G3908" s="32" t="s">
        <v>40</v>
      </c>
      <c r="H3908" s="33">
        <v>0</v>
      </c>
      <c r="I3908" s="67">
        <v>590000000</v>
      </c>
      <c r="J3908" s="32" t="s">
        <v>394</v>
      </c>
      <c r="K3908" s="32" t="s">
        <v>2101</v>
      </c>
      <c r="L3908" s="32" t="s">
        <v>394</v>
      </c>
      <c r="M3908" s="32" t="s">
        <v>69</v>
      </c>
      <c r="N3908" s="32" t="s">
        <v>314</v>
      </c>
      <c r="O3908" s="32" t="s">
        <v>111</v>
      </c>
      <c r="P3908" s="32">
        <v>796</v>
      </c>
      <c r="Q3908" s="32" t="s">
        <v>47</v>
      </c>
      <c r="R3908" s="34">
        <v>22</v>
      </c>
      <c r="S3908" s="34">
        <v>244.8</v>
      </c>
      <c r="T3908" s="35">
        <f t="shared" si="311"/>
        <v>5385.6</v>
      </c>
      <c r="U3908" s="36">
        <f t="shared" si="312"/>
        <v>6031.8720000000012</v>
      </c>
      <c r="V3908" s="37" t="s">
        <v>48</v>
      </c>
      <c r="W3908" s="32">
        <v>2016</v>
      </c>
      <c r="X3908" s="38" t="s">
        <v>48</v>
      </c>
    </row>
    <row r="3909" spans="1:24" ht="50.1" customHeight="1">
      <c r="A3909" s="29" t="s">
        <v>9243</v>
      </c>
      <c r="B3909" s="30" t="s">
        <v>35</v>
      </c>
      <c r="C3909" s="31" t="s">
        <v>9244</v>
      </c>
      <c r="D3909" s="31" t="s">
        <v>5074</v>
      </c>
      <c r="E3909" s="31" t="s">
        <v>9245</v>
      </c>
      <c r="F3909" s="31" t="s">
        <v>9246</v>
      </c>
      <c r="G3909" s="32" t="s">
        <v>40</v>
      </c>
      <c r="H3909" s="33">
        <v>0</v>
      </c>
      <c r="I3909" s="67">
        <v>590000000</v>
      </c>
      <c r="J3909" s="32" t="s">
        <v>394</v>
      </c>
      <c r="K3909" s="32" t="s">
        <v>2101</v>
      </c>
      <c r="L3909" s="32" t="s">
        <v>394</v>
      </c>
      <c r="M3909" s="32" t="s">
        <v>69</v>
      </c>
      <c r="N3909" s="32" t="s">
        <v>314</v>
      </c>
      <c r="O3909" s="32" t="s">
        <v>111</v>
      </c>
      <c r="P3909" s="32">
        <v>796</v>
      </c>
      <c r="Q3909" s="32" t="s">
        <v>47</v>
      </c>
      <c r="R3909" s="34">
        <v>2</v>
      </c>
      <c r="S3909" s="34">
        <v>244.8</v>
      </c>
      <c r="T3909" s="35">
        <f t="shared" si="311"/>
        <v>489.6</v>
      </c>
      <c r="U3909" s="36">
        <f t="shared" si="312"/>
        <v>548.35200000000009</v>
      </c>
      <c r="V3909" s="37" t="s">
        <v>48</v>
      </c>
      <c r="W3909" s="32">
        <v>2016</v>
      </c>
      <c r="X3909" s="38" t="s">
        <v>48</v>
      </c>
    </row>
    <row r="3910" spans="1:24" ht="50.1" customHeight="1">
      <c r="A3910" s="29" t="s">
        <v>9247</v>
      </c>
      <c r="B3910" s="30" t="s">
        <v>35</v>
      </c>
      <c r="C3910" s="31" t="s">
        <v>9248</v>
      </c>
      <c r="D3910" s="31" t="s">
        <v>5074</v>
      </c>
      <c r="E3910" s="31" t="s">
        <v>9249</v>
      </c>
      <c r="F3910" s="31" t="s">
        <v>9250</v>
      </c>
      <c r="G3910" s="32" t="s">
        <v>40</v>
      </c>
      <c r="H3910" s="33">
        <v>0</v>
      </c>
      <c r="I3910" s="67">
        <v>590000000</v>
      </c>
      <c r="J3910" s="32" t="s">
        <v>394</v>
      </c>
      <c r="K3910" s="32" t="s">
        <v>2101</v>
      </c>
      <c r="L3910" s="32" t="s">
        <v>394</v>
      </c>
      <c r="M3910" s="32" t="s">
        <v>69</v>
      </c>
      <c r="N3910" s="32" t="s">
        <v>314</v>
      </c>
      <c r="O3910" s="32" t="s">
        <v>111</v>
      </c>
      <c r="P3910" s="32">
        <v>796</v>
      </c>
      <c r="Q3910" s="32" t="s">
        <v>47</v>
      </c>
      <c r="R3910" s="34">
        <v>24</v>
      </c>
      <c r="S3910" s="34">
        <v>25.5</v>
      </c>
      <c r="T3910" s="35">
        <f t="shared" si="311"/>
        <v>612</v>
      </c>
      <c r="U3910" s="36">
        <f t="shared" si="312"/>
        <v>685.44</v>
      </c>
      <c r="V3910" s="37" t="s">
        <v>48</v>
      </c>
      <c r="W3910" s="32">
        <v>2016</v>
      </c>
      <c r="X3910" s="38" t="s">
        <v>48</v>
      </c>
    </row>
    <row r="3911" spans="1:24" ht="50.1" customHeight="1">
      <c r="A3911" s="29" t="s">
        <v>9251</v>
      </c>
      <c r="B3911" s="30" t="s">
        <v>35</v>
      </c>
      <c r="C3911" s="31" t="s">
        <v>9252</v>
      </c>
      <c r="D3911" s="31" t="s">
        <v>5074</v>
      </c>
      <c r="E3911" s="31" t="s">
        <v>9253</v>
      </c>
      <c r="F3911" s="31" t="s">
        <v>9254</v>
      </c>
      <c r="G3911" s="32" t="s">
        <v>40</v>
      </c>
      <c r="H3911" s="33">
        <v>0</v>
      </c>
      <c r="I3911" s="67">
        <v>590000000</v>
      </c>
      <c r="J3911" s="32" t="s">
        <v>394</v>
      </c>
      <c r="K3911" s="32" t="s">
        <v>2101</v>
      </c>
      <c r="L3911" s="32" t="s">
        <v>394</v>
      </c>
      <c r="M3911" s="32" t="s">
        <v>69</v>
      </c>
      <c r="N3911" s="32" t="s">
        <v>314</v>
      </c>
      <c r="O3911" s="32" t="s">
        <v>111</v>
      </c>
      <c r="P3911" s="32">
        <v>796</v>
      </c>
      <c r="Q3911" s="32" t="s">
        <v>47</v>
      </c>
      <c r="R3911" s="34">
        <v>124</v>
      </c>
      <c r="S3911" s="34">
        <v>25.5</v>
      </c>
      <c r="T3911" s="35">
        <f t="shared" si="311"/>
        <v>3162</v>
      </c>
      <c r="U3911" s="36">
        <f t="shared" si="312"/>
        <v>3541.4400000000005</v>
      </c>
      <c r="V3911" s="37" t="s">
        <v>48</v>
      </c>
      <c r="W3911" s="32">
        <v>2016</v>
      </c>
      <c r="X3911" s="38" t="s">
        <v>48</v>
      </c>
    </row>
    <row r="3912" spans="1:24" ht="50.1" customHeight="1">
      <c r="A3912" s="29" t="s">
        <v>9255</v>
      </c>
      <c r="B3912" s="30" t="s">
        <v>35</v>
      </c>
      <c r="C3912" s="31" t="s">
        <v>9256</v>
      </c>
      <c r="D3912" s="31" t="s">
        <v>5074</v>
      </c>
      <c r="E3912" s="31" t="s">
        <v>9257</v>
      </c>
      <c r="F3912" s="31" t="s">
        <v>9258</v>
      </c>
      <c r="G3912" s="32" t="s">
        <v>40</v>
      </c>
      <c r="H3912" s="33">
        <v>0</v>
      </c>
      <c r="I3912" s="67">
        <v>590000000</v>
      </c>
      <c r="J3912" s="32" t="s">
        <v>394</v>
      </c>
      <c r="K3912" s="32" t="s">
        <v>2101</v>
      </c>
      <c r="L3912" s="32" t="s">
        <v>394</v>
      </c>
      <c r="M3912" s="32" t="s">
        <v>69</v>
      </c>
      <c r="N3912" s="32" t="s">
        <v>314</v>
      </c>
      <c r="O3912" s="32" t="s">
        <v>111</v>
      </c>
      <c r="P3912" s="32">
        <v>796</v>
      </c>
      <c r="Q3912" s="32" t="s">
        <v>47</v>
      </c>
      <c r="R3912" s="34">
        <v>48</v>
      </c>
      <c r="S3912" s="34">
        <v>25.5</v>
      </c>
      <c r="T3912" s="35">
        <f t="shared" si="311"/>
        <v>1224</v>
      </c>
      <c r="U3912" s="36">
        <f t="shared" si="312"/>
        <v>1370.88</v>
      </c>
      <c r="V3912" s="37" t="s">
        <v>48</v>
      </c>
      <c r="W3912" s="32">
        <v>2016</v>
      </c>
      <c r="X3912" s="38" t="s">
        <v>48</v>
      </c>
    </row>
    <row r="3913" spans="1:24" ht="50.1" customHeight="1">
      <c r="A3913" s="29" t="s">
        <v>9259</v>
      </c>
      <c r="B3913" s="30" t="s">
        <v>35</v>
      </c>
      <c r="C3913" s="31" t="s">
        <v>9260</v>
      </c>
      <c r="D3913" s="31" t="s">
        <v>5074</v>
      </c>
      <c r="E3913" s="31" t="s">
        <v>9261</v>
      </c>
      <c r="F3913" s="31" t="s">
        <v>9262</v>
      </c>
      <c r="G3913" s="32" t="s">
        <v>40</v>
      </c>
      <c r="H3913" s="33">
        <v>0</v>
      </c>
      <c r="I3913" s="67">
        <v>590000000</v>
      </c>
      <c r="J3913" s="32" t="s">
        <v>394</v>
      </c>
      <c r="K3913" s="32" t="s">
        <v>2101</v>
      </c>
      <c r="L3913" s="32" t="s">
        <v>394</v>
      </c>
      <c r="M3913" s="32" t="s">
        <v>69</v>
      </c>
      <c r="N3913" s="32" t="s">
        <v>314</v>
      </c>
      <c r="O3913" s="32" t="s">
        <v>111</v>
      </c>
      <c r="P3913" s="32">
        <v>796</v>
      </c>
      <c r="Q3913" s="32" t="s">
        <v>47</v>
      </c>
      <c r="R3913" s="34">
        <v>124</v>
      </c>
      <c r="S3913" s="34">
        <v>25.5</v>
      </c>
      <c r="T3913" s="35">
        <f t="shared" si="311"/>
        <v>3162</v>
      </c>
      <c r="U3913" s="36">
        <f t="shared" si="312"/>
        <v>3541.4400000000005</v>
      </c>
      <c r="V3913" s="37" t="s">
        <v>48</v>
      </c>
      <c r="W3913" s="32">
        <v>2016</v>
      </c>
      <c r="X3913" s="38" t="s">
        <v>48</v>
      </c>
    </row>
    <row r="3914" spans="1:24" ht="50.1" customHeight="1">
      <c r="A3914" s="29" t="s">
        <v>9263</v>
      </c>
      <c r="B3914" s="30" t="s">
        <v>35</v>
      </c>
      <c r="C3914" s="31" t="s">
        <v>9264</v>
      </c>
      <c r="D3914" s="31" t="s">
        <v>5074</v>
      </c>
      <c r="E3914" s="31" t="s">
        <v>9265</v>
      </c>
      <c r="F3914" s="31" t="s">
        <v>9266</v>
      </c>
      <c r="G3914" s="32" t="s">
        <v>40</v>
      </c>
      <c r="H3914" s="33">
        <v>0</v>
      </c>
      <c r="I3914" s="67">
        <v>590000000</v>
      </c>
      <c r="J3914" s="32" t="s">
        <v>394</v>
      </c>
      <c r="K3914" s="32" t="s">
        <v>2101</v>
      </c>
      <c r="L3914" s="32" t="s">
        <v>394</v>
      </c>
      <c r="M3914" s="32" t="s">
        <v>69</v>
      </c>
      <c r="N3914" s="32" t="s">
        <v>314</v>
      </c>
      <c r="O3914" s="32" t="s">
        <v>111</v>
      </c>
      <c r="P3914" s="32">
        <v>796</v>
      </c>
      <c r="Q3914" s="32" t="s">
        <v>47</v>
      </c>
      <c r="R3914" s="34">
        <v>124</v>
      </c>
      <c r="S3914" s="34">
        <v>25.5</v>
      </c>
      <c r="T3914" s="35">
        <f t="shared" si="311"/>
        <v>3162</v>
      </c>
      <c r="U3914" s="36">
        <f t="shared" si="312"/>
        <v>3541.4400000000005</v>
      </c>
      <c r="V3914" s="37" t="s">
        <v>48</v>
      </c>
      <c r="W3914" s="32">
        <v>2016</v>
      </c>
      <c r="X3914" s="38" t="s">
        <v>48</v>
      </c>
    </row>
    <row r="3915" spans="1:24" ht="50.1" customHeight="1">
      <c r="A3915" s="29" t="s">
        <v>9267</v>
      </c>
      <c r="B3915" s="30" t="s">
        <v>35</v>
      </c>
      <c r="C3915" s="31" t="s">
        <v>9268</v>
      </c>
      <c r="D3915" s="31" t="s">
        <v>5074</v>
      </c>
      <c r="E3915" s="31" t="s">
        <v>9269</v>
      </c>
      <c r="F3915" s="31" t="s">
        <v>9270</v>
      </c>
      <c r="G3915" s="32" t="s">
        <v>40</v>
      </c>
      <c r="H3915" s="33">
        <v>0</v>
      </c>
      <c r="I3915" s="67">
        <v>590000000</v>
      </c>
      <c r="J3915" s="32" t="s">
        <v>394</v>
      </c>
      <c r="K3915" s="32" t="s">
        <v>2101</v>
      </c>
      <c r="L3915" s="32" t="s">
        <v>394</v>
      </c>
      <c r="M3915" s="32" t="s">
        <v>69</v>
      </c>
      <c r="N3915" s="32" t="s">
        <v>314</v>
      </c>
      <c r="O3915" s="32" t="s">
        <v>111</v>
      </c>
      <c r="P3915" s="32">
        <v>796</v>
      </c>
      <c r="Q3915" s="32" t="s">
        <v>47</v>
      </c>
      <c r="R3915" s="34">
        <v>24</v>
      </c>
      <c r="S3915" s="34">
        <v>25.5</v>
      </c>
      <c r="T3915" s="35">
        <f t="shared" si="311"/>
        <v>612</v>
      </c>
      <c r="U3915" s="36">
        <f t="shared" si="312"/>
        <v>685.44</v>
      </c>
      <c r="V3915" s="37" t="s">
        <v>48</v>
      </c>
      <c r="W3915" s="32">
        <v>2016</v>
      </c>
      <c r="X3915" s="38" t="s">
        <v>48</v>
      </c>
    </row>
    <row r="3916" spans="1:24" ht="50.1" customHeight="1">
      <c r="A3916" s="29" t="s">
        <v>9271</v>
      </c>
      <c r="B3916" s="30" t="s">
        <v>35</v>
      </c>
      <c r="C3916" s="31" t="s">
        <v>9272</v>
      </c>
      <c r="D3916" s="31" t="s">
        <v>5074</v>
      </c>
      <c r="E3916" s="31" t="s">
        <v>9273</v>
      </c>
      <c r="F3916" s="31" t="s">
        <v>9274</v>
      </c>
      <c r="G3916" s="32" t="s">
        <v>40</v>
      </c>
      <c r="H3916" s="33">
        <v>0</v>
      </c>
      <c r="I3916" s="67">
        <v>590000000</v>
      </c>
      <c r="J3916" s="32" t="s">
        <v>394</v>
      </c>
      <c r="K3916" s="32" t="s">
        <v>2101</v>
      </c>
      <c r="L3916" s="32" t="s">
        <v>394</v>
      </c>
      <c r="M3916" s="32" t="s">
        <v>69</v>
      </c>
      <c r="N3916" s="32" t="s">
        <v>314</v>
      </c>
      <c r="O3916" s="32" t="s">
        <v>111</v>
      </c>
      <c r="P3916" s="32">
        <v>796</v>
      </c>
      <c r="Q3916" s="32" t="s">
        <v>47</v>
      </c>
      <c r="R3916" s="34">
        <v>35</v>
      </c>
      <c r="S3916" s="34">
        <v>401.47199999999998</v>
      </c>
      <c r="T3916" s="35">
        <f t="shared" si="311"/>
        <v>14051.519999999999</v>
      </c>
      <c r="U3916" s="36">
        <f t="shared" si="312"/>
        <v>15737.7024</v>
      </c>
      <c r="V3916" s="37" t="s">
        <v>48</v>
      </c>
      <c r="W3916" s="32">
        <v>2016</v>
      </c>
      <c r="X3916" s="38" t="s">
        <v>48</v>
      </c>
    </row>
    <row r="3917" spans="1:24" ht="50.1" customHeight="1">
      <c r="A3917" s="29" t="s">
        <v>9275</v>
      </c>
      <c r="B3917" s="30" t="s">
        <v>35</v>
      </c>
      <c r="C3917" s="31" t="s">
        <v>9276</v>
      </c>
      <c r="D3917" s="31" t="s">
        <v>6030</v>
      </c>
      <c r="E3917" s="31" t="s">
        <v>9277</v>
      </c>
      <c r="F3917" s="31" t="s">
        <v>9278</v>
      </c>
      <c r="G3917" s="32" t="s">
        <v>40</v>
      </c>
      <c r="H3917" s="33">
        <v>0</v>
      </c>
      <c r="I3917" s="67">
        <v>590000000</v>
      </c>
      <c r="J3917" s="32" t="s">
        <v>394</v>
      </c>
      <c r="K3917" s="32" t="s">
        <v>2101</v>
      </c>
      <c r="L3917" s="32" t="s">
        <v>394</v>
      </c>
      <c r="M3917" s="32" t="s">
        <v>69</v>
      </c>
      <c r="N3917" s="32" t="s">
        <v>314</v>
      </c>
      <c r="O3917" s="32" t="s">
        <v>111</v>
      </c>
      <c r="P3917" s="32">
        <v>796</v>
      </c>
      <c r="Q3917" s="32" t="s">
        <v>47</v>
      </c>
      <c r="R3917" s="34">
        <v>11</v>
      </c>
      <c r="S3917" s="34">
        <v>30.6</v>
      </c>
      <c r="T3917" s="35">
        <f t="shared" si="311"/>
        <v>336.6</v>
      </c>
      <c r="U3917" s="36">
        <f t="shared" si="312"/>
        <v>376.99200000000008</v>
      </c>
      <c r="V3917" s="37" t="s">
        <v>48</v>
      </c>
      <c r="W3917" s="32">
        <v>2016</v>
      </c>
      <c r="X3917" s="38" t="s">
        <v>48</v>
      </c>
    </row>
    <row r="3918" spans="1:24" ht="50.1" customHeight="1">
      <c r="A3918" s="29" t="s">
        <v>9279</v>
      </c>
      <c r="B3918" s="30" t="s">
        <v>35</v>
      </c>
      <c r="C3918" s="31" t="s">
        <v>9280</v>
      </c>
      <c r="D3918" s="31" t="s">
        <v>6030</v>
      </c>
      <c r="E3918" s="31" t="s">
        <v>9281</v>
      </c>
      <c r="F3918" s="31" t="s">
        <v>9282</v>
      </c>
      <c r="G3918" s="32" t="s">
        <v>40</v>
      </c>
      <c r="H3918" s="33">
        <v>0</v>
      </c>
      <c r="I3918" s="67">
        <v>590000000</v>
      </c>
      <c r="J3918" s="32" t="s">
        <v>394</v>
      </c>
      <c r="K3918" s="32" t="s">
        <v>2101</v>
      </c>
      <c r="L3918" s="32" t="s">
        <v>394</v>
      </c>
      <c r="M3918" s="32" t="s">
        <v>69</v>
      </c>
      <c r="N3918" s="32" t="s">
        <v>314</v>
      </c>
      <c r="O3918" s="32" t="s">
        <v>111</v>
      </c>
      <c r="P3918" s="32">
        <v>796</v>
      </c>
      <c r="Q3918" s="32" t="s">
        <v>47</v>
      </c>
      <c r="R3918" s="34">
        <v>3</v>
      </c>
      <c r="S3918" s="34">
        <v>94.248000000000005</v>
      </c>
      <c r="T3918" s="35">
        <f t="shared" si="311"/>
        <v>282.74400000000003</v>
      </c>
      <c r="U3918" s="36">
        <f t="shared" si="312"/>
        <v>316.67328000000003</v>
      </c>
      <c r="V3918" s="37" t="s">
        <v>48</v>
      </c>
      <c r="W3918" s="32">
        <v>2016</v>
      </c>
      <c r="X3918" s="38" t="s">
        <v>48</v>
      </c>
    </row>
    <row r="3919" spans="1:24" ht="50.1" customHeight="1">
      <c r="A3919" s="29" t="s">
        <v>9283</v>
      </c>
      <c r="B3919" s="30" t="s">
        <v>35</v>
      </c>
      <c r="C3919" s="31" t="s">
        <v>9284</v>
      </c>
      <c r="D3919" s="31" t="s">
        <v>6030</v>
      </c>
      <c r="E3919" s="31" t="s">
        <v>9285</v>
      </c>
      <c r="F3919" s="31" t="s">
        <v>9286</v>
      </c>
      <c r="G3919" s="32" t="s">
        <v>40</v>
      </c>
      <c r="H3919" s="33">
        <v>0</v>
      </c>
      <c r="I3919" s="67">
        <v>590000000</v>
      </c>
      <c r="J3919" s="32" t="s">
        <v>394</v>
      </c>
      <c r="K3919" s="32" t="s">
        <v>2101</v>
      </c>
      <c r="L3919" s="32" t="s">
        <v>394</v>
      </c>
      <c r="M3919" s="32" t="s">
        <v>69</v>
      </c>
      <c r="N3919" s="32" t="s">
        <v>314</v>
      </c>
      <c r="O3919" s="32" t="s">
        <v>111</v>
      </c>
      <c r="P3919" s="32">
        <v>796</v>
      </c>
      <c r="Q3919" s="32" t="s">
        <v>47</v>
      </c>
      <c r="R3919" s="34">
        <v>138</v>
      </c>
      <c r="S3919" s="34">
        <v>115.66800000000001</v>
      </c>
      <c r="T3919" s="35">
        <f t="shared" si="311"/>
        <v>15962.184000000001</v>
      </c>
      <c r="U3919" s="36">
        <f t="shared" si="312"/>
        <v>17877.646080000002</v>
      </c>
      <c r="V3919" s="37" t="s">
        <v>48</v>
      </c>
      <c r="W3919" s="32">
        <v>2016</v>
      </c>
      <c r="X3919" s="38" t="s">
        <v>48</v>
      </c>
    </row>
    <row r="3920" spans="1:24" ht="50.1" customHeight="1">
      <c r="A3920" s="29" t="s">
        <v>9287</v>
      </c>
      <c r="B3920" s="30" t="s">
        <v>35</v>
      </c>
      <c r="C3920" s="31" t="s">
        <v>9280</v>
      </c>
      <c r="D3920" s="31" t="s">
        <v>6030</v>
      </c>
      <c r="E3920" s="31" t="s">
        <v>9281</v>
      </c>
      <c r="F3920" s="31" t="s">
        <v>9288</v>
      </c>
      <c r="G3920" s="32" t="s">
        <v>40</v>
      </c>
      <c r="H3920" s="33">
        <v>0</v>
      </c>
      <c r="I3920" s="67">
        <v>590000000</v>
      </c>
      <c r="J3920" s="32" t="s">
        <v>394</v>
      </c>
      <c r="K3920" s="32" t="s">
        <v>2101</v>
      </c>
      <c r="L3920" s="32" t="s">
        <v>394</v>
      </c>
      <c r="M3920" s="32" t="s">
        <v>69</v>
      </c>
      <c r="N3920" s="32" t="s">
        <v>314</v>
      </c>
      <c r="O3920" s="32" t="s">
        <v>111</v>
      </c>
      <c r="P3920" s="32">
        <v>796</v>
      </c>
      <c r="Q3920" s="32" t="s">
        <v>47</v>
      </c>
      <c r="R3920" s="34">
        <v>22</v>
      </c>
      <c r="S3920" s="34">
        <v>55.08</v>
      </c>
      <c r="T3920" s="35">
        <f t="shared" si="311"/>
        <v>1211.76</v>
      </c>
      <c r="U3920" s="36">
        <f t="shared" si="312"/>
        <v>1357.1712000000002</v>
      </c>
      <c r="V3920" s="37" t="s">
        <v>48</v>
      </c>
      <c r="W3920" s="32">
        <v>2016</v>
      </c>
      <c r="X3920" s="38" t="s">
        <v>48</v>
      </c>
    </row>
    <row r="3921" spans="1:24" ht="50.1" customHeight="1">
      <c r="A3921" s="29" t="s">
        <v>9289</v>
      </c>
      <c r="B3921" s="30" t="s">
        <v>35</v>
      </c>
      <c r="C3921" s="31" t="s">
        <v>9276</v>
      </c>
      <c r="D3921" s="31" t="s">
        <v>6030</v>
      </c>
      <c r="E3921" s="31" t="s">
        <v>9277</v>
      </c>
      <c r="F3921" s="31" t="s">
        <v>9290</v>
      </c>
      <c r="G3921" s="32" t="s">
        <v>40</v>
      </c>
      <c r="H3921" s="33">
        <v>0</v>
      </c>
      <c r="I3921" s="67">
        <v>590000000</v>
      </c>
      <c r="J3921" s="32" t="s">
        <v>394</v>
      </c>
      <c r="K3921" s="32" t="s">
        <v>2101</v>
      </c>
      <c r="L3921" s="32" t="s">
        <v>394</v>
      </c>
      <c r="M3921" s="32" t="s">
        <v>69</v>
      </c>
      <c r="N3921" s="32" t="s">
        <v>314</v>
      </c>
      <c r="O3921" s="32" t="s">
        <v>111</v>
      </c>
      <c r="P3921" s="32">
        <v>796</v>
      </c>
      <c r="Q3921" s="32" t="s">
        <v>47</v>
      </c>
      <c r="R3921" s="34">
        <v>49</v>
      </c>
      <c r="S3921" s="34">
        <v>40.799999999999997</v>
      </c>
      <c r="T3921" s="35">
        <f t="shared" si="311"/>
        <v>1999.1999999999998</v>
      </c>
      <c r="U3921" s="36">
        <f t="shared" si="312"/>
        <v>2239.1039999999998</v>
      </c>
      <c r="V3921" s="37" t="s">
        <v>48</v>
      </c>
      <c r="W3921" s="32">
        <v>2016</v>
      </c>
      <c r="X3921" s="38" t="s">
        <v>48</v>
      </c>
    </row>
    <row r="3922" spans="1:24" ht="50.1" customHeight="1">
      <c r="A3922" s="29" t="s">
        <v>9291</v>
      </c>
      <c r="B3922" s="30" t="s">
        <v>35</v>
      </c>
      <c r="C3922" s="31" t="s">
        <v>9292</v>
      </c>
      <c r="D3922" s="31" t="s">
        <v>6030</v>
      </c>
      <c r="E3922" s="31" t="s">
        <v>9293</v>
      </c>
      <c r="F3922" s="31" t="s">
        <v>9294</v>
      </c>
      <c r="G3922" s="32" t="s">
        <v>40</v>
      </c>
      <c r="H3922" s="33">
        <v>0</v>
      </c>
      <c r="I3922" s="67">
        <v>590000000</v>
      </c>
      <c r="J3922" s="32" t="s">
        <v>394</v>
      </c>
      <c r="K3922" s="32" t="s">
        <v>2101</v>
      </c>
      <c r="L3922" s="32" t="s">
        <v>394</v>
      </c>
      <c r="M3922" s="32" t="s">
        <v>69</v>
      </c>
      <c r="N3922" s="32" t="s">
        <v>314</v>
      </c>
      <c r="O3922" s="32" t="s">
        <v>111</v>
      </c>
      <c r="P3922" s="32">
        <v>796</v>
      </c>
      <c r="Q3922" s="32" t="s">
        <v>47</v>
      </c>
      <c r="R3922" s="34">
        <v>169</v>
      </c>
      <c r="S3922" s="34">
        <v>51</v>
      </c>
      <c r="T3922" s="35">
        <f t="shared" si="311"/>
        <v>8619</v>
      </c>
      <c r="U3922" s="36">
        <f t="shared" si="312"/>
        <v>9653.2800000000007</v>
      </c>
      <c r="V3922" s="37" t="s">
        <v>48</v>
      </c>
      <c r="W3922" s="32">
        <v>2016</v>
      </c>
      <c r="X3922" s="38" t="s">
        <v>48</v>
      </c>
    </row>
    <row r="3923" spans="1:24" ht="50.1" customHeight="1">
      <c r="A3923" s="29" t="s">
        <v>9295</v>
      </c>
      <c r="B3923" s="30" t="s">
        <v>35</v>
      </c>
      <c r="C3923" s="31" t="s">
        <v>9296</v>
      </c>
      <c r="D3923" s="31" t="s">
        <v>6030</v>
      </c>
      <c r="E3923" s="31" t="s">
        <v>9297</v>
      </c>
      <c r="F3923" s="31" t="s">
        <v>9298</v>
      </c>
      <c r="G3923" s="32" t="s">
        <v>40</v>
      </c>
      <c r="H3923" s="33">
        <v>0</v>
      </c>
      <c r="I3923" s="67">
        <v>590000000</v>
      </c>
      <c r="J3923" s="32" t="s">
        <v>394</v>
      </c>
      <c r="K3923" s="32" t="s">
        <v>2101</v>
      </c>
      <c r="L3923" s="32" t="s">
        <v>394</v>
      </c>
      <c r="M3923" s="32" t="s">
        <v>69</v>
      </c>
      <c r="N3923" s="32" t="s">
        <v>314</v>
      </c>
      <c r="O3923" s="32" t="s">
        <v>111</v>
      </c>
      <c r="P3923" s="32">
        <v>796</v>
      </c>
      <c r="Q3923" s="32" t="s">
        <v>47</v>
      </c>
      <c r="R3923" s="34">
        <v>2</v>
      </c>
      <c r="S3923" s="34">
        <v>112.812</v>
      </c>
      <c r="T3923" s="35">
        <f t="shared" si="311"/>
        <v>225.624</v>
      </c>
      <c r="U3923" s="36">
        <f t="shared" si="312"/>
        <v>252.69888000000003</v>
      </c>
      <c r="V3923" s="37" t="s">
        <v>48</v>
      </c>
      <c r="W3923" s="32">
        <v>2016</v>
      </c>
      <c r="X3923" s="38" t="s">
        <v>48</v>
      </c>
    </row>
    <row r="3924" spans="1:24" ht="50.1" customHeight="1">
      <c r="A3924" s="29" t="s">
        <v>9299</v>
      </c>
      <c r="B3924" s="30" t="s">
        <v>35</v>
      </c>
      <c r="C3924" s="31" t="s">
        <v>9144</v>
      </c>
      <c r="D3924" s="31" t="s">
        <v>5079</v>
      </c>
      <c r="E3924" s="31" t="s">
        <v>9145</v>
      </c>
      <c r="F3924" s="31" t="s">
        <v>9300</v>
      </c>
      <c r="G3924" s="32" t="s">
        <v>40</v>
      </c>
      <c r="H3924" s="33">
        <v>0</v>
      </c>
      <c r="I3924" s="67">
        <v>590000000</v>
      </c>
      <c r="J3924" s="32" t="s">
        <v>394</v>
      </c>
      <c r="K3924" s="32" t="s">
        <v>2101</v>
      </c>
      <c r="L3924" s="32" t="s">
        <v>394</v>
      </c>
      <c r="M3924" s="32" t="s">
        <v>69</v>
      </c>
      <c r="N3924" s="32" t="s">
        <v>314</v>
      </c>
      <c r="O3924" s="32" t="s">
        <v>111</v>
      </c>
      <c r="P3924" s="32">
        <v>796</v>
      </c>
      <c r="Q3924" s="32" t="s">
        <v>47</v>
      </c>
      <c r="R3924" s="34">
        <v>24</v>
      </c>
      <c r="S3924" s="34">
        <v>367.2</v>
      </c>
      <c r="T3924" s="35">
        <f t="shared" si="311"/>
        <v>8812.7999999999993</v>
      </c>
      <c r="U3924" s="36">
        <f t="shared" si="312"/>
        <v>9870.3359999999993</v>
      </c>
      <c r="V3924" s="37" t="s">
        <v>48</v>
      </c>
      <c r="W3924" s="32">
        <v>2016</v>
      </c>
      <c r="X3924" s="38" t="s">
        <v>48</v>
      </c>
    </row>
    <row r="3925" spans="1:24" ht="50.1" customHeight="1">
      <c r="A3925" s="29" t="s">
        <v>9301</v>
      </c>
      <c r="B3925" s="30" t="s">
        <v>35</v>
      </c>
      <c r="C3925" s="31" t="s">
        <v>9302</v>
      </c>
      <c r="D3925" s="31" t="s">
        <v>9303</v>
      </c>
      <c r="E3925" s="31" t="s">
        <v>9304</v>
      </c>
      <c r="F3925" s="31" t="s">
        <v>9305</v>
      </c>
      <c r="G3925" s="32" t="s">
        <v>40</v>
      </c>
      <c r="H3925" s="33">
        <v>0</v>
      </c>
      <c r="I3925" s="67">
        <v>590000000</v>
      </c>
      <c r="J3925" s="32" t="s">
        <v>394</v>
      </c>
      <c r="K3925" s="32" t="s">
        <v>2101</v>
      </c>
      <c r="L3925" s="32" t="s">
        <v>394</v>
      </c>
      <c r="M3925" s="32" t="s">
        <v>69</v>
      </c>
      <c r="N3925" s="32" t="s">
        <v>314</v>
      </c>
      <c r="O3925" s="32" t="s">
        <v>111</v>
      </c>
      <c r="P3925" s="32">
        <v>796</v>
      </c>
      <c r="Q3925" s="32" t="s">
        <v>47</v>
      </c>
      <c r="R3925" s="34">
        <v>45</v>
      </c>
      <c r="S3925" s="34">
        <v>930.24</v>
      </c>
      <c r="T3925" s="35">
        <f t="shared" si="311"/>
        <v>41860.800000000003</v>
      </c>
      <c r="U3925" s="36">
        <f t="shared" si="312"/>
        <v>46884.096000000005</v>
      </c>
      <c r="V3925" s="37" t="s">
        <v>48</v>
      </c>
      <c r="W3925" s="32">
        <v>2016</v>
      </c>
      <c r="X3925" s="38" t="s">
        <v>48</v>
      </c>
    </row>
    <row r="3926" spans="1:24" ht="50.1" customHeight="1">
      <c r="A3926" s="29" t="s">
        <v>9306</v>
      </c>
      <c r="B3926" s="30" t="s">
        <v>35</v>
      </c>
      <c r="C3926" s="31" t="s">
        <v>9307</v>
      </c>
      <c r="D3926" s="31" t="s">
        <v>4588</v>
      </c>
      <c r="E3926" s="31" t="s">
        <v>9308</v>
      </c>
      <c r="F3926" s="31" t="s">
        <v>9309</v>
      </c>
      <c r="G3926" s="32" t="s">
        <v>40</v>
      </c>
      <c r="H3926" s="33">
        <v>0</v>
      </c>
      <c r="I3926" s="67">
        <v>590000000</v>
      </c>
      <c r="J3926" s="32" t="s">
        <v>394</v>
      </c>
      <c r="K3926" s="32" t="s">
        <v>2101</v>
      </c>
      <c r="L3926" s="32" t="s">
        <v>394</v>
      </c>
      <c r="M3926" s="32" t="s">
        <v>69</v>
      </c>
      <c r="N3926" s="32" t="s">
        <v>314</v>
      </c>
      <c r="O3926" s="32" t="s">
        <v>111</v>
      </c>
      <c r="P3926" s="32">
        <v>796</v>
      </c>
      <c r="Q3926" s="32" t="s">
        <v>47</v>
      </c>
      <c r="R3926" s="34">
        <v>15</v>
      </c>
      <c r="S3926" s="34">
        <v>208.08</v>
      </c>
      <c r="T3926" s="35">
        <f t="shared" si="311"/>
        <v>3121.2000000000003</v>
      </c>
      <c r="U3926" s="36">
        <f t="shared" si="312"/>
        <v>3495.7440000000006</v>
      </c>
      <c r="V3926" s="37" t="s">
        <v>48</v>
      </c>
      <c r="W3926" s="32">
        <v>2016</v>
      </c>
      <c r="X3926" s="38" t="s">
        <v>48</v>
      </c>
    </row>
    <row r="3927" spans="1:24" ht="50.1" customHeight="1">
      <c r="A3927" s="29" t="s">
        <v>9310</v>
      </c>
      <c r="B3927" s="30" t="s">
        <v>35</v>
      </c>
      <c r="C3927" s="31" t="s">
        <v>9307</v>
      </c>
      <c r="D3927" s="31" t="s">
        <v>4588</v>
      </c>
      <c r="E3927" s="31" t="s">
        <v>9308</v>
      </c>
      <c r="F3927" s="31" t="s">
        <v>9311</v>
      </c>
      <c r="G3927" s="32" t="s">
        <v>40</v>
      </c>
      <c r="H3927" s="33">
        <v>0</v>
      </c>
      <c r="I3927" s="67">
        <v>590000000</v>
      </c>
      <c r="J3927" s="32" t="s">
        <v>394</v>
      </c>
      <c r="K3927" s="32" t="s">
        <v>2101</v>
      </c>
      <c r="L3927" s="32" t="s">
        <v>394</v>
      </c>
      <c r="M3927" s="32" t="s">
        <v>69</v>
      </c>
      <c r="N3927" s="32" t="s">
        <v>314</v>
      </c>
      <c r="O3927" s="32" t="s">
        <v>111</v>
      </c>
      <c r="P3927" s="32">
        <v>796</v>
      </c>
      <c r="Q3927" s="32" t="s">
        <v>47</v>
      </c>
      <c r="R3927" s="34">
        <v>45</v>
      </c>
      <c r="S3927" s="34">
        <v>357</v>
      </c>
      <c r="T3927" s="35">
        <f t="shared" si="311"/>
        <v>16065</v>
      </c>
      <c r="U3927" s="36">
        <f t="shared" si="312"/>
        <v>17992.800000000003</v>
      </c>
      <c r="V3927" s="37" t="s">
        <v>48</v>
      </c>
      <c r="W3927" s="32">
        <v>2016</v>
      </c>
      <c r="X3927" s="38" t="s">
        <v>48</v>
      </c>
    </row>
    <row r="3928" spans="1:24" ht="50.1" customHeight="1">
      <c r="A3928" s="29" t="s">
        <v>9312</v>
      </c>
      <c r="B3928" s="30" t="s">
        <v>35</v>
      </c>
      <c r="C3928" s="31" t="s">
        <v>1853</v>
      </c>
      <c r="D3928" s="31" t="s">
        <v>1854</v>
      </c>
      <c r="E3928" s="31" t="s">
        <v>1855</v>
      </c>
      <c r="F3928" s="31" t="s">
        <v>9313</v>
      </c>
      <c r="G3928" s="32" t="s">
        <v>40</v>
      </c>
      <c r="H3928" s="33">
        <v>0</v>
      </c>
      <c r="I3928" s="67">
        <v>590000000</v>
      </c>
      <c r="J3928" s="32" t="s">
        <v>394</v>
      </c>
      <c r="K3928" s="32" t="s">
        <v>2101</v>
      </c>
      <c r="L3928" s="32" t="s">
        <v>394</v>
      </c>
      <c r="M3928" s="32" t="s">
        <v>69</v>
      </c>
      <c r="N3928" s="32" t="s">
        <v>314</v>
      </c>
      <c r="O3928" s="32" t="s">
        <v>111</v>
      </c>
      <c r="P3928" s="32">
        <v>796</v>
      </c>
      <c r="Q3928" s="32" t="s">
        <v>47</v>
      </c>
      <c r="R3928" s="34">
        <v>23</v>
      </c>
      <c r="S3928" s="34">
        <v>200.94</v>
      </c>
      <c r="T3928" s="35">
        <f t="shared" si="311"/>
        <v>4621.62</v>
      </c>
      <c r="U3928" s="36">
        <f t="shared" si="312"/>
        <v>5176.2144000000008</v>
      </c>
      <c r="V3928" s="37" t="s">
        <v>48</v>
      </c>
      <c r="W3928" s="32">
        <v>2016</v>
      </c>
      <c r="X3928" s="38" t="s">
        <v>48</v>
      </c>
    </row>
    <row r="3929" spans="1:24" ht="50.1" customHeight="1">
      <c r="A3929" s="29" t="s">
        <v>9314</v>
      </c>
      <c r="B3929" s="30" t="s">
        <v>35</v>
      </c>
      <c r="C3929" s="31" t="s">
        <v>9315</v>
      </c>
      <c r="D3929" s="31" t="s">
        <v>9316</v>
      </c>
      <c r="E3929" s="31" t="s">
        <v>9317</v>
      </c>
      <c r="F3929" s="31" t="s">
        <v>9318</v>
      </c>
      <c r="G3929" s="32" t="s">
        <v>40</v>
      </c>
      <c r="H3929" s="33">
        <v>0</v>
      </c>
      <c r="I3929" s="67">
        <v>590000000</v>
      </c>
      <c r="J3929" s="32" t="s">
        <v>394</v>
      </c>
      <c r="K3929" s="32" t="s">
        <v>2101</v>
      </c>
      <c r="L3929" s="32" t="s">
        <v>394</v>
      </c>
      <c r="M3929" s="32" t="s">
        <v>69</v>
      </c>
      <c r="N3929" s="32" t="s">
        <v>314</v>
      </c>
      <c r="O3929" s="32" t="s">
        <v>111</v>
      </c>
      <c r="P3929" s="32">
        <v>796</v>
      </c>
      <c r="Q3929" s="32" t="s">
        <v>47</v>
      </c>
      <c r="R3929" s="34">
        <v>2</v>
      </c>
      <c r="S3929" s="34">
        <v>100980</v>
      </c>
      <c r="T3929" s="35">
        <f t="shared" si="311"/>
        <v>201960</v>
      </c>
      <c r="U3929" s="36">
        <f t="shared" si="312"/>
        <v>226195.20000000001</v>
      </c>
      <c r="V3929" s="37" t="s">
        <v>48</v>
      </c>
      <c r="W3929" s="32">
        <v>2016</v>
      </c>
      <c r="X3929" s="38" t="s">
        <v>48</v>
      </c>
    </row>
    <row r="3930" spans="1:24" ht="50.1" customHeight="1">
      <c r="A3930" s="29" t="s">
        <v>9319</v>
      </c>
      <c r="B3930" s="30" t="s">
        <v>35</v>
      </c>
      <c r="C3930" s="31" t="s">
        <v>9315</v>
      </c>
      <c r="D3930" s="31" t="s">
        <v>9316</v>
      </c>
      <c r="E3930" s="31" t="s">
        <v>9317</v>
      </c>
      <c r="F3930" s="31" t="s">
        <v>9320</v>
      </c>
      <c r="G3930" s="32" t="s">
        <v>40</v>
      </c>
      <c r="H3930" s="33">
        <v>0</v>
      </c>
      <c r="I3930" s="67">
        <v>590000000</v>
      </c>
      <c r="J3930" s="32" t="s">
        <v>394</v>
      </c>
      <c r="K3930" s="32" t="s">
        <v>2101</v>
      </c>
      <c r="L3930" s="32" t="s">
        <v>394</v>
      </c>
      <c r="M3930" s="32" t="s">
        <v>69</v>
      </c>
      <c r="N3930" s="32" t="s">
        <v>314</v>
      </c>
      <c r="O3930" s="32" t="s">
        <v>111</v>
      </c>
      <c r="P3930" s="32">
        <v>796</v>
      </c>
      <c r="Q3930" s="32" t="s">
        <v>47</v>
      </c>
      <c r="R3930" s="34">
        <v>2</v>
      </c>
      <c r="S3930" s="34">
        <v>65280</v>
      </c>
      <c r="T3930" s="35">
        <f t="shared" si="311"/>
        <v>130560</v>
      </c>
      <c r="U3930" s="36">
        <f t="shared" si="312"/>
        <v>146227.20000000001</v>
      </c>
      <c r="V3930" s="37" t="s">
        <v>48</v>
      </c>
      <c r="W3930" s="32">
        <v>2016</v>
      </c>
      <c r="X3930" s="38" t="s">
        <v>48</v>
      </c>
    </row>
    <row r="3931" spans="1:24" ht="50.1" customHeight="1">
      <c r="A3931" s="29" t="s">
        <v>9321</v>
      </c>
      <c r="B3931" s="30" t="s">
        <v>35</v>
      </c>
      <c r="C3931" s="31" t="s">
        <v>9111</v>
      </c>
      <c r="D3931" s="31" t="s">
        <v>9112</v>
      </c>
      <c r="E3931" s="31" t="s">
        <v>9113</v>
      </c>
      <c r="F3931" s="31" t="s">
        <v>9322</v>
      </c>
      <c r="G3931" s="32" t="s">
        <v>40</v>
      </c>
      <c r="H3931" s="33">
        <v>0</v>
      </c>
      <c r="I3931" s="67">
        <v>590000000</v>
      </c>
      <c r="J3931" s="32" t="s">
        <v>394</v>
      </c>
      <c r="K3931" s="32" t="s">
        <v>2101</v>
      </c>
      <c r="L3931" s="32" t="s">
        <v>394</v>
      </c>
      <c r="M3931" s="32" t="s">
        <v>69</v>
      </c>
      <c r="N3931" s="32" t="s">
        <v>314</v>
      </c>
      <c r="O3931" s="32" t="s">
        <v>111</v>
      </c>
      <c r="P3931" s="32">
        <v>796</v>
      </c>
      <c r="Q3931" s="32" t="s">
        <v>47</v>
      </c>
      <c r="R3931" s="34">
        <v>2</v>
      </c>
      <c r="S3931" s="34">
        <v>43350</v>
      </c>
      <c r="T3931" s="35">
        <f t="shared" si="311"/>
        <v>86700</v>
      </c>
      <c r="U3931" s="36">
        <f t="shared" si="312"/>
        <v>97104.000000000015</v>
      </c>
      <c r="V3931" s="37" t="s">
        <v>48</v>
      </c>
      <c r="W3931" s="32">
        <v>2016</v>
      </c>
      <c r="X3931" s="38" t="s">
        <v>48</v>
      </c>
    </row>
    <row r="3932" spans="1:24" ht="50.1" customHeight="1">
      <c r="A3932" s="29" t="s">
        <v>9323</v>
      </c>
      <c r="B3932" s="30" t="s">
        <v>35</v>
      </c>
      <c r="C3932" s="31" t="s">
        <v>9324</v>
      </c>
      <c r="D3932" s="31" t="s">
        <v>1219</v>
      </c>
      <c r="E3932" s="31" t="s">
        <v>9325</v>
      </c>
      <c r="F3932" s="31" t="s">
        <v>9326</v>
      </c>
      <c r="G3932" s="32" t="s">
        <v>40</v>
      </c>
      <c r="H3932" s="33">
        <v>0</v>
      </c>
      <c r="I3932" s="67">
        <v>590000000</v>
      </c>
      <c r="J3932" s="32" t="s">
        <v>394</v>
      </c>
      <c r="K3932" s="32" t="s">
        <v>2101</v>
      </c>
      <c r="L3932" s="32" t="s">
        <v>394</v>
      </c>
      <c r="M3932" s="32" t="s">
        <v>69</v>
      </c>
      <c r="N3932" s="32" t="s">
        <v>314</v>
      </c>
      <c r="O3932" s="32" t="s">
        <v>111</v>
      </c>
      <c r="P3932" s="32">
        <v>796</v>
      </c>
      <c r="Q3932" s="32" t="s">
        <v>47</v>
      </c>
      <c r="R3932" s="34">
        <v>5</v>
      </c>
      <c r="S3932" s="34">
        <v>9180</v>
      </c>
      <c r="T3932" s="35">
        <f t="shared" si="311"/>
        <v>45900</v>
      </c>
      <c r="U3932" s="36">
        <f t="shared" si="312"/>
        <v>51408.000000000007</v>
      </c>
      <c r="V3932" s="37" t="s">
        <v>48</v>
      </c>
      <c r="W3932" s="32">
        <v>2016</v>
      </c>
      <c r="X3932" s="38" t="s">
        <v>48</v>
      </c>
    </row>
    <row r="3933" spans="1:24" ht="50.1" customHeight="1">
      <c r="A3933" s="29" t="s">
        <v>9327</v>
      </c>
      <c r="B3933" s="30" t="s">
        <v>35</v>
      </c>
      <c r="C3933" s="31" t="s">
        <v>9328</v>
      </c>
      <c r="D3933" s="31" t="s">
        <v>1219</v>
      </c>
      <c r="E3933" s="31" t="s">
        <v>9329</v>
      </c>
      <c r="F3933" s="31" t="s">
        <v>9330</v>
      </c>
      <c r="G3933" s="32" t="s">
        <v>40</v>
      </c>
      <c r="H3933" s="33">
        <v>0</v>
      </c>
      <c r="I3933" s="67">
        <v>590000000</v>
      </c>
      <c r="J3933" s="32" t="s">
        <v>394</v>
      </c>
      <c r="K3933" s="32" t="s">
        <v>2101</v>
      </c>
      <c r="L3933" s="32" t="s">
        <v>394</v>
      </c>
      <c r="M3933" s="32" t="s">
        <v>69</v>
      </c>
      <c r="N3933" s="32" t="s">
        <v>314</v>
      </c>
      <c r="O3933" s="32" t="s">
        <v>111</v>
      </c>
      <c r="P3933" s="32" t="s">
        <v>994</v>
      </c>
      <c r="Q3933" s="32" t="s">
        <v>1222</v>
      </c>
      <c r="R3933" s="34">
        <v>2135</v>
      </c>
      <c r="S3933" s="34">
        <v>76.5</v>
      </c>
      <c r="T3933" s="35">
        <f t="shared" si="311"/>
        <v>163327.5</v>
      </c>
      <c r="U3933" s="36">
        <f t="shared" si="312"/>
        <v>182926.80000000002</v>
      </c>
      <c r="V3933" s="37" t="s">
        <v>48</v>
      </c>
      <c r="W3933" s="32">
        <v>2016</v>
      </c>
      <c r="X3933" s="38" t="s">
        <v>48</v>
      </c>
    </row>
    <row r="3934" spans="1:24" ht="50.1" customHeight="1">
      <c r="A3934" s="29" t="s">
        <v>9331</v>
      </c>
      <c r="B3934" s="30" t="s">
        <v>35</v>
      </c>
      <c r="C3934" s="31" t="s">
        <v>9332</v>
      </c>
      <c r="D3934" s="31" t="s">
        <v>1977</v>
      </c>
      <c r="E3934" s="31" t="s">
        <v>9333</v>
      </c>
      <c r="F3934" s="31" t="s">
        <v>9334</v>
      </c>
      <c r="G3934" s="32" t="s">
        <v>40</v>
      </c>
      <c r="H3934" s="33">
        <v>0</v>
      </c>
      <c r="I3934" s="67">
        <v>590000000</v>
      </c>
      <c r="J3934" s="32" t="s">
        <v>394</v>
      </c>
      <c r="K3934" s="32" t="s">
        <v>2101</v>
      </c>
      <c r="L3934" s="32" t="s">
        <v>394</v>
      </c>
      <c r="M3934" s="32" t="s">
        <v>69</v>
      </c>
      <c r="N3934" s="32" t="s">
        <v>314</v>
      </c>
      <c r="O3934" s="32" t="s">
        <v>111</v>
      </c>
      <c r="P3934" s="32">
        <v>796</v>
      </c>
      <c r="Q3934" s="32" t="s">
        <v>47</v>
      </c>
      <c r="R3934" s="34">
        <v>120</v>
      </c>
      <c r="S3934" s="34">
        <v>616.33500000000004</v>
      </c>
      <c r="T3934" s="35">
        <f t="shared" si="311"/>
        <v>73960.200000000012</v>
      </c>
      <c r="U3934" s="36">
        <f t="shared" si="312"/>
        <v>82835.424000000028</v>
      </c>
      <c r="V3934" s="37" t="s">
        <v>48</v>
      </c>
      <c r="W3934" s="32">
        <v>2016</v>
      </c>
      <c r="X3934" s="38" t="s">
        <v>48</v>
      </c>
    </row>
    <row r="3935" spans="1:24" ht="50.1" customHeight="1">
      <c r="A3935" s="29" t="s">
        <v>9335</v>
      </c>
      <c r="B3935" s="30" t="s">
        <v>35</v>
      </c>
      <c r="C3935" s="31" t="s">
        <v>9332</v>
      </c>
      <c r="D3935" s="31" t="s">
        <v>1977</v>
      </c>
      <c r="E3935" s="31" t="s">
        <v>9333</v>
      </c>
      <c r="F3935" s="31" t="s">
        <v>9336</v>
      </c>
      <c r="G3935" s="32" t="s">
        <v>40</v>
      </c>
      <c r="H3935" s="33">
        <v>0</v>
      </c>
      <c r="I3935" s="67">
        <v>590000000</v>
      </c>
      <c r="J3935" s="32" t="s">
        <v>394</v>
      </c>
      <c r="K3935" s="32" t="s">
        <v>2101</v>
      </c>
      <c r="L3935" s="32" t="s">
        <v>394</v>
      </c>
      <c r="M3935" s="32" t="s">
        <v>69</v>
      </c>
      <c r="N3935" s="32" t="s">
        <v>314</v>
      </c>
      <c r="O3935" s="32" t="s">
        <v>111</v>
      </c>
      <c r="P3935" s="32">
        <v>796</v>
      </c>
      <c r="Q3935" s="32" t="s">
        <v>47</v>
      </c>
      <c r="R3935" s="34">
        <v>120</v>
      </c>
      <c r="S3935" s="34">
        <v>252.042</v>
      </c>
      <c r="T3935" s="35">
        <f t="shared" si="311"/>
        <v>30245.040000000001</v>
      </c>
      <c r="U3935" s="36">
        <f t="shared" si="312"/>
        <v>33874.444800000005</v>
      </c>
      <c r="V3935" s="37" t="s">
        <v>48</v>
      </c>
      <c r="W3935" s="32">
        <v>2016</v>
      </c>
      <c r="X3935" s="38" t="s">
        <v>48</v>
      </c>
    </row>
    <row r="3936" spans="1:24" ht="50.1" customHeight="1">
      <c r="A3936" s="29" t="s">
        <v>9337</v>
      </c>
      <c r="B3936" s="30" t="s">
        <v>35</v>
      </c>
      <c r="C3936" s="31" t="s">
        <v>9332</v>
      </c>
      <c r="D3936" s="31" t="s">
        <v>1977</v>
      </c>
      <c r="E3936" s="31" t="s">
        <v>9333</v>
      </c>
      <c r="F3936" s="31" t="s">
        <v>9338</v>
      </c>
      <c r="G3936" s="32" t="s">
        <v>40</v>
      </c>
      <c r="H3936" s="33">
        <v>0</v>
      </c>
      <c r="I3936" s="67">
        <v>590000000</v>
      </c>
      <c r="J3936" s="32" t="s">
        <v>394</v>
      </c>
      <c r="K3936" s="32" t="s">
        <v>2101</v>
      </c>
      <c r="L3936" s="32" t="s">
        <v>394</v>
      </c>
      <c r="M3936" s="32" t="s">
        <v>69</v>
      </c>
      <c r="N3936" s="32" t="s">
        <v>314</v>
      </c>
      <c r="O3936" s="32" t="s">
        <v>111</v>
      </c>
      <c r="P3936" s="32">
        <v>796</v>
      </c>
      <c r="Q3936" s="32" t="s">
        <v>47</v>
      </c>
      <c r="R3936" s="34">
        <v>60</v>
      </c>
      <c r="S3936" s="34">
        <v>769.43700000000001</v>
      </c>
      <c r="T3936" s="35">
        <f t="shared" si="311"/>
        <v>46166.22</v>
      </c>
      <c r="U3936" s="36">
        <f t="shared" si="312"/>
        <v>51706.166400000009</v>
      </c>
      <c r="V3936" s="37" t="s">
        <v>48</v>
      </c>
      <c r="W3936" s="32">
        <v>2016</v>
      </c>
      <c r="X3936" s="38" t="s">
        <v>48</v>
      </c>
    </row>
    <row r="3937" spans="1:24" ht="50.1" customHeight="1">
      <c r="A3937" s="29" t="s">
        <v>9339</v>
      </c>
      <c r="B3937" s="30" t="s">
        <v>35</v>
      </c>
      <c r="C3937" s="31" t="s">
        <v>9340</v>
      </c>
      <c r="D3937" s="31" t="s">
        <v>9341</v>
      </c>
      <c r="E3937" s="31" t="s">
        <v>9342</v>
      </c>
      <c r="F3937" s="31" t="s">
        <v>9343</v>
      </c>
      <c r="G3937" s="32" t="s">
        <v>40</v>
      </c>
      <c r="H3937" s="33">
        <v>0</v>
      </c>
      <c r="I3937" s="67">
        <v>590000000</v>
      </c>
      <c r="J3937" s="32" t="s">
        <v>394</v>
      </c>
      <c r="K3937" s="32" t="s">
        <v>2101</v>
      </c>
      <c r="L3937" s="32" t="s">
        <v>394</v>
      </c>
      <c r="M3937" s="32" t="s">
        <v>69</v>
      </c>
      <c r="N3937" s="32" t="s">
        <v>314</v>
      </c>
      <c r="O3937" s="32" t="s">
        <v>111</v>
      </c>
      <c r="P3937" s="32">
        <v>796</v>
      </c>
      <c r="Q3937" s="32" t="s">
        <v>47</v>
      </c>
      <c r="R3937" s="34">
        <v>2</v>
      </c>
      <c r="S3937" s="34">
        <v>4030.2750000000001</v>
      </c>
      <c r="T3937" s="35">
        <f t="shared" si="311"/>
        <v>8060.55</v>
      </c>
      <c r="U3937" s="36">
        <f t="shared" si="312"/>
        <v>9027.8160000000007</v>
      </c>
      <c r="V3937" s="37" t="s">
        <v>48</v>
      </c>
      <c r="W3937" s="32">
        <v>2016</v>
      </c>
      <c r="X3937" s="38" t="s">
        <v>48</v>
      </c>
    </row>
    <row r="3938" spans="1:24" ht="50.1" customHeight="1">
      <c r="A3938" s="29" t="s">
        <v>9344</v>
      </c>
      <c r="B3938" s="30" t="s">
        <v>35</v>
      </c>
      <c r="C3938" s="31" t="s">
        <v>9345</v>
      </c>
      <c r="D3938" s="31" t="s">
        <v>3326</v>
      </c>
      <c r="E3938" s="31" t="s">
        <v>9346</v>
      </c>
      <c r="F3938" s="31" t="s">
        <v>9347</v>
      </c>
      <c r="G3938" s="32" t="s">
        <v>40</v>
      </c>
      <c r="H3938" s="33">
        <v>0</v>
      </c>
      <c r="I3938" s="67">
        <v>590000000</v>
      </c>
      <c r="J3938" s="32" t="s">
        <v>394</v>
      </c>
      <c r="K3938" s="32" t="s">
        <v>2101</v>
      </c>
      <c r="L3938" s="32" t="s">
        <v>394</v>
      </c>
      <c r="M3938" s="32" t="s">
        <v>69</v>
      </c>
      <c r="N3938" s="32" t="s">
        <v>314</v>
      </c>
      <c r="O3938" s="32" t="s">
        <v>111</v>
      </c>
      <c r="P3938" s="32">
        <v>796</v>
      </c>
      <c r="Q3938" s="32" t="s">
        <v>47</v>
      </c>
      <c r="R3938" s="34">
        <v>4</v>
      </c>
      <c r="S3938" s="34">
        <v>1966.662</v>
      </c>
      <c r="T3938" s="35">
        <f t="shared" si="311"/>
        <v>7866.6480000000001</v>
      </c>
      <c r="U3938" s="36">
        <f t="shared" si="312"/>
        <v>8810.6457600000012</v>
      </c>
      <c r="V3938" s="37" t="s">
        <v>48</v>
      </c>
      <c r="W3938" s="32">
        <v>2016</v>
      </c>
      <c r="X3938" s="38" t="s">
        <v>48</v>
      </c>
    </row>
    <row r="3939" spans="1:24" ht="50.1" customHeight="1">
      <c r="A3939" s="29" t="s">
        <v>9348</v>
      </c>
      <c r="B3939" s="30" t="s">
        <v>35</v>
      </c>
      <c r="C3939" s="31" t="s">
        <v>9349</v>
      </c>
      <c r="D3939" s="31" t="s">
        <v>9350</v>
      </c>
      <c r="E3939" s="31" t="s">
        <v>9351</v>
      </c>
      <c r="F3939" s="31" t="s">
        <v>9352</v>
      </c>
      <c r="G3939" s="32" t="s">
        <v>40</v>
      </c>
      <c r="H3939" s="33">
        <v>0</v>
      </c>
      <c r="I3939" s="67">
        <v>590000000</v>
      </c>
      <c r="J3939" s="32" t="s">
        <v>394</v>
      </c>
      <c r="K3939" s="32" t="s">
        <v>2101</v>
      </c>
      <c r="L3939" s="32" t="s">
        <v>394</v>
      </c>
      <c r="M3939" s="32" t="s">
        <v>69</v>
      </c>
      <c r="N3939" s="32" t="s">
        <v>314</v>
      </c>
      <c r="O3939" s="32" t="s">
        <v>111</v>
      </c>
      <c r="P3939" s="32">
        <v>796</v>
      </c>
      <c r="Q3939" s="32" t="s">
        <v>47</v>
      </c>
      <c r="R3939" s="34">
        <v>4</v>
      </c>
      <c r="S3939" s="34">
        <v>3010.6320000000001</v>
      </c>
      <c r="T3939" s="35">
        <f t="shared" si="311"/>
        <v>12042.528</v>
      </c>
      <c r="U3939" s="36">
        <f t="shared" si="312"/>
        <v>13487.631360000001</v>
      </c>
      <c r="V3939" s="37" t="s">
        <v>48</v>
      </c>
      <c r="W3939" s="32">
        <v>2016</v>
      </c>
      <c r="X3939" s="38" t="s">
        <v>48</v>
      </c>
    </row>
    <row r="3940" spans="1:24" ht="50.1" customHeight="1">
      <c r="A3940" s="29" t="s">
        <v>9353</v>
      </c>
      <c r="B3940" s="30" t="s">
        <v>35</v>
      </c>
      <c r="C3940" s="31" t="s">
        <v>9354</v>
      </c>
      <c r="D3940" s="31" t="s">
        <v>9355</v>
      </c>
      <c r="E3940" s="31" t="s">
        <v>9356</v>
      </c>
      <c r="F3940" s="31" t="s">
        <v>9357</v>
      </c>
      <c r="G3940" s="32" t="s">
        <v>40</v>
      </c>
      <c r="H3940" s="33">
        <v>0</v>
      </c>
      <c r="I3940" s="67">
        <v>590000000</v>
      </c>
      <c r="J3940" s="32" t="s">
        <v>394</v>
      </c>
      <c r="K3940" s="32" t="s">
        <v>2101</v>
      </c>
      <c r="L3940" s="32" t="s">
        <v>394</v>
      </c>
      <c r="M3940" s="32" t="s">
        <v>69</v>
      </c>
      <c r="N3940" s="32" t="s">
        <v>314</v>
      </c>
      <c r="O3940" s="32" t="s">
        <v>111</v>
      </c>
      <c r="P3940" s="32">
        <v>796</v>
      </c>
      <c r="Q3940" s="32" t="s">
        <v>47</v>
      </c>
      <c r="R3940" s="34">
        <v>10</v>
      </c>
      <c r="S3940" s="34">
        <v>306</v>
      </c>
      <c r="T3940" s="35">
        <f t="shared" si="311"/>
        <v>3060</v>
      </c>
      <c r="U3940" s="36">
        <f t="shared" si="312"/>
        <v>3427.2000000000003</v>
      </c>
      <c r="V3940" s="37" t="s">
        <v>48</v>
      </c>
      <c r="W3940" s="32">
        <v>2016</v>
      </c>
      <c r="X3940" s="38" t="s">
        <v>48</v>
      </c>
    </row>
    <row r="3941" spans="1:24" ht="50.1" customHeight="1">
      <c r="A3941" s="29" t="s">
        <v>9358</v>
      </c>
      <c r="B3941" s="30" t="s">
        <v>35</v>
      </c>
      <c r="C3941" s="31" t="s">
        <v>9359</v>
      </c>
      <c r="D3941" s="31" t="s">
        <v>6030</v>
      </c>
      <c r="E3941" s="31" t="s">
        <v>9360</v>
      </c>
      <c r="F3941" s="31" t="s">
        <v>9361</v>
      </c>
      <c r="G3941" s="32" t="s">
        <v>40</v>
      </c>
      <c r="H3941" s="33">
        <v>0</v>
      </c>
      <c r="I3941" s="67">
        <v>590000000</v>
      </c>
      <c r="J3941" s="32" t="s">
        <v>394</v>
      </c>
      <c r="K3941" s="32" t="s">
        <v>2101</v>
      </c>
      <c r="L3941" s="32" t="s">
        <v>394</v>
      </c>
      <c r="M3941" s="32" t="s">
        <v>69</v>
      </c>
      <c r="N3941" s="32" t="s">
        <v>314</v>
      </c>
      <c r="O3941" s="32" t="s">
        <v>111</v>
      </c>
      <c r="P3941" s="32">
        <v>796</v>
      </c>
      <c r="Q3941" s="32" t="s">
        <v>47</v>
      </c>
      <c r="R3941" s="34">
        <v>4</v>
      </c>
      <c r="S3941" s="34">
        <v>2170.56</v>
      </c>
      <c r="T3941" s="35">
        <f t="shared" si="311"/>
        <v>8682.24</v>
      </c>
      <c r="U3941" s="36">
        <f t="shared" si="312"/>
        <v>9724.1088</v>
      </c>
      <c r="V3941" s="37" t="s">
        <v>48</v>
      </c>
      <c r="W3941" s="32">
        <v>2016</v>
      </c>
      <c r="X3941" s="38" t="s">
        <v>48</v>
      </c>
    </row>
    <row r="3942" spans="1:24" ht="50.1" customHeight="1">
      <c r="A3942" s="29" t="s">
        <v>9362</v>
      </c>
      <c r="B3942" s="30" t="s">
        <v>35</v>
      </c>
      <c r="C3942" s="31" t="s">
        <v>9363</v>
      </c>
      <c r="D3942" s="31" t="s">
        <v>5000</v>
      </c>
      <c r="E3942" s="31" t="s">
        <v>9364</v>
      </c>
      <c r="F3942" s="31" t="s">
        <v>9365</v>
      </c>
      <c r="G3942" s="32" t="s">
        <v>40</v>
      </c>
      <c r="H3942" s="33">
        <v>0</v>
      </c>
      <c r="I3942" s="67">
        <v>590000000</v>
      </c>
      <c r="J3942" s="32" t="s">
        <v>394</v>
      </c>
      <c r="K3942" s="32" t="s">
        <v>2101</v>
      </c>
      <c r="L3942" s="32" t="s">
        <v>394</v>
      </c>
      <c r="M3942" s="32" t="s">
        <v>69</v>
      </c>
      <c r="N3942" s="32" t="s">
        <v>314</v>
      </c>
      <c r="O3942" s="32" t="s">
        <v>111</v>
      </c>
      <c r="P3942" s="32">
        <v>796</v>
      </c>
      <c r="Q3942" s="32" t="s">
        <v>47</v>
      </c>
      <c r="R3942" s="34">
        <v>1</v>
      </c>
      <c r="S3942" s="34">
        <v>433.5</v>
      </c>
      <c r="T3942" s="35">
        <f t="shared" si="311"/>
        <v>433.5</v>
      </c>
      <c r="U3942" s="36">
        <f t="shared" si="312"/>
        <v>485.52000000000004</v>
      </c>
      <c r="V3942" s="37" t="s">
        <v>48</v>
      </c>
      <c r="W3942" s="32">
        <v>2016</v>
      </c>
      <c r="X3942" s="38" t="s">
        <v>48</v>
      </c>
    </row>
    <row r="3943" spans="1:24" ht="50.1" customHeight="1">
      <c r="A3943" s="29" t="s">
        <v>9366</v>
      </c>
      <c r="B3943" s="30" t="s">
        <v>35</v>
      </c>
      <c r="C3943" s="31" t="s">
        <v>9367</v>
      </c>
      <c r="D3943" s="31" t="s">
        <v>5074</v>
      </c>
      <c r="E3943" s="31" t="s">
        <v>9368</v>
      </c>
      <c r="F3943" s="31" t="s">
        <v>9369</v>
      </c>
      <c r="G3943" s="32" t="s">
        <v>40</v>
      </c>
      <c r="H3943" s="33">
        <v>0</v>
      </c>
      <c r="I3943" s="67">
        <v>590000000</v>
      </c>
      <c r="J3943" s="32" t="s">
        <v>394</v>
      </c>
      <c r="K3943" s="32" t="s">
        <v>2101</v>
      </c>
      <c r="L3943" s="32" t="s">
        <v>394</v>
      </c>
      <c r="M3943" s="32" t="s">
        <v>69</v>
      </c>
      <c r="N3943" s="32" t="s">
        <v>314</v>
      </c>
      <c r="O3943" s="32" t="s">
        <v>111</v>
      </c>
      <c r="P3943" s="32">
        <v>796</v>
      </c>
      <c r="Q3943" s="32" t="s">
        <v>47</v>
      </c>
      <c r="R3943" s="34">
        <v>17</v>
      </c>
      <c r="S3943" s="34">
        <v>20.399999999999999</v>
      </c>
      <c r="T3943" s="35">
        <f t="shared" ref="T3943:T4011" si="313">R3943*S3943</f>
        <v>346.79999999999995</v>
      </c>
      <c r="U3943" s="36">
        <f t="shared" ref="U3943:U4011" si="314">T3943*1.12</f>
        <v>388.416</v>
      </c>
      <c r="V3943" s="37" t="s">
        <v>48</v>
      </c>
      <c r="W3943" s="32">
        <v>2016</v>
      </c>
      <c r="X3943" s="38" t="s">
        <v>48</v>
      </c>
    </row>
    <row r="3944" spans="1:24" ht="50.1" customHeight="1">
      <c r="A3944" s="29" t="s">
        <v>9370</v>
      </c>
      <c r="B3944" s="30" t="s">
        <v>35</v>
      </c>
      <c r="C3944" s="31" t="s">
        <v>9264</v>
      </c>
      <c r="D3944" s="31" t="s">
        <v>5074</v>
      </c>
      <c r="E3944" s="31" t="s">
        <v>9265</v>
      </c>
      <c r="F3944" s="31" t="s">
        <v>9371</v>
      </c>
      <c r="G3944" s="32" t="s">
        <v>40</v>
      </c>
      <c r="H3944" s="33">
        <v>0</v>
      </c>
      <c r="I3944" s="67">
        <v>590000000</v>
      </c>
      <c r="J3944" s="32" t="s">
        <v>394</v>
      </c>
      <c r="K3944" s="32" t="s">
        <v>2101</v>
      </c>
      <c r="L3944" s="32" t="s">
        <v>394</v>
      </c>
      <c r="M3944" s="32" t="s">
        <v>69</v>
      </c>
      <c r="N3944" s="32" t="s">
        <v>314</v>
      </c>
      <c r="O3944" s="32" t="s">
        <v>111</v>
      </c>
      <c r="P3944" s="32">
        <v>796</v>
      </c>
      <c r="Q3944" s="32" t="s">
        <v>47</v>
      </c>
      <c r="R3944" s="34">
        <v>3</v>
      </c>
      <c r="S3944" s="34">
        <v>20.399999999999999</v>
      </c>
      <c r="T3944" s="35">
        <f t="shared" si="313"/>
        <v>61.199999999999996</v>
      </c>
      <c r="U3944" s="36">
        <f t="shared" si="314"/>
        <v>68.543999999999997</v>
      </c>
      <c r="V3944" s="37" t="s">
        <v>48</v>
      </c>
      <c r="W3944" s="32">
        <v>2016</v>
      </c>
      <c r="X3944" s="38" t="s">
        <v>48</v>
      </c>
    </row>
    <row r="3945" spans="1:24" ht="50.1" customHeight="1">
      <c r="A3945" s="29" t="s">
        <v>9372</v>
      </c>
      <c r="B3945" s="30" t="s">
        <v>35</v>
      </c>
      <c r="C3945" s="31" t="s">
        <v>9373</v>
      </c>
      <c r="D3945" s="31" t="s">
        <v>5074</v>
      </c>
      <c r="E3945" s="31" t="s">
        <v>9374</v>
      </c>
      <c r="F3945" s="31" t="s">
        <v>9375</v>
      </c>
      <c r="G3945" s="32" t="s">
        <v>40</v>
      </c>
      <c r="H3945" s="33">
        <v>0</v>
      </c>
      <c r="I3945" s="67">
        <v>590000000</v>
      </c>
      <c r="J3945" s="32" t="s">
        <v>394</v>
      </c>
      <c r="K3945" s="32" t="s">
        <v>2101</v>
      </c>
      <c r="L3945" s="32" t="s">
        <v>394</v>
      </c>
      <c r="M3945" s="32" t="s">
        <v>69</v>
      </c>
      <c r="N3945" s="32" t="s">
        <v>314</v>
      </c>
      <c r="O3945" s="32" t="s">
        <v>111</v>
      </c>
      <c r="P3945" s="32">
        <v>796</v>
      </c>
      <c r="Q3945" s="32" t="s">
        <v>47</v>
      </c>
      <c r="R3945" s="34">
        <v>44</v>
      </c>
      <c r="S3945" s="34">
        <v>20.399999999999999</v>
      </c>
      <c r="T3945" s="35">
        <f t="shared" si="313"/>
        <v>897.59999999999991</v>
      </c>
      <c r="U3945" s="36">
        <f t="shared" si="314"/>
        <v>1005.312</v>
      </c>
      <c r="V3945" s="37" t="s">
        <v>48</v>
      </c>
      <c r="W3945" s="32">
        <v>2016</v>
      </c>
      <c r="X3945" s="38" t="s">
        <v>48</v>
      </c>
    </row>
    <row r="3946" spans="1:24" ht="50.1" customHeight="1">
      <c r="A3946" s="29" t="s">
        <v>9376</v>
      </c>
      <c r="B3946" s="30" t="s">
        <v>35</v>
      </c>
      <c r="C3946" s="31" t="s">
        <v>9377</v>
      </c>
      <c r="D3946" s="31" t="s">
        <v>5074</v>
      </c>
      <c r="E3946" s="31" t="s">
        <v>9378</v>
      </c>
      <c r="F3946" s="31" t="s">
        <v>9379</v>
      </c>
      <c r="G3946" s="32" t="s">
        <v>40</v>
      </c>
      <c r="H3946" s="33">
        <v>0</v>
      </c>
      <c r="I3946" s="67">
        <v>590000000</v>
      </c>
      <c r="J3946" s="32" t="s">
        <v>394</v>
      </c>
      <c r="K3946" s="32" t="s">
        <v>2101</v>
      </c>
      <c r="L3946" s="32" t="s">
        <v>394</v>
      </c>
      <c r="M3946" s="32" t="s">
        <v>69</v>
      </c>
      <c r="N3946" s="32" t="s">
        <v>314</v>
      </c>
      <c r="O3946" s="32" t="s">
        <v>111</v>
      </c>
      <c r="P3946" s="32">
        <v>796</v>
      </c>
      <c r="Q3946" s="32" t="s">
        <v>47</v>
      </c>
      <c r="R3946" s="34">
        <v>3</v>
      </c>
      <c r="S3946" s="34">
        <v>20.399999999999999</v>
      </c>
      <c r="T3946" s="35">
        <f t="shared" si="313"/>
        <v>61.199999999999996</v>
      </c>
      <c r="U3946" s="36">
        <f t="shared" si="314"/>
        <v>68.543999999999997</v>
      </c>
      <c r="V3946" s="37" t="s">
        <v>48</v>
      </c>
      <c r="W3946" s="32">
        <v>2016</v>
      </c>
      <c r="X3946" s="38" t="s">
        <v>48</v>
      </c>
    </row>
    <row r="3947" spans="1:24" ht="50.1" customHeight="1">
      <c r="A3947" s="29" t="s">
        <v>9380</v>
      </c>
      <c r="B3947" s="30" t="s">
        <v>35</v>
      </c>
      <c r="C3947" s="31" t="s">
        <v>9381</v>
      </c>
      <c r="D3947" s="31" t="s">
        <v>5074</v>
      </c>
      <c r="E3947" s="31" t="s">
        <v>9382</v>
      </c>
      <c r="F3947" s="31" t="s">
        <v>9383</v>
      </c>
      <c r="G3947" s="32" t="s">
        <v>40</v>
      </c>
      <c r="H3947" s="33">
        <v>0</v>
      </c>
      <c r="I3947" s="67">
        <v>590000000</v>
      </c>
      <c r="J3947" s="32" t="s">
        <v>394</v>
      </c>
      <c r="K3947" s="32" t="s">
        <v>2101</v>
      </c>
      <c r="L3947" s="32" t="s">
        <v>394</v>
      </c>
      <c r="M3947" s="32" t="s">
        <v>69</v>
      </c>
      <c r="N3947" s="32" t="s">
        <v>314</v>
      </c>
      <c r="O3947" s="32" t="s">
        <v>111</v>
      </c>
      <c r="P3947" s="32">
        <v>796</v>
      </c>
      <c r="Q3947" s="32" t="s">
        <v>47</v>
      </c>
      <c r="R3947" s="34">
        <v>4</v>
      </c>
      <c r="S3947" s="34">
        <v>20.399999999999999</v>
      </c>
      <c r="T3947" s="35">
        <f t="shared" si="313"/>
        <v>81.599999999999994</v>
      </c>
      <c r="U3947" s="36">
        <f t="shared" si="314"/>
        <v>91.391999999999996</v>
      </c>
      <c r="V3947" s="37" t="s">
        <v>48</v>
      </c>
      <c r="W3947" s="32">
        <v>2016</v>
      </c>
      <c r="X3947" s="38" t="s">
        <v>48</v>
      </c>
    </row>
    <row r="3948" spans="1:24" ht="50.1" customHeight="1">
      <c r="A3948" s="29" t="s">
        <v>9384</v>
      </c>
      <c r="B3948" s="30" t="s">
        <v>35</v>
      </c>
      <c r="C3948" s="31" t="s">
        <v>9373</v>
      </c>
      <c r="D3948" s="31" t="s">
        <v>5074</v>
      </c>
      <c r="E3948" s="31" t="s">
        <v>9374</v>
      </c>
      <c r="F3948" s="31" t="s">
        <v>9385</v>
      </c>
      <c r="G3948" s="32" t="s">
        <v>40</v>
      </c>
      <c r="H3948" s="33">
        <v>0</v>
      </c>
      <c r="I3948" s="67">
        <v>590000000</v>
      </c>
      <c r="J3948" s="32" t="s">
        <v>394</v>
      </c>
      <c r="K3948" s="32" t="s">
        <v>2101</v>
      </c>
      <c r="L3948" s="32" t="s">
        <v>394</v>
      </c>
      <c r="M3948" s="32" t="s">
        <v>69</v>
      </c>
      <c r="N3948" s="32" t="s">
        <v>314</v>
      </c>
      <c r="O3948" s="32" t="s">
        <v>111</v>
      </c>
      <c r="P3948" s="32">
        <v>796</v>
      </c>
      <c r="Q3948" s="32" t="s">
        <v>47</v>
      </c>
      <c r="R3948" s="34">
        <v>2</v>
      </c>
      <c r="S3948" s="34">
        <v>20.399999999999999</v>
      </c>
      <c r="T3948" s="35">
        <f t="shared" si="313"/>
        <v>40.799999999999997</v>
      </c>
      <c r="U3948" s="36">
        <f t="shared" si="314"/>
        <v>45.695999999999998</v>
      </c>
      <c r="V3948" s="37" t="s">
        <v>48</v>
      </c>
      <c r="W3948" s="32">
        <v>2016</v>
      </c>
      <c r="X3948" s="38" t="s">
        <v>48</v>
      </c>
    </row>
    <row r="3949" spans="1:24" ht="50.1" customHeight="1">
      <c r="A3949" s="29" t="s">
        <v>9386</v>
      </c>
      <c r="B3949" s="30" t="s">
        <v>35</v>
      </c>
      <c r="C3949" s="31" t="s">
        <v>9387</v>
      </c>
      <c r="D3949" s="31" t="s">
        <v>5074</v>
      </c>
      <c r="E3949" s="31" t="s">
        <v>9388</v>
      </c>
      <c r="F3949" s="31" t="s">
        <v>9389</v>
      </c>
      <c r="G3949" s="32" t="s">
        <v>40</v>
      </c>
      <c r="H3949" s="33">
        <v>0</v>
      </c>
      <c r="I3949" s="67">
        <v>590000000</v>
      </c>
      <c r="J3949" s="32" t="s">
        <v>394</v>
      </c>
      <c r="K3949" s="32" t="s">
        <v>2101</v>
      </c>
      <c r="L3949" s="32" t="s">
        <v>394</v>
      </c>
      <c r="M3949" s="32" t="s">
        <v>69</v>
      </c>
      <c r="N3949" s="32" t="s">
        <v>314</v>
      </c>
      <c r="O3949" s="32" t="s">
        <v>111</v>
      </c>
      <c r="P3949" s="32">
        <v>796</v>
      </c>
      <c r="Q3949" s="32" t="s">
        <v>47</v>
      </c>
      <c r="R3949" s="34">
        <v>1</v>
      </c>
      <c r="S3949" s="34">
        <v>20.399999999999999</v>
      </c>
      <c r="T3949" s="35">
        <f t="shared" si="313"/>
        <v>20.399999999999999</v>
      </c>
      <c r="U3949" s="36">
        <f t="shared" si="314"/>
        <v>22.847999999999999</v>
      </c>
      <c r="V3949" s="37" t="s">
        <v>48</v>
      </c>
      <c r="W3949" s="32">
        <v>2016</v>
      </c>
      <c r="X3949" s="38" t="s">
        <v>48</v>
      </c>
    </row>
    <row r="3950" spans="1:24" ht="50.1" customHeight="1">
      <c r="A3950" s="29" t="s">
        <v>9390</v>
      </c>
      <c r="B3950" s="30" t="s">
        <v>35</v>
      </c>
      <c r="C3950" s="31" t="s">
        <v>9387</v>
      </c>
      <c r="D3950" s="31" t="s">
        <v>5074</v>
      </c>
      <c r="E3950" s="31" t="s">
        <v>9388</v>
      </c>
      <c r="F3950" s="31" t="s">
        <v>9391</v>
      </c>
      <c r="G3950" s="32" t="s">
        <v>40</v>
      </c>
      <c r="H3950" s="33">
        <v>0</v>
      </c>
      <c r="I3950" s="67">
        <v>590000000</v>
      </c>
      <c r="J3950" s="32" t="s">
        <v>394</v>
      </c>
      <c r="K3950" s="32" t="s">
        <v>2101</v>
      </c>
      <c r="L3950" s="32" t="s">
        <v>394</v>
      </c>
      <c r="M3950" s="32" t="s">
        <v>69</v>
      </c>
      <c r="N3950" s="32" t="s">
        <v>314</v>
      </c>
      <c r="O3950" s="32" t="s">
        <v>111</v>
      </c>
      <c r="P3950" s="32">
        <v>796</v>
      </c>
      <c r="Q3950" s="32" t="s">
        <v>47</v>
      </c>
      <c r="R3950" s="34">
        <v>1</v>
      </c>
      <c r="S3950" s="34">
        <v>20.399999999999999</v>
      </c>
      <c r="T3950" s="35">
        <f t="shared" si="313"/>
        <v>20.399999999999999</v>
      </c>
      <c r="U3950" s="36">
        <f t="shared" si="314"/>
        <v>22.847999999999999</v>
      </c>
      <c r="V3950" s="37" t="s">
        <v>48</v>
      </c>
      <c r="W3950" s="32">
        <v>2016</v>
      </c>
      <c r="X3950" s="38" t="s">
        <v>48</v>
      </c>
    </row>
    <row r="3951" spans="1:24" ht="50.1" customHeight="1">
      <c r="A3951" s="29" t="s">
        <v>9392</v>
      </c>
      <c r="B3951" s="30" t="s">
        <v>35</v>
      </c>
      <c r="C3951" s="31" t="s">
        <v>9393</v>
      </c>
      <c r="D3951" s="31" t="s">
        <v>5074</v>
      </c>
      <c r="E3951" s="31" t="s">
        <v>9394</v>
      </c>
      <c r="F3951" s="31" t="s">
        <v>9395</v>
      </c>
      <c r="G3951" s="32" t="s">
        <v>40</v>
      </c>
      <c r="H3951" s="33">
        <v>0</v>
      </c>
      <c r="I3951" s="67">
        <v>590000000</v>
      </c>
      <c r="J3951" s="32" t="s">
        <v>394</v>
      </c>
      <c r="K3951" s="32" t="s">
        <v>2101</v>
      </c>
      <c r="L3951" s="32" t="s">
        <v>394</v>
      </c>
      <c r="M3951" s="32" t="s">
        <v>69</v>
      </c>
      <c r="N3951" s="32" t="s">
        <v>314</v>
      </c>
      <c r="O3951" s="32" t="s">
        <v>111</v>
      </c>
      <c r="P3951" s="32">
        <v>796</v>
      </c>
      <c r="Q3951" s="32" t="s">
        <v>47</v>
      </c>
      <c r="R3951" s="34">
        <v>1</v>
      </c>
      <c r="S3951" s="34">
        <v>20.399999999999999</v>
      </c>
      <c r="T3951" s="35">
        <f t="shared" si="313"/>
        <v>20.399999999999999</v>
      </c>
      <c r="U3951" s="36">
        <f t="shared" si="314"/>
        <v>22.847999999999999</v>
      </c>
      <c r="V3951" s="37" t="s">
        <v>48</v>
      </c>
      <c r="W3951" s="32">
        <v>2016</v>
      </c>
      <c r="X3951" s="38" t="s">
        <v>48</v>
      </c>
    </row>
    <row r="3952" spans="1:24" ht="50.1" customHeight="1">
      <c r="A3952" s="29" t="s">
        <v>9396</v>
      </c>
      <c r="B3952" s="30" t="s">
        <v>35</v>
      </c>
      <c r="C3952" s="31" t="s">
        <v>9397</v>
      </c>
      <c r="D3952" s="31" t="s">
        <v>5074</v>
      </c>
      <c r="E3952" s="31" t="s">
        <v>9398</v>
      </c>
      <c r="F3952" s="31" t="s">
        <v>9399</v>
      </c>
      <c r="G3952" s="32" t="s">
        <v>40</v>
      </c>
      <c r="H3952" s="33">
        <v>0</v>
      </c>
      <c r="I3952" s="67">
        <v>590000000</v>
      </c>
      <c r="J3952" s="32" t="s">
        <v>394</v>
      </c>
      <c r="K3952" s="32" t="s">
        <v>2101</v>
      </c>
      <c r="L3952" s="32" t="s">
        <v>394</v>
      </c>
      <c r="M3952" s="32" t="s">
        <v>69</v>
      </c>
      <c r="N3952" s="32" t="s">
        <v>314</v>
      </c>
      <c r="O3952" s="32" t="s">
        <v>111</v>
      </c>
      <c r="P3952" s="32">
        <v>796</v>
      </c>
      <c r="Q3952" s="32" t="s">
        <v>47</v>
      </c>
      <c r="R3952" s="34">
        <v>2</v>
      </c>
      <c r="S3952" s="34">
        <v>20.399999999999999</v>
      </c>
      <c r="T3952" s="35">
        <f t="shared" si="313"/>
        <v>40.799999999999997</v>
      </c>
      <c r="U3952" s="36">
        <f t="shared" si="314"/>
        <v>45.695999999999998</v>
      </c>
      <c r="V3952" s="37" t="s">
        <v>48</v>
      </c>
      <c r="W3952" s="32">
        <v>2016</v>
      </c>
      <c r="X3952" s="38" t="s">
        <v>48</v>
      </c>
    </row>
    <row r="3953" spans="1:24" ht="50.1" customHeight="1">
      <c r="A3953" s="29" t="s">
        <v>9400</v>
      </c>
      <c r="B3953" s="30" t="s">
        <v>35</v>
      </c>
      <c r="C3953" s="31" t="s">
        <v>9401</v>
      </c>
      <c r="D3953" s="31" t="s">
        <v>5074</v>
      </c>
      <c r="E3953" s="31" t="s">
        <v>9402</v>
      </c>
      <c r="F3953" s="31" t="s">
        <v>9403</v>
      </c>
      <c r="G3953" s="32" t="s">
        <v>40</v>
      </c>
      <c r="H3953" s="33">
        <v>0</v>
      </c>
      <c r="I3953" s="67">
        <v>590000000</v>
      </c>
      <c r="J3953" s="32" t="s">
        <v>394</v>
      </c>
      <c r="K3953" s="32" t="s">
        <v>2101</v>
      </c>
      <c r="L3953" s="32" t="s">
        <v>394</v>
      </c>
      <c r="M3953" s="32" t="s">
        <v>69</v>
      </c>
      <c r="N3953" s="32" t="s">
        <v>314</v>
      </c>
      <c r="O3953" s="32" t="s">
        <v>111</v>
      </c>
      <c r="P3953" s="32">
        <v>796</v>
      </c>
      <c r="Q3953" s="32" t="s">
        <v>47</v>
      </c>
      <c r="R3953" s="34">
        <v>3</v>
      </c>
      <c r="S3953" s="34">
        <v>20.399999999999999</v>
      </c>
      <c r="T3953" s="35">
        <f t="shared" si="313"/>
        <v>61.199999999999996</v>
      </c>
      <c r="U3953" s="36">
        <f t="shared" si="314"/>
        <v>68.543999999999997</v>
      </c>
      <c r="V3953" s="37" t="s">
        <v>48</v>
      </c>
      <c r="W3953" s="32">
        <v>2016</v>
      </c>
      <c r="X3953" s="38" t="s">
        <v>48</v>
      </c>
    </row>
    <row r="3954" spans="1:24" ht="50.1" customHeight="1">
      <c r="A3954" s="29" t="s">
        <v>9404</v>
      </c>
      <c r="B3954" s="30" t="s">
        <v>35</v>
      </c>
      <c r="C3954" s="31" t="s">
        <v>9405</v>
      </c>
      <c r="D3954" s="31" t="s">
        <v>5074</v>
      </c>
      <c r="E3954" s="31" t="s">
        <v>9406</v>
      </c>
      <c r="F3954" s="31" t="s">
        <v>9407</v>
      </c>
      <c r="G3954" s="32" t="s">
        <v>40</v>
      </c>
      <c r="H3954" s="33">
        <v>0</v>
      </c>
      <c r="I3954" s="67">
        <v>590000000</v>
      </c>
      <c r="J3954" s="32" t="s">
        <v>394</v>
      </c>
      <c r="K3954" s="32" t="s">
        <v>2101</v>
      </c>
      <c r="L3954" s="32" t="s">
        <v>394</v>
      </c>
      <c r="M3954" s="32" t="s">
        <v>69</v>
      </c>
      <c r="N3954" s="32" t="s">
        <v>314</v>
      </c>
      <c r="O3954" s="32" t="s">
        <v>111</v>
      </c>
      <c r="P3954" s="32">
        <v>796</v>
      </c>
      <c r="Q3954" s="32" t="s">
        <v>47</v>
      </c>
      <c r="R3954" s="34">
        <v>2</v>
      </c>
      <c r="S3954" s="34">
        <v>20.399999999999999</v>
      </c>
      <c r="T3954" s="35">
        <f t="shared" si="313"/>
        <v>40.799999999999997</v>
      </c>
      <c r="U3954" s="36">
        <f t="shared" si="314"/>
        <v>45.695999999999998</v>
      </c>
      <c r="V3954" s="37" t="s">
        <v>48</v>
      </c>
      <c r="W3954" s="32">
        <v>2016</v>
      </c>
      <c r="X3954" s="38" t="s">
        <v>48</v>
      </c>
    </row>
    <row r="3955" spans="1:24" ht="50.1" customHeight="1">
      <c r="A3955" s="29" t="s">
        <v>9408</v>
      </c>
      <c r="B3955" s="30" t="s">
        <v>35</v>
      </c>
      <c r="C3955" s="31" t="s">
        <v>9405</v>
      </c>
      <c r="D3955" s="31" t="s">
        <v>5074</v>
      </c>
      <c r="E3955" s="31" t="s">
        <v>9406</v>
      </c>
      <c r="F3955" s="31" t="s">
        <v>9409</v>
      </c>
      <c r="G3955" s="32" t="s">
        <v>40</v>
      </c>
      <c r="H3955" s="33">
        <v>0</v>
      </c>
      <c r="I3955" s="67">
        <v>590000000</v>
      </c>
      <c r="J3955" s="32" t="s">
        <v>394</v>
      </c>
      <c r="K3955" s="32" t="s">
        <v>2101</v>
      </c>
      <c r="L3955" s="32" t="s">
        <v>394</v>
      </c>
      <c r="M3955" s="32" t="s">
        <v>69</v>
      </c>
      <c r="N3955" s="32" t="s">
        <v>314</v>
      </c>
      <c r="O3955" s="32" t="s">
        <v>111</v>
      </c>
      <c r="P3955" s="32">
        <v>796</v>
      </c>
      <c r="Q3955" s="32" t="s">
        <v>47</v>
      </c>
      <c r="R3955" s="34">
        <v>1</v>
      </c>
      <c r="S3955" s="34">
        <v>20.399999999999999</v>
      </c>
      <c r="T3955" s="35">
        <f t="shared" si="313"/>
        <v>20.399999999999999</v>
      </c>
      <c r="U3955" s="36">
        <f t="shared" si="314"/>
        <v>22.847999999999999</v>
      </c>
      <c r="V3955" s="37" t="s">
        <v>48</v>
      </c>
      <c r="W3955" s="32">
        <v>2016</v>
      </c>
      <c r="X3955" s="38" t="s">
        <v>48</v>
      </c>
    </row>
    <row r="3956" spans="1:24" ht="50.1" customHeight="1">
      <c r="A3956" s="29" t="s">
        <v>9410</v>
      </c>
      <c r="B3956" s="30" t="s">
        <v>35</v>
      </c>
      <c r="C3956" s="31" t="s">
        <v>9405</v>
      </c>
      <c r="D3956" s="31" t="s">
        <v>5074</v>
      </c>
      <c r="E3956" s="31" t="s">
        <v>9406</v>
      </c>
      <c r="F3956" s="31" t="s">
        <v>9411</v>
      </c>
      <c r="G3956" s="32" t="s">
        <v>40</v>
      </c>
      <c r="H3956" s="33">
        <v>0</v>
      </c>
      <c r="I3956" s="67">
        <v>590000000</v>
      </c>
      <c r="J3956" s="32" t="s">
        <v>394</v>
      </c>
      <c r="K3956" s="32" t="s">
        <v>2101</v>
      </c>
      <c r="L3956" s="32" t="s">
        <v>394</v>
      </c>
      <c r="M3956" s="32" t="s">
        <v>69</v>
      </c>
      <c r="N3956" s="32" t="s">
        <v>314</v>
      </c>
      <c r="O3956" s="32" t="s">
        <v>111</v>
      </c>
      <c r="P3956" s="32">
        <v>796</v>
      </c>
      <c r="Q3956" s="32" t="s">
        <v>47</v>
      </c>
      <c r="R3956" s="34">
        <v>1</v>
      </c>
      <c r="S3956" s="34">
        <v>20.399999999999999</v>
      </c>
      <c r="T3956" s="35">
        <f t="shared" si="313"/>
        <v>20.399999999999999</v>
      </c>
      <c r="U3956" s="36">
        <f t="shared" si="314"/>
        <v>22.847999999999999</v>
      </c>
      <c r="V3956" s="37" t="s">
        <v>48</v>
      </c>
      <c r="W3956" s="32">
        <v>2016</v>
      </c>
      <c r="X3956" s="38" t="s">
        <v>48</v>
      </c>
    </row>
    <row r="3957" spans="1:24" ht="50.1" customHeight="1">
      <c r="A3957" s="29" t="s">
        <v>9412</v>
      </c>
      <c r="B3957" s="30" t="s">
        <v>35</v>
      </c>
      <c r="C3957" s="31" t="s">
        <v>9260</v>
      </c>
      <c r="D3957" s="31" t="s">
        <v>5074</v>
      </c>
      <c r="E3957" s="31" t="s">
        <v>9261</v>
      </c>
      <c r="F3957" s="31" t="s">
        <v>9413</v>
      </c>
      <c r="G3957" s="32" t="s">
        <v>40</v>
      </c>
      <c r="H3957" s="33">
        <v>0</v>
      </c>
      <c r="I3957" s="67">
        <v>590000000</v>
      </c>
      <c r="J3957" s="32" t="s">
        <v>394</v>
      </c>
      <c r="K3957" s="32" t="s">
        <v>2101</v>
      </c>
      <c r="L3957" s="32" t="s">
        <v>394</v>
      </c>
      <c r="M3957" s="32" t="s">
        <v>69</v>
      </c>
      <c r="N3957" s="32" t="s">
        <v>314</v>
      </c>
      <c r="O3957" s="32" t="s">
        <v>111</v>
      </c>
      <c r="P3957" s="32">
        <v>796</v>
      </c>
      <c r="Q3957" s="32" t="s">
        <v>47</v>
      </c>
      <c r="R3957" s="34">
        <v>9</v>
      </c>
      <c r="S3957" s="34">
        <v>20.399999999999999</v>
      </c>
      <c r="T3957" s="35">
        <f t="shared" si="313"/>
        <v>183.6</v>
      </c>
      <c r="U3957" s="36">
        <f t="shared" si="314"/>
        <v>205.63200000000001</v>
      </c>
      <c r="V3957" s="37" t="s">
        <v>48</v>
      </c>
      <c r="W3957" s="32">
        <v>2016</v>
      </c>
      <c r="X3957" s="38" t="s">
        <v>48</v>
      </c>
    </row>
    <row r="3958" spans="1:24" ht="50.1" customHeight="1">
      <c r="A3958" s="29" t="s">
        <v>9414</v>
      </c>
      <c r="B3958" s="30" t="s">
        <v>35</v>
      </c>
      <c r="C3958" s="31" t="s">
        <v>9260</v>
      </c>
      <c r="D3958" s="31" t="s">
        <v>5074</v>
      </c>
      <c r="E3958" s="31" t="s">
        <v>9261</v>
      </c>
      <c r="F3958" s="31" t="s">
        <v>9415</v>
      </c>
      <c r="G3958" s="32" t="s">
        <v>40</v>
      </c>
      <c r="H3958" s="33">
        <v>0</v>
      </c>
      <c r="I3958" s="67">
        <v>590000000</v>
      </c>
      <c r="J3958" s="32" t="s">
        <v>394</v>
      </c>
      <c r="K3958" s="32" t="s">
        <v>2101</v>
      </c>
      <c r="L3958" s="32" t="s">
        <v>394</v>
      </c>
      <c r="M3958" s="32" t="s">
        <v>69</v>
      </c>
      <c r="N3958" s="32" t="s">
        <v>314</v>
      </c>
      <c r="O3958" s="32" t="s">
        <v>111</v>
      </c>
      <c r="P3958" s="32">
        <v>796</v>
      </c>
      <c r="Q3958" s="32" t="s">
        <v>47</v>
      </c>
      <c r="R3958" s="34">
        <v>2</v>
      </c>
      <c r="S3958" s="34">
        <v>20.399999999999999</v>
      </c>
      <c r="T3958" s="35">
        <f t="shared" si="313"/>
        <v>40.799999999999997</v>
      </c>
      <c r="U3958" s="36">
        <f t="shared" si="314"/>
        <v>45.695999999999998</v>
      </c>
      <c r="V3958" s="37" t="s">
        <v>48</v>
      </c>
      <c r="W3958" s="32">
        <v>2016</v>
      </c>
      <c r="X3958" s="38" t="s">
        <v>48</v>
      </c>
    </row>
    <row r="3959" spans="1:24" ht="50.1" customHeight="1">
      <c r="A3959" s="29" t="s">
        <v>9416</v>
      </c>
      <c r="B3959" s="30" t="s">
        <v>35</v>
      </c>
      <c r="C3959" s="31" t="s">
        <v>9417</v>
      </c>
      <c r="D3959" s="31" t="s">
        <v>5074</v>
      </c>
      <c r="E3959" s="31" t="s">
        <v>9418</v>
      </c>
      <c r="F3959" s="31" t="s">
        <v>9419</v>
      </c>
      <c r="G3959" s="32" t="s">
        <v>40</v>
      </c>
      <c r="H3959" s="33">
        <v>0</v>
      </c>
      <c r="I3959" s="67">
        <v>590000000</v>
      </c>
      <c r="J3959" s="32" t="s">
        <v>394</v>
      </c>
      <c r="K3959" s="32" t="s">
        <v>2101</v>
      </c>
      <c r="L3959" s="32" t="s">
        <v>394</v>
      </c>
      <c r="M3959" s="32" t="s">
        <v>69</v>
      </c>
      <c r="N3959" s="32" t="s">
        <v>314</v>
      </c>
      <c r="O3959" s="32" t="s">
        <v>111</v>
      </c>
      <c r="P3959" s="32">
        <v>796</v>
      </c>
      <c r="Q3959" s="32" t="s">
        <v>47</v>
      </c>
      <c r="R3959" s="34">
        <v>1</v>
      </c>
      <c r="S3959" s="34">
        <v>25.5</v>
      </c>
      <c r="T3959" s="35">
        <f t="shared" si="313"/>
        <v>25.5</v>
      </c>
      <c r="U3959" s="36">
        <f t="shared" si="314"/>
        <v>28.560000000000002</v>
      </c>
      <c r="V3959" s="37" t="s">
        <v>48</v>
      </c>
      <c r="W3959" s="32">
        <v>2016</v>
      </c>
      <c r="X3959" s="38" t="s">
        <v>48</v>
      </c>
    </row>
    <row r="3960" spans="1:24" ht="50.1" customHeight="1">
      <c r="A3960" s="29" t="s">
        <v>9420</v>
      </c>
      <c r="B3960" s="30" t="s">
        <v>35</v>
      </c>
      <c r="C3960" s="31" t="s">
        <v>9421</v>
      </c>
      <c r="D3960" s="31" t="s">
        <v>5074</v>
      </c>
      <c r="E3960" s="31" t="s">
        <v>9422</v>
      </c>
      <c r="F3960" s="31" t="s">
        <v>9423</v>
      </c>
      <c r="G3960" s="32" t="s">
        <v>40</v>
      </c>
      <c r="H3960" s="33">
        <v>0</v>
      </c>
      <c r="I3960" s="67">
        <v>590000000</v>
      </c>
      <c r="J3960" s="32" t="s">
        <v>394</v>
      </c>
      <c r="K3960" s="32" t="s">
        <v>2101</v>
      </c>
      <c r="L3960" s="32" t="s">
        <v>394</v>
      </c>
      <c r="M3960" s="32" t="s">
        <v>69</v>
      </c>
      <c r="N3960" s="32" t="s">
        <v>314</v>
      </c>
      <c r="O3960" s="32" t="s">
        <v>111</v>
      </c>
      <c r="P3960" s="32">
        <v>796</v>
      </c>
      <c r="Q3960" s="32" t="s">
        <v>47</v>
      </c>
      <c r="R3960" s="34">
        <v>1</v>
      </c>
      <c r="S3960" s="34">
        <v>25.5</v>
      </c>
      <c r="T3960" s="35">
        <f t="shared" si="313"/>
        <v>25.5</v>
      </c>
      <c r="U3960" s="36">
        <f t="shared" si="314"/>
        <v>28.560000000000002</v>
      </c>
      <c r="V3960" s="37" t="s">
        <v>48</v>
      </c>
      <c r="W3960" s="32">
        <v>2016</v>
      </c>
      <c r="X3960" s="38" t="s">
        <v>48</v>
      </c>
    </row>
    <row r="3961" spans="1:24" ht="50.1" customHeight="1">
      <c r="A3961" s="29" t="s">
        <v>9424</v>
      </c>
      <c r="B3961" s="30" t="s">
        <v>35</v>
      </c>
      <c r="C3961" s="31" t="s">
        <v>9425</v>
      </c>
      <c r="D3961" s="31" t="s">
        <v>5074</v>
      </c>
      <c r="E3961" s="31" t="s">
        <v>9426</v>
      </c>
      <c r="F3961" s="31" t="s">
        <v>9427</v>
      </c>
      <c r="G3961" s="32" t="s">
        <v>40</v>
      </c>
      <c r="H3961" s="33">
        <v>0</v>
      </c>
      <c r="I3961" s="67">
        <v>590000000</v>
      </c>
      <c r="J3961" s="32" t="s">
        <v>394</v>
      </c>
      <c r="K3961" s="32" t="s">
        <v>2101</v>
      </c>
      <c r="L3961" s="32" t="s">
        <v>394</v>
      </c>
      <c r="M3961" s="32" t="s">
        <v>69</v>
      </c>
      <c r="N3961" s="32" t="s">
        <v>314</v>
      </c>
      <c r="O3961" s="32" t="s">
        <v>111</v>
      </c>
      <c r="P3961" s="32">
        <v>796</v>
      </c>
      <c r="Q3961" s="32" t="s">
        <v>47</v>
      </c>
      <c r="R3961" s="34">
        <v>1</v>
      </c>
      <c r="S3961" s="34">
        <v>35.700000000000003</v>
      </c>
      <c r="T3961" s="35">
        <f t="shared" si="313"/>
        <v>35.700000000000003</v>
      </c>
      <c r="U3961" s="36">
        <f t="shared" si="314"/>
        <v>39.984000000000009</v>
      </c>
      <c r="V3961" s="37" t="s">
        <v>48</v>
      </c>
      <c r="W3961" s="32">
        <v>2016</v>
      </c>
      <c r="X3961" s="38" t="s">
        <v>48</v>
      </c>
    </row>
    <row r="3962" spans="1:24" ht="50.1" customHeight="1">
      <c r="A3962" s="29" t="s">
        <v>9428</v>
      </c>
      <c r="B3962" s="30" t="s">
        <v>35</v>
      </c>
      <c r="C3962" s="31" t="s">
        <v>9429</v>
      </c>
      <c r="D3962" s="31" t="s">
        <v>5074</v>
      </c>
      <c r="E3962" s="31" t="s">
        <v>9430</v>
      </c>
      <c r="F3962" s="31" t="s">
        <v>9431</v>
      </c>
      <c r="G3962" s="32" t="s">
        <v>40</v>
      </c>
      <c r="H3962" s="33">
        <v>0</v>
      </c>
      <c r="I3962" s="67">
        <v>590000000</v>
      </c>
      <c r="J3962" s="32" t="s">
        <v>394</v>
      </c>
      <c r="K3962" s="32" t="s">
        <v>2101</v>
      </c>
      <c r="L3962" s="32" t="s">
        <v>394</v>
      </c>
      <c r="M3962" s="32" t="s">
        <v>69</v>
      </c>
      <c r="N3962" s="32" t="s">
        <v>314</v>
      </c>
      <c r="O3962" s="32" t="s">
        <v>111</v>
      </c>
      <c r="P3962" s="32">
        <v>796</v>
      </c>
      <c r="Q3962" s="32" t="s">
        <v>47</v>
      </c>
      <c r="R3962" s="34">
        <v>2</v>
      </c>
      <c r="S3962" s="34">
        <v>35.700000000000003</v>
      </c>
      <c r="T3962" s="35">
        <f t="shared" si="313"/>
        <v>71.400000000000006</v>
      </c>
      <c r="U3962" s="36">
        <f t="shared" si="314"/>
        <v>79.968000000000018</v>
      </c>
      <c r="V3962" s="37" t="s">
        <v>48</v>
      </c>
      <c r="W3962" s="32">
        <v>2016</v>
      </c>
      <c r="X3962" s="38" t="s">
        <v>48</v>
      </c>
    </row>
    <row r="3963" spans="1:24" ht="50.1" customHeight="1">
      <c r="A3963" s="29" t="s">
        <v>9432</v>
      </c>
      <c r="B3963" s="30" t="s">
        <v>35</v>
      </c>
      <c r="C3963" s="31" t="s">
        <v>9433</v>
      </c>
      <c r="D3963" s="31" t="s">
        <v>5074</v>
      </c>
      <c r="E3963" s="31" t="s">
        <v>9434</v>
      </c>
      <c r="F3963" s="31" t="s">
        <v>9435</v>
      </c>
      <c r="G3963" s="32" t="s">
        <v>40</v>
      </c>
      <c r="H3963" s="33">
        <v>0</v>
      </c>
      <c r="I3963" s="67">
        <v>590000000</v>
      </c>
      <c r="J3963" s="32" t="s">
        <v>394</v>
      </c>
      <c r="K3963" s="32" t="s">
        <v>2101</v>
      </c>
      <c r="L3963" s="32" t="s">
        <v>394</v>
      </c>
      <c r="M3963" s="32" t="s">
        <v>69</v>
      </c>
      <c r="N3963" s="32" t="s">
        <v>314</v>
      </c>
      <c r="O3963" s="32" t="s">
        <v>111</v>
      </c>
      <c r="P3963" s="32">
        <v>796</v>
      </c>
      <c r="Q3963" s="32" t="s">
        <v>47</v>
      </c>
      <c r="R3963" s="34">
        <v>14</v>
      </c>
      <c r="S3963" s="34">
        <v>20.399999999999999</v>
      </c>
      <c r="T3963" s="35">
        <f t="shared" si="313"/>
        <v>285.59999999999997</v>
      </c>
      <c r="U3963" s="36">
        <f t="shared" si="314"/>
        <v>319.87200000000001</v>
      </c>
      <c r="V3963" s="37" t="s">
        <v>48</v>
      </c>
      <c r="W3963" s="32">
        <v>2016</v>
      </c>
      <c r="X3963" s="38" t="s">
        <v>48</v>
      </c>
    </row>
    <row r="3964" spans="1:24" ht="50.1" customHeight="1">
      <c r="A3964" s="29" t="s">
        <v>9436</v>
      </c>
      <c r="B3964" s="30" t="s">
        <v>35</v>
      </c>
      <c r="C3964" s="31" t="s">
        <v>9272</v>
      </c>
      <c r="D3964" s="31" t="s">
        <v>5074</v>
      </c>
      <c r="E3964" s="31" t="s">
        <v>9273</v>
      </c>
      <c r="F3964" s="31" t="s">
        <v>9437</v>
      </c>
      <c r="G3964" s="32" t="s">
        <v>40</v>
      </c>
      <c r="H3964" s="33">
        <v>0</v>
      </c>
      <c r="I3964" s="67">
        <v>590000000</v>
      </c>
      <c r="J3964" s="32" t="s">
        <v>394</v>
      </c>
      <c r="K3964" s="32" t="s">
        <v>2101</v>
      </c>
      <c r="L3964" s="32" t="s">
        <v>394</v>
      </c>
      <c r="M3964" s="32" t="s">
        <v>69</v>
      </c>
      <c r="N3964" s="32" t="s">
        <v>314</v>
      </c>
      <c r="O3964" s="32" t="s">
        <v>111</v>
      </c>
      <c r="P3964" s="32">
        <v>796</v>
      </c>
      <c r="Q3964" s="32" t="s">
        <v>47</v>
      </c>
      <c r="R3964" s="34">
        <v>14</v>
      </c>
      <c r="S3964" s="34">
        <v>20.399999999999999</v>
      </c>
      <c r="T3964" s="35">
        <f t="shared" si="313"/>
        <v>285.59999999999997</v>
      </c>
      <c r="U3964" s="36">
        <f t="shared" si="314"/>
        <v>319.87200000000001</v>
      </c>
      <c r="V3964" s="37" t="s">
        <v>48</v>
      </c>
      <c r="W3964" s="32">
        <v>2016</v>
      </c>
      <c r="X3964" s="38" t="s">
        <v>48</v>
      </c>
    </row>
    <row r="3965" spans="1:24" ht="50.1" customHeight="1">
      <c r="A3965" s="29" t="s">
        <v>9438</v>
      </c>
      <c r="B3965" s="30" t="s">
        <v>35</v>
      </c>
      <c r="C3965" s="31" t="s">
        <v>9421</v>
      </c>
      <c r="D3965" s="31" t="s">
        <v>5074</v>
      </c>
      <c r="E3965" s="31" t="s">
        <v>9422</v>
      </c>
      <c r="F3965" s="31" t="s">
        <v>9439</v>
      </c>
      <c r="G3965" s="32" t="s">
        <v>40</v>
      </c>
      <c r="H3965" s="33">
        <v>0</v>
      </c>
      <c r="I3965" s="67">
        <v>590000000</v>
      </c>
      <c r="J3965" s="32" t="s">
        <v>394</v>
      </c>
      <c r="K3965" s="32" t="s">
        <v>2101</v>
      </c>
      <c r="L3965" s="32" t="s">
        <v>394</v>
      </c>
      <c r="M3965" s="32" t="s">
        <v>69</v>
      </c>
      <c r="N3965" s="32" t="s">
        <v>314</v>
      </c>
      <c r="O3965" s="32" t="s">
        <v>111</v>
      </c>
      <c r="P3965" s="32">
        <v>796</v>
      </c>
      <c r="Q3965" s="32" t="s">
        <v>47</v>
      </c>
      <c r="R3965" s="34">
        <v>1</v>
      </c>
      <c r="S3965" s="34">
        <v>20.399999999999999</v>
      </c>
      <c r="T3965" s="35">
        <f t="shared" si="313"/>
        <v>20.399999999999999</v>
      </c>
      <c r="U3965" s="36">
        <f t="shared" si="314"/>
        <v>22.847999999999999</v>
      </c>
      <c r="V3965" s="37" t="s">
        <v>48</v>
      </c>
      <c r="W3965" s="32">
        <v>2016</v>
      </c>
      <c r="X3965" s="38" t="s">
        <v>48</v>
      </c>
    </row>
    <row r="3966" spans="1:24" ht="50.1" customHeight="1">
      <c r="A3966" s="29" t="s">
        <v>9440</v>
      </c>
      <c r="B3966" s="30" t="s">
        <v>35</v>
      </c>
      <c r="C3966" s="31" t="s">
        <v>9441</v>
      </c>
      <c r="D3966" s="31" t="s">
        <v>5074</v>
      </c>
      <c r="E3966" s="31" t="s">
        <v>9442</v>
      </c>
      <c r="F3966" s="31" t="s">
        <v>9443</v>
      </c>
      <c r="G3966" s="32" t="s">
        <v>40</v>
      </c>
      <c r="H3966" s="33">
        <v>0</v>
      </c>
      <c r="I3966" s="67">
        <v>590000000</v>
      </c>
      <c r="J3966" s="32" t="s">
        <v>394</v>
      </c>
      <c r="K3966" s="32" t="s">
        <v>2101</v>
      </c>
      <c r="L3966" s="32" t="s">
        <v>394</v>
      </c>
      <c r="M3966" s="32" t="s">
        <v>69</v>
      </c>
      <c r="N3966" s="32" t="s">
        <v>314</v>
      </c>
      <c r="O3966" s="32" t="s">
        <v>111</v>
      </c>
      <c r="P3966" s="32">
        <v>796</v>
      </c>
      <c r="Q3966" s="32" t="s">
        <v>47</v>
      </c>
      <c r="R3966" s="34">
        <v>2</v>
      </c>
      <c r="S3966" s="34">
        <v>20.399999999999999</v>
      </c>
      <c r="T3966" s="35">
        <f t="shared" si="313"/>
        <v>40.799999999999997</v>
      </c>
      <c r="U3966" s="36">
        <f t="shared" si="314"/>
        <v>45.695999999999998</v>
      </c>
      <c r="V3966" s="37" t="s">
        <v>48</v>
      </c>
      <c r="W3966" s="32">
        <v>2016</v>
      </c>
      <c r="X3966" s="38" t="s">
        <v>48</v>
      </c>
    </row>
    <row r="3967" spans="1:24" ht="50.1" customHeight="1">
      <c r="A3967" s="29" t="s">
        <v>9444</v>
      </c>
      <c r="B3967" s="30" t="s">
        <v>35</v>
      </c>
      <c r="C3967" s="31" t="s">
        <v>9445</v>
      </c>
      <c r="D3967" s="31" t="s">
        <v>5074</v>
      </c>
      <c r="E3967" s="31" t="s">
        <v>9446</v>
      </c>
      <c r="F3967" s="31" t="s">
        <v>9447</v>
      </c>
      <c r="G3967" s="32" t="s">
        <v>40</v>
      </c>
      <c r="H3967" s="33">
        <v>0</v>
      </c>
      <c r="I3967" s="67">
        <v>590000000</v>
      </c>
      <c r="J3967" s="32" t="s">
        <v>394</v>
      </c>
      <c r="K3967" s="32" t="s">
        <v>2101</v>
      </c>
      <c r="L3967" s="32" t="s">
        <v>394</v>
      </c>
      <c r="M3967" s="32" t="s">
        <v>69</v>
      </c>
      <c r="N3967" s="32" t="s">
        <v>314</v>
      </c>
      <c r="O3967" s="32" t="s">
        <v>111</v>
      </c>
      <c r="P3967" s="32">
        <v>796</v>
      </c>
      <c r="Q3967" s="32" t="s">
        <v>47</v>
      </c>
      <c r="R3967" s="34">
        <v>1</v>
      </c>
      <c r="S3967" s="34">
        <v>20.399999999999999</v>
      </c>
      <c r="T3967" s="35">
        <f t="shared" si="313"/>
        <v>20.399999999999999</v>
      </c>
      <c r="U3967" s="36">
        <f t="shared" si="314"/>
        <v>22.847999999999999</v>
      </c>
      <c r="V3967" s="37" t="s">
        <v>48</v>
      </c>
      <c r="W3967" s="32">
        <v>2016</v>
      </c>
      <c r="X3967" s="38" t="s">
        <v>48</v>
      </c>
    </row>
    <row r="3968" spans="1:24" ht="50.1" customHeight="1">
      <c r="A3968" s="29" t="s">
        <v>9448</v>
      </c>
      <c r="B3968" s="30" t="s">
        <v>35</v>
      </c>
      <c r="C3968" s="31" t="s">
        <v>9449</v>
      </c>
      <c r="D3968" s="31" t="s">
        <v>5074</v>
      </c>
      <c r="E3968" s="31" t="s">
        <v>9450</v>
      </c>
      <c r="F3968" s="31" t="s">
        <v>9451</v>
      </c>
      <c r="G3968" s="32" t="s">
        <v>40</v>
      </c>
      <c r="H3968" s="33">
        <v>0</v>
      </c>
      <c r="I3968" s="67">
        <v>590000000</v>
      </c>
      <c r="J3968" s="32" t="s">
        <v>394</v>
      </c>
      <c r="K3968" s="32" t="s">
        <v>2101</v>
      </c>
      <c r="L3968" s="32" t="s">
        <v>394</v>
      </c>
      <c r="M3968" s="32" t="s">
        <v>69</v>
      </c>
      <c r="N3968" s="32" t="s">
        <v>314</v>
      </c>
      <c r="O3968" s="32" t="s">
        <v>111</v>
      </c>
      <c r="P3968" s="32">
        <v>796</v>
      </c>
      <c r="Q3968" s="32" t="s">
        <v>47</v>
      </c>
      <c r="R3968" s="34">
        <v>5</v>
      </c>
      <c r="S3968" s="34">
        <v>20.399999999999999</v>
      </c>
      <c r="T3968" s="35">
        <f t="shared" si="313"/>
        <v>102</v>
      </c>
      <c r="U3968" s="36">
        <f t="shared" si="314"/>
        <v>114.24000000000001</v>
      </c>
      <c r="V3968" s="37" t="s">
        <v>48</v>
      </c>
      <c r="W3968" s="32">
        <v>2016</v>
      </c>
      <c r="X3968" s="38" t="s">
        <v>48</v>
      </c>
    </row>
    <row r="3969" spans="1:24" ht="50.1" customHeight="1">
      <c r="A3969" s="29" t="s">
        <v>9452</v>
      </c>
      <c r="B3969" s="30" t="s">
        <v>35</v>
      </c>
      <c r="C3969" s="31" t="s">
        <v>9453</v>
      </c>
      <c r="D3969" s="31" t="s">
        <v>9454</v>
      </c>
      <c r="E3969" s="31" t="s">
        <v>9455</v>
      </c>
      <c r="F3969" s="31" t="s">
        <v>9456</v>
      </c>
      <c r="G3969" s="32" t="s">
        <v>40</v>
      </c>
      <c r="H3969" s="33">
        <v>0</v>
      </c>
      <c r="I3969" s="67">
        <v>590000000</v>
      </c>
      <c r="J3969" s="32" t="s">
        <v>394</v>
      </c>
      <c r="K3969" s="32" t="s">
        <v>2101</v>
      </c>
      <c r="L3969" s="32" t="s">
        <v>394</v>
      </c>
      <c r="M3969" s="32" t="s">
        <v>69</v>
      </c>
      <c r="N3969" s="32" t="s">
        <v>314</v>
      </c>
      <c r="O3969" s="32" t="s">
        <v>111</v>
      </c>
      <c r="P3969" s="32">
        <v>796</v>
      </c>
      <c r="Q3969" s="32" t="s">
        <v>47</v>
      </c>
      <c r="R3969" s="34">
        <v>12</v>
      </c>
      <c r="S3969" s="34">
        <v>1317.942</v>
      </c>
      <c r="T3969" s="35">
        <f t="shared" si="313"/>
        <v>15815.304</v>
      </c>
      <c r="U3969" s="36">
        <f t="shared" si="314"/>
        <v>17713.140480000002</v>
      </c>
      <c r="V3969" s="37" t="s">
        <v>48</v>
      </c>
      <c r="W3969" s="32">
        <v>2016</v>
      </c>
      <c r="X3969" s="38" t="s">
        <v>48</v>
      </c>
    </row>
    <row r="3970" spans="1:24" ht="50.1" customHeight="1">
      <c r="A3970" s="29" t="s">
        <v>9457</v>
      </c>
      <c r="B3970" s="30" t="s">
        <v>35</v>
      </c>
      <c r="C3970" s="31" t="s">
        <v>9458</v>
      </c>
      <c r="D3970" s="31" t="s">
        <v>7921</v>
      </c>
      <c r="E3970" s="31" t="s">
        <v>9459</v>
      </c>
      <c r="F3970" s="31" t="s">
        <v>48</v>
      </c>
      <c r="G3970" s="32" t="s">
        <v>40</v>
      </c>
      <c r="H3970" s="33">
        <v>0</v>
      </c>
      <c r="I3970" s="67">
        <v>590000000</v>
      </c>
      <c r="J3970" s="32" t="s">
        <v>7255</v>
      </c>
      <c r="K3970" s="32" t="s">
        <v>2101</v>
      </c>
      <c r="L3970" s="32" t="s">
        <v>7255</v>
      </c>
      <c r="M3970" s="32" t="s">
        <v>69</v>
      </c>
      <c r="N3970" s="32" t="s">
        <v>7422</v>
      </c>
      <c r="O3970" s="32" t="s">
        <v>56</v>
      </c>
      <c r="P3970" s="32">
        <v>796</v>
      </c>
      <c r="Q3970" s="32" t="s">
        <v>47</v>
      </c>
      <c r="R3970" s="34">
        <v>10</v>
      </c>
      <c r="S3970" s="34">
        <v>6300</v>
      </c>
      <c r="T3970" s="35">
        <f t="shared" si="313"/>
        <v>63000</v>
      </c>
      <c r="U3970" s="36">
        <f t="shared" si="314"/>
        <v>70560</v>
      </c>
      <c r="V3970" s="37" t="s">
        <v>48</v>
      </c>
      <c r="W3970" s="32">
        <v>2016</v>
      </c>
      <c r="X3970" s="38" t="s">
        <v>48</v>
      </c>
    </row>
    <row r="3971" spans="1:24" ht="50.1" customHeight="1">
      <c r="A3971" s="29" t="s">
        <v>9460</v>
      </c>
      <c r="B3971" s="30" t="s">
        <v>35</v>
      </c>
      <c r="C3971" s="31" t="s">
        <v>7677</v>
      </c>
      <c r="D3971" s="31" t="s">
        <v>7678</v>
      </c>
      <c r="E3971" s="31" t="s">
        <v>7679</v>
      </c>
      <c r="F3971" s="31" t="s">
        <v>7680</v>
      </c>
      <c r="G3971" s="32" t="s">
        <v>103</v>
      </c>
      <c r="H3971" s="33">
        <v>0</v>
      </c>
      <c r="I3971" s="67">
        <v>590000000</v>
      </c>
      <c r="J3971" s="32" t="s">
        <v>7255</v>
      </c>
      <c r="K3971" s="32" t="s">
        <v>4618</v>
      </c>
      <c r="L3971" s="32" t="s">
        <v>7255</v>
      </c>
      <c r="M3971" s="32" t="s">
        <v>84</v>
      </c>
      <c r="N3971" s="32" t="s">
        <v>7681</v>
      </c>
      <c r="O3971" s="32" t="s">
        <v>56</v>
      </c>
      <c r="P3971" s="32">
        <v>796</v>
      </c>
      <c r="Q3971" s="32" t="s">
        <v>47</v>
      </c>
      <c r="R3971" s="34">
        <v>10</v>
      </c>
      <c r="S3971" s="34">
        <v>8143</v>
      </c>
      <c r="T3971" s="35">
        <f t="shared" si="313"/>
        <v>81430</v>
      </c>
      <c r="U3971" s="36">
        <f t="shared" si="314"/>
        <v>91201.600000000006</v>
      </c>
      <c r="V3971" s="37" t="s">
        <v>48</v>
      </c>
      <c r="W3971" s="32">
        <v>2016</v>
      </c>
      <c r="X3971" s="38" t="s">
        <v>48</v>
      </c>
    </row>
    <row r="3972" spans="1:24" ht="50.1" customHeight="1">
      <c r="A3972" s="29" t="s">
        <v>9461</v>
      </c>
      <c r="B3972" s="30" t="s">
        <v>35</v>
      </c>
      <c r="C3972" s="31" t="s">
        <v>7709</v>
      </c>
      <c r="D3972" s="31" t="s">
        <v>7678</v>
      </c>
      <c r="E3972" s="31" t="s">
        <v>7710</v>
      </c>
      <c r="F3972" s="31" t="s">
        <v>9462</v>
      </c>
      <c r="G3972" s="32" t="s">
        <v>103</v>
      </c>
      <c r="H3972" s="33">
        <v>0</v>
      </c>
      <c r="I3972" s="67">
        <v>590000000</v>
      </c>
      <c r="J3972" s="32" t="s">
        <v>7255</v>
      </c>
      <c r="K3972" s="32" t="s">
        <v>4618</v>
      </c>
      <c r="L3972" s="32" t="s">
        <v>7255</v>
      </c>
      <c r="M3972" s="32" t="s">
        <v>84</v>
      </c>
      <c r="N3972" s="32" t="s">
        <v>7681</v>
      </c>
      <c r="O3972" s="32" t="s">
        <v>56</v>
      </c>
      <c r="P3972" s="32">
        <v>796</v>
      </c>
      <c r="Q3972" s="32" t="s">
        <v>47</v>
      </c>
      <c r="R3972" s="34">
        <v>30</v>
      </c>
      <c r="S3972" s="34">
        <v>12474</v>
      </c>
      <c r="T3972" s="35">
        <f t="shared" si="313"/>
        <v>374220</v>
      </c>
      <c r="U3972" s="36">
        <f t="shared" si="314"/>
        <v>419126.4</v>
      </c>
      <c r="V3972" s="37" t="s">
        <v>48</v>
      </c>
      <c r="W3972" s="32">
        <v>2016</v>
      </c>
      <c r="X3972" s="38" t="s">
        <v>48</v>
      </c>
    </row>
    <row r="3973" spans="1:24" ht="50.1" customHeight="1">
      <c r="A3973" s="29" t="s">
        <v>9463</v>
      </c>
      <c r="B3973" s="30" t="s">
        <v>35</v>
      </c>
      <c r="C3973" s="31" t="s">
        <v>7709</v>
      </c>
      <c r="D3973" s="31" t="s">
        <v>7678</v>
      </c>
      <c r="E3973" s="31" t="s">
        <v>7710</v>
      </c>
      <c r="F3973" s="31" t="s">
        <v>7713</v>
      </c>
      <c r="G3973" s="32" t="s">
        <v>103</v>
      </c>
      <c r="H3973" s="33">
        <v>0</v>
      </c>
      <c r="I3973" s="67">
        <v>590000000</v>
      </c>
      <c r="J3973" s="32" t="s">
        <v>7255</v>
      </c>
      <c r="K3973" s="32" t="s">
        <v>4618</v>
      </c>
      <c r="L3973" s="32" t="s">
        <v>7255</v>
      </c>
      <c r="M3973" s="32" t="s">
        <v>84</v>
      </c>
      <c r="N3973" s="32" t="s">
        <v>7681</v>
      </c>
      <c r="O3973" s="32" t="s">
        <v>56</v>
      </c>
      <c r="P3973" s="32">
        <v>796</v>
      </c>
      <c r="Q3973" s="32" t="s">
        <v>47</v>
      </c>
      <c r="R3973" s="34">
        <v>18</v>
      </c>
      <c r="S3973" s="34">
        <v>12474</v>
      </c>
      <c r="T3973" s="35">
        <f t="shared" si="313"/>
        <v>224532</v>
      </c>
      <c r="U3973" s="36">
        <f t="shared" si="314"/>
        <v>251475.84000000003</v>
      </c>
      <c r="V3973" s="37" t="s">
        <v>48</v>
      </c>
      <c r="W3973" s="32">
        <v>2016</v>
      </c>
      <c r="X3973" s="38" t="s">
        <v>48</v>
      </c>
    </row>
    <row r="3974" spans="1:24" ht="50.1" customHeight="1">
      <c r="A3974" s="29" t="s">
        <v>9464</v>
      </c>
      <c r="B3974" s="30" t="s">
        <v>35</v>
      </c>
      <c r="C3974" s="31" t="s">
        <v>7709</v>
      </c>
      <c r="D3974" s="31" t="s">
        <v>7678</v>
      </c>
      <c r="E3974" s="31" t="s">
        <v>7710</v>
      </c>
      <c r="F3974" s="31" t="s">
        <v>9465</v>
      </c>
      <c r="G3974" s="32" t="s">
        <v>103</v>
      </c>
      <c r="H3974" s="33">
        <v>0</v>
      </c>
      <c r="I3974" s="67">
        <v>590000000</v>
      </c>
      <c r="J3974" s="32" t="s">
        <v>7255</v>
      </c>
      <c r="K3974" s="32" t="s">
        <v>4618</v>
      </c>
      <c r="L3974" s="32" t="s">
        <v>7255</v>
      </c>
      <c r="M3974" s="32" t="s">
        <v>84</v>
      </c>
      <c r="N3974" s="32" t="s">
        <v>7681</v>
      </c>
      <c r="O3974" s="32" t="s">
        <v>56</v>
      </c>
      <c r="P3974" s="32">
        <v>796</v>
      </c>
      <c r="Q3974" s="32" t="s">
        <v>47</v>
      </c>
      <c r="R3974" s="34">
        <v>5</v>
      </c>
      <c r="S3974" s="34">
        <v>12821</v>
      </c>
      <c r="T3974" s="35">
        <f t="shared" si="313"/>
        <v>64105</v>
      </c>
      <c r="U3974" s="36">
        <f t="shared" si="314"/>
        <v>71797.600000000006</v>
      </c>
      <c r="V3974" s="37" t="s">
        <v>48</v>
      </c>
      <c r="W3974" s="32">
        <v>2016</v>
      </c>
      <c r="X3974" s="38" t="s">
        <v>48</v>
      </c>
    </row>
    <row r="3975" spans="1:24" ht="50.1" customHeight="1">
      <c r="A3975" s="29" t="s">
        <v>9466</v>
      </c>
      <c r="B3975" s="30" t="s">
        <v>35</v>
      </c>
      <c r="C3975" s="31" t="s">
        <v>9467</v>
      </c>
      <c r="D3975" s="31" t="s">
        <v>7678</v>
      </c>
      <c r="E3975" s="31" t="s">
        <v>9468</v>
      </c>
      <c r="F3975" s="31" t="s">
        <v>9469</v>
      </c>
      <c r="G3975" s="32" t="s">
        <v>103</v>
      </c>
      <c r="H3975" s="33">
        <v>0</v>
      </c>
      <c r="I3975" s="67">
        <v>590000000</v>
      </c>
      <c r="J3975" s="32" t="s">
        <v>7255</v>
      </c>
      <c r="K3975" s="32" t="s">
        <v>4618</v>
      </c>
      <c r="L3975" s="32" t="s">
        <v>7255</v>
      </c>
      <c r="M3975" s="32" t="s">
        <v>84</v>
      </c>
      <c r="N3975" s="32" t="s">
        <v>7681</v>
      </c>
      <c r="O3975" s="32" t="s">
        <v>56</v>
      </c>
      <c r="P3975" s="32">
        <v>796</v>
      </c>
      <c r="Q3975" s="32" t="s">
        <v>47</v>
      </c>
      <c r="R3975" s="34">
        <v>20</v>
      </c>
      <c r="S3975" s="34">
        <v>24255</v>
      </c>
      <c r="T3975" s="35">
        <f t="shared" si="313"/>
        <v>485100</v>
      </c>
      <c r="U3975" s="36">
        <f t="shared" si="314"/>
        <v>543312</v>
      </c>
      <c r="V3975" s="37" t="s">
        <v>48</v>
      </c>
      <c r="W3975" s="32">
        <v>2016</v>
      </c>
      <c r="X3975" s="38" t="s">
        <v>48</v>
      </c>
    </row>
    <row r="3976" spans="1:24" ht="50.1" customHeight="1">
      <c r="A3976" s="29" t="s">
        <v>9470</v>
      </c>
      <c r="B3976" s="30" t="s">
        <v>35</v>
      </c>
      <c r="C3976" s="31" t="s">
        <v>9471</v>
      </c>
      <c r="D3976" s="31" t="s">
        <v>9472</v>
      </c>
      <c r="E3976" s="31" t="s">
        <v>9473</v>
      </c>
      <c r="F3976" s="31" t="s">
        <v>9474</v>
      </c>
      <c r="G3976" s="32" t="s">
        <v>40</v>
      </c>
      <c r="H3976" s="33">
        <v>0</v>
      </c>
      <c r="I3976" s="67">
        <v>590000000</v>
      </c>
      <c r="J3976" s="32" t="s">
        <v>394</v>
      </c>
      <c r="K3976" s="32" t="s">
        <v>2101</v>
      </c>
      <c r="L3976" s="32" t="s">
        <v>7255</v>
      </c>
      <c r="M3976" s="32" t="s">
        <v>69</v>
      </c>
      <c r="N3976" s="32" t="s">
        <v>3561</v>
      </c>
      <c r="O3976" s="32" t="s">
        <v>146</v>
      </c>
      <c r="P3976" s="32">
        <v>796</v>
      </c>
      <c r="Q3976" s="32" t="s">
        <v>47</v>
      </c>
      <c r="R3976" s="34">
        <v>1</v>
      </c>
      <c r="S3976" s="34">
        <v>410000</v>
      </c>
      <c r="T3976" s="35">
        <f t="shared" si="313"/>
        <v>410000</v>
      </c>
      <c r="U3976" s="36">
        <f t="shared" si="314"/>
        <v>459200.00000000006</v>
      </c>
      <c r="V3976" s="37" t="s">
        <v>48</v>
      </c>
      <c r="W3976" s="32">
        <v>2016</v>
      </c>
      <c r="X3976" s="38" t="s">
        <v>48</v>
      </c>
    </row>
    <row r="3977" spans="1:24" ht="50.1" customHeight="1">
      <c r="A3977" s="29" t="s">
        <v>9475</v>
      </c>
      <c r="B3977" s="30" t="s">
        <v>35</v>
      </c>
      <c r="C3977" s="31" t="s">
        <v>9026</v>
      </c>
      <c r="D3977" s="31" t="s">
        <v>9027</v>
      </c>
      <c r="E3977" s="31" t="s">
        <v>9028</v>
      </c>
      <c r="F3977" s="31" t="s">
        <v>9476</v>
      </c>
      <c r="G3977" s="32" t="s">
        <v>40</v>
      </c>
      <c r="H3977" s="33">
        <v>0</v>
      </c>
      <c r="I3977" s="67">
        <v>590000000</v>
      </c>
      <c r="J3977" s="32" t="s">
        <v>394</v>
      </c>
      <c r="K3977" s="32" t="s">
        <v>2101</v>
      </c>
      <c r="L3977" s="32" t="s">
        <v>7255</v>
      </c>
      <c r="M3977" s="32" t="s">
        <v>69</v>
      </c>
      <c r="N3977" s="32" t="s">
        <v>3561</v>
      </c>
      <c r="O3977" s="32" t="s">
        <v>146</v>
      </c>
      <c r="P3977" s="32">
        <v>796</v>
      </c>
      <c r="Q3977" s="32" t="s">
        <v>47</v>
      </c>
      <c r="R3977" s="34">
        <v>1</v>
      </c>
      <c r="S3977" s="34">
        <v>35000</v>
      </c>
      <c r="T3977" s="35">
        <f t="shared" si="313"/>
        <v>35000</v>
      </c>
      <c r="U3977" s="36">
        <f t="shared" si="314"/>
        <v>39200.000000000007</v>
      </c>
      <c r="V3977" s="37" t="s">
        <v>48</v>
      </c>
      <c r="W3977" s="32">
        <v>2016</v>
      </c>
      <c r="X3977" s="38" t="s">
        <v>48</v>
      </c>
    </row>
    <row r="3978" spans="1:24" ht="50.1" customHeight="1">
      <c r="A3978" s="29" t="s">
        <v>9477</v>
      </c>
      <c r="B3978" s="30" t="s">
        <v>35</v>
      </c>
      <c r="C3978" s="31" t="s">
        <v>9478</v>
      </c>
      <c r="D3978" s="31" t="s">
        <v>9479</v>
      </c>
      <c r="E3978" s="31" t="s">
        <v>9480</v>
      </c>
      <c r="F3978" s="31" t="s">
        <v>48</v>
      </c>
      <c r="G3978" s="32" t="s">
        <v>40</v>
      </c>
      <c r="H3978" s="33">
        <v>0</v>
      </c>
      <c r="I3978" s="67">
        <v>590000000</v>
      </c>
      <c r="J3978" s="32" t="s">
        <v>41</v>
      </c>
      <c r="K3978" s="32" t="s">
        <v>2101</v>
      </c>
      <c r="L3978" s="32" t="s">
        <v>41</v>
      </c>
      <c r="M3978" s="32" t="s">
        <v>84</v>
      </c>
      <c r="N3978" s="32" t="s">
        <v>6647</v>
      </c>
      <c r="O3978" s="32" t="s">
        <v>3711</v>
      </c>
      <c r="P3978" s="32">
        <v>796</v>
      </c>
      <c r="Q3978" s="32" t="s">
        <v>47</v>
      </c>
      <c r="R3978" s="34">
        <v>5</v>
      </c>
      <c r="S3978" s="34">
        <v>650</v>
      </c>
      <c r="T3978" s="35">
        <f t="shared" si="313"/>
        <v>3250</v>
      </c>
      <c r="U3978" s="36">
        <f t="shared" si="314"/>
        <v>3640.0000000000005</v>
      </c>
      <c r="V3978" s="37" t="s">
        <v>48</v>
      </c>
      <c r="W3978" s="32">
        <v>2016</v>
      </c>
      <c r="X3978" s="38" t="s">
        <v>48</v>
      </c>
    </row>
    <row r="3979" spans="1:24" ht="50.1" customHeight="1">
      <c r="A3979" s="29" t="s">
        <v>9481</v>
      </c>
      <c r="B3979" s="30" t="s">
        <v>35</v>
      </c>
      <c r="C3979" s="31" t="s">
        <v>9482</v>
      </c>
      <c r="D3979" s="31" t="s">
        <v>9483</v>
      </c>
      <c r="E3979" s="31" t="s">
        <v>9484</v>
      </c>
      <c r="F3979" s="31" t="s">
        <v>9485</v>
      </c>
      <c r="G3979" s="32" t="s">
        <v>40</v>
      </c>
      <c r="H3979" s="33">
        <v>0</v>
      </c>
      <c r="I3979" s="67">
        <v>590000000</v>
      </c>
      <c r="J3979" s="32" t="s">
        <v>41</v>
      </c>
      <c r="K3979" s="32" t="s">
        <v>2101</v>
      </c>
      <c r="L3979" s="32" t="s">
        <v>41</v>
      </c>
      <c r="M3979" s="32" t="s">
        <v>44</v>
      </c>
      <c r="N3979" s="32" t="s">
        <v>5908</v>
      </c>
      <c r="O3979" s="32" t="s">
        <v>7097</v>
      </c>
      <c r="P3979" s="32">
        <v>796</v>
      </c>
      <c r="Q3979" s="32" t="s">
        <v>47</v>
      </c>
      <c r="R3979" s="34">
        <v>10</v>
      </c>
      <c r="S3979" s="34">
        <v>950</v>
      </c>
      <c r="T3979" s="35">
        <f t="shared" si="313"/>
        <v>9500</v>
      </c>
      <c r="U3979" s="36">
        <f t="shared" si="314"/>
        <v>10640.000000000002</v>
      </c>
      <c r="V3979" s="37" t="s">
        <v>48</v>
      </c>
      <c r="W3979" s="32">
        <v>2016</v>
      </c>
      <c r="X3979" s="38" t="s">
        <v>48</v>
      </c>
    </row>
    <row r="3980" spans="1:24" ht="50.1" customHeight="1">
      <c r="A3980" s="29" t="s">
        <v>9486</v>
      </c>
      <c r="B3980" s="30" t="s">
        <v>35</v>
      </c>
      <c r="C3980" s="31" t="s">
        <v>8415</v>
      </c>
      <c r="D3980" s="31" t="s">
        <v>8416</v>
      </c>
      <c r="E3980" s="31" t="s">
        <v>8417</v>
      </c>
      <c r="F3980" s="31" t="s">
        <v>9487</v>
      </c>
      <c r="G3980" s="32" t="s">
        <v>40</v>
      </c>
      <c r="H3980" s="33">
        <v>0</v>
      </c>
      <c r="I3980" s="67">
        <v>590000000</v>
      </c>
      <c r="J3980" s="32" t="s">
        <v>41</v>
      </c>
      <c r="K3980" s="32" t="s">
        <v>2101</v>
      </c>
      <c r="L3980" s="32" t="s">
        <v>41</v>
      </c>
      <c r="M3980" s="32" t="s">
        <v>44</v>
      </c>
      <c r="N3980" s="32" t="s">
        <v>5908</v>
      </c>
      <c r="O3980" s="32" t="s">
        <v>7097</v>
      </c>
      <c r="P3980" s="32">
        <v>796</v>
      </c>
      <c r="Q3980" s="32" t="s">
        <v>47</v>
      </c>
      <c r="R3980" s="34">
        <v>10</v>
      </c>
      <c r="S3980" s="34">
        <v>500</v>
      </c>
      <c r="T3980" s="35">
        <f t="shared" si="313"/>
        <v>5000</v>
      </c>
      <c r="U3980" s="36">
        <f t="shared" si="314"/>
        <v>5600.0000000000009</v>
      </c>
      <c r="V3980" s="37" t="s">
        <v>48</v>
      </c>
      <c r="W3980" s="32">
        <v>2016</v>
      </c>
      <c r="X3980" s="38" t="s">
        <v>48</v>
      </c>
    </row>
    <row r="3981" spans="1:24" ht="50.1" customHeight="1">
      <c r="A3981" s="29" t="s">
        <v>9488</v>
      </c>
      <c r="B3981" s="30" t="s">
        <v>35</v>
      </c>
      <c r="C3981" s="31" t="s">
        <v>9489</v>
      </c>
      <c r="D3981" s="31" t="s">
        <v>7018</v>
      </c>
      <c r="E3981" s="31" t="s">
        <v>9490</v>
      </c>
      <c r="F3981" s="31" t="s">
        <v>9491</v>
      </c>
      <c r="G3981" s="32" t="s">
        <v>40</v>
      </c>
      <c r="H3981" s="33">
        <v>0</v>
      </c>
      <c r="I3981" s="67">
        <v>590000000</v>
      </c>
      <c r="J3981" s="32" t="s">
        <v>41</v>
      </c>
      <c r="K3981" s="32" t="s">
        <v>2101</v>
      </c>
      <c r="L3981" s="32" t="s">
        <v>41</v>
      </c>
      <c r="M3981" s="32" t="s">
        <v>44</v>
      </c>
      <c r="N3981" s="32" t="s">
        <v>5908</v>
      </c>
      <c r="O3981" s="32" t="s">
        <v>7097</v>
      </c>
      <c r="P3981" s="32">
        <v>796</v>
      </c>
      <c r="Q3981" s="32" t="s">
        <v>47</v>
      </c>
      <c r="R3981" s="34">
        <v>10</v>
      </c>
      <c r="S3981" s="34">
        <v>370</v>
      </c>
      <c r="T3981" s="35">
        <f t="shared" si="313"/>
        <v>3700</v>
      </c>
      <c r="U3981" s="36">
        <f t="shared" si="314"/>
        <v>4144</v>
      </c>
      <c r="V3981" s="37" t="s">
        <v>48</v>
      </c>
      <c r="W3981" s="32">
        <v>2016</v>
      </c>
      <c r="X3981" s="38" t="s">
        <v>48</v>
      </c>
    </row>
    <row r="3982" spans="1:24" ht="50.1" customHeight="1">
      <c r="A3982" s="29" t="s">
        <v>9492</v>
      </c>
      <c r="B3982" s="30" t="s">
        <v>35</v>
      </c>
      <c r="C3982" s="31" t="s">
        <v>8415</v>
      </c>
      <c r="D3982" s="31" t="s">
        <v>8416</v>
      </c>
      <c r="E3982" s="31" t="s">
        <v>8417</v>
      </c>
      <c r="F3982" s="31" t="s">
        <v>9493</v>
      </c>
      <c r="G3982" s="32" t="s">
        <v>40</v>
      </c>
      <c r="H3982" s="33">
        <v>0</v>
      </c>
      <c r="I3982" s="67">
        <v>590000000</v>
      </c>
      <c r="J3982" s="32" t="s">
        <v>41</v>
      </c>
      <c r="K3982" s="32" t="s">
        <v>2101</v>
      </c>
      <c r="L3982" s="32" t="s">
        <v>41</v>
      </c>
      <c r="M3982" s="32" t="s">
        <v>44</v>
      </c>
      <c r="N3982" s="32" t="s">
        <v>5908</v>
      </c>
      <c r="O3982" s="32" t="s">
        <v>7097</v>
      </c>
      <c r="P3982" s="32">
        <v>796</v>
      </c>
      <c r="Q3982" s="32" t="s">
        <v>47</v>
      </c>
      <c r="R3982" s="34">
        <v>10</v>
      </c>
      <c r="S3982" s="34">
        <v>900</v>
      </c>
      <c r="T3982" s="35">
        <f t="shared" si="313"/>
        <v>9000</v>
      </c>
      <c r="U3982" s="36">
        <f t="shared" si="314"/>
        <v>10080.000000000002</v>
      </c>
      <c r="V3982" s="37" t="s">
        <v>48</v>
      </c>
      <c r="W3982" s="32">
        <v>2016</v>
      </c>
      <c r="X3982" s="38" t="s">
        <v>48</v>
      </c>
    </row>
    <row r="3983" spans="1:24" ht="50.1" customHeight="1">
      <c r="A3983" s="29" t="s">
        <v>9494</v>
      </c>
      <c r="B3983" s="30" t="s">
        <v>35</v>
      </c>
      <c r="C3983" s="31" t="s">
        <v>9495</v>
      </c>
      <c r="D3983" s="31" t="s">
        <v>9496</v>
      </c>
      <c r="E3983" s="31" t="s">
        <v>9497</v>
      </c>
      <c r="F3983" s="31" t="s">
        <v>9497</v>
      </c>
      <c r="G3983" s="32" t="s">
        <v>103</v>
      </c>
      <c r="H3983" s="33">
        <v>25</v>
      </c>
      <c r="I3983" s="67">
        <v>590000000</v>
      </c>
      <c r="J3983" s="32" t="s">
        <v>41</v>
      </c>
      <c r="K3983" s="32" t="s">
        <v>4155</v>
      </c>
      <c r="L3983" s="32" t="s">
        <v>83</v>
      </c>
      <c r="M3983" s="32" t="s">
        <v>84</v>
      </c>
      <c r="N3983" s="32" t="s">
        <v>4830</v>
      </c>
      <c r="O3983" s="32" t="s">
        <v>105</v>
      </c>
      <c r="P3983" s="32">
        <v>796</v>
      </c>
      <c r="Q3983" s="32" t="s">
        <v>47</v>
      </c>
      <c r="R3983" s="34">
        <v>1</v>
      </c>
      <c r="S3983" s="34">
        <v>7500000</v>
      </c>
      <c r="T3983" s="35">
        <f t="shared" si="313"/>
        <v>7500000</v>
      </c>
      <c r="U3983" s="36">
        <f t="shared" si="314"/>
        <v>8400000</v>
      </c>
      <c r="V3983" s="37" t="s">
        <v>48</v>
      </c>
      <c r="W3983" s="32">
        <v>2016</v>
      </c>
      <c r="X3983" s="38" t="s">
        <v>48</v>
      </c>
    </row>
    <row r="3984" spans="1:24" ht="50.1" customHeight="1">
      <c r="A3984" s="29" t="s">
        <v>9498</v>
      </c>
      <c r="B3984" s="30" t="s">
        <v>35</v>
      </c>
      <c r="C3984" s="31" t="s">
        <v>9499</v>
      </c>
      <c r="D3984" s="31" t="s">
        <v>4561</v>
      </c>
      <c r="E3984" s="31" t="s">
        <v>9500</v>
      </c>
      <c r="F3984" s="31" t="s">
        <v>9501</v>
      </c>
      <c r="G3984" s="32" t="s">
        <v>40</v>
      </c>
      <c r="H3984" s="33">
        <v>0</v>
      </c>
      <c r="I3984" s="67">
        <v>590000000</v>
      </c>
      <c r="J3984" s="32" t="s">
        <v>41</v>
      </c>
      <c r="K3984" s="32" t="s">
        <v>8933</v>
      </c>
      <c r="L3984" s="32" t="s">
        <v>41</v>
      </c>
      <c r="M3984" s="32" t="s">
        <v>44</v>
      </c>
      <c r="N3984" s="32" t="s">
        <v>8934</v>
      </c>
      <c r="O3984" s="32" t="s">
        <v>46</v>
      </c>
      <c r="P3984" s="32" t="s">
        <v>162</v>
      </c>
      <c r="Q3984" s="32" t="s">
        <v>163</v>
      </c>
      <c r="R3984" s="34">
        <v>5</v>
      </c>
      <c r="S3984" s="34">
        <v>20000</v>
      </c>
      <c r="T3984" s="35">
        <f t="shared" si="313"/>
        <v>100000</v>
      </c>
      <c r="U3984" s="36">
        <f t="shared" si="314"/>
        <v>112000.00000000001</v>
      </c>
      <c r="V3984" s="37" t="s">
        <v>48</v>
      </c>
      <c r="W3984" s="32">
        <v>2016</v>
      </c>
      <c r="X3984" s="38" t="s">
        <v>48</v>
      </c>
    </row>
    <row r="3985" spans="1:24" ht="50.1" customHeight="1">
      <c r="A3985" s="29" t="s">
        <v>9502</v>
      </c>
      <c r="B3985" s="30" t="s">
        <v>35</v>
      </c>
      <c r="C3985" s="31" t="s">
        <v>9503</v>
      </c>
      <c r="D3985" s="31" t="s">
        <v>1197</v>
      </c>
      <c r="E3985" s="31" t="s">
        <v>9504</v>
      </c>
      <c r="F3985" s="31" t="s">
        <v>9505</v>
      </c>
      <c r="G3985" s="32" t="s">
        <v>40</v>
      </c>
      <c r="H3985" s="33">
        <v>0</v>
      </c>
      <c r="I3985" s="67">
        <v>590000000</v>
      </c>
      <c r="J3985" s="32" t="s">
        <v>41</v>
      </c>
      <c r="K3985" s="32" t="s">
        <v>8933</v>
      </c>
      <c r="L3985" s="32" t="s">
        <v>41</v>
      </c>
      <c r="M3985" s="32" t="s">
        <v>44</v>
      </c>
      <c r="N3985" s="32" t="s">
        <v>9506</v>
      </c>
      <c r="O3985" s="32" t="s">
        <v>111</v>
      </c>
      <c r="P3985" s="32" t="s">
        <v>133</v>
      </c>
      <c r="Q3985" s="32" t="s">
        <v>134</v>
      </c>
      <c r="R3985" s="34">
        <v>700</v>
      </c>
      <c r="S3985" s="34">
        <v>70</v>
      </c>
      <c r="T3985" s="35">
        <f t="shared" si="313"/>
        <v>49000</v>
      </c>
      <c r="U3985" s="36">
        <f t="shared" si="314"/>
        <v>54880.000000000007</v>
      </c>
      <c r="V3985" s="37" t="s">
        <v>48</v>
      </c>
      <c r="W3985" s="32">
        <v>2016</v>
      </c>
      <c r="X3985" s="38" t="s">
        <v>48</v>
      </c>
    </row>
    <row r="3986" spans="1:24" ht="50.1" customHeight="1">
      <c r="A3986" s="29" t="s">
        <v>9507</v>
      </c>
      <c r="B3986" s="30" t="s">
        <v>35</v>
      </c>
      <c r="C3986" s="31" t="s">
        <v>9508</v>
      </c>
      <c r="D3986" s="31" t="s">
        <v>8411</v>
      </c>
      <c r="E3986" s="31" t="s">
        <v>8412</v>
      </c>
      <c r="F3986" s="31" t="s">
        <v>9509</v>
      </c>
      <c r="G3986" s="32" t="s">
        <v>40</v>
      </c>
      <c r="H3986" s="33">
        <v>0</v>
      </c>
      <c r="I3986" s="67">
        <v>590000000</v>
      </c>
      <c r="J3986" s="32" t="s">
        <v>41</v>
      </c>
      <c r="K3986" s="32" t="s">
        <v>8933</v>
      </c>
      <c r="L3986" s="32" t="s">
        <v>41</v>
      </c>
      <c r="M3986" s="32" t="s">
        <v>44</v>
      </c>
      <c r="N3986" s="32" t="s">
        <v>9506</v>
      </c>
      <c r="O3986" s="32" t="s">
        <v>111</v>
      </c>
      <c r="P3986" s="32" t="s">
        <v>684</v>
      </c>
      <c r="Q3986" s="32" t="s">
        <v>685</v>
      </c>
      <c r="R3986" s="34">
        <v>84</v>
      </c>
      <c r="S3986" s="34">
        <v>720</v>
      </c>
      <c r="T3986" s="35">
        <f t="shared" si="313"/>
        <v>60480</v>
      </c>
      <c r="U3986" s="36">
        <f t="shared" si="314"/>
        <v>67737.600000000006</v>
      </c>
      <c r="V3986" s="37" t="s">
        <v>48</v>
      </c>
      <c r="W3986" s="32">
        <v>2016</v>
      </c>
      <c r="X3986" s="38" t="s">
        <v>48</v>
      </c>
    </row>
    <row r="3987" spans="1:24" ht="50.1" customHeight="1">
      <c r="A3987" s="29" t="s">
        <v>9510</v>
      </c>
      <c r="B3987" s="30" t="s">
        <v>35</v>
      </c>
      <c r="C3987" s="31" t="s">
        <v>9511</v>
      </c>
      <c r="D3987" s="31" t="s">
        <v>638</v>
      </c>
      <c r="E3987" s="31" t="s">
        <v>9512</v>
      </c>
      <c r="F3987" s="31" t="s">
        <v>9513</v>
      </c>
      <c r="G3987" s="32" t="s">
        <v>40</v>
      </c>
      <c r="H3987" s="33">
        <v>0</v>
      </c>
      <c r="I3987" s="67">
        <v>590000000</v>
      </c>
      <c r="J3987" s="32" t="s">
        <v>41</v>
      </c>
      <c r="K3987" s="32" t="s">
        <v>8933</v>
      </c>
      <c r="L3987" s="32" t="s">
        <v>41</v>
      </c>
      <c r="M3987" s="32" t="s">
        <v>44</v>
      </c>
      <c r="N3987" s="32" t="s">
        <v>9506</v>
      </c>
      <c r="O3987" s="32" t="s">
        <v>111</v>
      </c>
      <c r="P3987" s="32" t="s">
        <v>133</v>
      </c>
      <c r="Q3987" s="32" t="s">
        <v>134</v>
      </c>
      <c r="R3987" s="34">
        <v>3</v>
      </c>
      <c r="S3987" s="34">
        <v>450</v>
      </c>
      <c r="T3987" s="35">
        <v>0</v>
      </c>
      <c r="U3987" s="36">
        <f t="shared" si="314"/>
        <v>0</v>
      </c>
      <c r="V3987" s="37" t="s">
        <v>48</v>
      </c>
      <c r="W3987" s="32">
        <v>2016</v>
      </c>
      <c r="X3987" s="38">
        <v>11</v>
      </c>
    </row>
    <row r="3988" spans="1:24" s="40" customFormat="1" ht="50.1" customHeight="1">
      <c r="A3988" s="70" t="s">
        <v>9514</v>
      </c>
      <c r="B3988" s="30" t="s">
        <v>35</v>
      </c>
      <c r="C3988" s="42" t="s">
        <v>9511</v>
      </c>
      <c r="D3988" s="42" t="s">
        <v>638</v>
      </c>
      <c r="E3988" s="42" t="s">
        <v>9512</v>
      </c>
      <c r="F3988" s="42" t="s">
        <v>9513</v>
      </c>
      <c r="G3988" s="30" t="s">
        <v>40</v>
      </c>
      <c r="H3988" s="30">
        <v>0</v>
      </c>
      <c r="I3988" s="67">
        <v>590000000</v>
      </c>
      <c r="J3988" s="32" t="s">
        <v>41</v>
      </c>
      <c r="K3988" s="30" t="s">
        <v>4155</v>
      </c>
      <c r="L3988" s="30" t="s">
        <v>41</v>
      </c>
      <c r="M3988" s="30" t="s">
        <v>44</v>
      </c>
      <c r="N3988" s="30" t="s">
        <v>9506</v>
      </c>
      <c r="O3988" s="32" t="s">
        <v>115</v>
      </c>
      <c r="P3988" s="32">
        <v>166</v>
      </c>
      <c r="Q3988" s="30" t="s">
        <v>134</v>
      </c>
      <c r="R3988" s="43">
        <v>3</v>
      </c>
      <c r="S3988" s="203">
        <v>450</v>
      </c>
      <c r="T3988" s="44">
        <f t="shared" si="313"/>
        <v>1350</v>
      </c>
      <c r="U3988" s="44">
        <f t="shared" si="314"/>
        <v>1512.0000000000002</v>
      </c>
      <c r="V3988" s="64"/>
      <c r="W3988" s="32">
        <v>2016</v>
      </c>
      <c r="X3988" s="70"/>
    </row>
    <row r="3989" spans="1:24" ht="50.1" customHeight="1">
      <c r="A3989" s="29" t="s">
        <v>9515</v>
      </c>
      <c r="B3989" s="30" t="s">
        <v>35</v>
      </c>
      <c r="C3989" s="31" t="s">
        <v>9516</v>
      </c>
      <c r="D3989" s="31" t="s">
        <v>2567</v>
      </c>
      <c r="E3989" s="31" t="s">
        <v>9517</v>
      </c>
      <c r="F3989" s="31" t="s">
        <v>9518</v>
      </c>
      <c r="G3989" s="32" t="s">
        <v>40</v>
      </c>
      <c r="H3989" s="33">
        <v>0</v>
      </c>
      <c r="I3989" s="67">
        <v>590000000</v>
      </c>
      <c r="J3989" s="32" t="s">
        <v>41</v>
      </c>
      <c r="K3989" s="32" t="s">
        <v>8933</v>
      </c>
      <c r="L3989" s="32" t="s">
        <v>41</v>
      </c>
      <c r="M3989" s="32" t="s">
        <v>44</v>
      </c>
      <c r="N3989" s="32" t="s">
        <v>9506</v>
      </c>
      <c r="O3989" s="32" t="s">
        <v>111</v>
      </c>
      <c r="P3989" s="32" t="s">
        <v>189</v>
      </c>
      <c r="Q3989" s="32" t="s">
        <v>190</v>
      </c>
      <c r="R3989" s="34">
        <v>47</v>
      </c>
      <c r="S3989" s="34">
        <v>720</v>
      </c>
      <c r="T3989" s="35">
        <f t="shared" si="313"/>
        <v>33840</v>
      </c>
      <c r="U3989" s="36">
        <f t="shared" si="314"/>
        <v>37900.800000000003</v>
      </c>
      <c r="V3989" s="37" t="s">
        <v>48</v>
      </c>
      <c r="W3989" s="32">
        <v>2016</v>
      </c>
      <c r="X3989" s="38" t="s">
        <v>48</v>
      </c>
    </row>
    <row r="3990" spans="1:24" ht="50.1" customHeight="1">
      <c r="A3990" s="29" t="s">
        <v>9519</v>
      </c>
      <c r="B3990" s="30" t="s">
        <v>35</v>
      </c>
      <c r="C3990" s="31" t="s">
        <v>9520</v>
      </c>
      <c r="D3990" s="31" t="s">
        <v>1836</v>
      </c>
      <c r="E3990" s="31" t="s">
        <v>9521</v>
      </c>
      <c r="F3990" s="31" t="s">
        <v>9522</v>
      </c>
      <c r="G3990" s="32" t="s">
        <v>40</v>
      </c>
      <c r="H3990" s="33">
        <v>0</v>
      </c>
      <c r="I3990" s="67">
        <v>590000000</v>
      </c>
      <c r="J3990" s="32" t="s">
        <v>41</v>
      </c>
      <c r="K3990" s="32" t="s">
        <v>8933</v>
      </c>
      <c r="L3990" s="32" t="s">
        <v>41</v>
      </c>
      <c r="M3990" s="32" t="s">
        <v>44</v>
      </c>
      <c r="N3990" s="32" t="s">
        <v>9506</v>
      </c>
      <c r="O3990" s="32" t="s">
        <v>111</v>
      </c>
      <c r="P3990" s="32">
        <v>796</v>
      </c>
      <c r="Q3990" s="32" t="s">
        <v>47</v>
      </c>
      <c r="R3990" s="34">
        <v>20</v>
      </c>
      <c r="S3990" s="34">
        <v>460</v>
      </c>
      <c r="T3990" s="35">
        <v>0</v>
      </c>
      <c r="U3990" s="36">
        <f t="shared" si="314"/>
        <v>0</v>
      </c>
      <c r="V3990" s="37" t="s">
        <v>48</v>
      </c>
      <c r="W3990" s="32">
        <v>2016</v>
      </c>
      <c r="X3990" s="38">
        <v>11</v>
      </c>
    </row>
    <row r="3991" spans="1:24" s="40" customFormat="1" ht="50.1" customHeight="1">
      <c r="A3991" s="70" t="s">
        <v>9523</v>
      </c>
      <c r="B3991" s="30" t="s">
        <v>35</v>
      </c>
      <c r="C3991" s="42" t="s">
        <v>9520</v>
      </c>
      <c r="D3991" s="42" t="s">
        <v>1836</v>
      </c>
      <c r="E3991" s="42" t="s">
        <v>9521</v>
      </c>
      <c r="F3991" s="42" t="s">
        <v>9522</v>
      </c>
      <c r="G3991" s="30" t="s">
        <v>40</v>
      </c>
      <c r="H3991" s="30">
        <v>0</v>
      </c>
      <c r="I3991" s="67">
        <v>590000000</v>
      </c>
      <c r="J3991" s="32" t="s">
        <v>41</v>
      </c>
      <c r="K3991" s="30" t="s">
        <v>4155</v>
      </c>
      <c r="L3991" s="30" t="s">
        <v>41</v>
      </c>
      <c r="M3991" s="30" t="s">
        <v>44</v>
      </c>
      <c r="N3991" s="30" t="s">
        <v>9506</v>
      </c>
      <c r="O3991" s="32" t="s">
        <v>115</v>
      </c>
      <c r="P3991" s="32">
        <v>796</v>
      </c>
      <c r="Q3991" s="30" t="s">
        <v>47</v>
      </c>
      <c r="R3991" s="43">
        <v>20</v>
      </c>
      <c r="S3991" s="43">
        <v>460</v>
      </c>
      <c r="T3991" s="44">
        <f>R3991*S3991</f>
        <v>9200</v>
      </c>
      <c r="U3991" s="44">
        <f>T3991*1.12</f>
        <v>10304.000000000002</v>
      </c>
      <c r="V3991" s="64"/>
      <c r="W3991" s="32">
        <v>2016</v>
      </c>
      <c r="X3991" s="70"/>
    </row>
    <row r="3992" spans="1:24" ht="50.1" customHeight="1">
      <c r="A3992" s="29" t="s">
        <v>9524</v>
      </c>
      <c r="B3992" s="30" t="s">
        <v>35</v>
      </c>
      <c r="C3992" s="31" t="s">
        <v>9520</v>
      </c>
      <c r="D3992" s="31" t="s">
        <v>1836</v>
      </c>
      <c r="E3992" s="31" t="s">
        <v>9521</v>
      </c>
      <c r="F3992" s="31" t="s">
        <v>9525</v>
      </c>
      <c r="G3992" s="32" t="s">
        <v>40</v>
      </c>
      <c r="H3992" s="33">
        <v>0</v>
      </c>
      <c r="I3992" s="67">
        <v>590000000</v>
      </c>
      <c r="J3992" s="32" t="s">
        <v>41</v>
      </c>
      <c r="K3992" s="32" t="s">
        <v>8933</v>
      </c>
      <c r="L3992" s="32" t="s">
        <v>41</v>
      </c>
      <c r="M3992" s="32" t="s">
        <v>44</v>
      </c>
      <c r="N3992" s="32" t="s">
        <v>9506</v>
      </c>
      <c r="O3992" s="32" t="s">
        <v>111</v>
      </c>
      <c r="P3992" s="32">
        <v>796</v>
      </c>
      <c r="Q3992" s="32" t="s">
        <v>47</v>
      </c>
      <c r="R3992" s="34">
        <v>86</v>
      </c>
      <c r="S3992" s="34">
        <v>460</v>
      </c>
      <c r="T3992" s="35">
        <v>0</v>
      </c>
      <c r="U3992" s="36">
        <f>T3992*1.12</f>
        <v>0</v>
      </c>
      <c r="V3992" s="37" t="s">
        <v>48</v>
      </c>
      <c r="W3992" s="32">
        <v>2016</v>
      </c>
      <c r="X3992" s="38">
        <v>11</v>
      </c>
    </row>
    <row r="3993" spans="1:24" s="40" customFormat="1" ht="50.1" customHeight="1">
      <c r="A3993" s="70" t="s">
        <v>9526</v>
      </c>
      <c r="B3993" s="30" t="s">
        <v>35</v>
      </c>
      <c r="C3993" s="42" t="s">
        <v>9520</v>
      </c>
      <c r="D3993" s="42" t="s">
        <v>1836</v>
      </c>
      <c r="E3993" s="42" t="s">
        <v>9521</v>
      </c>
      <c r="F3993" s="42" t="s">
        <v>9525</v>
      </c>
      <c r="G3993" s="30" t="s">
        <v>40</v>
      </c>
      <c r="H3993" s="30">
        <v>0</v>
      </c>
      <c r="I3993" s="67">
        <v>590000000</v>
      </c>
      <c r="J3993" s="32" t="s">
        <v>41</v>
      </c>
      <c r="K3993" s="30" t="s">
        <v>4155</v>
      </c>
      <c r="L3993" s="30" t="s">
        <v>41</v>
      </c>
      <c r="M3993" s="30" t="s">
        <v>44</v>
      </c>
      <c r="N3993" s="30" t="s">
        <v>9506</v>
      </c>
      <c r="O3993" s="32" t="s">
        <v>115</v>
      </c>
      <c r="P3993" s="32">
        <v>796</v>
      </c>
      <c r="Q3993" s="30" t="s">
        <v>47</v>
      </c>
      <c r="R3993" s="43">
        <v>86</v>
      </c>
      <c r="S3993" s="43">
        <v>460</v>
      </c>
      <c r="T3993" s="44">
        <f t="shared" si="313"/>
        <v>39560</v>
      </c>
      <c r="U3993" s="44">
        <f t="shared" si="314"/>
        <v>44307.200000000004</v>
      </c>
      <c r="V3993" s="64"/>
      <c r="W3993" s="32">
        <v>2016</v>
      </c>
      <c r="X3993" s="70"/>
    </row>
    <row r="3994" spans="1:24" ht="50.1" customHeight="1">
      <c r="A3994" s="29" t="s">
        <v>9527</v>
      </c>
      <c r="B3994" s="30" t="s">
        <v>35</v>
      </c>
      <c r="C3994" s="31" t="s">
        <v>9528</v>
      </c>
      <c r="D3994" s="31" t="s">
        <v>3352</v>
      </c>
      <c r="E3994" s="31" t="s">
        <v>9529</v>
      </c>
      <c r="F3994" s="31" t="s">
        <v>9530</v>
      </c>
      <c r="G3994" s="32" t="s">
        <v>40</v>
      </c>
      <c r="H3994" s="33">
        <v>0</v>
      </c>
      <c r="I3994" s="67">
        <v>590000000</v>
      </c>
      <c r="J3994" s="32" t="s">
        <v>41</v>
      </c>
      <c r="K3994" s="32" t="s">
        <v>8933</v>
      </c>
      <c r="L3994" s="32" t="s">
        <v>41</v>
      </c>
      <c r="M3994" s="32" t="s">
        <v>44</v>
      </c>
      <c r="N3994" s="32" t="s">
        <v>9506</v>
      </c>
      <c r="O3994" s="32" t="s">
        <v>111</v>
      </c>
      <c r="P3994" s="32" t="s">
        <v>684</v>
      </c>
      <c r="Q3994" s="32" t="s">
        <v>685</v>
      </c>
      <c r="R3994" s="34">
        <v>19</v>
      </c>
      <c r="S3994" s="34">
        <v>1400</v>
      </c>
      <c r="T3994" s="35">
        <f t="shared" si="313"/>
        <v>26600</v>
      </c>
      <c r="U3994" s="36">
        <f t="shared" si="314"/>
        <v>29792.000000000004</v>
      </c>
      <c r="V3994" s="37" t="s">
        <v>48</v>
      </c>
      <c r="W3994" s="32">
        <v>2016</v>
      </c>
      <c r="X3994" s="38" t="s">
        <v>48</v>
      </c>
    </row>
    <row r="3995" spans="1:24" ht="50.1" customHeight="1">
      <c r="A3995" s="29" t="s">
        <v>9531</v>
      </c>
      <c r="B3995" s="30" t="s">
        <v>35</v>
      </c>
      <c r="C3995" s="31" t="s">
        <v>3718</v>
      </c>
      <c r="D3995" s="31" t="s">
        <v>3719</v>
      </c>
      <c r="E3995" s="31" t="s">
        <v>3720</v>
      </c>
      <c r="F3995" s="31" t="s">
        <v>9532</v>
      </c>
      <c r="G3995" s="32" t="s">
        <v>40</v>
      </c>
      <c r="H3995" s="33">
        <v>0</v>
      </c>
      <c r="I3995" s="67">
        <v>590000000</v>
      </c>
      <c r="J3995" s="32" t="s">
        <v>41</v>
      </c>
      <c r="K3995" s="32" t="s">
        <v>8933</v>
      </c>
      <c r="L3995" s="32" t="s">
        <v>41</v>
      </c>
      <c r="M3995" s="32" t="s">
        <v>44</v>
      </c>
      <c r="N3995" s="32" t="s">
        <v>9506</v>
      </c>
      <c r="O3995" s="32" t="s">
        <v>111</v>
      </c>
      <c r="P3995" s="32">
        <v>796</v>
      </c>
      <c r="Q3995" s="32" t="s">
        <v>47</v>
      </c>
      <c r="R3995" s="34">
        <v>3</v>
      </c>
      <c r="S3995" s="34">
        <v>715</v>
      </c>
      <c r="T3995" s="35">
        <f t="shared" si="313"/>
        <v>2145</v>
      </c>
      <c r="U3995" s="36">
        <f t="shared" si="314"/>
        <v>2402.4</v>
      </c>
      <c r="V3995" s="37" t="s">
        <v>48</v>
      </c>
      <c r="W3995" s="32">
        <v>2016</v>
      </c>
      <c r="X3995" s="38" t="s">
        <v>48</v>
      </c>
    </row>
    <row r="3996" spans="1:24" ht="50.1" customHeight="1">
      <c r="A3996" s="29" t="s">
        <v>9533</v>
      </c>
      <c r="B3996" s="30" t="s">
        <v>35</v>
      </c>
      <c r="C3996" s="31" t="s">
        <v>1022</v>
      </c>
      <c r="D3996" s="31" t="s">
        <v>1023</v>
      </c>
      <c r="E3996" s="31" t="s">
        <v>1024</v>
      </c>
      <c r="F3996" s="31" t="s">
        <v>9534</v>
      </c>
      <c r="G3996" s="32" t="s">
        <v>40</v>
      </c>
      <c r="H3996" s="33">
        <v>0</v>
      </c>
      <c r="I3996" s="67">
        <v>590000000</v>
      </c>
      <c r="J3996" s="32" t="s">
        <v>41</v>
      </c>
      <c r="K3996" s="32" t="s">
        <v>8933</v>
      </c>
      <c r="L3996" s="32" t="s">
        <v>41</v>
      </c>
      <c r="M3996" s="32" t="s">
        <v>44</v>
      </c>
      <c r="N3996" s="32" t="s">
        <v>9506</v>
      </c>
      <c r="O3996" s="32" t="s">
        <v>111</v>
      </c>
      <c r="P3996" s="32">
        <v>796</v>
      </c>
      <c r="Q3996" s="32" t="s">
        <v>47</v>
      </c>
      <c r="R3996" s="34">
        <v>1200</v>
      </c>
      <c r="S3996" s="34">
        <v>6</v>
      </c>
      <c r="T3996" s="35">
        <f t="shared" si="313"/>
        <v>7200</v>
      </c>
      <c r="U3996" s="36">
        <f t="shared" si="314"/>
        <v>8064.0000000000009</v>
      </c>
      <c r="V3996" s="37" t="s">
        <v>48</v>
      </c>
      <c r="W3996" s="32">
        <v>2016</v>
      </c>
      <c r="X3996" s="38" t="s">
        <v>48</v>
      </c>
    </row>
    <row r="3997" spans="1:24" ht="50.1" customHeight="1">
      <c r="A3997" s="29" t="s">
        <v>9535</v>
      </c>
      <c r="B3997" s="30" t="s">
        <v>35</v>
      </c>
      <c r="C3997" s="31" t="s">
        <v>9536</v>
      </c>
      <c r="D3997" s="31" t="s">
        <v>751</v>
      </c>
      <c r="E3997" s="31" t="s">
        <v>752</v>
      </c>
      <c r="F3997" s="31" t="s">
        <v>9537</v>
      </c>
      <c r="G3997" s="32" t="s">
        <v>103</v>
      </c>
      <c r="H3997" s="33">
        <v>0</v>
      </c>
      <c r="I3997" s="67">
        <v>590000000</v>
      </c>
      <c r="J3997" s="32" t="s">
        <v>41</v>
      </c>
      <c r="K3997" s="32" t="s">
        <v>8933</v>
      </c>
      <c r="L3997" s="32" t="s">
        <v>41</v>
      </c>
      <c r="M3997" s="32" t="s">
        <v>84</v>
      </c>
      <c r="N3997" s="32" t="s">
        <v>9538</v>
      </c>
      <c r="O3997" s="32" t="s">
        <v>56</v>
      </c>
      <c r="P3997" s="32" t="s">
        <v>2806</v>
      </c>
      <c r="Q3997" s="32" t="s">
        <v>2807</v>
      </c>
      <c r="R3997" s="34">
        <v>200</v>
      </c>
      <c r="S3997" s="34">
        <v>600</v>
      </c>
      <c r="T3997" s="35">
        <v>0</v>
      </c>
      <c r="U3997" s="36">
        <f t="shared" si="314"/>
        <v>0</v>
      </c>
      <c r="V3997" s="37" t="s">
        <v>48</v>
      </c>
      <c r="W3997" s="32">
        <v>2016</v>
      </c>
      <c r="X3997" s="38">
        <v>11</v>
      </c>
    </row>
    <row r="3998" spans="1:24" s="39" customFormat="1" ht="50.1" customHeight="1">
      <c r="A3998" s="70" t="s">
        <v>9539</v>
      </c>
      <c r="B3998" s="30" t="s">
        <v>35</v>
      </c>
      <c r="C3998" s="42" t="s">
        <v>9536</v>
      </c>
      <c r="D3998" s="42" t="s">
        <v>751</v>
      </c>
      <c r="E3998" s="42" t="s">
        <v>752</v>
      </c>
      <c r="F3998" s="42" t="s">
        <v>9537</v>
      </c>
      <c r="G3998" s="30" t="s">
        <v>103</v>
      </c>
      <c r="H3998" s="30">
        <v>0</v>
      </c>
      <c r="I3998" s="67">
        <v>590000000</v>
      </c>
      <c r="J3998" s="32" t="s">
        <v>41</v>
      </c>
      <c r="K3998" s="30" t="s">
        <v>4155</v>
      </c>
      <c r="L3998" s="30" t="s">
        <v>41</v>
      </c>
      <c r="M3998" s="30" t="s">
        <v>84</v>
      </c>
      <c r="N3998" s="30" t="s">
        <v>9538</v>
      </c>
      <c r="O3998" s="30" t="s">
        <v>483</v>
      </c>
      <c r="P3998" s="98" t="s">
        <v>2806</v>
      </c>
      <c r="Q3998" s="30" t="s">
        <v>2807</v>
      </c>
      <c r="R3998" s="43">
        <v>200</v>
      </c>
      <c r="S3998" s="43">
        <v>600</v>
      </c>
      <c r="T3998" s="44">
        <f>R3998*S3998</f>
        <v>120000</v>
      </c>
      <c r="U3998" s="44">
        <f>T3998*1.12</f>
        <v>134400</v>
      </c>
      <c r="V3998" s="64"/>
      <c r="W3998" s="32">
        <v>2016</v>
      </c>
      <c r="X3998" s="70"/>
    </row>
    <row r="3999" spans="1:24" ht="50.1" customHeight="1">
      <c r="A3999" s="29" t="s">
        <v>9540</v>
      </c>
      <c r="B3999" s="30" t="s">
        <v>35</v>
      </c>
      <c r="C3999" s="31" t="s">
        <v>9541</v>
      </c>
      <c r="D3999" s="31" t="s">
        <v>751</v>
      </c>
      <c r="E3999" s="31" t="s">
        <v>757</v>
      </c>
      <c r="F3999" s="31" t="s">
        <v>9542</v>
      </c>
      <c r="G3999" s="32" t="s">
        <v>103</v>
      </c>
      <c r="H3999" s="33">
        <v>0</v>
      </c>
      <c r="I3999" s="67">
        <v>590000000</v>
      </c>
      <c r="J3999" s="32" t="s">
        <v>41</v>
      </c>
      <c r="K3999" s="32" t="s">
        <v>8933</v>
      </c>
      <c r="L3999" s="32" t="s">
        <v>41</v>
      </c>
      <c r="M3999" s="32" t="s">
        <v>84</v>
      </c>
      <c r="N3999" s="32" t="s">
        <v>9538</v>
      </c>
      <c r="O3999" s="32" t="s">
        <v>56</v>
      </c>
      <c r="P3999" s="32" t="s">
        <v>2806</v>
      </c>
      <c r="Q3999" s="32" t="s">
        <v>2807</v>
      </c>
      <c r="R3999" s="34">
        <v>3150</v>
      </c>
      <c r="S3999" s="34">
        <v>355</v>
      </c>
      <c r="T3999" s="35">
        <v>0</v>
      </c>
      <c r="U3999" s="36">
        <f>T3999*1.12</f>
        <v>0</v>
      </c>
      <c r="V3999" s="37" t="s">
        <v>48</v>
      </c>
      <c r="W3999" s="32">
        <v>2016</v>
      </c>
      <c r="X3999" s="38">
        <v>11</v>
      </c>
    </row>
    <row r="4000" spans="1:24" s="40" customFormat="1" ht="50.1" customHeight="1">
      <c r="A4000" s="70" t="s">
        <v>9543</v>
      </c>
      <c r="B4000" s="30" t="s">
        <v>35</v>
      </c>
      <c r="C4000" s="42" t="s">
        <v>9541</v>
      </c>
      <c r="D4000" s="42" t="s">
        <v>751</v>
      </c>
      <c r="E4000" s="42" t="s">
        <v>757</v>
      </c>
      <c r="F4000" s="42" t="s">
        <v>9542</v>
      </c>
      <c r="G4000" s="30" t="s">
        <v>103</v>
      </c>
      <c r="H4000" s="30">
        <v>0</v>
      </c>
      <c r="I4000" s="67">
        <v>590000000</v>
      </c>
      <c r="J4000" s="32" t="s">
        <v>41</v>
      </c>
      <c r="K4000" s="30" t="s">
        <v>4155</v>
      </c>
      <c r="L4000" s="30" t="s">
        <v>41</v>
      </c>
      <c r="M4000" s="30" t="s">
        <v>84</v>
      </c>
      <c r="N4000" s="30" t="s">
        <v>9538</v>
      </c>
      <c r="O4000" s="30" t="s">
        <v>483</v>
      </c>
      <c r="P4000" s="98" t="s">
        <v>2806</v>
      </c>
      <c r="Q4000" s="30" t="s">
        <v>2807</v>
      </c>
      <c r="R4000" s="43">
        <v>3150</v>
      </c>
      <c r="S4000" s="43">
        <v>355</v>
      </c>
      <c r="T4000" s="44">
        <f t="shared" si="313"/>
        <v>1118250</v>
      </c>
      <c r="U4000" s="44">
        <f t="shared" si="314"/>
        <v>1252440.0000000002</v>
      </c>
      <c r="V4000" s="64"/>
      <c r="W4000" s="32">
        <v>2016</v>
      </c>
      <c r="X4000" s="70"/>
    </row>
    <row r="4001" spans="1:58" ht="50.1" customHeight="1">
      <c r="A4001" s="29" t="s">
        <v>9544</v>
      </c>
      <c r="B4001" s="30" t="s">
        <v>35</v>
      </c>
      <c r="C4001" s="31" t="s">
        <v>9545</v>
      </c>
      <c r="D4001" s="31" t="s">
        <v>9546</v>
      </c>
      <c r="E4001" s="31" t="s">
        <v>9547</v>
      </c>
      <c r="F4001" s="31" t="s">
        <v>48</v>
      </c>
      <c r="G4001" s="32" t="s">
        <v>40</v>
      </c>
      <c r="H4001" s="33">
        <v>0</v>
      </c>
      <c r="I4001" s="67">
        <v>590000000</v>
      </c>
      <c r="J4001" s="32" t="s">
        <v>41</v>
      </c>
      <c r="K4001" s="32" t="s">
        <v>2101</v>
      </c>
      <c r="L4001" s="32" t="s">
        <v>41</v>
      </c>
      <c r="M4001" s="32" t="s">
        <v>84</v>
      </c>
      <c r="N4001" s="32" t="s">
        <v>85</v>
      </c>
      <c r="O4001" s="32" t="s">
        <v>7097</v>
      </c>
      <c r="P4001" s="32">
        <v>796</v>
      </c>
      <c r="Q4001" s="32" t="s">
        <v>47</v>
      </c>
      <c r="R4001" s="34">
        <v>5</v>
      </c>
      <c r="S4001" s="34">
        <v>2740</v>
      </c>
      <c r="T4001" s="35">
        <f t="shared" si="313"/>
        <v>13700</v>
      </c>
      <c r="U4001" s="36">
        <f t="shared" si="314"/>
        <v>15344.000000000002</v>
      </c>
      <c r="V4001" s="37" t="s">
        <v>48</v>
      </c>
      <c r="W4001" s="32">
        <v>2016</v>
      </c>
      <c r="X4001" s="38" t="s">
        <v>48</v>
      </c>
    </row>
    <row r="4002" spans="1:58" ht="50.1" customHeight="1">
      <c r="A4002" s="29" t="s">
        <v>9548</v>
      </c>
      <c r="B4002" s="30" t="s">
        <v>35</v>
      </c>
      <c r="C4002" s="31" t="s">
        <v>9549</v>
      </c>
      <c r="D4002" s="31" t="s">
        <v>9550</v>
      </c>
      <c r="E4002" s="31" t="s">
        <v>9551</v>
      </c>
      <c r="F4002" s="31" t="s">
        <v>9552</v>
      </c>
      <c r="G4002" s="32" t="s">
        <v>40</v>
      </c>
      <c r="H4002" s="33">
        <v>0</v>
      </c>
      <c r="I4002" s="67">
        <v>590000000</v>
      </c>
      <c r="J4002" s="32" t="s">
        <v>41</v>
      </c>
      <c r="K4002" s="32" t="s">
        <v>2101</v>
      </c>
      <c r="L4002" s="32" t="s">
        <v>41</v>
      </c>
      <c r="M4002" s="32" t="s">
        <v>69</v>
      </c>
      <c r="N4002" s="32" t="s">
        <v>7138</v>
      </c>
      <c r="O4002" s="32" t="s">
        <v>4491</v>
      </c>
      <c r="P4002" s="32">
        <v>796</v>
      </c>
      <c r="Q4002" s="32" t="s">
        <v>47</v>
      </c>
      <c r="R4002" s="34">
        <v>1</v>
      </c>
      <c r="S4002" s="34">
        <v>185400</v>
      </c>
      <c r="T4002" s="35">
        <f t="shared" si="313"/>
        <v>185400</v>
      </c>
      <c r="U4002" s="36">
        <f t="shared" si="314"/>
        <v>207648.00000000003</v>
      </c>
      <c r="V4002" s="37" t="s">
        <v>48</v>
      </c>
      <c r="W4002" s="32">
        <v>2016</v>
      </c>
      <c r="X4002" s="38" t="s">
        <v>48</v>
      </c>
    </row>
    <row r="4003" spans="1:58" ht="50.1" customHeight="1">
      <c r="A4003" s="29" t="s">
        <v>9553</v>
      </c>
      <c r="B4003" s="30" t="s">
        <v>35</v>
      </c>
      <c r="C4003" s="31" t="s">
        <v>9549</v>
      </c>
      <c r="D4003" s="31" t="s">
        <v>9550</v>
      </c>
      <c r="E4003" s="31" t="s">
        <v>9551</v>
      </c>
      <c r="F4003" s="31" t="s">
        <v>9554</v>
      </c>
      <c r="G4003" s="32" t="s">
        <v>40</v>
      </c>
      <c r="H4003" s="33">
        <v>0</v>
      </c>
      <c r="I4003" s="67">
        <v>590000000</v>
      </c>
      <c r="J4003" s="32" t="s">
        <v>41</v>
      </c>
      <c r="K4003" s="32" t="s">
        <v>2101</v>
      </c>
      <c r="L4003" s="32" t="s">
        <v>41</v>
      </c>
      <c r="M4003" s="32" t="s">
        <v>69</v>
      </c>
      <c r="N4003" s="32" t="s">
        <v>7138</v>
      </c>
      <c r="O4003" s="32" t="s">
        <v>4491</v>
      </c>
      <c r="P4003" s="32">
        <v>796</v>
      </c>
      <c r="Q4003" s="32" t="s">
        <v>47</v>
      </c>
      <c r="R4003" s="34">
        <v>1</v>
      </c>
      <c r="S4003" s="34">
        <v>167441</v>
      </c>
      <c r="T4003" s="35">
        <f t="shared" si="313"/>
        <v>167441</v>
      </c>
      <c r="U4003" s="36">
        <f t="shared" si="314"/>
        <v>187533.92</v>
      </c>
      <c r="V4003" s="37" t="s">
        <v>48</v>
      </c>
      <c r="W4003" s="32">
        <v>2016</v>
      </c>
      <c r="X4003" s="38" t="s">
        <v>48</v>
      </c>
    </row>
    <row r="4004" spans="1:58" ht="50.1" customHeight="1">
      <c r="A4004" s="29" t="s">
        <v>9555</v>
      </c>
      <c r="B4004" s="30" t="s">
        <v>35</v>
      </c>
      <c r="C4004" s="31" t="s">
        <v>9556</v>
      </c>
      <c r="D4004" s="31" t="s">
        <v>9557</v>
      </c>
      <c r="E4004" s="31" t="s">
        <v>9558</v>
      </c>
      <c r="F4004" s="31" t="s">
        <v>9559</v>
      </c>
      <c r="G4004" s="32" t="s">
        <v>40</v>
      </c>
      <c r="H4004" s="33">
        <v>0</v>
      </c>
      <c r="I4004" s="67">
        <v>590000000</v>
      </c>
      <c r="J4004" s="32" t="s">
        <v>41</v>
      </c>
      <c r="K4004" s="32" t="s">
        <v>2101</v>
      </c>
      <c r="L4004" s="32" t="s">
        <v>41</v>
      </c>
      <c r="M4004" s="32" t="s">
        <v>84</v>
      </c>
      <c r="N4004" s="32" t="s">
        <v>5908</v>
      </c>
      <c r="O4004" s="32" t="s">
        <v>640</v>
      </c>
      <c r="P4004" s="32" t="s">
        <v>994</v>
      </c>
      <c r="Q4004" s="32" t="s">
        <v>1222</v>
      </c>
      <c r="R4004" s="34">
        <v>200</v>
      </c>
      <c r="S4004" s="34">
        <v>848.21</v>
      </c>
      <c r="T4004" s="35">
        <f t="shared" si="313"/>
        <v>169642</v>
      </c>
      <c r="U4004" s="36">
        <f t="shared" si="314"/>
        <v>189999.04</v>
      </c>
      <c r="V4004" s="37" t="s">
        <v>48</v>
      </c>
      <c r="W4004" s="32">
        <v>2016</v>
      </c>
      <c r="X4004" s="38" t="s">
        <v>48</v>
      </c>
    </row>
    <row r="4005" spans="1:58" ht="50.1" customHeight="1">
      <c r="A4005" s="29" t="s">
        <v>9560</v>
      </c>
      <c r="B4005" s="30" t="s">
        <v>35</v>
      </c>
      <c r="C4005" s="31" t="s">
        <v>9561</v>
      </c>
      <c r="D4005" s="31" t="s">
        <v>9562</v>
      </c>
      <c r="E4005" s="31" t="s">
        <v>9563</v>
      </c>
      <c r="F4005" s="31" t="s">
        <v>48</v>
      </c>
      <c r="G4005" s="32" t="s">
        <v>40</v>
      </c>
      <c r="H4005" s="33">
        <v>0</v>
      </c>
      <c r="I4005" s="67">
        <v>590000000</v>
      </c>
      <c r="J4005" s="32" t="s">
        <v>7255</v>
      </c>
      <c r="K4005" s="32" t="s">
        <v>2101</v>
      </c>
      <c r="L4005" s="32" t="s">
        <v>7255</v>
      </c>
      <c r="M4005" s="32" t="s">
        <v>84</v>
      </c>
      <c r="N4005" s="32" t="s">
        <v>9564</v>
      </c>
      <c r="O4005" s="32" t="s">
        <v>56</v>
      </c>
      <c r="P4005" s="32" t="s">
        <v>3452</v>
      </c>
      <c r="Q4005" s="32" t="s">
        <v>3453</v>
      </c>
      <c r="R4005" s="34">
        <v>2</v>
      </c>
      <c r="S4005" s="34">
        <v>35715</v>
      </c>
      <c r="T4005" s="35">
        <f t="shared" si="313"/>
        <v>71430</v>
      </c>
      <c r="U4005" s="36">
        <f t="shared" si="314"/>
        <v>80001.600000000006</v>
      </c>
      <c r="V4005" s="37" t="s">
        <v>48</v>
      </c>
      <c r="W4005" s="32">
        <v>2016</v>
      </c>
      <c r="X4005" s="38" t="s">
        <v>48</v>
      </c>
    </row>
    <row r="4006" spans="1:58" ht="50.1" customHeight="1">
      <c r="A4006" s="29" t="s">
        <v>9565</v>
      </c>
      <c r="B4006" s="30" t="s">
        <v>35</v>
      </c>
      <c r="C4006" s="31" t="s">
        <v>4131</v>
      </c>
      <c r="D4006" s="31" t="s">
        <v>4052</v>
      </c>
      <c r="E4006" s="31" t="s">
        <v>4132</v>
      </c>
      <c r="F4006" s="31" t="s">
        <v>4165</v>
      </c>
      <c r="G4006" s="32" t="s">
        <v>40</v>
      </c>
      <c r="H4006" s="33">
        <v>0</v>
      </c>
      <c r="I4006" s="67">
        <v>590000000</v>
      </c>
      <c r="J4006" s="32" t="s">
        <v>394</v>
      </c>
      <c r="K4006" s="32" t="s">
        <v>2101</v>
      </c>
      <c r="L4006" s="32" t="s">
        <v>394</v>
      </c>
      <c r="M4006" s="32" t="s">
        <v>69</v>
      </c>
      <c r="N4006" s="32" t="s">
        <v>85</v>
      </c>
      <c r="O4006" s="32" t="s">
        <v>9566</v>
      </c>
      <c r="P4006" s="32">
        <v>796</v>
      </c>
      <c r="Q4006" s="32" t="s">
        <v>47</v>
      </c>
      <c r="R4006" s="34">
        <v>2</v>
      </c>
      <c r="S4006" s="34">
        <v>27000</v>
      </c>
      <c r="T4006" s="35">
        <f t="shared" si="313"/>
        <v>54000</v>
      </c>
      <c r="U4006" s="36">
        <f t="shared" si="314"/>
        <v>60480.000000000007</v>
      </c>
      <c r="V4006" s="37" t="s">
        <v>48</v>
      </c>
      <c r="W4006" s="32">
        <v>2016</v>
      </c>
      <c r="X4006" s="38" t="s">
        <v>48</v>
      </c>
    </row>
    <row r="4007" spans="1:58" ht="50.1" customHeight="1">
      <c r="A4007" s="29" t="s">
        <v>9567</v>
      </c>
      <c r="B4007" s="30" t="s">
        <v>35</v>
      </c>
      <c r="C4007" s="31" t="s">
        <v>9568</v>
      </c>
      <c r="D4007" s="31" t="s">
        <v>9569</v>
      </c>
      <c r="E4007" s="31" t="s">
        <v>9570</v>
      </c>
      <c r="F4007" s="31" t="s">
        <v>9571</v>
      </c>
      <c r="G4007" s="32" t="s">
        <v>40</v>
      </c>
      <c r="H4007" s="33">
        <v>0</v>
      </c>
      <c r="I4007" s="67">
        <v>590000000</v>
      </c>
      <c r="J4007" s="32" t="s">
        <v>394</v>
      </c>
      <c r="K4007" s="32" t="s">
        <v>2101</v>
      </c>
      <c r="L4007" s="32" t="s">
        <v>394</v>
      </c>
      <c r="M4007" s="32" t="s">
        <v>69</v>
      </c>
      <c r="N4007" s="32" t="s">
        <v>9572</v>
      </c>
      <c r="O4007" s="32" t="s">
        <v>7257</v>
      </c>
      <c r="P4007" s="32">
        <v>796</v>
      </c>
      <c r="Q4007" s="32" t="s">
        <v>47</v>
      </c>
      <c r="R4007" s="34">
        <v>3</v>
      </c>
      <c r="S4007" s="34">
        <v>5000</v>
      </c>
      <c r="T4007" s="35">
        <f t="shared" si="313"/>
        <v>15000</v>
      </c>
      <c r="U4007" s="36">
        <f t="shared" si="314"/>
        <v>16800</v>
      </c>
      <c r="V4007" s="37" t="s">
        <v>48</v>
      </c>
      <c r="W4007" s="32">
        <v>2016</v>
      </c>
      <c r="X4007" s="38" t="s">
        <v>48</v>
      </c>
    </row>
    <row r="4008" spans="1:58" ht="50.1" customHeight="1">
      <c r="A4008" s="29" t="s">
        <v>9573</v>
      </c>
      <c r="B4008" s="30" t="s">
        <v>35</v>
      </c>
      <c r="C4008" s="31" t="s">
        <v>9574</v>
      </c>
      <c r="D4008" s="31" t="s">
        <v>9569</v>
      </c>
      <c r="E4008" s="31" t="s">
        <v>9575</v>
      </c>
      <c r="F4008" s="31" t="s">
        <v>9576</v>
      </c>
      <c r="G4008" s="32" t="s">
        <v>40</v>
      </c>
      <c r="H4008" s="33">
        <v>0</v>
      </c>
      <c r="I4008" s="67">
        <v>590000000</v>
      </c>
      <c r="J4008" s="32" t="s">
        <v>394</v>
      </c>
      <c r="K4008" s="32" t="s">
        <v>2101</v>
      </c>
      <c r="L4008" s="32" t="s">
        <v>394</v>
      </c>
      <c r="M4008" s="32" t="s">
        <v>69</v>
      </c>
      <c r="N4008" s="32" t="s">
        <v>9572</v>
      </c>
      <c r="O4008" s="32" t="s">
        <v>7257</v>
      </c>
      <c r="P4008" s="32">
        <v>796</v>
      </c>
      <c r="Q4008" s="32" t="s">
        <v>47</v>
      </c>
      <c r="R4008" s="34">
        <v>3</v>
      </c>
      <c r="S4008" s="34">
        <v>20000</v>
      </c>
      <c r="T4008" s="35">
        <f t="shared" si="313"/>
        <v>60000</v>
      </c>
      <c r="U4008" s="36">
        <f t="shared" si="314"/>
        <v>67200</v>
      </c>
      <c r="V4008" s="37" t="s">
        <v>48</v>
      </c>
      <c r="W4008" s="32">
        <v>2016</v>
      </c>
      <c r="X4008" s="38" t="s">
        <v>48</v>
      </c>
    </row>
    <row r="4009" spans="1:58" ht="50.1" customHeight="1">
      <c r="A4009" s="29" t="s">
        <v>9577</v>
      </c>
      <c r="B4009" s="30" t="s">
        <v>35</v>
      </c>
      <c r="C4009" s="31" t="s">
        <v>9578</v>
      </c>
      <c r="D4009" s="31" t="s">
        <v>9579</v>
      </c>
      <c r="E4009" s="31" t="s">
        <v>9580</v>
      </c>
      <c r="F4009" s="31" t="s">
        <v>9581</v>
      </c>
      <c r="G4009" s="32" t="s">
        <v>40</v>
      </c>
      <c r="H4009" s="33">
        <v>0</v>
      </c>
      <c r="I4009" s="67">
        <v>590000000</v>
      </c>
      <c r="J4009" s="32" t="s">
        <v>394</v>
      </c>
      <c r="K4009" s="32" t="s">
        <v>2101</v>
      </c>
      <c r="L4009" s="32" t="s">
        <v>394</v>
      </c>
      <c r="M4009" s="32" t="s">
        <v>69</v>
      </c>
      <c r="N4009" s="32" t="s">
        <v>9572</v>
      </c>
      <c r="O4009" s="32" t="s">
        <v>7257</v>
      </c>
      <c r="P4009" s="32">
        <v>796</v>
      </c>
      <c r="Q4009" s="32" t="s">
        <v>47</v>
      </c>
      <c r="R4009" s="34">
        <v>1</v>
      </c>
      <c r="S4009" s="34">
        <v>42000</v>
      </c>
      <c r="T4009" s="35">
        <f t="shared" si="313"/>
        <v>42000</v>
      </c>
      <c r="U4009" s="36">
        <f t="shared" si="314"/>
        <v>47040.000000000007</v>
      </c>
      <c r="V4009" s="37" t="s">
        <v>48</v>
      </c>
      <c r="W4009" s="32">
        <v>2016</v>
      </c>
      <c r="X4009" s="38" t="s">
        <v>48</v>
      </c>
    </row>
    <row r="4010" spans="1:58" ht="50.1" customHeight="1">
      <c r="A4010" s="29" t="s">
        <v>9582</v>
      </c>
      <c r="B4010" s="30" t="s">
        <v>35</v>
      </c>
      <c r="C4010" s="31" t="s">
        <v>9583</v>
      </c>
      <c r="D4010" s="31" t="s">
        <v>9584</v>
      </c>
      <c r="E4010" s="31" t="s">
        <v>9585</v>
      </c>
      <c r="F4010" s="31" t="s">
        <v>9586</v>
      </c>
      <c r="G4010" s="32" t="s">
        <v>40</v>
      </c>
      <c r="H4010" s="33">
        <v>0</v>
      </c>
      <c r="I4010" s="67">
        <v>590000000</v>
      </c>
      <c r="J4010" s="32" t="s">
        <v>394</v>
      </c>
      <c r="K4010" s="32" t="s">
        <v>2101</v>
      </c>
      <c r="L4010" s="32" t="s">
        <v>394</v>
      </c>
      <c r="M4010" s="32" t="s">
        <v>69</v>
      </c>
      <c r="N4010" s="32" t="s">
        <v>9572</v>
      </c>
      <c r="O4010" s="32" t="s">
        <v>7257</v>
      </c>
      <c r="P4010" s="32">
        <v>796</v>
      </c>
      <c r="Q4010" s="32" t="s">
        <v>47</v>
      </c>
      <c r="R4010" s="34">
        <v>1</v>
      </c>
      <c r="S4010" s="34">
        <v>19000</v>
      </c>
      <c r="T4010" s="35">
        <f t="shared" si="313"/>
        <v>19000</v>
      </c>
      <c r="U4010" s="36">
        <f t="shared" si="314"/>
        <v>21280.000000000004</v>
      </c>
      <c r="V4010" s="37" t="s">
        <v>48</v>
      </c>
      <c r="W4010" s="32">
        <v>2016</v>
      </c>
      <c r="X4010" s="38" t="s">
        <v>48</v>
      </c>
    </row>
    <row r="4011" spans="1:58" ht="50.1" customHeight="1">
      <c r="A4011" s="29" t="s">
        <v>9587</v>
      </c>
      <c r="B4011" s="30" t="s">
        <v>35</v>
      </c>
      <c r="C4011" s="31" t="s">
        <v>9588</v>
      </c>
      <c r="D4011" s="31" t="s">
        <v>2087</v>
      </c>
      <c r="E4011" s="31" t="s">
        <v>9589</v>
      </c>
      <c r="F4011" s="31" t="s">
        <v>9590</v>
      </c>
      <c r="G4011" s="32" t="s">
        <v>40</v>
      </c>
      <c r="H4011" s="33">
        <v>0</v>
      </c>
      <c r="I4011" s="67">
        <v>590000000</v>
      </c>
      <c r="J4011" s="32" t="s">
        <v>394</v>
      </c>
      <c r="K4011" s="32" t="s">
        <v>2101</v>
      </c>
      <c r="L4011" s="32" t="s">
        <v>394</v>
      </c>
      <c r="M4011" s="32" t="s">
        <v>69</v>
      </c>
      <c r="N4011" s="32" t="s">
        <v>9572</v>
      </c>
      <c r="O4011" s="32" t="s">
        <v>7257</v>
      </c>
      <c r="P4011" s="32">
        <v>796</v>
      </c>
      <c r="Q4011" s="32" t="s">
        <v>47</v>
      </c>
      <c r="R4011" s="34">
        <v>1</v>
      </c>
      <c r="S4011" s="34">
        <v>17000</v>
      </c>
      <c r="T4011" s="35">
        <f t="shared" si="313"/>
        <v>17000</v>
      </c>
      <c r="U4011" s="36">
        <f t="shared" si="314"/>
        <v>19040</v>
      </c>
      <c r="V4011" s="37" t="s">
        <v>48</v>
      </c>
      <c r="W4011" s="32">
        <v>2016</v>
      </c>
      <c r="X4011" s="38" t="s">
        <v>48</v>
      </c>
    </row>
    <row r="4012" spans="1:58" s="40" customFormat="1" ht="50.1" customHeight="1">
      <c r="A4012" s="29" t="s">
        <v>9591</v>
      </c>
      <c r="B4012" s="30" t="s">
        <v>35</v>
      </c>
      <c r="C4012" s="221" t="s">
        <v>9592</v>
      </c>
      <c r="D4012" s="221" t="s">
        <v>9593</v>
      </c>
      <c r="E4012" s="221" t="s">
        <v>9594</v>
      </c>
      <c r="F4012" s="221" t="s">
        <v>9595</v>
      </c>
      <c r="G4012" s="32" t="s">
        <v>40</v>
      </c>
      <c r="H4012" s="33">
        <v>0</v>
      </c>
      <c r="I4012" s="351">
        <v>590000000</v>
      </c>
      <c r="J4012" s="32" t="s">
        <v>394</v>
      </c>
      <c r="K4012" s="32" t="s">
        <v>2101</v>
      </c>
      <c r="L4012" s="32" t="s">
        <v>394</v>
      </c>
      <c r="M4012" s="32" t="s">
        <v>69</v>
      </c>
      <c r="N4012" s="32" t="s">
        <v>5908</v>
      </c>
      <c r="O4012" s="32" t="s">
        <v>640</v>
      </c>
      <c r="P4012" s="32">
        <v>796</v>
      </c>
      <c r="Q4012" s="32" t="s">
        <v>47</v>
      </c>
      <c r="R4012" s="102">
        <v>2</v>
      </c>
      <c r="S4012" s="102">
        <v>108790</v>
      </c>
      <c r="T4012" s="102">
        <v>0</v>
      </c>
      <c r="U4012" s="316">
        <f>T4012*1.12</f>
        <v>0</v>
      </c>
      <c r="V4012" s="37" t="s">
        <v>48</v>
      </c>
      <c r="W4012" s="32">
        <v>2016</v>
      </c>
      <c r="X4012" s="33" t="s">
        <v>13106</v>
      </c>
      <c r="Y4012" s="364"/>
      <c r="Z4012" s="364"/>
      <c r="AA4012" s="364"/>
      <c r="AB4012" s="364"/>
      <c r="AC4012" s="364"/>
      <c r="AD4012" s="364"/>
      <c r="AE4012" s="364"/>
      <c r="AF4012" s="364"/>
      <c r="AG4012" s="364"/>
      <c r="AH4012" s="39"/>
      <c r="AI4012" s="39"/>
      <c r="AJ4012" s="39"/>
      <c r="AK4012" s="39"/>
      <c r="AL4012" s="39"/>
      <c r="AM4012" s="39"/>
      <c r="AN4012" s="39"/>
      <c r="AO4012" s="39"/>
      <c r="AP4012" s="39"/>
      <c r="AQ4012" s="39"/>
      <c r="AR4012" s="39"/>
      <c r="AS4012" s="39"/>
      <c r="AT4012" s="39"/>
      <c r="AU4012" s="39"/>
      <c r="AV4012" s="39"/>
      <c r="AW4012" s="39"/>
      <c r="AX4012" s="39"/>
      <c r="AY4012" s="39"/>
      <c r="AZ4012" s="39"/>
      <c r="BA4012" s="39"/>
      <c r="BB4012" s="39"/>
      <c r="BC4012" s="39"/>
      <c r="BD4012" s="39"/>
      <c r="BE4012" s="39"/>
      <c r="BF4012" s="39"/>
    </row>
    <row r="4013" spans="1:58" s="40" customFormat="1" ht="50.1" customHeight="1">
      <c r="A4013" s="417" t="s">
        <v>14083</v>
      </c>
      <c r="B4013" s="54" t="s">
        <v>35</v>
      </c>
      <c r="C4013" s="220" t="s">
        <v>9592</v>
      </c>
      <c r="D4013" s="220" t="s">
        <v>9593</v>
      </c>
      <c r="E4013" s="220" t="s">
        <v>9594</v>
      </c>
      <c r="F4013" s="220" t="s">
        <v>14084</v>
      </c>
      <c r="G4013" s="30" t="s">
        <v>40</v>
      </c>
      <c r="H4013" s="239">
        <v>0</v>
      </c>
      <c r="I4013" s="313">
        <v>590000000</v>
      </c>
      <c r="J4013" s="68" t="s">
        <v>394</v>
      </c>
      <c r="K4013" s="30" t="s">
        <v>13233</v>
      </c>
      <c r="L4013" s="30" t="s">
        <v>14063</v>
      </c>
      <c r="M4013" s="30" t="s">
        <v>69</v>
      </c>
      <c r="N4013" s="30" t="s">
        <v>9603</v>
      </c>
      <c r="O4013" s="30" t="s">
        <v>2070</v>
      </c>
      <c r="P4013" s="30">
        <v>796</v>
      </c>
      <c r="Q4013" s="30" t="s">
        <v>47</v>
      </c>
      <c r="R4013" s="58">
        <v>4</v>
      </c>
      <c r="S4013" s="58">
        <v>72000</v>
      </c>
      <c r="T4013" s="58">
        <f t="shared" ref="T4013" si="315">R4013*S4013</f>
        <v>288000</v>
      </c>
      <c r="U4013" s="58">
        <f>T4013*1.12</f>
        <v>322560.00000000006</v>
      </c>
      <c r="V4013" s="70"/>
      <c r="W4013" s="68">
        <v>2016</v>
      </c>
      <c r="X4013" s="123"/>
      <c r="Y4013" s="364"/>
      <c r="Z4013" s="364"/>
      <c r="AA4013" s="364"/>
      <c r="AB4013" s="364"/>
      <c r="AC4013" s="364"/>
      <c r="AD4013" s="364"/>
      <c r="AE4013" s="364"/>
      <c r="AF4013" s="364"/>
      <c r="AG4013" s="364"/>
      <c r="AH4013" s="39"/>
      <c r="AI4013" s="39"/>
      <c r="AJ4013" s="39"/>
      <c r="AK4013" s="39"/>
      <c r="AL4013" s="39"/>
      <c r="AM4013" s="39"/>
      <c r="AN4013" s="39"/>
      <c r="AO4013" s="39"/>
      <c r="AP4013" s="39"/>
      <c r="AQ4013" s="39"/>
      <c r="AR4013" s="39"/>
      <c r="AS4013" s="39"/>
      <c r="AT4013" s="39"/>
      <c r="AU4013" s="39"/>
      <c r="AV4013" s="39"/>
      <c r="AW4013" s="39"/>
      <c r="AX4013" s="39"/>
      <c r="AY4013" s="39"/>
      <c r="AZ4013" s="39"/>
      <c r="BA4013" s="39"/>
      <c r="BB4013" s="39"/>
      <c r="BC4013" s="39"/>
      <c r="BD4013" s="39"/>
      <c r="BE4013" s="39"/>
      <c r="BF4013" s="39"/>
    </row>
    <row r="4014" spans="1:58" s="40" customFormat="1" ht="50.1" customHeight="1">
      <c r="A4014" s="29" t="s">
        <v>9596</v>
      </c>
      <c r="B4014" s="30" t="s">
        <v>35</v>
      </c>
      <c r="C4014" s="221" t="s">
        <v>9592</v>
      </c>
      <c r="D4014" s="221" t="s">
        <v>9593</v>
      </c>
      <c r="E4014" s="221" t="s">
        <v>9594</v>
      </c>
      <c r="F4014" s="221" t="s">
        <v>9597</v>
      </c>
      <c r="G4014" s="32" t="s">
        <v>40</v>
      </c>
      <c r="H4014" s="33">
        <v>0</v>
      </c>
      <c r="I4014" s="351">
        <v>590000000</v>
      </c>
      <c r="J4014" s="32" t="s">
        <v>41</v>
      </c>
      <c r="K4014" s="32" t="s">
        <v>2101</v>
      </c>
      <c r="L4014" s="32" t="s">
        <v>394</v>
      </c>
      <c r="M4014" s="32" t="s">
        <v>69</v>
      </c>
      <c r="N4014" s="32" t="s">
        <v>5908</v>
      </c>
      <c r="O4014" s="32" t="s">
        <v>640</v>
      </c>
      <c r="P4014" s="32">
        <v>796</v>
      </c>
      <c r="Q4014" s="32" t="s">
        <v>47</v>
      </c>
      <c r="R4014" s="102">
        <v>2</v>
      </c>
      <c r="S4014" s="102">
        <v>141680</v>
      </c>
      <c r="T4014" s="102">
        <v>0</v>
      </c>
      <c r="U4014" s="316">
        <f t="shared" ref="U4014:U4015" si="316">T4014*1.12</f>
        <v>0</v>
      </c>
      <c r="V4014" s="37" t="s">
        <v>48</v>
      </c>
      <c r="W4014" s="32">
        <v>2016</v>
      </c>
      <c r="X4014" s="33" t="s">
        <v>13106</v>
      </c>
      <c r="Y4014" s="364"/>
      <c r="Z4014" s="364"/>
      <c r="AA4014" s="364"/>
      <c r="AB4014" s="364"/>
      <c r="AC4014" s="364"/>
      <c r="AD4014" s="364"/>
      <c r="AE4014" s="364"/>
      <c r="AF4014" s="364"/>
      <c r="AG4014" s="364"/>
      <c r="AH4014" s="39"/>
      <c r="AI4014" s="39"/>
      <c r="AJ4014" s="39"/>
      <c r="AK4014" s="39"/>
      <c r="AL4014" s="39"/>
      <c r="AM4014" s="39"/>
      <c r="AN4014" s="39"/>
      <c r="AO4014" s="39"/>
      <c r="AP4014" s="39"/>
      <c r="AQ4014" s="39"/>
      <c r="AR4014" s="39"/>
      <c r="AS4014" s="39"/>
      <c r="AT4014" s="39"/>
      <c r="AU4014" s="39"/>
      <c r="AV4014" s="39"/>
      <c r="AW4014" s="39"/>
      <c r="AX4014" s="39"/>
      <c r="AY4014" s="39"/>
      <c r="AZ4014" s="39"/>
      <c r="BA4014" s="39"/>
      <c r="BB4014" s="39"/>
      <c r="BC4014" s="39"/>
      <c r="BD4014" s="39"/>
      <c r="BE4014" s="39"/>
      <c r="BF4014" s="39"/>
    </row>
    <row r="4015" spans="1:58" s="40" customFormat="1" ht="50.1" customHeight="1">
      <c r="A4015" s="98" t="s">
        <v>14085</v>
      </c>
      <c r="B4015" s="54" t="s">
        <v>35</v>
      </c>
      <c r="C4015" s="220" t="s">
        <v>9592</v>
      </c>
      <c r="D4015" s="220" t="s">
        <v>9593</v>
      </c>
      <c r="E4015" s="220" t="s">
        <v>9594</v>
      </c>
      <c r="F4015" s="220" t="s">
        <v>14086</v>
      </c>
      <c r="G4015" s="30" t="s">
        <v>40</v>
      </c>
      <c r="H4015" s="239">
        <v>0</v>
      </c>
      <c r="I4015" s="313">
        <v>590000000</v>
      </c>
      <c r="J4015" s="68" t="s">
        <v>394</v>
      </c>
      <c r="K4015" s="30" t="s">
        <v>13233</v>
      </c>
      <c r="L4015" s="30" t="s">
        <v>14063</v>
      </c>
      <c r="M4015" s="30" t="s">
        <v>69</v>
      </c>
      <c r="N4015" s="30" t="s">
        <v>9603</v>
      </c>
      <c r="O4015" s="30" t="s">
        <v>2070</v>
      </c>
      <c r="P4015" s="30">
        <v>796</v>
      </c>
      <c r="Q4015" s="30" t="s">
        <v>47</v>
      </c>
      <c r="R4015" s="58">
        <v>4</v>
      </c>
      <c r="S4015" s="58">
        <v>72000</v>
      </c>
      <c r="T4015" s="58">
        <f t="shared" ref="T4015" si="317">R4015*S4015</f>
        <v>288000</v>
      </c>
      <c r="U4015" s="58">
        <f t="shared" si="316"/>
        <v>322560.00000000006</v>
      </c>
      <c r="V4015" s="70"/>
      <c r="W4015" s="68">
        <v>2016</v>
      </c>
      <c r="X4015" s="123"/>
      <c r="Y4015" s="364"/>
      <c r="Z4015" s="364"/>
      <c r="AA4015" s="364"/>
      <c r="AB4015" s="364"/>
      <c r="AC4015" s="364"/>
      <c r="AD4015" s="364"/>
      <c r="AE4015" s="364"/>
      <c r="AF4015" s="364"/>
      <c r="AG4015" s="364"/>
      <c r="AH4015" s="39"/>
      <c r="AI4015" s="39"/>
      <c r="AJ4015" s="39"/>
      <c r="AK4015" s="39"/>
      <c r="AL4015" s="39"/>
      <c r="AM4015" s="39"/>
      <c r="AN4015" s="39"/>
      <c r="AO4015" s="39"/>
      <c r="AP4015" s="39"/>
      <c r="AQ4015" s="39"/>
      <c r="AR4015" s="39"/>
      <c r="AS4015" s="39"/>
      <c r="AT4015" s="39"/>
      <c r="AU4015" s="39"/>
      <c r="AV4015" s="39"/>
      <c r="AW4015" s="39"/>
      <c r="AX4015" s="39"/>
      <c r="AY4015" s="39"/>
      <c r="AZ4015" s="39"/>
      <c r="BA4015" s="39"/>
      <c r="BB4015" s="39"/>
      <c r="BC4015" s="39"/>
      <c r="BD4015" s="39"/>
      <c r="BE4015" s="39"/>
      <c r="BF4015" s="39"/>
    </row>
    <row r="4016" spans="1:58" ht="50.1" customHeight="1">
      <c r="A4016" s="29" t="s">
        <v>9598</v>
      </c>
      <c r="B4016" s="30" t="s">
        <v>35</v>
      </c>
      <c r="C4016" s="31" t="s">
        <v>9599</v>
      </c>
      <c r="D4016" s="31" t="s">
        <v>9600</v>
      </c>
      <c r="E4016" s="31" t="s">
        <v>9601</v>
      </c>
      <c r="F4016" s="31" t="s">
        <v>9602</v>
      </c>
      <c r="G4016" s="32" t="s">
        <v>40</v>
      </c>
      <c r="H4016" s="33">
        <v>0</v>
      </c>
      <c r="I4016" s="67">
        <v>590000000</v>
      </c>
      <c r="J4016" s="32" t="s">
        <v>41</v>
      </c>
      <c r="K4016" s="32" t="s">
        <v>2101</v>
      </c>
      <c r="L4016" s="32" t="s">
        <v>394</v>
      </c>
      <c r="M4016" s="32" t="s">
        <v>69</v>
      </c>
      <c r="N4016" s="32" t="s">
        <v>9603</v>
      </c>
      <c r="O4016" s="32" t="s">
        <v>640</v>
      </c>
      <c r="P4016" s="32">
        <v>796</v>
      </c>
      <c r="Q4016" s="32" t="s">
        <v>47</v>
      </c>
      <c r="R4016" s="34">
        <v>20</v>
      </c>
      <c r="S4016" s="34">
        <v>300</v>
      </c>
      <c r="T4016" s="35">
        <f t="shared" ref="T4016:T4082" si="318">R4016*S4016</f>
        <v>6000</v>
      </c>
      <c r="U4016" s="36">
        <f t="shared" ref="U4016:U4082" si="319">T4016*1.12</f>
        <v>6720.0000000000009</v>
      </c>
      <c r="V4016" s="37" t="s">
        <v>48</v>
      </c>
      <c r="W4016" s="32">
        <v>2016</v>
      </c>
      <c r="X4016" s="38" t="s">
        <v>48</v>
      </c>
    </row>
    <row r="4017" spans="1:58" ht="50.1" customHeight="1">
      <c r="A4017" s="29" t="s">
        <v>9604</v>
      </c>
      <c r="B4017" s="30" t="s">
        <v>35</v>
      </c>
      <c r="C4017" s="31" t="s">
        <v>9605</v>
      </c>
      <c r="D4017" s="31" t="s">
        <v>9606</v>
      </c>
      <c r="E4017" s="31" t="s">
        <v>9607</v>
      </c>
      <c r="F4017" s="31" t="s">
        <v>9608</v>
      </c>
      <c r="G4017" s="32" t="s">
        <v>40</v>
      </c>
      <c r="H4017" s="33">
        <v>0</v>
      </c>
      <c r="I4017" s="67">
        <v>590000000</v>
      </c>
      <c r="J4017" s="32" t="s">
        <v>41</v>
      </c>
      <c r="K4017" s="32" t="s">
        <v>2101</v>
      </c>
      <c r="L4017" s="32" t="s">
        <v>394</v>
      </c>
      <c r="M4017" s="32" t="s">
        <v>69</v>
      </c>
      <c r="N4017" s="32" t="s">
        <v>9603</v>
      </c>
      <c r="O4017" s="32" t="s">
        <v>640</v>
      </c>
      <c r="P4017" s="32">
        <v>796</v>
      </c>
      <c r="Q4017" s="32" t="s">
        <v>47</v>
      </c>
      <c r="R4017" s="34">
        <v>1</v>
      </c>
      <c r="S4017" s="34">
        <v>70000</v>
      </c>
      <c r="T4017" s="35">
        <f t="shared" si="318"/>
        <v>70000</v>
      </c>
      <c r="U4017" s="36">
        <f t="shared" si="319"/>
        <v>78400.000000000015</v>
      </c>
      <c r="V4017" s="37" t="s">
        <v>48</v>
      </c>
      <c r="W4017" s="32">
        <v>2016</v>
      </c>
      <c r="X4017" s="38" t="s">
        <v>48</v>
      </c>
    </row>
    <row r="4018" spans="1:58" ht="50.1" customHeight="1">
      <c r="A4018" s="29" t="s">
        <v>9609</v>
      </c>
      <c r="B4018" s="30" t="s">
        <v>35</v>
      </c>
      <c r="C4018" s="31" t="s">
        <v>9610</v>
      </c>
      <c r="D4018" s="31" t="s">
        <v>9611</v>
      </c>
      <c r="E4018" s="31" t="s">
        <v>9612</v>
      </c>
      <c r="F4018" s="31" t="s">
        <v>9613</v>
      </c>
      <c r="G4018" s="32" t="s">
        <v>40</v>
      </c>
      <c r="H4018" s="33">
        <v>0</v>
      </c>
      <c r="I4018" s="67">
        <v>590000000</v>
      </c>
      <c r="J4018" s="32" t="s">
        <v>41</v>
      </c>
      <c r="K4018" s="32" t="s">
        <v>2101</v>
      </c>
      <c r="L4018" s="32" t="s">
        <v>394</v>
      </c>
      <c r="M4018" s="32" t="s">
        <v>69</v>
      </c>
      <c r="N4018" s="32" t="s">
        <v>9603</v>
      </c>
      <c r="O4018" s="32" t="s">
        <v>640</v>
      </c>
      <c r="P4018" s="32">
        <v>796</v>
      </c>
      <c r="Q4018" s="32" t="s">
        <v>47</v>
      </c>
      <c r="R4018" s="34">
        <v>2</v>
      </c>
      <c r="S4018" s="34">
        <v>148900</v>
      </c>
      <c r="T4018" s="35">
        <f t="shared" si="318"/>
        <v>297800</v>
      </c>
      <c r="U4018" s="36">
        <f t="shared" si="319"/>
        <v>333536.00000000006</v>
      </c>
      <c r="V4018" s="37" t="s">
        <v>48</v>
      </c>
      <c r="W4018" s="32">
        <v>2016</v>
      </c>
      <c r="X4018" s="38" t="s">
        <v>48</v>
      </c>
    </row>
    <row r="4019" spans="1:58" ht="50.1" customHeight="1">
      <c r="A4019" s="29" t="s">
        <v>9614</v>
      </c>
      <c r="B4019" s="30" t="s">
        <v>35</v>
      </c>
      <c r="C4019" s="31" t="s">
        <v>9615</v>
      </c>
      <c r="D4019" s="31" t="s">
        <v>9616</v>
      </c>
      <c r="E4019" s="31" t="s">
        <v>9617</v>
      </c>
      <c r="F4019" s="31" t="s">
        <v>9618</v>
      </c>
      <c r="G4019" s="32" t="s">
        <v>40</v>
      </c>
      <c r="H4019" s="33">
        <v>0</v>
      </c>
      <c r="I4019" s="67">
        <v>590000000</v>
      </c>
      <c r="J4019" s="32" t="s">
        <v>394</v>
      </c>
      <c r="K4019" s="32" t="s">
        <v>2101</v>
      </c>
      <c r="L4019" s="32" t="s">
        <v>394</v>
      </c>
      <c r="M4019" s="32" t="s">
        <v>69</v>
      </c>
      <c r="N4019" s="32" t="s">
        <v>9603</v>
      </c>
      <c r="O4019" s="32" t="s">
        <v>640</v>
      </c>
      <c r="P4019" s="32">
        <v>796</v>
      </c>
      <c r="Q4019" s="32" t="s">
        <v>47</v>
      </c>
      <c r="R4019" s="34">
        <v>2</v>
      </c>
      <c r="S4019" s="34">
        <v>37000</v>
      </c>
      <c r="T4019" s="35">
        <f t="shared" si="318"/>
        <v>74000</v>
      </c>
      <c r="U4019" s="36">
        <f t="shared" si="319"/>
        <v>82880.000000000015</v>
      </c>
      <c r="V4019" s="37" t="s">
        <v>48</v>
      </c>
      <c r="W4019" s="32">
        <v>2016</v>
      </c>
      <c r="X4019" s="38" t="s">
        <v>48</v>
      </c>
    </row>
    <row r="4020" spans="1:58" ht="50.1" customHeight="1">
      <c r="A4020" s="29" t="s">
        <v>9619</v>
      </c>
      <c r="B4020" s="30" t="s">
        <v>35</v>
      </c>
      <c r="C4020" s="31" t="s">
        <v>9620</v>
      </c>
      <c r="D4020" s="31" t="s">
        <v>9616</v>
      </c>
      <c r="E4020" s="31" t="s">
        <v>9621</v>
      </c>
      <c r="F4020" s="31" t="s">
        <v>9622</v>
      </c>
      <c r="G4020" s="32" t="s">
        <v>40</v>
      </c>
      <c r="H4020" s="33">
        <v>0</v>
      </c>
      <c r="I4020" s="67">
        <v>590000000</v>
      </c>
      <c r="J4020" s="32" t="s">
        <v>41</v>
      </c>
      <c r="K4020" s="32" t="s">
        <v>2101</v>
      </c>
      <c r="L4020" s="32" t="s">
        <v>394</v>
      </c>
      <c r="M4020" s="32" t="s">
        <v>69</v>
      </c>
      <c r="N4020" s="32" t="s">
        <v>9603</v>
      </c>
      <c r="O4020" s="32" t="s">
        <v>640</v>
      </c>
      <c r="P4020" s="32">
        <v>796</v>
      </c>
      <c r="Q4020" s="32" t="s">
        <v>47</v>
      </c>
      <c r="R4020" s="34">
        <v>2</v>
      </c>
      <c r="S4020" s="34">
        <v>400000</v>
      </c>
      <c r="T4020" s="35">
        <f t="shared" si="318"/>
        <v>800000</v>
      </c>
      <c r="U4020" s="36">
        <f t="shared" si="319"/>
        <v>896000.00000000012</v>
      </c>
      <c r="V4020" s="37" t="s">
        <v>48</v>
      </c>
      <c r="W4020" s="32">
        <v>2016</v>
      </c>
      <c r="X4020" s="38" t="s">
        <v>48</v>
      </c>
    </row>
    <row r="4021" spans="1:58" s="40" customFormat="1" ht="50.1" customHeight="1">
      <c r="A4021" s="29" t="s">
        <v>9623</v>
      </c>
      <c r="B4021" s="30" t="s">
        <v>35</v>
      </c>
      <c r="C4021" s="221" t="s">
        <v>9624</v>
      </c>
      <c r="D4021" s="221" t="s">
        <v>9625</v>
      </c>
      <c r="E4021" s="221" t="s">
        <v>9626</v>
      </c>
      <c r="F4021" s="221" t="s">
        <v>9627</v>
      </c>
      <c r="G4021" s="32" t="s">
        <v>40</v>
      </c>
      <c r="H4021" s="33">
        <v>0</v>
      </c>
      <c r="I4021" s="351">
        <v>590000000</v>
      </c>
      <c r="J4021" s="32" t="s">
        <v>41</v>
      </c>
      <c r="K4021" s="32" t="s">
        <v>2101</v>
      </c>
      <c r="L4021" s="32" t="s">
        <v>394</v>
      </c>
      <c r="M4021" s="32" t="s">
        <v>69</v>
      </c>
      <c r="N4021" s="32" t="s">
        <v>9603</v>
      </c>
      <c r="O4021" s="32" t="s">
        <v>640</v>
      </c>
      <c r="P4021" s="32">
        <v>796</v>
      </c>
      <c r="Q4021" s="32" t="s">
        <v>47</v>
      </c>
      <c r="R4021" s="102">
        <v>2</v>
      </c>
      <c r="S4021" s="102">
        <v>300000</v>
      </c>
      <c r="T4021" s="102">
        <v>0</v>
      </c>
      <c r="U4021" s="316">
        <f>T4021*1.12</f>
        <v>0</v>
      </c>
      <c r="V4021" s="37" t="s">
        <v>48</v>
      </c>
      <c r="W4021" s="32">
        <v>2016</v>
      </c>
      <c r="X4021" s="38" t="s">
        <v>6977</v>
      </c>
      <c r="Y4021" s="364"/>
      <c r="Z4021" s="364"/>
      <c r="AA4021" s="364"/>
      <c r="AB4021" s="364"/>
      <c r="AC4021" s="364"/>
      <c r="AD4021" s="364"/>
      <c r="AE4021" s="364"/>
      <c r="AF4021" s="364"/>
      <c r="AG4021" s="364"/>
      <c r="AH4021" s="39"/>
      <c r="AI4021" s="39"/>
      <c r="AJ4021" s="39"/>
      <c r="AK4021" s="39"/>
      <c r="AL4021" s="39"/>
      <c r="AM4021" s="39"/>
      <c r="AN4021" s="39"/>
      <c r="AO4021" s="39"/>
      <c r="AP4021" s="39"/>
      <c r="AQ4021" s="39"/>
      <c r="AR4021" s="39"/>
      <c r="AS4021" s="39"/>
      <c r="AT4021" s="39"/>
      <c r="AU4021" s="39"/>
      <c r="AV4021" s="39"/>
      <c r="AW4021" s="39"/>
      <c r="AX4021" s="39"/>
      <c r="AY4021" s="39"/>
      <c r="AZ4021" s="39"/>
      <c r="BA4021" s="39"/>
      <c r="BB4021" s="39"/>
      <c r="BC4021" s="39"/>
      <c r="BD4021" s="39"/>
      <c r="BE4021" s="39"/>
      <c r="BF4021" s="39"/>
    </row>
    <row r="4022" spans="1:58" s="40" customFormat="1" ht="50.1" customHeight="1">
      <c r="A4022" s="417" t="s">
        <v>14081</v>
      </c>
      <c r="B4022" s="54" t="s">
        <v>35</v>
      </c>
      <c r="C4022" s="220" t="s">
        <v>9624</v>
      </c>
      <c r="D4022" s="220" t="s">
        <v>9625</v>
      </c>
      <c r="E4022" s="220" t="s">
        <v>9626</v>
      </c>
      <c r="F4022" s="220" t="s">
        <v>14082</v>
      </c>
      <c r="G4022" s="30" t="s">
        <v>40</v>
      </c>
      <c r="H4022" s="239">
        <v>0</v>
      </c>
      <c r="I4022" s="313">
        <v>590000000</v>
      </c>
      <c r="J4022" s="68" t="s">
        <v>394</v>
      </c>
      <c r="K4022" s="30" t="s">
        <v>13233</v>
      </c>
      <c r="L4022" s="30" t="s">
        <v>14063</v>
      </c>
      <c r="M4022" s="30" t="s">
        <v>69</v>
      </c>
      <c r="N4022" s="30" t="s">
        <v>9603</v>
      </c>
      <c r="O4022" s="30" t="s">
        <v>2070</v>
      </c>
      <c r="P4022" s="30">
        <v>796</v>
      </c>
      <c r="Q4022" s="30" t="s">
        <v>47</v>
      </c>
      <c r="R4022" s="58">
        <v>2</v>
      </c>
      <c r="S4022" s="58">
        <v>450000</v>
      </c>
      <c r="T4022" s="58">
        <f t="shared" ref="T4022" si="320">R4022*S4022</f>
        <v>900000</v>
      </c>
      <c r="U4022" s="58">
        <f>T4022*1.12</f>
        <v>1008000.0000000001</v>
      </c>
      <c r="V4022" s="70"/>
      <c r="W4022" s="68">
        <v>2016</v>
      </c>
      <c r="X4022" s="123"/>
      <c r="Y4022" s="364"/>
      <c r="Z4022" s="364"/>
      <c r="AA4022" s="364"/>
      <c r="AB4022" s="364"/>
      <c r="AC4022" s="364"/>
      <c r="AD4022" s="364"/>
      <c r="AE4022" s="364"/>
      <c r="AF4022" s="364"/>
      <c r="AG4022" s="364"/>
      <c r="AH4022" s="39"/>
      <c r="AI4022" s="39"/>
      <c r="AJ4022" s="39"/>
      <c r="AK4022" s="39"/>
      <c r="AL4022" s="39"/>
      <c r="AM4022" s="39"/>
      <c r="AN4022" s="39"/>
      <c r="AO4022" s="39"/>
      <c r="AP4022" s="39"/>
      <c r="AQ4022" s="39"/>
      <c r="AR4022" s="39"/>
      <c r="AS4022" s="39"/>
      <c r="AT4022" s="39"/>
      <c r="AU4022" s="39"/>
      <c r="AV4022" s="39"/>
      <c r="AW4022" s="39"/>
      <c r="AX4022" s="39"/>
      <c r="AY4022" s="39"/>
      <c r="AZ4022" s="39"/>
      <c r="BA4022" s="39"/>
      <c r="BB4022" s="39"/>
      <c r="BC4022" s="39"/>
      <c r="BD4022" s="39"/>
      <c r="BE4022" s="39"/>
      <c r="BF4022" s="39"/>
    </row>
    <row r="4023" spans="1:58" s="40" customFormat="1" ht="50.1" customHeight="1">
      <c r="A4023" s="29" t="s">
        <v>9628</v>
      </c>
      <c r="B4023" s="30" t="s">
        <v>35</v>
      </c>
      <c r="C4023" s="221" t="s">
        <v>9629</v>
      </c>
      <c r="D4023" s="221" t="s">
        <v>1910</v>
      </c>
      <c r="E4023" s="221" t="s">
        <v>9630</v>
      </c>
      <c r="F4023" s="221" t="s">
        <v>9631</v>
      </c>
      <c r="G4023" s="32" t="s">
        <v>40</v>
      </c>
      <c r="H4023" s="33">
        <v>0</v>
      </c>
      <c r="I4023" s="351">
        <v>590000000</v>
      </c>
      <c r="J4023" s="32" t="s">
        <v>394</v>
      </c>
      <c r="K4023" s="32" t="s">
        <v>2101</v>
      </c>
      <c r="L4023" s="32" t="s">
        <v>394</v>
      </c>
      <c r="M4023" s="32" t="s">
        <v>69</v>
      </c>
      <c r="N4023" s="32" t="s">
        <v>9603</v>
      </c>
      <c r="O4023" s="32" t="s">
        <v>640</v>
      </c>
      <c r="P4023" s="32">
        <v>796</v>
      </c>
      <c r="Q4023" s="32" t="s">
        <v>47</v>
      </c>
      <c r="R4023" s="102">
        <v>2</v>
      </c>
      <c r="S4023" s="102">
        <v>110000</v>
      </c>
      <c r="T4023" s="102">
        <v>0</v>
      </c>
      <c r="U4023" s="316">
        <f>T4023*1.12</f>
        <v>0</v>
      </c>
      <c r="V4023" s="37" t="s">
        <v>48</v>
      </c>
      <c r="W4023" s="32">
        <v>2016</v>
      </c>
      <c r="X4023" s="38" t="s">
        <v>6977</v>
      </c>
      <c r="Y4023" s="364"/>
      <c r="Z4023" s="364"/>
      <c r="AA4023" s="364"/>
      <c r="AB4023" s="364"/>
      <c r="AC4023" s="364"/>
      <c r="AD4023" s="364"/>
      <c r="AE4023" s="364"/>
      <c r="AF4023" s="364"/>
      <c r="AG4023" s="364"/>
      <c r="AH4023" s="39"/>
      <c r="AI4023" s="39"/>
      <c r="AJ4023" s="39"/>
      <c r="AK4023" s="39"/>
      <c r="AL4023" s="39"/>
      <c r="AM4023" s="39"/>
      <c r="AN4023" s="39"/>
      <c r="AO4023" s="39"/>
      <c r="AP4023" s="39"/>
      <c r="AQ4023" s="39"/>
      <c r="AR4023" s="39"/>
      <c r="AS4023" s="39"/>
      <c r="AT4023" s="39"/>
      <c r="AU4023" s="39"/>
      <c r="AV4023" s="39"/>
      <c r="AW4023" s="39"/>
      <c r="AX4023" s="39"/>
      <c r="AY4023" s="39"/>
      <c r="AZ4023" s="39"/>
      <c r="BA4023" s="39"/>
      <c r="BB4023" s="39"/>
      <c r="BC4023" s="39"/>
      <c r="BD4023" s="39"/>
      <c r="BE4023" s="39"/>
      <c r="BF4023" s="39"/>
    </row>
    <row r="4024" spans="1:58" s="40" customFormat="1" ht="50.1" customHeight="1">
      <c r="A4024" s="417" t="s">
        <v>14096</v>
      </c>
      <c r="B4024" s="54" t="s">
        <v>35</v>
      </c>
      <c r="C4024" s="220" t="s">
        <v>9629</v>
      </c>
      <c r="D4024" s="220" t="s">
        <v>1910</v>
      </c>
      <c r="E4024" s="220" t="s">
        <v>9630</v>
      </c>
      <c r="F4024" s="220" t="s">
        <v>14097</v>
      </c>
      <c r="G4024" s="30" t="s">
        <v>40</v>
      </c>
      <c r="H4024" s="239">
        <v>0</v>
      </c>
      <c r="I4024" s="313">
        <v>590000000</v>
      </c>
      <c r="J4024" s="68" t="s">
        <v>394</v>
      </c>
      <c r="K4024" s="30" t="s">
        <v>13233</v>
      </c>
      <c r="L4024" s="30" t="s">
        <v>14063</v>
      </c>
      <c r="M4024" s="30" t="s">
        <v>69</v>
      </c>
      <c r="N4024" s="30" t="s">
        <v>9603</v>
      </c>
      <c r="O4024" s="30" t="s">
        <v>2070</v>
      </c>
      <c r="P4024" s="30">
        <v>796</v>
      </c>
      <c r="Q4024" s="30" t="s">
        <v>47</v>
      </c>
      <c r="R4024" s="58">
        <v>2</v>
      </c>
      <c r="S4024" s="58">
        <v>200000</v>
      </c>
      <c r="T4024" s="58">
        <f>R4024*S4024</f>
        <v>400000</v>
      </c>
      <c r="U4024" s="58">
        <f>T4024*1.12</f>
        <v>448000.00000000006</v>
      </c>
      <c r="V4024" s="70"/>
      <c r="W4024" s="68">
        <v>2016</v>
      </c>
      <c r="X4024" s="123"/>
      <c r="Y4024" s="364"/>
      <c r="Z4024" s="364"/>
      <c r="AA4024" s="364"/>
      <c r="AB4024" s="364"/>
      <c r="AC4024" s="364"/>
      <c r="AD4024" s="364"/>
      <c r="AE4024" s="364"/>
      <c r="AF4024" s="364"/>
      <c r="AG4024" s="364"/>
      <c r="AH4024" s="39"/>
      <c r="AI4024" s="39"/>
      <c r="AJ4024" s="39"/>
      <c r="AK4024" s="39"/>
      <c r="AL4024" s="39"/>
      <c r="AM4024" s="39"/>
      <c r="AN4024" s="39"/>
      <c r="AO4024" s="39"/>
      <c r="AP4024" s="39"/>
      <c r="AQ4024" s="39"/>
      <c r="AR4024" s="39"/>
      <c r="AS4024" s="39"/>
      <c r="AT4024" s="39"/>
      <c r="AU4024" s="39"/>
      <c r="AV4024" s="39"/>
      <c r="AW4024" s="39"/>
      <c r="AX4024" s="39"/>
      <c r="AY4024" s="39"/>
      <c r="AZ4024" s="39"/>
      <c r="BA4024" s="39"/>
      <c r="BB4024" s="39"/>
      <c r="BC4024" s="39"/>
      <c r="BD4024" s="39"/>
      <c r="BE4024" s="39"/>
      <c r="BF4024" s="39"/>
    </row>
    <row r="4025" spans="1:58" ht="50.1" customHeight="1">
      <c r="A4025" s="29" t="s">
        <v>9632</v>
      </c>
      <c r="B4025" s="30" t="s">
        <v>35</v>
      </c>
      <c r="C4025" s="31" t="s">
        <v>9633</v>
      </c>
      <c r="D4025" s="31" t="s">
        <v>9634</v>
      </c>
      <c r="E4025" s="31" t="s">
        <v>9635</v>
      </c>
      <c r="F4025" s="31" t="s">
        <v>9636</v>
      </c>
      <c r="G4025" s="32" t="s">
        <v>40</v>
      </c>
      <c r="H4025" s="33">
        <v>0</v>
      </c>
      <c r="I4025" s="67">
        <v>590000000</v>
      </c>
      <c r="J4025" s="32" t="s">
        <v>394</v>
      </c>
      <c r="K4025" s="32" t="s">
        <v>2101</v>
      </c>
      <c r="L4025" s="32" t="s">
        <v>394</v>
      </c>
      <c r="M4025" s="32" t="s">
        <v>69</v>
      </c>
      <c r="N4025" s="32" t="s">
        <v>9603</v>
      </c>
      <c r="O4025" s="32" t="s">
        <v>640</v>
      </c>
      <c r="P4025" s="32">
        <v>796</v>
      </c>
      <c r="Q4025" s="32" t="s">
        <v>47</v>
      </c>
      <c r="R4025" s="34">
        <v>1</v>
      </c>
      <c r="S4025" s="34">
        <v>39900</v>
      </c>
      <c r="T4025" s="35">
        <f t="shared" si="318"/>
        <v>39900</v>
      </c>
      <c r="U4025" s="36">
        <f t="shared" si="319"/>
        <v>44688.000000000007</v>
      </c>
      <c r="V4025" s="37" t="s">
        <v>48</v>
      </c>
      <c r="W4025" s="32">
        <v>2016</v>
      </c>
      <c r="X4025" s="38" t="s">
        <v>48</v>
      </c>
    </row>
    <row r="4026" spans="1:58" ht="50.1" customHeight="1">
      <c r="A4026" s="29" t="s">
        <v>9637</v>
      </c>
      <c r="B4026" s="30" t="s">
        <v>35</v>
      </c>
      <c r="C4026" s="31" t="s">
        <v>9638</v>
      </c>
      <c r="D4026" s="31" t="s">
        <v>9639</v>
      </c>
      <c r="E4026" s="31" t="s">
        <v>9640</v>
      </c>
      <c r="F4026" s="31" t="s">
        <v>9641</v>
      </c>
      <c r="G4026" s="32" t="s">
        <v>40</v>
      </c>
      <c r="H4026" s="33">
        <v>0</v>
      </c>
      <c r="I4026" s="67">
        <v>590000000</v>
      </c>
      <c r="J4026" s="32" t="s">
        <v>394</v>
      </c>
      <c r="K4026" s="32" t="s">
        <v>2101</v>
      </c>
      <c r="L4026" s="32" t="s">
        <v>394</v>
      </c>
      <c r="M4026" s="32" t="s">
        <v>69</v>
      </c>
      <c r="N4026" s="32" t="s">
        <v>9603</v>
      </c>
      <c r="O4026" s="32" t="s">
        <v>640</v>
      </c>
      <c r="P4026" s="32">
        <v>796</v>
      </c>
      <c r="Q4026" s="32" t="s">
        <v>47</v>
      </c>
      <c r="R4026" s="34">
        <v>1</v>
      </c>
      <c r="S4026" s="34">
        <v>49900</v>
      </c>
      <c r="T4026" s="35">
        <f t="shared" si="318"/>
        <v>49900</v>
      </c>
      <c r="U4026" s="36">
        <f t="shared" si="319"/>
        <v>55888.000000000007</v>
      </c>
      <c r="V4026" s="37" t="s">
        <v>48</v>
      </c>
      <c r="W4026" s="32">
        <v>2016</v>
      </c>
      <c r="X4026" s="38" t="s">
        <v>48</v>
      </c>
    </row>
    <row r="4027" spans="1:58" s="40" customFormat="1" ht="50.1" customHeight="1">
      <c r="A4027" s="29" t="s">
        <v>9642</v>
      </c>
      <c r="B4027" s="30" t="s">
        <v>35</v>
      </c>
      <c r="C4027" s="221" t="s">
        <v>9643</v>
      </c>
      <c r="D4027" s="221" t="s">
        <v>9644</v>
      </c>
      <c r="E4027" s="221" t="s">
        <v>9645</v>
      </c>
      <c r="F4027" s="221" t="s">
        <v>9646</v>
      </c>
      <c r="G4027" s="32" t="s">
        <v>40</v>
      </c>
      <c r="H4027" s="33">
        <v>0</v>
      </c>
      <c r="I4027" s="351">
        <v>590000000</v>
      </c>
      <c r="J4027" s="32" t="s">
        <v>394</v>
      </c>
      <c r="K4027" s="32" t="s">
        <v>2101</v>
      </c>
      <c r="L4027" s="32" t="s">
        <v>394</v>
      </c>
      <c r="M4027" s="32" t="s">
        <v>69</v>
      </c>
      <c r="N4027" s="32" t="s">
        <v>9603</v>
      </c>
      <c r="O4027" s="32" t="s">
        <v>640</v>
      </c>
      <c r="P4027" s="32">
        <v>796</v>
      </c>
      <c r="Q4027" s="32" t="s">
        <v>47</v>
      </c>
      <c r="R4027" s="102">
        <v>2</v>
      </c>
      <c r="S4027" s="102">
        <v>6500</v>
      </c>
      <c r="T4027" s="102">
        <v>0</v>
      </c>
      <c r="U4027" s="316">
        <f>T4027*1.12</f>
        <v>0</v>
      </c>
      <c r="V4027" s="37" t="s">
        <v>48</v>
      </c>
      <c r="W4027" s="32">
        <v>2016</v>
      </c>
      <c r="X4027" s="38" t="s">
        <v>14068</v>
      </c>
      <c r="Y4027" s="364"/>
      <c r="Z4027" s="364"/>
      <c r="AA4027" s="364"/>
      <c r="AB4027" s="364"/>
      <c r="AC4027" s="364"/>
      <c r="AD4027" s="364"/>
      <c r="AE4027" s="364"/>
      <c r="AF4027" s="364"/>
      <c r="AG4027" s="364"/>
      <c r="AH4027" s="39"/>
      <c r="AI4027" s="39"/>
      <c r="AJ4027" s="39"/>
      <c r="AK4027" s="39"/>
      <c r="AL4027" s="39"/>
      <c r="AM4027" s="39"/>
      <c r="AN4027" s="39"/>
      <c r="AO4027" s="39"/>
      <c r="AP4027" s="39"/>
      <c r="AQ4027" s="39"/>
      <c r="AR4027" s="39"/>
      <c r="AS4027" s="39"/>
      <c r="AT4027" s="39"/>
      <c r="AU4027" s="39"/>
      <c r="AV4027" s="39"/>
      <c r="AW4027" s="39"/>
      <c r="AX4027" s="39"/>
      <c r="AY4027" s="39"/>
      <c r="AZ4027" s="39"/>
      <c r="BA4027" s="39"/>
      <c r="BB4027" s="39"/>
      <c r="BC4027" s="39"/>
      <c r="BD4027" s="39"/>
      <c r="BE4027" s="39"/>
      <c r="BF4027" s="39"/>
    </row>
    <row r="4028" spans="1:58" s="40" customFormat="1" ht="50.1" customHeight="1">
      <c r="A4028" s="98" t="s">
        <v>14089</v>
      </c>
      <c r="B4028" s="54" t="s">
        <v>35</v>
      </c>
      <c r="C4028" s="220" t="s">
        <v>9643</v>
      </c>
      <c r="D4028" s="220" t="s">
        <v>9644</v>
      </c>
      <c r="E4028" s="221" t="s">
        <v>9645</v>
      </c>
      <c r="F4028" s="220" t="s">
        <v>14090</v>
      </c>
      <c r="G4028" s="30" t="s">
        <v>40</v>
      </c>
      <c r="H4028" s="239">
        <v>0</v>
      </c>
      <c r="I4028" s="313">
        <v>590000000</v>
      </c>
      <c r="J4028" s="68" t="s">
        <v>394</v>
      </c>
      <c r="K4028" s="30" t="s">
        <v>13233</v>
      </c>
      <c r="L4028" s="30" t="s">
        <v>14063</v>
      </c>
      <c r="M4028" s="30" t="s">
        <v>69</v>
      </c>
      <c r="N4028" s="30" t="s">
        <v>9603</v>
      </c>
      <c r="O4028" s="30" t="s">
        <v>2070</v>
      </c>
      <c r="P4028" s="30">
        <v>796</v>
      </c>
      <c r="Q4028" s="30" t="s">
        <v>47</v>
      </c>
      <c r="R4028" s="58">
        <v>4</v>
      </c>
      <c r="S4028" s="58">
        <v>6500</v>
      </c>
      <c r="T4028" s="58">
        <f>R4028*S4028</f>
        <v>26000</v>
      </c>
      <c r="U4028" s="58">
        <f>T4028*1.12</f>
        <v>29120.000000000004</v>
      </c>
      <c r="V4028" s="70"/>
      <c r="W4028" s="68">
        <v>2016</v>
      </c>
      <c r="X4028" s="123"/>
      <c r="Y4028" s="364"/>
      <c r="Z4028" s="364"/>
      <c r="AA4028" s="364"/>
      <c r="AB4028" s="364"/>
      <c r="AC4028" s="364"/>
      <c r="AD4028" s="364"/>
      <c r="AE4028" s="364"/>
      <c r="AF4028" s="364"/>
      <c r="AG4028" s="364"/>
      <c r="AH4028" s="39"/>
      <c r="AI4028" s="39"/>
      <c r="AJ4028" s="39"/>
      <c r="AK4028" s="39"/>
      <c r="AL4028" s="39"/>
      <c r="AM4028" s="39"/>
      <c r="AN4028" s="39"/>
      <c r="AO4028" s="39"/>
      <c r="AP4028" s="39"/>
      <c r="AQ4028" s="39"/>
      <c r="AR4028" s="39"/>
      <c r="AS4028" s="39"/>
      <c r="AT4028" s="39"/>
      <c r="AU4028" s="39"/>
      <c r="AV4028" s="39"/>
      <c r="AW4028" s="39"/>
      <c r="AX4028" s="39"/>
      <c r="AY4028" s="39"/>
      <c r="AZ4028" s="39"/>
      <c r="BA4028" s="39"/>
      <c r="BB4028" s="39"/>
      <c r="BC4028" s="39"/>
      <c r="BD4028" s="39"/>
      <c r="BE4028" s="39"/>
      <c r="BF4028" s="39"/>
    </row>
    <row r="4029" spans="1:58" ht="50.1" customHeight="1">
      <c r="A4029" s="29" t="s">
        <v>9647</v>
      </c>
      <c r="B4029" s="30" t="s">
        <v>35</v>
      </c>
      <c r="C4029" s="31" t="s">
        <v>9643</v>
      </c>
      <c r="D4029" s="31" t="s">
        <v>9644</v>
      </c>
      <c r="E4029" s="31" t="s">
        <v>9645</v>
      </c>
      <c r="F4029" s="31" t="s">
        <v>9648</v>
      </c>
      <c r="G4029" s="32" t="s">
        <v>40</v>
      </c>
      <c r="H4029" s="33">
        <v>0</v>
      </c>
      <c r="I4029" s="67">
        <v>590000000</v>
      </c>
      <c r="J4029" s="32" t="s">
        <v>394</v>
      </c>
      <c r="K4029" s="32" t="s">
        <v>2101</v>
      </c>
      <c r="L4029" s="32" t="s">
        <v>394</v>
      </c>
      <c r="M4029" s="32" t="s">
        <v>69</v>
      </c>
      <c r="N4029" s="32" t="s">
        <v>9603</v>
      </c>
      <c r="O4029" s="32" t="s">
        <v>640</v>
      </c>
      <c r="P4029" s="32">
        <v>796</v>
      </c>
      <c r="Q4029" s="32" t="s">
        <v>47</v>
      </c>
      <c r="R4029" s="34">
        <v>2</v>
      </c>
      <c r="S4029" s="34">
        <v>8500</v>
      </c>
      <c r="T4029" s="35">
        <f t="shared" si="318"/>
        <v>17000</v>
      </c>
      <c r="U4029" s="36">
        <f t="shared" si="319"/>
        <v>19040</v>
      </c>
      <c r="V4029" s="37" t="s">
        <v>48</v>
      </c>
      <c r="W4029" s="32">
        <v>2016</v>
      </c>
      <c r="X4029" s="38" t="s">
        <v>48</v>
      </c>
    </row>
    <row r="4030" spans="1:58" s="40" customFormat="1" ht="50.1" customHeight="1">
      <c r="A4030" s="29" t="s">
        <v>9649</v>
      </c>
      <c r="B4030" s="30" t="s">
        <v>35</v>
      </c>
      <c r="C4030" s="221" t="s">
        <v>6506</v>
      </c>
      <c r="D4030" s="221" t="s">
        <v>6507</v>
      </c>
      <c r="E4030" s="221" t="s">
        <v>6508</v>
      </c>
      <c r="F4030" s="221" t="s">
        <v>9650</v>
      </c>
      <c r="G4030" s="32" t="s">
        <v>40</v>
      </c>
      <c r="H4030" s="33">
        <v>0</v>
      </c>
      <c r="I4030" s="351">
        <v>590000000</v>
      </c>
      <c r="J4030" s="32" t="s">
        <v>394</v>
      </c>
      <c r="K4030" s="32" t="s">
        <v>2101</v>
      </c>
      <c r="L4030" s="32" t="s">
        <v>394</v>
      </c>
      <c r="M4030" s="32" t="s">
        <v>69</v>
      </c>
      <c r="N4030" s="32" t="s">
        <v>9603</v>
      </c>
      <c r="O4030" s="32" t="s">
        <v>640</v>
      </c>
      <c r="P4030" s="32">
        <v>796</v>
      </c>
      <c r="Q4030" s="32" t="s">
        <v>47</v>
      </c>
      <c r="R4030" s="102">
        <v>2</v>
      </c>
      <c r="S4030" s="102">
        <v>3500</v>
      </c>
      <c r="T4030" s="102">
        <v>0</v>
      </c>
      <c r="U4030" s="316">
        <f>T4030*1.12</f>
        <v>0</v>
      </c>
      <c r="V4030" s="37" t="s">
        <v>48</v>
      </c>
      <c r="W4030" s="32">
        <v>2016</v>
      </c>
      <c r="X4030" s="87" t="s">
        <v>14068</v>
      </c>
      <c r="Y4030" s="364"/>
      <c r="Z4030" s="364"/>
      <c r="AA4030" s="364"/>
      <c r="AB4030" s="364"/>
      <c r="AC4030" s="364"/>
      <c r="AD4030" s="364"/>
      <c r="AE4030" s="364"/>
      <c r="AF4030" s="364"/>
      <c r="AG4030" s="364"/>
      <c r="AH4030" s="39"/>
      <c r="AI4030" s="39"/>
      <c r="AJ4030" s="39"/>
      <c r="AK4030" s="39"/>
      <c r="AL4030" s="39"/>
      <c r="AM4030" s="39"/>
      <c r="AN4030" s="39"/>
      <c r="AO4030" s="39"/>
      <c r="AP4030" s="39"/>
      <c r="AQ4030" s="39"/>
      <c r="AR4030" s="39"/>
      <c r="AS4030" s="39"/>
      <c r="AT4030" s="39"/>
      <c r="AU4030" s="39"/>
      <c r="AV4030" s="39"/>
      <c r="AW4030" s="39"/>
      <c r="AX4030" s="39"/>
      <c r="AY4030" s="39"/>
      <c r="AZ4030" s="39"/>
      <c r="BA4030" s="39"/>
      <c r="BB4030" s="39"/>
      <c r="BC4030" s="39"/>
      <c r="BD4030" s="39"/>
      <c r="BE4030" s="39"/>
      <c r="BF4030" s="39"/>
    </row>
    <row r="4031" spans="1:58" s="40" customFormat="1" ht="50.1" customHeight="1">
      <c r="A4031" s="98" t="s">
        <v>14069</v>
      </c>
      <c r="B4031" s="54" t="s">
        <v>35</v>
      </c>
      <c r="C4031" s="220" t="s">
        <v>6506</v>
      </c>
      <c r="D4031" s="220" t="s">
        <v>6507</v>
      </c>
      <c r="E4031" s="220" t="s">
        <v>6508</v>
      </c>
      <c r="F4031" s="220" t="s">
        <v>14070</v>
      </c>
      <c r="G4031" s="30" t="s">
        <v>40</v>
      </c>
      <c r="H4031" s="239">
        <v>0</v>
      </c>
      <c r="I4031" s="313">
        <v>590000000</v>
      </c>
      <c r="J4031" s="68" t="s">
        <v>394</v>
      </c>
      <c r="K4031" s="30" t="s">
        <v>13233</v>
      </c>
      <c r="L4031" s="30" t="s">
        <v>14063</v>
      </c>
      <c r="M4031" s="30" t="s">
        <v>69</v>
      </c>
      <c r="N4031" s="30" t="s">
        <v>9603</v>
      </c>
      <c r="O4031" s="30" t="s">
        <v>2070</v>
      </c>
      <c r="P4031" s="30">
        <v>796</v>
      </c>
      <c r="Q4031" s="30" t="s">
        <v>47</v>
      </c>
      <c r="R4031" s="58">
        <v>1</v>
      </c>
      <c r="S4031" s="58">
        <v>3500</v>
      </c>
      <c r="T4031" s="58">
        <f>R4031*S4031</f>
        <v>3500</v>
      </c>
      <c r="U4031" s="58">
        <f>T4031*1.12</f>
        <v>3920.0000000000005</v>
      </c>
      <c r="V4031" s="70"/>
      <c r="W4031" s="68">
        <v>2016</v>
      </c>
      <c r="X4031" s="123"/>
      <c r="Y4031" s="364"/>
      <c r="Z4031" s="364"/>
      <c r="AA4031" s="364"/>
      <c r="AB4031" s="364"/>
      <c r="AC4031" s="364"/>
      <c r="AD4031" s="364"/>
      <c r="AE4031" s="364"/>
      <c r="AF4031" s="364"/>
      <c r="AG4031" s="364"/>
      <c r="AH4031" s="39"/>
      <c r="AI4031" s="39"/>
      <c r="AJ4031" s="39"/>
      <c r="AK4031" s="39"/>
      <c r="AL4031" s="39"/>
      <c r="AM4031" s="39"/>
      <c r="AN4031" s="39"/>
      <c r="AO4031" s="39"/>
      <c r="AP4031" s="39"/>
      <c r="AQ4031" s="39"/>
      <c r="AR4031" s="39"/>
      <c r="AS4031" s="39"/>
      <c r="AT4031" s="39"/>
      <c r="AU4031" s="39"/>
      <c r="AV4031" s="39"/>
      <c r="AW4031" s="39"/>
      <c r="AX4031" s="39"/>
      <c r="AY4031" s="39"/>
      <c r="AZ4031" s="39"/>
      <c r="BA4031" s="39"/>
      <c r="BB4031" s="39"/>
      <c r="BC4031" s="39"/>
      <c r="BD4031" s="39"/>
      <c r="BE4031" s="39"/>
      <c r="BF4031" s="39"/>
    </row>
    <row r="4032" spans="1:58" s="40" customFormat="1" ht="50.1" customHeight="1">
      <c r="A4032" s="29" t="s">
        <v>9651</v>
      </c>
      <c r="B4032" s="30" t="s">
        <v>35</v>
      </c>
      <c r="C4032" s="221" t="s">
        <v>9652</v>
      </c>
      <c r="D4032" s="221" t="s">
        <v>1219</v>
      </c>
      <c r="E4032" s="221" t="s">
        <v>9653</v>
      </c>
      <c r="F4032" s="221" t="s">
        <v>9654</v>
      </c>
      <c r="G4032" s="32" t="s">
        <v>40</v>
      </c>
      <c r="H4032" s="33">
        <v>0</v>
      </c>
      <c r="I4032" s="351">
        <v>590000000</v>
      </c>
      <c r="J4032" s="32" t="s">
        <v>394</v>
      </c>
      <c r="K4032" s="32" t="s">
        <v>2101</v>
      </c>
      <c r="L4032" s="32" t="s">
        <v>394</v>
      </c>
      <c r="M4032" s="32" t="s">
        <v>69</v>
      </c>
      <c r="N4032" s="32" t="s">
        <v>9603</v>
      </c>
      <c r="O4032" s="32" t="s">
        <v>640</v>
      </c>
      <c r="P4032" s="32">
        <v>796</v>
      </c>
      <c r="Q4032" s="32" t="s">
        <v>47</v>
      </c>
      <c r="R4032" s="102">
        <v>4</v>
      </c>
      <c r="S4032" s="102">
        <v>4600</v>
      </c>
      <c r="T4032" s="102">
        <v>0</v>
      </c>
      <c r="U4032" s="316">
        <f>T4032*1.12</f>
        <v>0</v>
      </c>
      <c r="V4032" s="37" t="s">
        <v>48</v>
      </c>
      <c r="W4032" s="32">
        <v>2016</v>
      </c>
      <c r="X4032" s="38" t="s">
        <v>7037</v>
      </c>
      <c r="Y4032" s="364"/>
      <c r="Z4032" s="364"/>
      <c r="AA4032" s="364"/>
      <c r="AB4032" s="364"/>
      <c r="AC4032" s="364"/>
      <c r="AD4032" s="364"/>
      <c r="AE4032" s="364"/>
      <c r="AF4032" s="364"/>
      <c r="AG4032" s="364"/>
      <c r="AH4032" s="39"/>
      <c r="AI4032" s="39"/>
      <c r="AJ4032" s="39"/>
      <c r="AK4032" s="39"/>
      <c r="AL4032" s="39"/>
      <c r="AM4032" s="39"/>
      <c r="AN4032" s="39"/>
      <c r="AO4032" s="39"/>
      <c r="AP4032" s="39"/>
      <c r="AQ4032" s="39"/>
      <c r="AR4032" s="39"/>
      <c r="AS4032" s="39"/>
      <c r="AT4032" s="39"/>
      <c r="AU4032" s="39"/>
      <c r="AV4032" s="39"/>
      <c r="AW4032" s="39"/>
      <c r="AX4032" s="39"/>
      <c r="AY4032" s="39"/>
      <c r="AZ4032" s="39"/>
      <c r="BA4032" s="39"/>
      <c r="BB4032" s="39"/>
      <c r="BC4032" s="39"/>
      <c r="BD4032" s="39"/>
      <c r="BE4032" s="39"/>
      <c r="BF4032" s="39"/>
    </row>
    <row r="4033" spans="1:58" s="40" customFormat="1" ht="50.1" customHeight="1">
      <c r="A4033" s="417" t="s">
        <v>14098</v>
      </c>
      <c r="B4033" s="54" t="s">
        <v>35</v>
      </c>
      <c r="C4033" s="220" t="s">
        <v>9652</v>
      </c>
      <c r="D4033" s="220" t="s">
        <v>1219</v>
      </c>
      <c r="E4033" s="220" t="s">
        <v>9653</v>
      </c>
      <c r="F4033" s="220" t="s">
        <v>14099</v>
      </c>
      <c r="G4033" s="30" t="s">
        <v>40</v>
      </c>
      <c r="H4033" s="239">
        <v>0</v>
      </c>
      <c r="I4033" s="313">
        <v>590000000</v>
      </c>
      <c r="J4033" s="68" t="s">
        <v>394</v>
      </c>
      <c r="K4033" s="30" t="s">
        <v>13233</v>
      </c>
      <c r="L4033" s="30" t="s">
        <v>14063</v>
      </c>
      <c r="M4033" s="30" t="s">
        <v>69</v>
      </c>
      <c r="N4033" s="30" t="s">
        <v>9603</v>
      </c>
      <c r="O4033" s="30" t="s">
        <v>2070</v>
      </c>
      <c r="P4033" s="30">
        <v>796</v>
      </c>
      <c r="Q4033" s="30" t="s">
        <v>47</v>
      </c>
      <c r="R4033" s="58">
        <v>2</v>
      </c>
      <c r="S4033" s="58">
        <v>9000</v>
      </c>
      <c r="T4033" s="58">
        <f t="shared" ref="T4033" si="321">R4033*S4033</f>
        <v>18000</v>
      </c>
      <c r="U4033" s="58">
        <f>T4033*1.12</f>
        <v>20160.000000000004</v>
      </c>
      <c r="V4033" s="70"/>
      <c r="W4033" s="68">
        <v>2016</v>
      </c>
      <c r="X4033" s="123"/>
      <c r="Y4033" s="364"/>
      <c r="Z4033" s="364"/>
      <c r="AA4033" s="364"/>
      <c r="AB4033" s="364"/>
      <c r="AC4033" s="364"/>
      <c r="AD4033" s="364"/>
      <c r="AE4033" s="364"/>
      <c r="AF4033" s="364"/>
      <c r="AG4033" s="364"/>
      <c r="AH4033" s="39"/>
      <c r="AI4033" s="39"/>
      <c r="AJ4033" s="39"/>
      <c r="AK4033" s="39"/>
      <c r="AL4033" s="39"/>
      <c r="AM4033" s="39"/>
      <c r="AN4033" s="39"/>
      <c r="AO4033" s="39"/>
      <c r="AP4033" s="39"/>
      <c r="AQ4033" s="39"/>
      <c r="AR4033" s="39"/>
      <c r="AS4033" s="39"/>
      <c r="AT4033" s="39"/>
      <c r="AU4033" s="39"/>
      <c r="AV4033" s="39"/>
      <c r="AW4033" s="39"/>
      <c r="AX4033" s="39"/>
      <c r="AY4033" s="39"/>
      <c r="AZ4033" s="39"/>
      <c r="BA4033" s="39"/>
      <c r="BB4033" s="39"/>
      <c r="BC4033" s="39"/>
      <c r="BD4033" s="39"/>
      <c r="BE4033" s="39"/>
      <c r="BF4033" s="39"/>
    </row>
    <row r="4034" spans="1:58" ht="50.1" customHeight="1">
      <c r="A4034" s="29" t="s">
        <v>9655</v>
      </c>
      <c r="B4034" s="30" t="s">
        <v>35</v>
      </c>
      <c r="C4034" s="31" t="s">
        <v>9656</v>
      </c>
      <c r="D4034" s="31" t="s">
        <v>1219</v>
      </c>
      <c r="E4034" s="31" t="s">
        <v>9657</v>
      </c>
      <c r="F4034" s="31" t="s">
        <v>9658</v>
      </c>
      <c r="G4034" s="32" t="s">
        <v>40</v>
      </c>
      <c r="H4034" s="33">
        <v>0</v>
      </c>
      <c r="I4034" s="67">
        <v>590000000</v>
      </c>
      <c r="J4034" s="32" t="s">
        <v>394</v>
      </c>
      <c r="K4034" s="32" t="s">
        <v>2101</v>
      </c>
      <c r="L4034" s="32" t="s">
        <v>394</v>
      </c>
      <c r="M4034" s="32" t="s">
        <v>69</v>
      </c>
      <c r="N4034" s="32" t="s">
        <v>9603</v>
      </c>
      <c r="O4034" s="32" t="s">
        <v>640</v>
      </c>
      <c r="P4034" s="32">
        <v>796</v>
      </c>
      <c r="Q4034" s="32" t="s">
        <v>47</v>
      </c>
      <c r="R4034" s="34">
        <v>3</v>
      </c>
      <c r="S4034" s="34">
        <v>25000</v>
      </c>
      <c r="T4034" s="35">
        <f t="shared" si="318"/>
        <v>75000</v>
      </c>
      <c r="U4034" s="36">
        <f t="shared" si="319"/>
        <v>84000.000000000015</v>
      </c>
      <c r="V4034" s="37" t="s">
        <v>48</v>
      </c>
      <c r="W4034" s="32">
        <v>2016</v>
      </c>
      <c r="X4034" s="38" t="s">
        <v>48</v>
      </c>
    </row>
    <row r="4035" spans="1:58" ht="50.1" customHeight="1">
      <c r="A4035" s="29" t="s">
        <v>9659</v>
      </c>
      <c r="B4035" s="30" t="s">
        <v>35</v>
      </c>
      <c r="C4035" s="31" t="s">
        <v>9660</v>
      </c>
      <c r="D4035" s="31" t="s">
        <v>9661</v>
      </c>
      <c r="E4035" s="31" t="s">
        <v>9662</v>
      </c>
      <c r="F4035" s="31" t="s">
        <v>9663</v>
      </c>
      <c r="G4035" s="32" t="s">
        <v>40</v>
      </c>
      <c r="H4035" s="33">
        <v>0</v>
      </c>
      <c r="I4035" s="67">
        <v>590000000</v>
      </c>
      <c r="J4035" s="32" t="s">
        <v>394</v>
      </c>
      <c r="K4035" s="32" t="s">
        <v>4155</v>
      </c>
      <c r="L4035" s="32" t="s">
        <v>83</v>
      </c>
      <c r="M4035" s="32" t="s">
        <v>84</v>
      </c>
      <c r="N4035" s="32" t="s">
        <v>9506</v>
      </c>
      <c r="O4035" s="32" t="s">
        <v>71</v>
      </c>
      <c r="P4035" s="32">
        <v>796</v>
      </c>
      <c r="Q4035" s="32" t="s">
        <v>47</v>
      </c>
      <c r="R4035" s="34">
        <v>1</v>
      </c>
      <c r="S4035" s="34">
        <v>1300000</v>
      </c>
      <c r="T4035" s="35">
        <f t="shared" si="318"/>
        <v>1300000</v>
      </c>
      <c r="U4035" s="36">
        <f t="shared" si="319"/>
        <v>1456000.0000000002</v>
      </c>
      <c r="V4035" s="37" t="s">
        <v>48</v>
      </c>
      <c r="W4035" s="32">
        <v>2016</v>
      </c>
      <c r="X4035" s="38" t="s">
        <v>48</v>
      </c>
    </row>
    <row r="4036" spans="1:58" ht="50.1" customHeight="1">
      <c r="A4036" s="29" t="s">
        <v>9664</v>
      </c>
      <c r="B4036" s="30" t="s">
        <v>35</v>
      </c>
      <c r="C4036" s="31" t="s">
        <v>9665</v>
      </c>
      <c r="D4036" s="31" t="s">
        <v>9666</v>
      </c>
      <c r="E4036" s="31" t="s">
        <v>9667</v>
      </c>
      <c r="F4036" s="31" t="s">
        <v>9668</v>
      </c>
      <c r="G4036" s="32" t="s">
        <v>40</v>
      </c>
      <c r="H4036" s="33">
        <v>0</v>
      </c>
      <c r="I4036" s="67">
        <v>590000000</v>
      </c>
      <c r="J4036" s="32" t="s">
        <v>394</v>
      </c>
      <c r="K4036" s="32" t="s">
        <v>2101</v>
      </c>
      <c r="L4036" s="32" t="s">
        <v>83</v>
      </c>
      <c r="M4036" s="32" t="s">
        <v>512</v>
      </c>
      <c r="N4036" s="32" t="s">
        <v>9669</v>
      </c>
      <c r="O4036" s="32" t="s">
        <v>111</v>
      </c>
      <c r="P4036" s="32">
        <v>796</v>
      </c>
      <c r="Q4036" s="32" t="s">
        <v>47</v>
      </c>
      <c r="R4036" s="34">
        <v>5</v>
      </c>
      <c r="S4036" s="34">
        <v>4500</v>
      </c>
      <c r="T4036" s="35">
        <f t="shared" si="318"/>
        <v>22500</v>
      </c>
      <c r="U4036" s="36">
        <f t="shared" si="319"/>
        <v>25200.000000000004</v>
      </c>
      <c r="V4036" s="37" t="s">
        <v>48</v>
      </c>
      <c r="W4036" s="32">
        <v>2016</v>
      </c>
      <c r="X4036" s="38" t="s">
        <v>48</v>
      </c>
    </row>
    <row r="4037" spans="1:58" ht="50.1" customHeight="1">
      <c r="A4037" s="29" t="s">
        <v>9670</v>
      </c>
      <c r="B4037" s="30" t="s">
        <v>35</v>
      </c>
      <c r="C4037" s="31" t="s">
        <v>9665</v>
      </c>
      <c r="D4037" s="31" t="s">
        <v>9666</v>
      </c>
      <c r="E4037" s="31" t="s">
        <v>9667</v>
      </c>
      <c r="F4037" s="31" t="s">
        <v>9671</v>
      </c>
      <c r="G4037" s="32" t="s">
        <v>40</v>
      </c>
      <c r="H4037" s="33">
        <v>0</v>
      </c>
      <c r="I4037" s="67">
        <v>590000000</v>
      </c>
      <c r="J4037" s="32" t="s">
        <v>394</v>
      </c>
      <c r="K4037" s="32" t="s">
        <v>2101</v>
      </c>
      <c r="L4037" s="32" t="s">
        <v>83</v>
      </c>
      <c r="M4037" s="32" t="s">
        <v>512</v>
      </c>
      <c r="N4037" s="32" t="s">
        <v>9669</v>
      </c>
      <c r="O4037" s="32" t="s">
        <v>111</v>
      </c>
      <c r="P4037" s="32">
        <v>796</v>
      </c>
      <c r="Q4037" s="32" t="s">
        <v>47</v>
      </c>
      <c r="R4037" s="34">
        <v>10</v>
      </c>
      <c r="S4037" s="34">
        <v>3000</v>
      </c>
      <c r="T4037" s="35">
        <f t="shared" si="318"/>
        <v>30000</v>
      </c>
      <c r="U4037" s="36">
        <f t="shared" si="319"/>
        <v>33600</v>
      </c>
      <c r="V4037" s="37" t="s">
        <v>48</v>
      </c>
      <c r="W4037" s="32">
        <v>2016</v>
      </c>
      <c r="X4037" s="38" t="s">
        <v>48</v>
      </c>
    </row>
    <row r="4038" spans="1:58" ht="50.1" customHeight="1">
      <c r="A4038" s="29" t="s">
        <v>9672</v>
      </c>
      <c r="B4038" s="30" t="s">
        <v>35</v>
      </c>
      <c r="C4038" s="31" t="s">
        <v>9665</v>
      </c>
      <c r="D4038" s="31" t="s">
        <v>9666</v>
      </c>
      <c r="E4038" s="31" t="s">
        <v>9667</v>
      </c>
      <c r="F4038" s="31" t="s">
        <v>9673</v>
      </c>
      <c r="G4038" s="32" t="s">
        <v>40</v>
      </c>
      <c r="H4038" s="33">
        <v>0</v>
      </c>
      <c r="I4038" s="67">
        <v>590000000</v>
      </c>
      <c r="J4038" s="32" t="s">
        <v>394</v>
      </c>
      <c r="K4038" s="32" t="s">
        <v>2101</v>
      </c>
      <c r="L4038" s="32" t="s">
        <v>83</v>
      </c>
      <c r="M4038" s="32" t="s">
        <v>512</v>
      </c>
      <c r="N4038" s="32" t="s">
        <v>9669</v>
      </c>
      <c r="O4038" s="32" t="s">
        <v>111</v>
      </c>
      <c r="P4038" s="32">
        <v>796</v>
      </c>
      <c r="Q4038" s="32" t="s">
        <v>47</v>
      </c>
      <c r="R4038" s="34">
        <v>60</v>
      </c>
      <c r="S4038" s="34">
        <v>1500</v>
      </c>
      <c r="T4038" s="35">
        <f t="shared" si="318"/>
        <v>90000</v>
      </c>
      <c r="U4038" s="36">
        <f t="shared" si="319"/>
        <v>100800.00000000001</v>
      </c>
      <c r="V4038" s="37" t="s">
        <v>48</v>
      </c>
      <c r="W4038" s="32">
        <v>2016</v>
      </c>
      <c r="X4038" s="38" t="s">
        <v>48</v>
      </c>
    </row>
    <row r="4039" spans="1:58" ht="50.1" customHeight="1">
      <c r="A4039" s="29" t="s">
        <v>9674</v>
      </c>
      <c r="B4039" s="30" t="s">
        <v>35</v>
      </c>
      <c r="C4039" s="31" t="s">
        <v>9665</v>
      </c>
      <c r="D4039" s="31" t="s">
        <v>9666</v>
      </c>
      <c r="E4039" s="31" t="s">
        <v>9667</v>
      </c>
      <c r="F4039" s="31" t="s">
        <v>9675</v>
      </c>
      <c r="G4039" s="32" t="s">
        <v>40</v>
      </c>
      <c r="H4039" s="33">
        <v>0</v>
      </c>
      <c r="I4039" s="67">
        <v>590000000</v>
      </c>
      <c r="J4039" s="32" t="s">
        <v>394</v>
      </c>
      <c r="K4039" s="32" t="s">
        <v>2101</v>
      </c>
      <c r="L4039" s="32" t="s">
        <v>83</v>
      </c>
      <c r="M4039" s="32" t="s">
        <v>512</v>
      </c>
      <c r="N4039" s="32" t="s">
        <v>9669</v>
      </c>
      <c r="O4039" s="32" t="s">
        <v>111</v>
      </c>
      <c r="P4039" s="32">
        <v>796</v>
      </c>
      <c r="Q4039" s="32" t="s">
        <v>47</v>
      </c>
      <c r="R4039" s="34">
        <v>1</v>
      </c>
      <c r="S4039" s="34">
        <v>12500</v>
      </c>
      <c r="T4039" s="35">
        <f t="shared" si="318"/>
        <v>12500</v>
      </c>
      <c r="U4039" s="36">
        <f t="shared" si="319"/>
        <v>14000.000000000002</v>
      </c>
      <c r="V4039" s="37" t="s">
        <v>48</v>
      </c>
      <c r="W4039" s="32">
        <v>2016</v>
      </c>
      <c r="X4039" s="38" t="s">
        <v>48</v>
      </c>
    </row>
    <row r="4040" spans="1:58" ht="50.1" customHeight="1">
      <c r="A4040" s="29" t="s">
        <v>9676</v>
      </c>
      <c r="B4040" s="30" t="s">
        <v>35</v>
      </c>
      <c r="C4040" s="31" t="s">
        <v>9665</v>
      </c>
      <c r="D4040" s="31" t="s">
        <v>9666</v>
      </c>
      <c r="E4040" s="31" t="s">
        <v>9667</v>
      </c>
      <c r="F4040" s="31" t="s">
        <v>9677</v>
      </c>
      <c r="G4040" s="32" t="s">
        <v>40</v>
      </c>
      <c r="H4040" s="33">
        <v>0</v>
      </c>
      <c r="I4040" s="67">
        <v>590000000</v>
      </c>
      <c r="J4040" s="32" t="s">
        <v>394</v>
      </c>
      <c r="K4040" s="32" t="s">
        <v>2101</v>
      </c>
      <c r="L4040" s="32" t="s">
        <v>83</v>
      </c>
      <c r="M4040" s="32" t="s">
        <v>512</v>
      </c>
      <c r="N4040" s="32" t="s">
        <v>9669</v>
      </c>
      <c r="O4040" s="32" t="s">
        <v>111</v>
      </c>
      <c r="P4040" s="32">
        <v>796</v>
      </c>
      <c r="Q4040" s="32" t="s">
        <v>47</v>
      </c>
      <c r="R4040" s="34">
        <v>1</v>
      </c>
      <c r="S4040" s="34">
        <v>13500</v>
      </c>
      <c r="T4040" s="35">
        <f t="shared" si="318"/>
        <v>13500</v>
      </c>
      <c r="U4040" s="36">
        <f t="shared" si="319"/>
        <v>15120.000000000002</v>
      </c>
      <c r="V4040" s="37" t="s">
        <v>48</v>
      </c>
      <c r="W4040" s="32">
        <v>2016</v>
      </c>
      <c r="X4040" s="38" t="s">
        <v>48</v>
      </c>
    </row>
    <row r="4041" spans="1:58" ht="50.1" customHeight="1">
      <c r="A4041" s="29" t="s">
        <v>9678</v>
      </c>
      <c r="B4041" s="30" t="s">
        <v>35</v>
      </c>
      <c r="C4041" s="31" t="s">
        <v>9665</v>
      </c>
      <c r="D4041" s="31" t="s">
        <v>9666</v>
      </c>
      <c r="E4041" s="31" t="s">
        <v>9667</v>
      </c>
      <c r="F4041" s="31" t="s">
        <v>9679</v>
      </c>
      <c r="G4041" s="32" t="s">
        <v>40</v>
      </c>
      <c r="H4041" s="33">
        <v>0</v>
      </c>
      <c r="I4041" s="67">
        <v>590000000</v>
      </c>
      <c r="J4041" s="32" t="s">
        <v>394</v>
      </c>
      <c r="K4041" s="32" t="s">
        <v>2101</v>
      </c>
      <c r="L4041" s="32" t="s">
        <v>83</v>
      </c>
      <c r="M4041" s="32" t="s">
        <v>512</v>
      </c>
      <c r="N4041" s="32" t="s">
        <v>9669</v>
      </c>
      <c r="O4041" s="32" t="s">
        <v>111</v>
      </c>
      <c r="P4041" s="32">
        <v>796</v>
      </c>
      <c r="Q4041" s="32" t="s">
        <v>47</v>
      </c>
      <c r="R4041" s="34">
        <v>5</v>
      </c>
      <c r="S4041" s="34">
        <v>7500</v>
      </c>
      <c r="T4041" s="35">
        <f t="shared" si="318"/>
        <v>37500</v>
      </c>
      <c r="U4041" s="36">
        <f t="shared" si="319"/>
        <v>42000.000000000007</v>
      </c>
      <c r="V4041" s="37" t="s">
        <v>48</v>
      </c>
      <c r="W4041" s="32">
        <v>2016</v>
      </c>
      <c r="X4041" s="38" t="s">
        <v>48</v>
      </c>
    </row>
    <row r="4042" spans="1:58" ht="50.1" customHeight="1">
      <c r="A4042" s="29" t="s">
        <v>9680</v>
      </c>
      <c r="B4042" s="30" t="s">
        <v>35</v>
      </c>
      <c r="C4042" s="31" t="s">
        <v>9665</v>
      </c>
      <c r="D4042" s="31" t="s">
        <v>9666</v>
      </c>
      <c r="E4042" s="31" t="s">
        <v>9667</v>
      </c>
      <c r="F4042" s="31" t="s">
        <v>9681</v>
      </c>
      <c r="G4042" s="32" t="s">
        <v>40</v>
      </c>
      <c r="H4042" s="33">
        <v>0</v>
      </c>
      <c r="I4042" s="67">
        <v>590000000</v>
      </c>
      <c r="J4042" s="32" t="s">
        <v>394</v>
      </c>
      <c r="K4042" s="32" t="s">
        <v>2101</v>
      </c>
      <c r="L4042" s="32" t="s">
        <v>83</v>
      </c>
      <c r="M4042" s="32" t="s">
        <v>512</v>
      </c>
      <c r="N4042" s="32" t="s">
        <v>9669</v>
      </c>
      <c r="O4042" s="32" t="s">
        <v>111</v>
      </c>
      <c r="P4042" s="32">
        <v>796</v>
      </c>
      <c r="Q4042" s="32" t="s">
        <v>47</v>
      </c>
      <c r="R4042" s="34">
        <v>5</v>
      </c>
      <c r="S4042" s="34">
        <v>7000</v>
      </c>
      <c r="T4042" s="35">
        <f t="shared" si="318"/>
        <v>35000</v>
      </c>
      <c r="U4042" s="36">
        <f t="shared" si="319"/>
        <v>39200.000000000007</v>
      </c>
      <c r="V4042" s="37" t="s">
        <v>48</v>
      </c>
      <c r="W4042" s="32">
        <v>2016</v>
      </c>
      <c r="X4042" s="38" t="s">
        <v>48</v>
      </c>
    </row>
    <row r="4043" spans="1:58" ht="50.1" customHeight="1">
      <c r="A4043" s="29" t="s">
        <v>9682</v>
      </c>
      <c r="B4043" s="30" t="s">
        <v>35</v>
      </c>
      <c r="C4043" s="31" t="s">
        <v>9665</v>
      </c>
      <c r="D4043" s="31" t="s">
        <v>9666</v>
      </c>
      <c r="E4043" s="31" t="s">
        <v>9667</v>
      </c>
      <c r="F4043" s="31" t="s">
        <v>9683</v>
      </c>
      <c r="G4043" s="32" t="s">
        <v>40</v>
      </c>
      <c r="H4043" s="33">
        <v>0</v>
      </c>
      <c r="I4043" s="67">
        <v>590000000</v>
      </c>
      <c r="J4043" s="32" t="s">
        <v>394</v>
      </c>
      <c r="K4043" s="32" t="s">
        <v>2101</v>
      </c>
      <c r="L4043" s="32" t="s">
        <v>83</v>
      </c>
      <c r="M4043" s="32" t="s">
        <v>512</v>
      </c>
      <c r="N4043" s="32" t="s">
        <v>9669</v>
      </c>
      <c r="O4043" s="32" t="s">
        <v>111</v>
      </c>
      <c r="P4043" s="32">
        <v>796</v>
      </c>
      <c r="Q4043" s="32" t="s">
        <v>47</v>
      </c>
      <c r="R4043" s="34">
        <v>5</v>
      </c>
      <c r="S4043" s="34">
        <v>17000</v>
      </c>
      <c r="T4043" s="35">
        <f t="shared" si="318"/>
        <v>85000</v>
      </c>
      <c r="U4043" s="36">
        <f t="shared" si="319"/>
        <v>95200.000000000015</v>
      </c>
      <c r="V4043" s="37" t="s">
        <v>48</v>
      </c>
      <c r="W4043" s="32">
        <v>2016</v>
      </c>
      <c r="X4043" s="38" t="s">
        <v>48</v>
      </c>
    </row>
    <row r="4044" spans="1:58" ht="50.1" customHeight="1">
      <c r="A4044" s="29" t="s">
        <v>9684</v>
      </c>
      <c r="B4044" s="30" t="s">
        <v>35</v>
      </c>
      <c r="C4044" s="31" t="s">
        <v>9665</v>
      </c>
      <c r="D4044" s="31" t="s">
        <v>9666</v>
      </c>
      <c r="E4044" s="31" t="s">
        <v>9667</v>
      </c>
      <c r="F4044" s="31" t="s">
        <v>9685</v>
      </c>
      <c r="G4044" s="32" t="s">
        <v>40</v>
      </c>
      <c r="H4044" s="33">
        <v>0</v>
      </c>
      <c r="I4044" s="67">
        <v>590000000</v>
      </c>
      <c r="J4044" s="32" t="s">
        <v>394</v>
      </c>
      <c r="K4044" s="32" t="s">
        <v>2101</v>
      </c>
      <c r="L4044" s="32" t="s">
        <v>83</v>
      </c>
      <c r="M4044" s="32" t="s">
        <v>512</v>
      </c>
      <c r="N4044" s="32" t="s">
        <v>9669</v>
      </c>
      <c r="O4044" s="32" t="s">
        <v>111</v>
      </c>
      <c r="P4044" s="32">
        <v>796</v>
      </c>
      <c r="Q4044" s="32" t="s">
        <v>47</v>
      </c>
      <c r="R4044" s="34">
        <v>5</v>
      </c>
      <c r="S4044" s="34">
        <v>5000</v>
      </c>
      <c r="T4044" s="35">
        <f t="shared" si="318"/>
        <v>25000</v>
      </c>
      <c r="U4044" s="36">
        <f t="shared" si="319"/>
        <v>28000.000000000004</v>
      </c>
      <c r="V4044" s="37" t="s">
        <v>48</v>
      </c>
      <c r="W4044" s="32">
        <v>2016</v>
      </c>
      <c r="X4044" s="38" t="s">
        <v>48</v>
      </c>
    </row>
    <row r="4045" spans="1:58" ht="50.1" customHeight="1">
      <c r="A4045" s="29" t="s">
        <v>9686</v>
      </c>
      <c r="B4045" s="30" t="s">
        <v>35</v>
      </c>
      <c r="C4045" s="31" t="s">
        <v>9665</v>
      </c>
      <c r="D4045" s="31" t="s">
        <v>9666</v>
      </c>
      <c r="E4045" s="31" t="s">
        <v>9667</v>
      </c>
      <c r="F4045" s="31" t="s">
        <v>9687</v>
      </c>
      <c r="G4045" s="32" t="s">
        <v>40</v>
      </c>
      <c r="H4045" s="33">
        <v>0</v>
      </c>
      <c r="I4045" s="67">
        <v>590000000</v>
      </c>
      <c r="J4045" s="32" t="s">
        <v>394</v>
      </c>
      <c r="K4045" s="32" t="s">
        <v>2101</v>
      </c>
      <c r="L4045" s="32" t="s">
        <v>83</v>
      </c>
      <c r="M4045" s="32" t="s">
        <v>512</v>
      </c>
      <c r="N4045" s="32" t="s">
        <v>9669</v>
      </c>
      <c r="O4045" s="32" t="s">
        <v>111</v>
      </c>
      <c r="P4045" s="32">
        <v>796</v>
      </c>
      <c r="Q4045" s="32" t="s">
        <v>47</v>
      </c>
      <c r="R4045" s="34">
        <v>4</v>
      </c>
      <c r="S4045" s="34">
        <v>9500</v>
      </c>
      <c r="T4045" s="35">
        <f t="shared" si="318"/>
        <v>38000</v>
      </c>
      <c r="U4045" s="36">
        <f t="shared" si="319"/>
        <v>42560.000000000007</v>
      </c>
      <c r="V4045" s="37" t="s">
        <v>48</v>
      </c>
      <c r="W4045" s="32">
        <v>2016</v>
      </c>
      <c r="X4045" s="38" t="s">
        <v>48</v>
      </c>
    </row>
    <row r="4046" spans="1:58" ht="50.1" customHeight="1">
      <c r="A4046" s="29" t="s">
        <v>9688</v>
      </c>
      <c r="B4046" s="30" t="s">
        <v>35</v>
      </c>
      <c r="C4046" s="31" t="s">
        <v>9665</v>
      </c>
      <c r="D4046" s="31" t="s">
        <v>9666</v>
      </c>
      <c r="E4046" s="31" t="s">
        <v>9667</v>
      </c>
      <c r="F4046" s="31" t="s">
        <v>9689</v>
      </c>
      <c r="G4046" s="32" t="s">
        <v>40</v>
      </c>
      <c r="H4046" s="33">
        <v>0</v>
      </c>
      <c r="I4046" s="67">
        <v>590000000</v>
      </c>
      <c r="J4046" s="32" t="s">
        <v>394</v>
      </c>
      <c r="K4046" s="32" t="s">
        <v>2101</v>
      </c>
      <c r="L4046" s="32" t="s">
        <v>83</v>
      </c>
      <c r="M4046" s="32" t="s">
        <v>512</v>
      </c>
      <c r="N4046" s="32" t="s">
        <v>9669</v>
      </c>
      <c r="O4046" s="32" t="s">
        <v>111</v>
      </c>
      <c r="P4046" s="32">
        <v>796</v>
      </c>
      <c r="Q4046" s="32" t="s">
        <v>47</v>
      </c>
      <c r="R4046" s="34">
        <v>10</v>
      </c>
      <c r="S4046" s="34">
        <v>2500</v>
      </c>
      <c r="T4046" s="35">
        <f t="shared" si="318"/>
        <v>25000</v>
      </c>
      <c r="U4046" s="36">
        <f t="shared" si="319"/>
        <v>28000.000000000004</v>
      </c>
      <c r="V4046" s="37" t="s">
        <v>48</v>
      </c>
      <c r="W4046" s="32">
        <v>2016</v>
      </c>
      <c r="X4046" s="38" t="s">
        <v>48</v>
      </c>
    </row>
    <row r="4047" spans="1:58" ht="50.1" customHeight="1">
      <c r="A4047" s="29" t="s">
        <v>9690</v>
      </c>
      <c r="B4047" s="30" t="s">
        <v>35</v>
      </c>
      <c r="C4047" s="31" t="s">
        <v>9665</v>
      </c>
      <c r="D4047" s="31" t="s">
        <v>9666</v>
      </c>
      <c r="E4047" s="31" t="s">
        <v>9667</v>
      </c>
      <c r="F4047" s="31" t="s">
        <v>9691</v>
      </c>
      <c r="G4047" s="32" t="s">
        <v>40</v>
      </c>
      <c r="H4047" s="33">
        <v>0</v>
      </c>
      <c r="I4047" s="67">
        <v>590000000</v>
      </c>
      <c r="J4047" s="32" t="s">
        <v>394</v>
      </c>
      <c r="K4047" s="32" t="s">
        <v>2101</v>
      </c>
      <c r="L4047" s="32" t="s">
        <v>83</v>
      </c>
      <c r="M4047" s="32" t="s">
        <v>512</v>
      </c>
      <c r="N4047" s="32" t="s">
        <v>9669</v>
      </c>
      <c r="O4047" s="32" t="s">
        <v>111</v>
      </c>
      <c r="P4047" s="32">
        <v>796</v>
      </c>
      <c r="Q4047" s="32" t="s">
        <v>47</v>
      </c>
      <c r="R4047" s="34">
        <v>5</v>
      </c>
      <c r="S4047" s="34">
        <v>3500</v>
      </c>
      <c r="T4047" s="35">
        <f t="shared" si="318"/>
        <v>17500</v>
      </c>
      <c r="U4047" s="36">
        <f t="shared" si="319"/>
        <v>19600.000000000004</v>
      </c>
      <c r="V4047" s="37" t="s">
        <v>48</v>
      </c>
      <c r="W4047" s="32">
        <v>2016</v>
      </c>
      <c r="X4047" s="38" t="s">
        <v>48</v>
      </c>
    </row>
    <row r="4048" spans="1:58" ht="50.1" customHeight="1">
      <c r="A4048" s="29" t="s">
        <v>9692</v>
      </c>
      <c r="B4048" s="30" t="s">
        <v>35</v>
      </c>
      <c r="C4048" s="31" t="s">
        <v>9665</v>
      </c>
      <c r="D4048" s="31" t="s">
        <v>9666</v>
      </c>
      <c r="E4048" s="31" t="s">
        <v>9667</v>
      </c>
      <c r="F4048" s="31" t="s">
        <v>9693</v>
      </c>
      <c r="G4048" s="32" t="s">
        <v>40</v>
      </c>
      <c r="H4048" s="33">
        <v>0</v>
      </c>
      <c r="I4048" s="67">
        <v>590000000</v>
      </c>
      <c r="J4048" s="32" t="s">
        <v>394</v>
      </c>
      <c r="K4048" s="32" t="s">
        <v>2101</v>
      </c>
      <c r="L4048" s="32" t="s">
        <v>83</v>
      </c>
      <c r="M4048" s="32" t="s">
        <v>512</v>
      </c>
      <c r="N4048" s="32" t="s">
        <v>9669</v>
      </c>
      <c r="O4048" s="32" t="s">
        <v>111</v>
      </c>
      <c r="P4048" s="32">
        <v>796</v>
      </c>
      <c r="Q4048" s="32" t="s">
        <v>47</v>
      </c>
      <c r="R4048" s="34">
        <v>8</v>
      </c>
      <c r="S4048" s="34">
        <v>3000</v>
      </c>
      <c r="T4048" s="35">
        <f t="shared" si="318"/>
        <v>24000</v>
      </c>
      <c r="U4048" s="36">
        <f t="shared" si="319"/>
        <v>26880.000000000004</v>
      </c>
      <c r="V4048" s="37" t="s">
        <v>48</v>
      </c>
      <c r="W4048" s="32">
        <v>2016</v>
      </c>
      <c r="X4048" s="38" t="s">
        <v>48</v>
      </c>
    </row>
    <row r="4049" spans="1:24" ht="50.1" customHeight="1">
      <c r="A4049" s="29" t="s">
        <v>9694</v>
      </c>
      <c r="B4049" s="30" t="s">
        <v>35</v>
      </c>
      <c r="C4049" s="31" t="s">
        <v>9665</v>
      </c>
      <c r="D4049" s="31" t="s">
        <v>9666</v>
      </c>
      <c r="E4049" s="31" t="s">
        <v>9667</v>
      </c>
      <c r="F4049" s="31" t="s">
        <v>9695</v>
      </c>
      <c r="G4049" s="32" t="s">
        <v>40</v>
      </c>
      <c r="H4049" s="33">
        <v>0</v>
      </c>
      <c r="I4049" s="67">
        <v>590000000</v>
      </c>
      <c r="J4049" s="32" t="s">
        <v>394</v>
      </c>
      <c r="K4049" s="32" t="s">
        <v>2101</v>
      </c>
      <c r="L4049" s="32" t="s">
        <v>83</v>
      </c>
      <c r="M4049" s="32" t="s">
        <v>512</v>
      </c>
      <c r="N4049" s="32" t="s">
        <v>9669</v>
      </c>
      <c r="O4049" s="32" t="s">
        <v>111</v>
      </c>
      <c r="P4049" s="32">
        <v>796</v>
      </c>
      <c r="Q4049" s="32" t="s">
        <v>47</v>
      </c>
      <c r="R4049" s="34">
        <v>30</v>
      </c>
      <c r="S4049" s="34">
        <v>1500</v>
      </c>
      <c r="T4049" s="35">
        <f t="shared" si="318"/>
        <v>45000</v>
      </c>
      <c r="U4049" s="36">
        <f t="shared" si="319"/>
        <v>50400.000000000007</v>
      </c>
      <c r="V4049" s="37" t="s">
        <v>48</v>
      </c>
      <c r="W4049" s="32">
        <v>2016</v>
      </c>
      <c r="X4049" s="38" t="s">
        <v>48</v>
      </c>
    </row>
    <row r="4050" spans="1:24" ht="50.1" customHeight="1">
      <c r="A4050" s="29" t="s">
        <v>9696</v>
      </c>
      <c r="B4050" s="30" t="s">
        <v>35</v>
      </c>
      <c r="C4050" s="31" t="s">
        <v>9665</v>
      </c>
      <c r="D4050" s="31" t="s">
        <v>9666</v>
      </c>
      <c r="E4050" s="31" t="s">
        <v>9667</v>
      </c>
      <c r="F4050" s="31" t="s">
        <v>9697</v>
      </c>
      <c r="G4050" s="32" t="s">
        <v>40</v>
      </c>
      <c r="H4050" s="33">
        <v>0</v>
      </c>
      <c r="I4050" s="67">
        <v>590000000</v>
      </c>
      <c r="J4050" s="32" t="s">
        <v>394</v>
      </c>
      <c r="K4050" s="32" t="s">
        <v>2101</v>
      </c>
      <c r="L4050" s="32" t="s">
        <v>83</v>
      </c>
      <c r="M4050" s="32" t="s">
        <v>512</v>
      </c>
      <c r="N4050" s="32" t="s">
        <v>9669</v>
      </c>
      <c r="O4050" s="32" t="s">
        <v>111</v>
      </c>
      <c r="P4050" s="32">
        <v>796</v>
      </c>
      <c r="Q4050" s="32" t="s">
        <v>47</v>
      </c>
      <c r="R4050" s="34">
        <v>2</v>
      </c>
      <c r="S4050" s="34">
        <v>13000</v>
      </c>
      <c r="T4050" s="35">
        <f t="shared" si="318"/>
        <v>26000</v>
      </c>
      <c r="U4050" s="36">
        <f t="shared" si="319"/>
        <v>29120.000000000004</v>
      </c>
      <c r="V4050" s="37" t="s">
        <v>48</v>
      </c>
      <c r="W4050" s="32">
        <v>2016</v>
      </c>
      <c r="X4050" s="38" t="s">
        <v>48</v>
      </c>
    </row>
    <row r="4051" spans="1:24" ht="50.1" customHeight="1">
      <c r="A4051" s="29" t="s">
        <v>9698</v>
      </c>
      <c r="B4051" s="30" t="s">
        <v>35</v>
      </c>
      <c r="C4051" s="31" t="s">
        <v>9665</v>
      </c>
      <c r="D4051" s="31" t="s">
        <v>9666</v>
      </c>
      <c r="E4051" s="31" t="s">
        <v>9667</v>
      </c>
      <c r="F4051" s="31" t="s">
        <v>9699</v>
      </c>
      <c r="G4051" s="32" t="s">
        <v>40</v>
      </c>
      <c r="H4051" s="33">
        <v>0</v>
      </c>
      <c r="I4051" s="67">
        <v>590000000</v>
      </c>
      <c r="J4051" s="32" t="s">
        <v>394</v>
      </c>
      <c r="K4051" s="32" t="s">
        <v>2101</v>
      </c>
      <c r="L4051" s="32" t="s">
        <v>83</v>
      </c>
      <c r="M4051" s="32" t="s">
        <v>512</v>
      </c>
      <c r="N4051" s="32" t="s">
        <v>9669</v>
      </c>
      <c r="O4051" s="32" t="s">
        <v>111</v>
      </c>
      <c r="P4051" s="32">
        <v>796</v>
      </c>
      <c r="Q4051" s="32" t="s">
        <v>47</v>
      </c>
      <c r="R4051" s="34">
        <v>2</v>
      </c>
      <c r="S4051" s="34">
        <v>13000</v>
      </c>
      <c r="T4051" s="35">
        <f t="shared" si="318"/>
        <v>26000</v>
      </c>
      <c r="U4051" s="36">
        <f t="shared" si="319"/>
        <v>29120.000000000004</v>
      </c>
      <c r="V4051" s="37" t="s">
        <v>48</v>
      </c>
      <c r="W4051" s="32">
        <v>2016</v>
      </c>
      <c r="X4051" s="38" t="s">
        <v>48</v>
      </c>
    </row>
    <row r="4052" spans="1:24" ht="50.1" customHeight="1">
      <c r="A4052" s="29" t="s">
        <v>9700</v>
      </c>
      <c r="B4052" s="30" t="s">
        <v>35</v>
      </c>
      <c r="C4052" s="31" t="s">
        <v>9665</v>
      </c>
      <c r="D4052" s="31" t="s">
        <v>9666</v>
      </c>
      <c r="E4052" s="31" t="s">
        <v>9667</v>
      </c>
      <c r="F4052" s="31" t="s">
        <v>9701</v>
      </c>
      <c r="G4052" s="32" t="s">
        <v>40</v>
      </c>
      <c r="H4052" s="33">
        <v>0</v>
      </c>
      <c r="I4052" s="67">
        <v>590000000</v>
      </c>
      <c r="J4052" s="32" t="s">
        <v>394</v>
      </c>
      <c r="K4052" s="32" t="s">
        <v>2101</v>
      </c>
      <c r="L4052" s="32" t="s">
        <v>83</v>
      </c>
      <c r="M4052" s="32" t="s">
        <v>512</v>
      </c>
      <c r="N4052" s="32" t="s">
        <v>9669</v>
      </c>
      <c r="O4052" s="32" t="s">
        <v>111</v>
      </c>
      <c r="P4052" s="32">
        <v>796</v>
      </c>
      <c r="Q4052" s="32" t="s">
        <v>47</v>
      </c>
      <c r="R4052" s="34">
        <v>16</v>
      </c>
      <c r="S4052" s="34">
        <v>3000</v>
      </c>
      <c r="T4052" s="35">
        <f t="shared" si="318"/>
        <v>48000</v>
      </c>
      <c r="U4052" s="36">
        <f t="shared" si="319"/>
        <v>53760.000000000007</v>
      </c>
      <c r="V4052" s="37" t="s">
        <v>48</v>
      </c>
      <c r="W4052" s="32">
        <v>2016</v>
      </c>
      <c r="X4052" s="38" t="s">
        <v>48</v>
      </c>
    </row>
    <row r="4053" spans="1:24" ht="50.1" customHeight="1">
      <c r="A4053" s="29" t="s">
        <v>9702</v>
      </c>
      <c r="B4053" s="30" t="s">
        <v>35</v>
      </c>
      <c r="C4053" s="31" t="s">
        <v>8231</v>
      </c>
      <c r="D4053" s="31" t="s">
        <v>8232</v>
      </c>
      <c r="E4053" s="31" t="s">
        <v>8233</v>
      </c>
      <c r="F4053" s="31" t="s">
        <v>8234</v>
      </c>
      <c r="G4053" s="32" t="s">
        <v>40</v>
      </c>
      <c r="H4053" s="33">
        <v>0</v>
      </c>
      <c r="I4053" s="67">
        <v>590000000</v>
      </c>
      <c r="J4053" s="32" t="s">
        <v>41</v>
      </c>
      <c r="K4053" s="32" t="s">
        <v>8933</v>
      </c>
      <c r="L4053" s="32" t="s">
        <v>41</v>
      </c>
      <c r="M4053" s="32" t="s">
        <v>84</v>
      </c>
      <c r="N4053" s="32" t="s">
        <v>806</v>
      </c>
      <c r="O4053" s="32" t="s">
        <v>111</v>
      </c>
      <c r="P4053" s="32" t="s">
        <v>994</v>
      </c>
      <c r="Q4053" s="32" t="s">
        <v>1222</v>
      </c>
      <c r="R4053" s="34">
        <v>290</v>
      </c>
      <c r="S4053" s="34">
        <v>1050</v>
      </c>
      <c r="T4053" s="35">
        <f t="shared" si="318"/>
        <v>304500</v>
      </c>
      <c r="U4053" s="36">
        <f t="shared" si="319"/>
        <v>341040.00000000006</v>
      </c>
      <c r="V4053" s="37" t="s">
        <v>48</v>
      </c>
      <c r="W4053" s="32">
        <v>2016</v>
      </c>
      <c r="X4053" s="38" t="s">
        <v>48</v>
      </c>
    </row>
    <row r="4054" spans="1:24" ht="50.1" customHeight="1">
      <c r="A4054" s="29" t="s">
        <v>9703</v>
      </c>
      <c r="B4054" s="30" t="s">
        <v>35</v>
      </c>
      <c r="C4054" s="31" t="s">
        <v>9704</v>
      </c>
      <c r="D4054" s="31" t="s">
        <v>4052</v>
      </c>
      <c r="E4054" s="31" t="s">
        <v>9705</v>
      </c>
      <c r="F4054" s="31" t="s">
        <v>9706</v>
      </c>
      <c r="G4054" s="32" t="s">
        <v>40</v>
      </c>
      <c r="H4054" s="33">
        <v>0</v>
      </c>
      <c r="I4054" s="67">
        <v>590000000</v>
      </c>
      <c r="J4054" s="32" t="s">
        <v>41</v>
      </c>
      <c r="K4054" s="32" t="s">
        <v>8933</v>
      </c>
      <c r="L4054" s="32" t="s">
        <v>41</v>
      </c>
      <c r="M4054" s="32" t="s">
        <v>84</v>
      </c>
      <c r="N4054" s="32" t="s">
        <v>9506</v>
      </c>
      <c r="O4054" s="32" t="s">
        <v>111</v>
      </c>
      <c r="P4054" s="32">
        <v>796</v>
      </c>
      <c r="Q4054" s="32" t="s">
        <v>47</v>
      </c>
      <c r="R4054" s="34">
        <v>8</v>
      </c>
      <c r="S4054" s="34">
        <v>33440</v>
      </c>
      <c r="T4054" s="35">
        <f t="shared" si="318"/>
        <v>267520</v>
      </c>
      <c r="U4054" s="36">
        <f t="shared" si="319"/>
        <v>299622.40000000002</v>
      </c>
      <c r="V4054" s="37" t="s">
        <v>48</v>
      </c>
      <c r="W4054" s="32">
        <v>2016</v>
      </c>
      <c r="X4054" s="38" t="s">
        <v>48</v>
      </c>
    </row>
    <row r="4055" spans="1:24" ht="50.1" customHeight="1">
      <c r="A4055" s="29" t="s">
        <v>9707</v>
      </c>
      <c r="B4055" s="30" t="s">
        <v>35</v>
      </c>
      <c r="C4055" s="31" t="s">
        <v>4116</v>
      </c>
      <c r="D4055" s="31" t="s">
        <v>4052</v>
      </c>
      <c r="E4055" s="31" t="s">
        <v>4117</v>
      </c>
      <c r="F4055" s="31" t="s">
        <v>4118</v>
      </c>
      <c r="G4055" s="32" t="s">
        <v>40</v>
      </c>
      <c r="H4055" s="33">
        <v>0</v>
      </c>
      <c r="I4055" s="67">
        <v>590000000</v>
      </c>
      <c r="J4055" s="32" t="s">
        <v>41</v>
      </c>
      <c r="K4055" s="32" t="s">
        <v>8933</v>
      </c>
      <c r="L4055" s="32" t="s">
        <v>41</v>
      </c>
      <c r="M4055" s="32" t="s">
        <v>84</v>
      </c>
      <c r="N4055" s="32" t="s">
        <v>9506</v>
      </c>
      <c r="O4055" s="32" t="s">
        <v>111</v>
      </c>
      <c r="P4055" s="32">
        <v>796</v>
      </c>
      <c r="Q4055" s="32" t="s">
        <v>47</v>
      </c>
      <c r="R4055" s="34">
        <v>8</v>
      </c>
      <c r="S4055" s="34">
        <v>10560</v>
      </c>
      <c r="T4055" s="35">
        <f t="shared" si="318"/>
        <v>84480</v>
      </c>
      <c r="U4055" s="36">
        <f t="shared" si="319"/>
        <v>94617.600000000006</v>
      </c>
      <c r="V4055" s="37" t="s">
        <v>48</v>
      </c>
      <c r="W4055" s="32">
        <v>2016</v>
      </c>
      <c r="X4055" s="38" t="s">
        <v>48</v>
      </c>
    </row>
    <row r="4056" spans="1:24" ht="50.1" customHeight="1">
      <c r="A4056" s="29" t="s">
        <v>9708</v>
      </c>
      <c r="B4056" s="30" t="s">
        <v>35</v>
      </c>
      <c r="C4056" s="31" t="s">
        <v>4271</v>
      </c>
      <c r="D4056" s="31" t="s">
        <v>4247</v>
      </c>
      <c r="E4056" s="31" t="s">
        <v>4272</v>
      </c>
      <c r="F4056" s="31" t="s">
        <v>9709</v>
      </c>
      <c r="G4056" s="32" t="s">
        <v>40</v>
      </c>
      <c r="H4056" s="33">
        <v>0</v>
      </c>
      <c r="I4056" s="67">
        <v>590000000</v>
      </c>
      <c r="J4056" s="32" t="s">
        <v>41</v>
      </c>
      <c r="K4056" s="32" t="s">
        <v>8933</v>
      </c>
      <c r="L4056" s="32" t="s">
        <v>41</v>
      </c>
      <c r="M4056" s="32" t="s">
        <v>84</v>
      </c>
      <c r="N4056" s="32" t="s">
        <v>9506</v>
      </c>
      <c r="O4056" s="32" t="s">
        <v>111</v>
      </c>
      <c r="P4056" s="32">
        <v>796</v>
      </c>
      <c r="Q4056" s="32" t="s">
        <v>47</v>
      </c>
      <c r="R4056" s="34">
        <v>8</v>
      </c>
      <c r="S4056" s="34">
        <v>3344</v>
      </c>
      <c r="T4056" s="35">
        <f t="shared" si="318"/>
        <v>26752</v>
      </c>
      <c r="U4056" s="36">
        <f t="shared" si="319"/>
        <v>29962.240000000002</v>
      </c>
      <c r="V4056" s="37" t="s">
        <v>48</v>
      </c>
      <c r="W4056" s="32">
        <v>2016</v>
      </c>
      <c r="X4056" s="38" t="s">
        <v>48</v>
      </c>
    </row>
    <row r="4057" spans="1:24" ht="50.1" customHeight="1">
      <c r="A4057" s="29" t="s">
        <v>9710</v>
      </c>
      <c r="B4057" s="30" t="s">
        <v>35</v>
      </c>
      <c r="C4057" s="31" t="s">
        <v>4271</v>
      </c>
      <c r="D4057" s="31" t="s">
        <v>4247</v>
      </c>
      <c r="E4057" s="31" t="s">
        <v>4272</v>
      </c>
      <c r="F4057" s="31" t="s">
        <v>4295</v>
      </c>
      <c r="G4057" s="32" t="s">
        <v>40</v>
      </c>
      <c r="H4057" s="33">
        <v>0</v>
      </c>
      <c r="I4057" s="67">
        <v>590000000</v>
      </c>
      <c r="J4057" s="32" t="s">
        <v>41</v>
      </c>
      <c r="K4057" s="32" t="s">
        <v>8933</v>
      </c>
      <c r="L4057" s="32" t="s">
        <v>41</v>
      </c>
      <c r="M4057" s="32" t="s">
        <v>84</v>
      </c>
      <c r="N4057" s="32" t="s">
        <v>9506</v>
      </c>
      <c r="O4057" s="32" t="s">
        <v>111</v>
      </c>
      <c r="P4057" s="32">
        <v>796</v>
      </c>
      <c r="Q4057" s="32" t="s">
        <v>47</v>
      </c>
      <c r="R4057" s="34">
        <v>10</v>
      </c>
      <c r="S4057" s="34">
        <v>3696</v>
      </c>
      <c r="T4057" s="35">
        <f t="shared" si="318"/>
        <v>36960</v>
      </c>
      <c r="U4057" s="36">
        <f t="shared" si="319"/>
        <v>41395.200000000004</v>
      </c>
      <c r="V4057" s="37" t="s">
        <v>48</v>
      </c>
      <c r="W4057" s="32">
        <v>2016</v>
      </c>
      <c r="X4057" s="38" t="s">
        <v>48</v>
      </c>
    </row>
    <row r="4058" spans="1:24" ht="50.1" customHeight="1">
      <c r="A4058" s="29" t="s">
        <v>9711</v>
      </c>
      <c r="B4058" s="30" t="s">
        <v>35</v>
      </c>
      <c r="C4058" s="31" t="s">
        <v>4452</v>
      </c>
      <c r="D4058" s="31" t="s">
        <v>4247</v>
      </c>
      <c r="E4058" s="31" t="s">
        <v>4453</v>
      </c>
      <c r="F4058" s="31" t="s">
        <v>4454</v>
      </c>
      <c r="G4058" s="32" t="s">
        <v>40</v>
      </c>
      <c r="H4058" s="33">
        <v>0</v>
      </c>
      <c r="I4058" s="67">
        <v>590000000</v>
      </c>
      <c r="J4058" s="32" t="s">
        <v>41</v>
      </c>
      <c r="K4058" s="32" t="s">
        <v>8933</v>
      </c>
      <c r="L4058" s="32" t="s">
        <v>41</v>
      </c>
      <c r="M4058" s="32" t="s">
        <v>84</v>
      </c>
      <c r="N4058" s="32" t="s">
        <v>9506</v>
      </c>
      <c r="O4058" s="32" t="s">
        <v>111</v>
      </c>
      <c r="P4058" s="32">
        <v>796</v>
      </c>
      <c r="Q4058" s="32" t="s">
        <v>47</v>
      </c>
      <c r="R4058" s="34">
        <v>8</v>
      </c>
      <c r="S4058" s="34">
        <v>4268</v>
      </c>
      <c r="T4058" s="35">
        <f t="shared" si="318"/>
        <v>34144</v>
      </c>
      <c r="U4058" s="36">
        <f t="shared" si="319"/>
        <v>38241.280000000006</v>
      </c>
      <c r="V4058" s="37" t="s">
        <v>48</v>
      </c>
      <c r="W4058" s="32">
        <v>2016</v>
      </c>
      <c r="X4058" s="38" t="s">
        <v>48</v>
      </c>
    </row>
    <row r="4059" spans="1:24" ht="50.1" customHeight="1">
      <c r="A4059" s="29" t="s">
        <v>9712</v>
      </c>
      <c r="B4059" s="30" t="s">
        <v>35</v>
      </c>
      <c r="C4059" s="31" t="s">
        <v>4261</v>
      </c>
      <c r="D4059" s="31" t="s">
        <v>4247</v>
      </c>
      <c r="E4059" s="31" t="s">
        <v>4262</v>
      </c>
      <c r="F4059" s="31" t="s">
        <v>4324</v>
      </c>
      <c r="G4059" s="32" t="s">
        <v>40</v>
      </c>
      <c r="H4059" s="33">
        <v>0</v>
      </c>
      <c r="I4059" s="67">
        <v>590000000</v>
      </c>
      <c r="J4059" s="32" t="s">
        <v>41</v>
      </c>
      <c r="K4059" s="32" t="s">
        <v>8933</v>
      </c>
      <c r="L4059" s="32" t="s">
        <v>41</v>
      </c>
      <c r="M4059" s="32" t="s">
        <v>84</v>
      </c>
      <c r="N4059" s="32" t="s">
        <v>9506</v>
      </c>
      <c r="O4059" s="32" t="s">
        <v>111</v>
      </c>
      <c r="P4059" s="32">
        <v>796</v>
      </c>
      <c r="Q4059" s="32" t="s">
        <v>47</v>
      </c>
      <c r="R4059" s="34">
        <v>8</v>
      </c>
      <c r="S4059" s="34">
        <v>1056</v>
      </c>
      <c r="T4059" s="35">
        <f t="shared" si="318"/>
        <v>8448</v>
      </c>
      <c r="U4059" s="36">
        <f t="shared" si="319"/>
        <v>9461.76</v>
      </c>
      <c r="V4059" s="37" t="s">
        <v>48</v>
      </c>
      <c r="W4059" s="32">
        <v>2016</v>
      </c>
      <c r="X4059" s="38" t="s">
        <v>48</v>
      </c>
    </row>
    <row r="4060" spans="1:24" ht="50.1" customHeight="1">
      <c r="A4060" s="29" t="s">
        <v>9713</v>
      </c>
      <c r="B4060" s="30" t="s">
        <v>35</v>
      </c>
      <c r="C4060" s="31" t="s">
        <v>4271</v>
      </c>
      <c r="D4060" s="31" t="s">
        <v>4247</v>
      </c>
      <c r="E4060" s="31" t="s">
        <v>4272</v>
      </c>
      <c r="F4060" s="31" t="s">
        <v>9714</v>
      </c>
      <c r="G4060" s="32" t="s">
        <v>40</v>
      </c>
      <c r="H4060" s="33">
        <v>0</v>
      </c>
      <c r="I4060" s="67">
        <v>590000000</v>
      </c>
      <c r="J4060" s="32" t="s">
        <v>41</v>
      </c>
      <c r="K4060" s="32" t="s">
        <v>8933</v>
      </c>
      <c r="L4060" s="32" t="s">
        <v>41</v>
      </c>
      <c r="M4060" s="32" t="s">
        <v>84</v>
      </c>
      <c r="N4060" s="32" t="s">
        <v>9506</v>
      </c>
      <c r="O4060" s="32" t="s">
        <v>111</v>
      </c>
      <c r="P4060" s="32">
        <v>796</v>
      </c>
      <c r="Q4060" s="32" t="s">
        <v>47</v>
      </c>
      <c r="R4060" s="34">
        <v>8</v>
      </c>
      <c r="S4060" s="34">
        <v>6512</v>
      </c>
      <c r="T4060" s="35">
        <f t="shared" si="318"/>
        <v>52096</v>
      </c>
      <c r="U4060" s="36">
        <f t="shared" si="319"/>
        <v>58347.520000000004</v>
      </c>
      <c r="V4060" s="37" t="s">
        <v>48</v>
      </c>
      <c r="W4060" s="32">
        <v>2016</v>
      </c>
      <c r="X4060" s="38" t="s">
        <v>48</v>
      </c>
    </row>
    <row r="4061" spans="1:24" ht="50.1" customHeight="1">
      <c r="A4061" s="29" t="s">
        <v>9715</v>
      </c>
      <c r="B4061" s="30" t="s">
        <v>35</v>
      </c>
      <c r="C4061" s="31" t="s">
        <v>4261</v>
      </c>
      <c r="D4061" s="31" t="s">
        <v>4247</v>
      </c>
      <c r="E4061" s="31" t="s">
        <v>4262</v>
      </c>
      <c r="F4061" s="31" t="s">
        <v>4326</v>
      </c>
      <c r="G4061" s="32" t="s">
        <v>40</v>
      </c>
      <c r="H4061" s="33">
        <v>0</v>
      </c>
      <c r="I4061" s="67">
        <v>590000000</v>
      </c>
      <c r="J4061" s="32" t="s">
        <v>41</v>
      </c>
      <c r="K4061" s="32" t="s">
        <v>8933</v>
      </c>
      <c r="L4061" s="32" t="s">
        <v>41</v>
      </c>
      <c r="M4061" s="32" t="s">
        <v>84</v>
      </c>
      <c r="N4061" s="32" t="s">
        <v>9506</v>
      </c>
      <c r="O4061" s="32" t="s">
        <v>111</v>
      </c>
      <c r="P4061" s="32">
        <v>796</v>
      </c>
      <c r="Q4061" s="32" t="s">
        <v>47</v>
      </c>
      <c r="R4061" s="34">
        <v>10</v>
      </c>
      <c r="S4061" s="34">
        <v>1936</v>
      </c>
      <c r="T4061" s="35">
        <f t="shared" si="318"/>
        <v>19360</v>
      </c>
      <c r="U4061" s="36">
        <f t="shared" si="319"/>
        <v>21683.200000000001</v>
      </c>
      <c r="V4061" s="37" t="s">
        <v>48</v>
      </c>
      <c r="W4061" s="32">
        <v>2016</v>
      </c>
      <c r="X4061" s="38" t="s">
        <v>48</v>
      </c>
    </row>
    <row r="4062" spans="1:24" ht="50.1" customHeight="1">
      <c r="A4062" s="29" t="s">
        <v>9716</v>
      </c>
      <c r="B4062" s="30" t="s">
        <v>35</v>
      </c>
      <c r="C4062" s="31" t="s">
        <v>4271</v>
      </c>
      <c r="D4062" s="31" t="s">
        <v>4247</v>
      </c>
      <c r="E4062" s="31" t="s">
        <v>4272</v>
      </c>
      <c r="F4062" s="31" t="s">
        <v>9717</v>
      </c>
      <c r="G4062" s="32" t="s">
        <v>40</v>
      </c>
      <c r="H4062" s="33">
        <v>0</v>
      </c>
      <c r="I4062" s="67">
        <v>590000000</v>
      </c>
      <c r="J4062" s="32" t="s">
        <v>41</v>
      </c>
      <c r="K4062" s="32" t="s">
        <v>8933</v>
      </c>
      <c r="L4062" s="32" t="s">
        <v>41</v>
      </c>
      <c r="M4062" s="32" t="s">
        <v>84</v>
      </c>
      <c r="N4062" s="32" t="s">
        <v>9506</v>
      </c>
      <c r="O4062" s="32" t="s">
        <v>111</v>
      </c>
      <c r="P4062" s="32">
        <v>796</v>
      </c>
      <c r="Q4062" s="32" t="s">
        <v>47</v>
      </c>
      <c r="R4062" s="34">
        <v>8</v>
      </c>
      <c r="S4062" s="34">
        <v>2068</v>
      </c>
      <c r="T4062" s="35">
        <f t="shared" si="318"/>
        <v>16544</v>
      </c>
      <c r="U4062" s="36">
        <f t="shared" si="319"/>
        <v>18529.280000000002</v>
      </c>
      <c r="V4062" s="37" t="s">
        <v>48</v>
      </c>
      <c r="W4062" s="32">
        <v>2016</v>
      </c>
      <c r="X4062" s="38" t="s">
        <v>48</v>
      </c>
    </row>
    <row r="4063" spans="1:24" ht="50.1" customHeight="1">
      <c r="A4063" s="29" t="s">
        <v>9718</v>
      </c>
      <c r="B4063" s="30" t="s">
        <v>35</v>
      </c>
      <c r="C4063" s="31" t="s">
        <v>6284</v>
      </c>
      <c r="D4063" s="31" t="s">
        <v>6273</v>
      </c>
      <c r="E4063" s="31" t="s">
        <v>6285</v>
      </c>
      <c r="F4063" s="31" t="s">
        <v>48</v>
      </c>
      <c r="G4063" s="32" t="s">
        <v>40</v>
      </c>
      <c r="H4063" s="33">
        <v>0</v>
      </c>
      <c r="I4063" s="67">
        <v>590000000</v>
      </c>
      <c r="J4063" s="32" t="s">
        <v>41</v>
      </c>
      <c r="K4063" s="32" t="s">
        <v>2101</v>
      </c>
      <c r="L4063" s="32" t="s">
        <v>43</v>
      </c>
      <c r="M4063" s="32" t="s">
        <v>84</v>
      </c>
      <c r="N4063" s="32" t="s">
        <v>154</v>
      </c>
      <c r="O4063" s="32" t="s">
        <v>155</v>
      </c>
      <c r="P4063" s="32" t="s">
        <v>162</v>
      </c>
      <c r="Q4063" s="32" t="s">
        <v>163</v>
      </c>
      <c r="R4063" s="34">
        <v>0.43</v>
      </c>
      <c r="S4063" s="34">
        <v>125000</v>
      </c>
      <c r="T4063" s="35">
        <f t="shared" si="318"/>
        <v>53750</v>
      </c>
      <c r="U4063" s="36">
        <f t="shared" si="319"/>
        <v>60200.000000000007</v>
      </c>
      <c r="V4063" s="37" t="s">
        <v>48</v>
      </c>
      <c r="W4063" s="32">
        <v>2016</v>
      </c>
      <c r="X4063" s="38" t="s">
        <v>48</v>
      </c>
    </row>
    <row r="4064" spans="1:24" ht="50.1" customHeight="1">
      <c r="A4064" s="29" t="s">
        <v>9719</v>
      </c>
      <c r="B4064" s="30" t="s">
        <v>35</v>
      </c>
      <c r="C4064" s="31" t="s">
        <v>9720</v>
      </c>
      <c r="D4064" s="31" t="s">
        <v>151</v>
      </c>
      <c r="E4064" s="31" t="s">
        <v>9721</v>
      </c>
      <c r="F4064" s="31" t="s">
        <v>48</v>
      </c>
      <c r="G4064" s="32" t="s">
        <v>40</v>
      </c>
      <c r="H4064" s="33">
        <v>0</v>
      </c>
      <c r="I4064" s="67">
        <v>590000000</v>
      </c>
      <c r="J4064" s="32" t="s">
        <v>41</v>
      </c>
      <c r="K4064" s="32" t="s">
        <v>2101</v>
      </c>
      <c r="L4064" s="32" t="s">
        <v>43</v>
      </c>
      <c r="M4064" s="32" t="s">
        <v>84</v>
      </c>
      <c r="N4064" s="32" t="s">
        <v>154</v>
      </c>
      <c r="O4064" s="32" t="s">
        <v>155</v>
      </c>
      <c r="P4064" s="32" t="s">
        <v>162</v>
      </c>
      <c r="Q4064" s="32" t="s">
        <v>163</v>
      </c>
      <c r="R4064" s="34">
        <v>3.0680000000000001</v>
      </c>
      <c r="S4064" s="34">
        <v>216000</v>
      </c>
      <c r="T4064" s="35">
        <f t="shared" si="318"/>
        <v>662688</v>
      </c>
      <c r="U4064" s="36">
        <f t="shared" si="319"/>
        <v>742210.56000000006</v>
      </c>
      <c r="V4064" s="37" t="s">
        <v>48</v>
      </c>
      <c r="W4064" s="32">
        <v>2016</v>
      </c>
      <c r="X4064" s="38" t="s">
        <v>48</v>
      </c>
    </row>
    <row r="4065" spans="1:24" ht="50.1" customHeight="1">
      <c r="A4065" s="29" t="s">
        <v>9722</v>
      </c>
      <c r="B4065" s="30" t="s">
        <v>35</v>
      </c>
      <c r="C4065" s="31" t="s">
        <v>9723</v>
      </c>
      <c r="D4065" s="31" t="s">
        <v>6273</v>
      </c>
      <c r="E4065" s="31" t="s">
        <v>9724</v>
      </c>
      <c r="F4065" s="31" t="s">
        <v>48</v>
      </c>
      <c r="G4065" s="32" t="s">
        <v>40</v>
      </c>
      <c r="H4065" s="33">
        <v>0</v>
      </c>
      <c r="I4065" s="67">
        <v>590000000</v>
      </c>
      <c r="J4065" s="32" t="s">
        <v>41</v>
      </c>
      <c r="K4065" s="32" t="s">
        <v>2101</v>
      </c>
      <c r="L4065" s="32" t="s">
        <v>43</v>
      </c>
      <c r="M4065" s="32" t="s">
        <v>84</v>
      </c>
      <c r="N4065" s="32" t="s">
        <v>154</v>
      </c>
      <c r="O4065" s="32" t="s">
        <v>155</v>
      </c>
      <c r="P4065" s="32" t="s">
        <v>162</v>
      </c>
      <c r="Q4065" s="32" t="s">
        <v>163</v>
      </c>
      <c r="R4065" s="34">
        <v>4.5599999999999996</v>
      </c>
      <c r="S4065" s="34">
        <v>183000</v>
      </c>
      <c r="T4065" s="35">
        <f t="shared" si="318"/>
        <v>834479.99999999988</v>
      </c>
      <c r="U4065" s="36">
        <f t="shared" si="319"/>
        <v>934617.59999999998</v>
      </c>
      <c r="V4065" s="37" t="s">
        <v>48</v>
      </c>
      <c r="W4065" s="32">
        <v>2016</v>
      </c>
      <c r="X4065" s="38" t="s">
        <v>48</v>
      </c>
    </row>
    <row r="4066" spans="1:24" ht="50.1" customHeight="1">
      <c r="A4066" s="29" t="s">
        <v>9725</v>
      </c>
      <c r="B4066" s="30" t="s">
        <v>35</v>
      </c>
      <c r="C4066" s="31" t="s">
        <v>9726</v>
      </c>
      <c r="D4066" s="31" t="s">
        <v>4833</v>
      </c>
      <c r="E4066" s="31" t="s">
        <v>9727</v>
      </c>
      <c r="F4066" s="31" t="s">
        <v>48</v>
      </c>
      <c r="G4066" s="32" t="s">
        <v>40</v>
      </c>
      <c r="H4066" s="33">
        <v>0</v>
      </c>
      <c r="I4066" s="67">
        <v>590000000</v>
      </c>
      <c r="J4066" s="32" t="s">
        <v>41</v>
      </c>
      <c r="K4066" s="32" t="s">
        <v>2101</v>
      </c>
      <c r="L4066" s="32" t="s">
        <v>43</v>
      </c>
      <c r="M4066" s="32" t="s">
        <v>84</v>
      </c>
      <c r="N4066" s="32" t="s">
        <v>154</v>
      </c>
      <c r="O4066" s="32" t="s">
        <v>155</v>
      </c>
      <c r="P4066" s="32" t="s">
        <v>162</v>
      </c>
      <c r="Q4066" s="32" t="s">
        <v>163</v>
      </c>
      <c r="R4066" s="34">
        <v>3.36</v>
      </c>
      <c r="S4066" s="34">
        <v>192000</v>
      </c>
      <c r="T4066" s="35">
        <f t="shared" si="318"/>
        <v>645120</v>
      </c>
      <c r="U4066" s="36">
        <f t="shared" si="319"/>
        <v>722534.40000000002</v>
      </c>
      <c r="V4066" s="37" t="s">
        <v>48</v>
      </c>
      <c r="W4066" s="32">
        <v>2016</v>
      </c>
      <c r="X4066" s="38" t="s">
        <v>48</v>
      </c>
    </row>
    <row r="4067" spans="1:24" ht="50.1" customHeight="1">
      <c r="A4067" s="29" t="s">
        <v>9728</v>
      </c>
      <c r="B4067" s="30" t="s">
        <v>35</v>
      </c>
      <c r="C4067" s="31" t="s">
        <v>9729</v>
      </c>
      <c r="D4067" s="31" t="s">
        <v>8404</v>
      </c>
      <c r="E4067" s="31" t="s">
        <v>9730</v>
      </c>
      <c r="F4067" s="31" t="s">
        <v>9731</v>
      </c>
      <c r="G4067" s="32" t="s">
        <v>40</v>
      </c>
      <c r="H4067" s="33">
        <v>0</v>
      </c>
      <c r="I4067" s="67">
        <v>590000000</v>
      </c>
      <c r="J4067" s="32" t="s">
        <v>41</v>
      </c>
      <c r="K4067" s="32" t="s">
        <v>2101</v>
      </c>
      <c r="L4067" s="32" t="s">
        <v>43</v>
      </c>
      <c r="M4067" s="32" t="s">
        <v>69</v>
      </c>
      <c r="N4067" s="32" t="s">
        <v>8708</v>
      </c>
      <c r="O4067" s="32" t="s">
        <v>46</v>
      </c>
      <c r="P4067" s="32" t="s">
        <v>133</v>
      </c>
      <c r="Q4067" s="32" t="s">
        <v>134</v>
      </c>
      <c r="R4067" s="34">
        <v>10</v>
      </c>
      <c r="S4067" s="34">
        <v>1702.184</v>
      </c>
      <c r="T4067" s="35">
        <f t="shared" si="318"/>
        <v>17021.84</v>
      </c>
      <c r="U4067" s="36">
        <f t="shared" si="319"/>
        <v>19064.460800000001</v>
      </c>
      <c r="V4067" s="37" t="s">
        <v>48</v>
      </c>
      <c r="W4067" s="32">
        <v>2016</v>
      </c>
      <c r="X4067" s="38" t="s">
        <v>48</v>
      </c>
    </row>
    <row r="4068" spans="1:24" ht="50.1" customHeight="1">
      <c r="A4068" s="29" t="s">
        <v>9732</v>
      </c>
      <c r="B4068" s="30" t="s">
        <v>35</v>
      </c>
      <c r="C4068" s="31" t="s">
        <v>9733</v>
      </c>
      <c r="D4068" s="31" t="s">
        <v>8404</v>
      </c>
      <c r="E4068" s="31" t="s">
        <v>9734</v>
      </c>
      <c r="F4068" s="31" t="s">
        <v>9735</v>
      </c>
      <c r="G4068" s="32" t="s">
        <v>40</v>
      </c>
      <c r="H4068" s="33">
        <v>0</v>
      </c>
      <c r="I4068" s="67">
        <v>590000000</v>
      </c>
      <c r="J4068" s="32" t="s">
        <v>41</v>
      </c>
      <c r="K4068" s="32" t="s">
        <v>2101</v>
      </c>
      <c r="L4068" s="32" t="s">
        <v>43</v>
      </c>
      <c r="M4068" s="32" t="s">
        <v>69</v>
      </c>
      <c r="N4068" s="32" t="s">
        <v>8708</v>
      </c>
      <c r="O4068" s="32" t="s">
        <v>46</v>
      </c>
      <c r="P4068" s="32" t="s">
        <v>133</v>
      </c>
      <c r="Q4068" s="32" t="s">
        <v>134</v>
      </c>
      <c r="R4068" s="34">
        <v>10</v>
      </c>
      <c r="S4068" s="34">
        <v>1702.184</v>
      </c>
      <c r="T4068" s="35">
        <f t="shared" si="318"/>
        <v>17021.84</v>
      </c>
      <c r="U4068" s="36">
        <f t="shared" si="319"/>
        <v>19064.460800000001</v>
      </c>
      <c r="V4068" s="37" t="s">
        <v>48</v>
      </c>
      <c r="W4068" s="32">
        <v>2016</v>
      </c>
      <c r="X4068" s="38" t="s">
        <v>48</v>
      </c>
    </row>
    <row r="4069" spans="1:24" ht="50.1" customHeight="1">
      <c r="A4069" s="29" t="s">
        <v>9736</v>
      </c>
      <c r="B4069" s="30" t="s">
        <v>35</v>
      </c>
      <c r="C4069" s="31" t="s">
        <v>9737</v>
      </c>
      <c r="D4069" s="31" t="s">
        <v>5948</v>
      </c>
      <c r="E4069" s="31" t="s">
        <v>9738</v>
      </c>
      <c r="F4069" s="31" t="s">
        <v>9739</v>
      </c>
      <c r="G4069" s="32" t="s">
        <v>40</v>
      </c>
      <c r="H4069" s="33">
        <v>0</v>
      </c>
      <c r="I4069" s="67">
        <v>590000000</v>
      </c>
      <c r="J4069" s="32" t="s">
        <v>41</v>
      </c>
      <c r="K4069" s="32" t="s">
        <v>2101</v>
      </c>
      <c r="L4069" s="32" t="s">
        <v>43</v>
      </c>
      <c r="M4069" s="32" t="s">
        <v>69</v>
      </c>
      <c r="N4069" s="32" t="s">
        <v>8708</v>
      </c>
      <c r="O4069" s="32" t="s">
        <v>46</v>
      </c>
      <c r="P4069" s="32" t="s">
        <v>2806</v>
      </c>
      <c r="Q4069" s="32" t="s">
        <v>2807</v>
      </c>
      <c r="R4069" s="34">
        <v>46.5</v>
      </c>
      <c r="S4069" s="34">
        <v>3996.4209999999998</v>
      </c>
      <c r="T4069" s="35">
        <f t="shared" si="318"/>
        <v>185833.5765</v>
      </c>
      <c r="U4069" s="36">
        <f t="shared" si="319"/>
        <v>208133.60568000001</v>
      </c>
      <c r="V4069" s="37" t="s">
        <v>48</v>
      </c>
      <c r="W4069" s="32">
        <v>2016</v>
      </c>
      <c r="X4069" s="38" t="s">
        <v>48</v>
      </c>
    </row>
    <row r="4070" spans="1:24" ht="50.1" customHeight="1">
      <c r="A4070" s="29" t="s">
        <v>9740</v>
      </c>
      <c r="B4070" s="30" t="s">
        <v>35</v>
      </c>
      <c r="C4070" s="31" t="s">
        <v>9741</v>
      </c>
      <c r="D4070" s="31" t="s">
        <v>9742</v>
      </c>
      <c r="E4070" s="31" t="s">
        <v>9743</v>
      </c>
      <c r="F4070" s="31" t="s">
        <v>9744</v>
      </c>
      <c r="G4070" s="32" t="s">
        <v>40</v>
      </c>
      <c r="H4070" s="33">
        <v>0</v>
      </c>
      <c r="I4070" s="67">
        <v>590000000</v>
      </c>
      <c r="J4070" s="32" t="s">
        <v>41</v>
      </c>
      <c r="K4070" s="32" t="s">
        <v>2101</v>
      </c>
      <c r="L4070" s="32" t="s">
        <v>43</v>
      </c>
      <c r="M4070" s="32" t="s">
        <v>69</v>
      </c>
      <c r="N4070" s="32" t="s">
        <v>8708</v>
      </c>
      <c r="O4070" s="32" t="s">
        <v>46</v>
      </c>
      <c r="P4070" s="32" t="s">
        <v>133</v>
      </c>
      <c r="Q4070" s="32" t="s">
        <v>134</v>
      </c>
      <c r="R4070" s="34">
        <v>33.299999999999997</v>
      </c>
      <c r="S4070" s="34">
        <v>6808.6629999999996</v>
      </c>
      <c r="T4070" s="35">
        <f t="shared" si="318"/>
        <v>226728.47789999997</v>
      </c>
      <c r="U4070" s="36">
        <f t="shared" si="319"/>
        <v>253935.89524799999</v>
      </c>
      <c r="V4070" s="37" t="s">
        <v>48</v>
      </c>
      <c r="W4070" s="32">
        <v>2016</v>
      </c>
      <c r="X4070" s="38" t="s">
        <v>48</v>
      </c>
    </row>
    <row r="4071" spans="1:24" ht="50.1" customHeight="1">
      <c r="A4071" s="29" t="s">
        <v>9745</v>
      </c>
      <c r="B4071" s="30" t="s">
        <v>35</v>
      </c>
      <c r="C4071" s="31" t="s">
        <v>8449</v>
      </c>
      <c r="D4071" s="31" t="s">
        <v>4488</v>
      </c>
      <c r="E4071" s="31" t="s">
        <v>8450</v>
      </c>
      <c r="F4071" s="31" t="s">
        <v>9746</v>
      </c>
      <c r="G4071" s="32" t="s">
        <v>40</v>
      </c>
      <c r="H4071" s="33">
        <v>0</v>
      </c>
      <c r="I4071" s="67">
        <v>590000000</v>
      </c>
      <c r="J4071" s="32" t="s">
        <v>41</v>
      </c>
      <c r="K4071" s="32" t="s">
        <v>2101</v>
      </c>
      <c r="L4071" s="32" t="s">
        <v>41</v>
      </c>
      <c r="M4071" s="32" t="s">
        <v>69</v>
      </c>
      <c r="N4071" s="32" t="s">
        <v>9747</v>
      </c>
      <c r="O4071" s="32" t="s">
        <v>71</v>
      </c>
      <c r="P4071" s="32">
        <v>796</v>
      </c>
      <c r="Q4071" s="32" t="s">
        <v>47</v>
      </c>
      <c r="R4071" s="34">
        <v>2</v>
      </c>
      <c r="S4071" s="34">
        <v>206000</v>
      </c>
      <c r="T4071" s="35">
        <f t="shared" si="318"/>
        <v>412000</v>
      </c>
      <c r="U4071" s="36">
        <f t="shared" si="319"/>
        <v>461440.00000000006</v>
      </c>
      <c r="V4071" s="37" t="s">
        <v>48</v>
      </c>
      <c r="W4071" s="32">
        <v>2016</v>
      </c>
      <c r="X4071" s="38" t="s">
        <v>48</v>
      </c>
    </row>
    <row r="4072" spans="1:24" ht="50.1" customHeight="1">
      <c r="A4072" s="29" t="s">
        <v>9748</v>
      </c>
      <c r="B4072" s="30" t="s">
        <v>35</v>
      </c>
      <c r="C4072" s="31" t="s">
        <v>8449</v>
      </c>
      <c r="D4072" s="31" t="s">
        <v>4488</v>
      </c>
      <c r="E4072" s="31" t="s">
        <v>8450</v>
      </c>
      <c r="F4072" s="31" t="s">
        <v>9749</v>
      </c>
      <c r="G4072" s="32" t="s">
        <v>40</v>
      </c>
      <c r="H4072" s="33">
        <v>0</v>
      </c>
      <c r="I4072" s="67">
        <v>590000000</v>
      </c>
      <c r="J4072" s="32" t="s">
        <v>41</v>
      </c>
      <c r="K4072" s="32" t="s">
        <v>2101</v>
      </c>
      <c r="L4072" s="32" t="s">
        <v>41</v>
      </c>
      <c r="M4072" s="32" t="s">
        <v>69</v>
      </c>
      <c r="N4072" s="32" t="s">
        <v>9747</v>
      </c>
      <c r="O4072" s="32" t="s">
        <v>71</v>
      </c>
      <c r="P4072" s="32">
        <v>796</v>
      </c>
      <c r="Q4072" s="32" t="s">
        <v>47</v>
      </c>
      <c r="R4072" s="34">
        <v>2</v>
      </c>
      <c r="S4072" s="34">
        <v>300000</v>
      </c>
      <c r="T4072" s="35">
        <f t="shared" si="318"/>
        <v>600000</v>
      </c>
      <c r="U4072" s="36">
        <f t="shared" si="319"/>
        <v>672000.00000000012</v>
      </c>
      <c r="V4072" s="37" t="s">
        <v>48</v>
      </c>
      <c r="W4072" s="32">
        <v>2016</v>
      </c>
      <c r="X4072" s="38" t="s">
        <v>48</v>
      </c>
    </row>
    <row r="4073" spans="1:24" ht="50.1" customHeight="1">
      <c r="A4073" s="29" t="s">
        <v>9750</v>
      </c>
      <c r="B4073" s="30" t="s">
        <v>35</v>
      </c>
      <c r="C4073" s="31" t="s">
        <v>8449</v>
      </c>
      <c r="D4073" s="31" t="s">
        <v>4488</v>
      </c>
      <c r="E4073" s="31" t="s">
        <v>8450</v>
      </c>
      <c r="F4073" s="31" t="s">
        <v>9751</v>
      </c>
      <c r="G4073" s="32" t="s">
        <v>40</v>
      </c>
      <c r="H4073" s="33">
        <v>0</v>
      </c>
      <c r="I4073" s="67">
        <v>590000000</v>
      </c>
      <c r="J4073" s="32" t="s">
        <v>41</v>
      </c>
      <c r="K4073" s="32" t="s">
        <v>2101</v>
      </c>
      <c r="L4073" s="32" t="s">
        <v>41</v>
      </c>
      <c r="M4073" s="32" t="s">
        <v>69</v>
      </c>
      <c r="N4073" s="32" t="s">
        <v>9747</v>
      </c>
      <c r="O4073" s="32" t="s">
        <v>71</v>
      </c>
      <c r="P4073" s="32">
        <v>796</v>
      </c>
      <c r="Q4073" s="32" t="s">
        <v>47</v>
      </c>
      <c r="R4073" s="34">
        <v>2</v>
      </c>
      <c r="S4073" s="34">
        <v>332000</v>
      </c>
      <c r="T4073" s="35">
        <f t="shared" si="318"/>
        <v>664000</v>
      </c>
      <c r="U4073" s="36">
        <f t="shared" si="319"/>
        <v>743680.00000000012</v>
      </c>
      <c r="V4073" s="37" t="s">
        <v>48</v>
      </c>
      <c r="W4073" s="32">
        <v>2016</v>
      </c>
      <c r="X4073" s="38" t="s">
        <v>48</v>
      </c>
    </row>
    <row r="4074" spans="1:24" ht="50.1" customHeight="1">
      <c r="A4074" s="29" t="s">
        <v>9752</v>
      </c>
      <c r="B4074" s="30" t="s">
        <v>35</v>
      </c>
      <c r="C4074" s="31" t="s">
        <v>8449</v>
      </c>
      <c r="D4074" s="31" t="s">
        <v>4488</v>
      </c>
      <c r="E4074" s="31" t="s">
        <v>8450</v>
      </c>
      <c r="F4074" s="31" t="s">
        <v>8805</v>
      </c>
      <c r="G4074" s="32" t="s">
        <v>40</v>
      </c>
      <c r="H4074" s="33">
        <v>0</v>
      </c>
      <c r="I4074" s="67">
        <v>590000000</v>
      </c>
      <c r="J4074" s="32" t="s">
        <v>41</v>
      </c>
      <c r="K4074" s="32" t="s">
        <v>2101</v>
      </c>
      <c r="L4074" s="32" t="s">
        <v>41</v>
      </c>
      <c r="M4074" s="32" t="s">
        <v>69</v>
      </c>
      <c r="N4074" s="32" t="s">
        <v>9753</v>
      </c>
      <c r="O4074" s="32" t="s">
        <v>3479</v>
      </c>
      <c r="P4074" s="32">
        <v>796</v>
      </c>
      <c r="Q4074" s="32" t="s">
        <v>47</v>
      </c>
      <c r="R4074" s="34">
        <v>2</v>
      </c>
      <c r="S4074" s="34">
        <v>1796000</v>
      </c>
      <c r="T4074" s="35">
        <f t="shared" si="318"/>
        <v>3592000</v>
      </c>
      <c r="U4074" s="36">
        <f t="shared" si="319"/>
        <v>4023040.0000000005</v>
      </c>
      <c r="V4074" s="37" t="s">
        <v>48</v>
      </c>
      <c r="W4074" s="32">
        <v>2016</v>
      </c>
      <c r="X4074" s="38" t="s">
        <v>48</v>
      </c>
    </row>
    <row r="4075" spans="1:24" ht="50.1" customHeight="1">
      <c r="A4075" s="29" t="s">
        <v>9754</v>
      </c>
      <c r="B4075" s="30" t="s">
        <v>35</v>
      </c>
      <c r="C4075" s="31" t="s">
        <v>9755</v>
      </c>
      <c r="D4075" s="31" t="s">
        <v>6943</v>
      </c>
      <c r="E4075" s="31" t="s">
        <v>9756</v>
      </c>
      <c r="F4075" s="31" t="s">
        <v>9757</v>
      </c>
      <c r="G4075" s="32" t="s">
        <v>40</v>
      </c>
      <c r="H4075" s="33">
        <v>0</v>
      </c>
      <c r="I4075" s="67">
        <v>590000000</v>
      </c>
      <c r="J4075" s="32" t="s">
        <v>41</v>
      </c>
      <c r="K4075" s="32" t="s">
        <v>2101</v>
      </c>
      <c r="L4075" s="32" t="s">
        <v>83</v>
      </c>
      <c r="M4075" s="32" t="s">
        <v>84</v>
      </c>
      <c r="N4075" s="32" t="s">
        <v>85</v>
      </c>
      <c r="O4075" s="32" t="s">
        <v>100</v>
      </c>
      <c r="P4075" s="32">
        <v>796</v>
      </c>
      <c r="Q4075" s="32" t="s">
        <v>47</v>
      </c>
      <c r="R4075" s="34">
        <v>2</v>
      </c>
      <c r="S4075" s="34">
        <v>47000</v>
      </c>
      <c r="T4075" s="35">
        <f t="shared" si="318"/>
        <v>94000</v>
      </c>
      <c r="U4075" s="36">
        <f t="shared" si="319"/>
        <v>105280.00000000001</v>
      </c>
      <c r="V4075" s="37" t="s">
        <v>48</v>
      </c>
      <c r="W4075" s="32">
        <v>2016</v>
      </c>
      <c r="X4075" s="38" t="s">
        <v>48</v>
      </c>
    </row>
    <row r="4076" spans="1:24" ht="50.1" customHeight="1">
      <c r="A4076" s="29" t="s">
        <v>9758</v>
      </c>
      <c r="B4076" s="30" t="s">
        <v>35</v>
      </c>
      <c r="C4076" s="31" t="s">
        <v>9759</v>
      </c>
      <c r="D4076" s="31" t="s">
        <v>6943</v>
      </c>
      <c r="E4076" s="31" t="s">
        <v>9760</v>
      </c>
      <c r="F4076" s="31" t="s">
        <v>9761</v>
      </c>
      <c r="G4076" s="32" t="s">
        <v>40</v>
      </c>
      <c r="H4076" s="33">
        <v>0</v>
      </c>
      <c r="I4076" s="67">
        <v>590000000</v>
      </c>
      <c r="J4076" s="32" t="s">
        <v>41</v>
      </c>
      <c r="K4076" s="32" t="s">
        <v>2101</v>
      </c>
      <c r="L4076" s="32" t="s">
        <v>83</v>
      </c>
      <c r="M4076" s="32" t="s">
        <v>84</v>
      </c>
      <c r="N4076" s="32" t="s">
        <v>85</v>
      </c>
      <c r="O4076" s="32" t="s">
        <v>100</v>
      </c>
      <c r="P4076" s="32">
        <v>796</v>
      </c>
      <c r="Q4076" s="32" t="s">
        <v>47</v>
      </c>
      <c r="R4076" s="34">
        <v>1</v>
      </c>
      <c r="S4076" s="34">
        <v>100000</v>
      </c>
      <c r="T4076" s="35">
        <f t="shared" si="318"/>
        <v>100000</v>
      </c>
      <c r="U4076" s="36">
        <f t="shared" si="319"/>
        <v>112000.00000000001</v>
      </c>
      <c r="V4076" s="37" t="s">
        <v>48</v>
      </c>
      <c r="W4076" s="32">
        <v>2016</v>
      </c>
      <c r="X4076" s="38" t="s">
        <v>48</v>
      </c>
    </row>
    <row r="4077" spans="1:24" ht="50.1" customHeight="1">
      <c r="A4077" s="29" t="s">
        <v>9762</v>
      </c>
      <c r="B4077" s="30" t="s">
        <v>35</v>
      </c>
      <c r="C4077" s="31" t="s">
        <v>9763</v>
      </c>
      <c r="D4077" s="31" t="s">
        <v>9764</v>
      </c>
      <c r="E4077" s="31" t="s">
        <v>9765</v>
      </c>
      <c r="F4077" s="31" t="s">
        <v>9766</v>
      </c>
      <c r="G4077" s="32" t="s">
        <v>40</v>
      </c>
      <c r="H4077" s="33">
        <v>0</v>
      </c>
      <c r="I4077" s="67">
        <v>590000000</v>
      </c>
      <c r="J4077" s="32" t="s">
        <v>41</v>
      </c>
      <c r="K4077" s="32" t="s">
        <v>2101</v>
      </c>
      <c r="L4077" s="32" t="s">
        <v>83</v>
      </c>
      <c r="M4077" s="32" t="s">
        <v>84</v>
      </c>
      <c r="N4077" s="32" t="s">
        <v>85</v>
      </c>
      <c r="O4077" s="32" t="s">
        <v>100</v>
      </c>
      <c r="P4077" s="32">
        <v>796</v>
      </c>
      <c r="Q4077" s="32" t="s">
        <v>47</v>
      </c>
      <c r="R4077" s="34">
        <v>1</v>
      </c>
      <c r="S4077" s="34">
        <v>33500</v>
      </c>
      <c r="T4077" s="35">
        <f t="shared" si="318"/>
        <v>33500</v>
      </c>
      <c r="U4077" s="36">
        <f t="shared" si="319"/>
        <v>37520</v>
      </c>
      <c r="V4077" s="37" t="s">
        <v>48</v>
      </c>
      <c r="W4077" s="32">
        <v>2016</v>
      </c>
      <c r="X4077" s="38" t="s">
        <v>48</v>
      </c>
    </row>
    <row r="4078" spans="1:24" ht="50.1" customHeight="1">
      <c r="A4078" s="29" t="s">
        <v>9767</v>
      </c>
      <c r="B4078" s="30" t="s">
        <v>35</v>
      </c>
      <c r="C4078" s="31" t="s">
        <v>9768</v>
      </c>
      <c r="D4078" s="31" t="s">
        <v>936</v>
      </c>
      <c r="E4078" s="31" t="s">
        <v>9769</v>
      </c>
      <c r="F4078" s="31" t="s">
        <v>9770</v>
      </c>
      <c r="G4078" s="32" t="s">
        <v>40</v>
      </c>
      <c r="H4078" s="33">
        <v>0</v>
      </c>
      <c r="I4078" s="67">
        <v>590000000</v>
      </c>
      <c r="J4078" s="32" t="s">
        <v>41</v>
      </c>
      <c r="K4078" s="32" t="s">
        <v>2101</v>
      </c>
      <c r="L4078" s="32" t="s">
        <v>83</v>
      </c>
      <c r="M4078" s="32" t="s">
        <v>84</v>
      </c>
      <c r="N4078" s="32" t="s">
        <v>85</v>
      </c>
      <c r="O4078" s="32" t="s">
        <v>100</v>
      </c>
      <c r="P4078" s="32">
        <v>796</v>
      </c>
      <c r="Q4078" s="32" t="s">
        <v>47</v>
      </c>
      <c r="R4078" s="34">
        <v>1</v>
      </c>
      <c r="S4078" s="34">
        <v>21500</v>
      </c>
      <c r="T4078" s="35">
        <f t="shared" si="318"/>
        <v>21500</v>
      </c>
      <c r="U4078" s="36">
        <f t="shared" si="319"/>
        <v>24080.000000000004</v>
      </c>
      <c r="V4078" s="37" t="s">
        <v>48</v>
      </c>
      <c r="W4078" s="32">
        <v>2016</v>
      </c>
      <c r="X4078" s="38" t="s">
        <v>48</v>
      </c>
    </row>
    <row r="4079" spans="1:24" ht="50.1" customHeight="1">
      <c r="A4079" s="29" t="s">
        <v>9771</v>
      </c>
      <c r="B4079" s="30" t="s">
        <v>35</v>
      </c>
      <c r="C4079" s="31" t="s">
        <v>9772</v>
      </c>
      <c r="D4079" s="31" t="s">
        <v>5100</v>
      </c>
      <c r="E4079" s="31" t="s">
        <v>9773</v>
      </c>
      <c r="F4079" s="31" t="s">
        <v>8269</v>
      </c>
      <c r="G4079" s="32" t="s">
        <v>40</v>
      </c>
      <c r="H4079" s="33">
        <v>0</v>
      </c>
      <c r="I4079" s="67">
        <v>590000000</v>
      </c>
      <c r="J4079" s="32" t="s">
        <v>41</v>
      </c>
      <c r="K4079" s="32" t="s">
        <v>2101</v>
      </c>
      <c r="L4079" s="32" t="s">
        <v>83</v>
      </c>
      <c r="M4079" s="32" t="s">
        <v>84</v>
      </c>
      <c r="N4079" s="32" t="s">
        <v>85</v>
      </c>
      <c r="O4079" s="32" t="s">
        <v>100</v>
      </c>
      <c r="P4079" s="32">
        <v>796</v>
      </c>
      <c r="Q4079" s="32" t="s">
        <v>47</v>
      </c>
      <c r="R4079" s="34">
        <v>1</v>
      </c>
      <c r="S4079" s="34">
        <v>2700</v>
      </c>
      <c r="T4079" s="35">
        <f t="shared" si="318"/>
        <v>2700</v>
      </c>
      <c r="U4079" s="36">
        <f t="shared" si="319"/>
        <v>3024.0000000000005</v>
      </c>
      <c r="V4079" s="37" t="s">
        <v>48</v>
      </c>
      <c r="W4079" s="32">
        <v>2016</v>
      </c>
      <c r="X4079" s="38" t="s">
        <v>48</v>
      </c>
    </row>
    <row r="4080" spans="1:24" ht="50.1" customHeight="1">
      <c r="A4080" s="29" t="s">
        <v>9774</v>
      </c>
      <c r="B4080" s="30" t="s">
        <v>35</v>
      </c>
      <c r="C4080" s="31" t="s">
        <v>9775</v>
      </c>
      <c r="D4080" s="31" t="s">
        <v>9776</v>
      </c>
      <c r="E4080" s="31" t="s">
        <v>9777</v>
      </c>
      <c r="F4080" s="31" t="s">
        <v>8269</v>
      </c>
      <c r="G4080" s="32" t="s">
        <v>40</v>
      </c>
      <c r="H4080" s="33">
        <v>0</v>
      </c>
      <c r="I4080" s="67">
        <v>590000000</v>
      </c>
      <c r="J4080" s="32" t="s">
        <v>41</v>
      </c>
      <c r="K4080" s="32" t="s">
        <v>2101</v>
      </c>
      <c r="L4080" s="32" t="s">
        <v>83</v>
      </c>
      <c r="M4080" s="32" t="s">
        <v>84</v>
      </c>
      <c r="N4080" s="32" t="s">
        <v>85</v>
      </c>
      <c r="O4080" s="32" t="s">
        <v>100</v>
      </c>
      <c r="P4080" s="32">
        <v>796</v>
      </c>
      <c r="Q4080" s="32" t="s">
        <v>47</v>
      </c>
      <c r="R4080" s="34">
        <v>1</v>
      </c>
      <c r="S4080" s="34">
        <v>19000</v>
      </c>
      <c r="T4080" s="35">
        <f t="shared" si="318"/>
        <v>19000</v>
      </c>
      <c r="U4080" s="36">
        <f t="shared" si="319"/>
        <v>21280.000000000004</v>
      </c>
      <c r="V4080" s="37" t="s">
        <v>48</v>
      </c>
      <c r="W4080" s="32">
        <v>2016</v>
      </c>
      <c r="X4080" s="38" t="s">
        <v>48</v>
      </c>
    </row>
    <row r="4081" spans="1:24" ht="50.1" customHeight="1">
      <c r="A4081" s="29" t="s">
        <v>9778</v>
      </c>
      <c r="B4081" s="30" t="s">
        <v>35</v>
      </c>
      <c r="C4081" s="31" t="s">
        <v>2810</v>
      </c>
      <c r="D4081" s="31" t="s">
        <v>2811</v>
      </c>
      <c r="E4081" s="31" t="s">
        <v>2812</v>
      </c>
      <c r="F4081" s="31" t="s">
        <v>48</v>
      </c>
      <c r="G4081" s="32" t="s">
        <v>40</v>
      </c>
      <c r="H4081" s="33">
        <v>0</v>
      </c>
      <c r="I4081" s="67">
        <v>590000000</v>
      </c>
      <c r="J4081" s="32" t="s">
        <v>41</v>
      </c>
      <c r="K4081" s="32" t="s">
        <v>2101</v>
      </c>
      <c r="L4081" s="32" t="s">
        <v>43</v>
      </c>
      <c r="M4081" s="32" t="s">
        <v>84</v>
      </c>
      <c r="N4081" s="32" t="s">
        <v>2369</v>
      </c>
      <c r="O4081" s="32" t="s">
        <v>640</v>
      </c>
      <c r="P4081" s="32" t="s">
        <v>133</v>
      </c>
      <c r="Q4081" s="32" t="s">
        <v>134</v>
      </c>
      <c r="R4081" s="34">
        <v>12030</v>
      </c>
      <c r="S4081" s="34">
        <v>192</v>
      </c>
      <c r="T4081" s="35">
        <f t="shared" si="318"/>
        <v>2309760</v>
      </c>
      <c r="U4081" s="36">
        <f t="shared" si="319"/>
        <v>2586931.2000000002</v>
      </c>
      <c r="V4081" s="37" t="s">
        <v>48</v>
      </c>
      <c r="W4081" s="32">
        <v>2016</v>
      </c>
      <c r="X4081" s="38" t="s">
        <v>48</v>
      </c>
    </row>
    <row r="4082" spans="1:24" ht="50.1" customHeight="1">
      <c r="A4082" s="29" t="s">
        <v>9779</v>
      </c>
      <c r="B4082" s="30" t="s">
        <v>35</v>
      </c>
      <c r="C4082" s="31" t="s">
        <v>6217</v>
      </c>
      <c r="D4082" s="31" t="s">
        <v>6088</v>
      </c>
      <c r="E4082" s="31" t="s">
        <v>6218</v>
      </c>
      <c r="F4082" s="31" t="s">
        <v>48</v>
      </c>
      <c r="G4082" s="32" t="s">
        <v>40</v>
      </c>
      <c r="H4082" s="33">
        <v>0</v>
      </c>
      <c r="I4082" s="67">
        <v>590000000</v>
      </c>
      <c r="J4082" s="32" t="s">
        <v>41</v>
      </c>
      <c r="K4082" s="32" t="s">
        <v>2101</v>
      </c>
      <c r="L4082" s="32" t="s">
        <v>43</v>
      </c>
      <c r="M4082" s="32" t="s">
        <v>84</v>
      </c>
      <c r="N4082" s="32" t="s">
        <v>2369</v>
      </c>
      <c r="O4082" s="32" t="s">
        <v>640</v>
      </c>
      <c r="P4082" s="32" t="s">
        <v>162</v>
      </c>
      <c r="Q4082" s="32" t="s">
        <v>163</v>
      </c>
      <c r="R4082" s="34">
        <v>15</v>
      </c>
      <c r="S4082" s="34">
        <v>1250376.79</v>
      </c>
      <c r="T4082" s="35">
        <f t="shared" si="318"/>
        <v>18755651.850000001</v>
      </c>
      <c r="U4082" s="36">
        <f t="shared" si="319"/>
        <v>21006330.072000004</v>
      </c>
      <c r="V4082" s="37" t="s">
        <v>48</v>
      </c>
      <c r="W4082" s="32">
        <v>2016</v>
      </c>
      <c r="X4082" s="38" t="s">
        <v>48</v>
      </c>
    </row>
    <row r="4083" spans="1:24" ht="50.1" customHeight="1">
      <c r="A4083" s="29" t="s">
        <v>9780</v>
      </c>
      <c r="B4083" s="30" t="s">
        <v>35</v>
      </c>
      <c r="C4083" s="31" t="s">
        <v>6180</v>
      </c>
      <c r="D4083" s="31" t="s">
        <v>6088</v>
      </c>
      <c r="E4083" s="31" t="s">
        <v>6181</v>
      </c>
      <c r="F4083" s="31" t="s">
        <v>48</v>
      </c>
      <c r="G4083" s="32" t="s">
        <v>40</v>
      </c>
      <c r="H4083" s="33">
        <v>0</v>
      </c>
      <c r="I4083" s="67">
        <v>590000000</v>
      </c>
      <c r="J4083" s="32" t="s">
        <v>41</v>
      </c>
      <c r="K4083" s="32" t="s">
        <v>2101</v>
      </c>
      <c r="L4083" s="32" t="s">
        <v>43</v>
      </c>
      <c r="M4083" s="32" t="s">
        <v>84</v>
      </c>
      <c r="N4083" s="32" t="s">
        <v>2369</v>
      </c>
      <c r="O4083" s="32" t="s">
        <v>640</v>
      </c>
      <c r="P4083" s="32" t="s">
        <v>162</v>
      </c>
      <c r="Q4083" s="32" t="s">
        <v>163</v>
      </c>
      <c r="R4083" s="34">
        <v>15.2</v>
      </c>
      <c r="S4083" s="34">
        <v>549199.11</v>
      </c>
      <c r="T4083" s="35">
        <f t="shared" ref="T4083:T4116" si="322">R4083*S4083</f>
        <v>8347826.4719999991</v>
      </c>
      <c r="U4083" s="36">
        <f t="shared" ref="U4083:U4116" si="323">T4083*1.12</f>
        <v>9349565.6486399993</v>
      </c>
      <c r="V4083" s="37" t="s">
        <v>48</v>
      </c>
      <c r="W4083" s="32">
        <v>2016</v>
      </c>
      <c r="X4083" s="38" t="s">
        <v>48</v>
      </c>
    </row>
    <row r="4084" spans="1:24" ht="50.1" customHeight="1">
      <c r="A4084" s="29" t="s">
        <v>9781</v>
      </c>
      <c r="B4084" s="30" t="s">
        <v>35</v>
      </c>
      <c r="C4084" s="31" t="s">
        <v>8685</v>
      </c>
      <c r="D4084" s="31" t="s">
        <v>6088</v>
      </c>
      <c r="E4084" s="31" t="s">
        <v>8686</v>
      </c>
      <c r="F4084" s="31" t="s">
        <v>48</v>
      </c>
      <c r="G4084" s="32" t="s">
        <v>40</v>
      </c>
      <c r="H4084" s="33">
        <v>0</v>
      </c>
      <c r="I4084" s="67">
        <v>590000000</v>
      </c>
      <c r="J4084" s="32" t="s">
        <v>41</v>
      </c>
      <c r="K4084" s="32" t="s">
        <v>2101</v>
      </c>
      <c r="L4084" s="32" t="s">
        <v>43</v>
      </c>
      <c r="M4084" s="32" t="s">
        <v>84</v>
      </c>
      <c r="N4084" s="32" t="s">
        <v>2369</v>
      </c>
      <c r="O4084" s="32" t="s">
        <v>640</v>
      </c>
      <c r="P4084" s="32" t="s">
        <v>162</v>
      </c>
      <c r="Q4084" s="32" t="s">
        <v>163</v>
      </c>
      <c r="R4084" s="34">
        <v>5.15</v>
      </c>
      <c r="S4084" s="34">
        <v>2538000</v>
      </c>
      <c r="T4084" s="35">
        <f t="shared" si="322"/>
        <v>13070700</v>
      </c>
      <c r="U4084" s="36">
        <f t="shared" si="323"/>
        <v>14639184.000000002</v>
      </c>
      <c r="V4084" s="37" t="s">
        <v>48</v>
      </c>
      <c r="W4084" s="32">
        <v>2016</v>
      </c>
      <c r="X4084" s="38" t="s">
        <v>48</v>
      </c>
    </row>
    <row r="4085" spans="1:24" ht="50.1" customHeight="1">
      <c r="A4085" s="29" t="s">
        <v>9782</v>
      </c>
      <c r="B4085" s="30" t="s">
        <v>35</v>
      </c>
      <c r="C4085" s="31" t="s">
        <v>9783</v>
      </c>
      <c r="D4085" s="31" t="s">
        <v>9784</v>
      </c>
      <c r="E4085" s="31" t="s">
        <v>9785</v>
      </c>
      <c r="F4085" s="31" t="s">
        <v>9786</v>
      </c>
      <c r="G4085" s="32" t="s">
        <v>40</v>
      </c>
      <c r="H4085" s="33">
        <v>0</v>
      </c>
      <c r="I4085" s="67">
        <v>590000000</v>
      </c>
      <c r="J4085" s="32" t="s">
        <v>43</v>
      </c>
      <c r="K4085" s="32" t="s">
        <v>8933</v>
      </c>
      <c r="L4085" s="32" t="s">
        <v>43</v>
      </c>
      <c r="M4085" s="32" t="s">
        <v>84</v>
      </c>
      <c r="N4085" s="32" t="s">
        <v>9787</v>
      </c>
      <c r="O4085" s="32" t="s">
        <v>7097</v>
      </c>
      <c r="P4085" s="32" t="s">
        <v>3452</v>
      </c>
      <c r="Q4085" s="32" t="s">
        <v>3453</v>
      </c>
      <c r="R4085" s="34">
        <v>2</v>
      </c>
      <c r="S4085" s="34">
        <v>17000</v>
      </c>
      <c r="T4085" s="35">
        <f t="shared" si="322"/>
        <v>34000</v>
      </c>
      <c r="U4085" s="36">
        <f t="shared" si="323"/>
        <v>38080</v>
      </c>
      <c r="V4085" s="37" t="s">
        <v>48</v>
      </c>
      <c r="W4085" s="32">
        <v>2016</v>
      </c>
      <c r="X4085" s="38" t="s">
        <v>48</v>
      </c>
    </row>
    <row r="4086" spans="1:24" ht="50.1" customHeight="1">
      <c r="A4086" s="29" t="s">
        <v>9788</v>
      </c>
      <c r="B4086" s="30" t="s">
        <v>35</v>
      </c>
      <c r="C4086" s="31" t="s">
        <v>9789</v>
      </c>
      <c r="D4086" s="31" t="s">
        <v>9790</v>
      </c>
      <c r="E4086" s="31" t="s">
        <v>9791</v>
      </c>
      <c r="F4086" s="31" t="s">
        <v>9792</v>
      </c>
      <c r="G4086" s="32" t="s">
        <v>40</v>
      </c>
      <c r="H4086" s="33">
        <v>0</v>
      </c>
      <c r="I4086" s="67">
        <v>590000000</v>
      </c>
      <c r="J4086" s="32" t="s">
        <v>43</v>
      </c>
      <c r="K4086" s="32" t="s">
        <v>8933</v>
      </c>
      <c r="L4086" s="32" t="s">
        <v>43</v>
      </c>
      <c r="M4086" s="32" t="s">
        <v>84</v>
      </c>
      <c r="N4086" s="32" t="s">
        <v>9787</v>
      </c>
      <c r="O4086" s="32" t="s">
        <v>7097</v>
      </c>
      <c r="P4086" s="32" t="s">
        <v>3452</v>
      </c>
      <c r="Q4086" s="32" t="s">
        <v>3453</v>
      </c>
      <c r="R4086" s="34">
        <v>1</v>
      </c>
      <c r="S4086" s="34">
        <v>200000</v>
      </c>
      <c r="T4086" s="35">
        <f t="shared" si="322"/>
        <v>200000</v>
      </c>
      <c r="U4086" s="36">
        <f t="shared" si="323"/>
        <v>224000.00000000003</v>
      </c>
      <c r="V4086" s="37" t="s">
        <v>48</v>
      </c>
      <c r="W4086" s="32">
        <v>2016</v>
      </c>
      <c r="X4086" s="38" t="s">
        <v>48</v>
      </c>
    </row>
    <row r="4087" spans="1:24" ht="50.1" customHeight="1">
      <c r="A4087" s="29" t="s">
        <v>9793</v>
      </c>
      <c r="B4087" s="30" t="s">
        <v>35</v>
      </c>
      <c r="C4087" s="31" t="s">
        <v>9083</v>
      </c>
      <c r="D4087" s="31" t="s">
        <v>9084</v>
      </c>
      <c r="E4087" s="31" t="s">
        <v>9085</v>
      </c>
      <c r="F4087" s="31" t="s">
        <v>9090</v>
      </c>
      <c r="G4087" s="32" t="s">
        <v>40</v>
      </c>
      <c r="H4087" s="33">
        <v>0</v>
      </c>
      <c r="I4087" s="67">
        <v>590000000</v>
      </c>
      <c r="J4087" s="32" t="s">
        <v>394</v>
      </c>
      <c r="K4087" s="32" t="s">
        <v>2101</v>
      </c>
      <c r="L4087" s="32" t="s">
        <v>394</v>
      </c>
      <c r="M4087" s="32" t="s">
        <v>512</v>
      </c>
      <c r="N4087" s="32" t="s">
        <v>225</v>
      </c>
      <c r="O4087" s="32" t="s">
        <v>111</v>
      </c>
      <c r="P4087" s="32">
        <v>796</v>
      </c>
      <c r="Q4087" s="32" t="s">
        <v>47</v>
      </c>
      <c r="R4087" s="34">
        <v>4</v>
      </c>
      <c r="S4087" s="34">
        <v>35700</v>
      </c>
      <c r="T4087" s="35">
        <f t="shared" si="322"/>
        <v>142800</v>
      </c>
      <c r="U4087" s="36">
        <f t="shared" si="323"/>
        <v>159936.00000000003</v>
      </c>
      <c r="V4087" s="37" t="s">
        <v>48</v>
      </c>
      <c r="W4087" s="32">
        <v>2016</v>
      </c>
      <c r="X4087" s="38" t="s">
        <v>48</v>
      </c>
    </row>
    <row r="4088" spans="1:24" ht="50.1" customHeight="1">
      <c r="A4088" s="29" t="s">
        <v>9794</v>
      </c>
      <c r="B4088" s="30" t="s">
        <v>35</v>
      </c>
      <c r="C4088" s="31" t="s">
        <v>9083</v>
      </c>
      <c r="D4088" s="31" t="s">
        <v>9084</v>
      </c>
      <c r="E4088" s="31" t="s">
        <v>9085</v>
      </c>
      <c r="F4088" s="31" t="s">
        <v>9086</v>
      </c>
      <c r="G4088" s="32" t="s">
        <v>40</v>
      </c>
      <c r="H4088" s="33">
        <v>0</v>
      </c>
      <c r="I4088" s="67">
        <v>590000000</v>
      </c>
      <c r="J4088" s="32" t="s">
        <v>394</v>
      </c>
      <c r="K4088" s="32" t="s">
        <v>2101</v>
      </c>
      <c r="L4088" s="32" t="s">
        <v>394</v>
      </c>
      <c r="M4088" s="32" t="s">
        <v>512</v>
      </c>
      <c r="N4088" s="32" t="s">
        <v>225</v>
      </c>
      <c r="O4088" s="32" t="s">
        <v>111</v>
      </c>
      <c r="P4088" s="32">
        <v>796</v>
      </c>
      <c r="Q4088" s="32" t="s">
        <v>47</v>
      </c>
      <c r="R4088" s="34">
        <v>65</v>
      </c>
      <c r="S4088" s="34">
        <v>24480</v>
      </c>
      <c r="T4088" s="35">
        <f t="shared" si="322"/>
        <v>1591200</v>
      </c>
      <c r="U4088" s="36">
        <f t="shared" si="323"/>
        <v>1782144.0000000002</v>
      </c>
      <c r="V4088" s="37" t="s">
        <v>48</v>
      </c>
      <c r="W4088" s="32">
        <v>2016</v>
      </c>
      <c r="X4088" s="38" t="s">
        <v>48</v>
      </c>
    </row>
    <row r="4089" spans="1:24" ht="50.1" customHeight="1">
      <c r="A4089" s="29" t="s">
        <v>9795</v>
      </c>
      <c r="B4089" s="30" t="s">
        <v>35</v>
      </c>
      <c r="C4089" s="31" t="s">
        <v>9083</v>
      </c>
      <c r="D4089" s="31" t="s">
        <v>9084</v>
      </c>
      <c r="E4089" s="31" t="s">
        <v>9085</v>
      </c>
      <c r="F4089" s="31" t="s">
        <v>9092</v>
      </c>
      <c r="G4089" s="32" t="s">
        <v>40</v>
      </c>
      <c r="H4089" s="33">
        <v>0</v>
      </c>
      <c r="I4089" s="67">
        <v>590000000</v>
      </c>
      <c r="J4089" s="32" t="s">
        <v>394</v>
      </c>
      <c r="K4089" s="32" t="s">
        <v>2101</v>
      </c>
      <c r="L4089" s="32" t="s">
        <v>394</v>
      </c>
      <c r="M4089" s="32" t="s">
        <v>512</v>
      </c>
      <c r="N4089" s="32" t="s">
        <v>225</v>
      </c>
      <c r="O4089" s="32" t="s">
        <v>111</v>
      </c>
      <c r="P4089" s="32">
        <v>796</v>
      </c>
      <c r="Q4089" s="32" t="s">
        <v>47</v>
      </c>
      <c r="R4089" s="34">
        <v>58</v>
      </c>
      <c r="S4089" s="34">
        <v>35700</v>
      </c>
      <c r="T4089" s="35">
        <f t="shared" si="322"/>
        <v>2070600</v>
      </c>
      <c r="U4089" s="36">
        <f t="shared" si="323"/>
        <v>2319072</v>
      </c>
      <c r="V4089" s="37" t="s">
        <v>48</v>
      </c>
      <c r="W4089" s="32">
        <v>2016</v>
      </c>
      <c r="X4089" s="38" t="s">
        <v>48</v>
      </c>
    </row>
    <row r="4090" spans="1:24" ht="50.1" customHeight="1">
      <c r="A4090" s="29" t="s">
        <v>9796</v>
      </c>
      <c r="B4090" s="30" t="s">
        <v>35</v>
      </c>
      <c r="C4090" s="31" t="s">
        <v>9083</v>
      </c>
      <c r="D4090" s="31" t="s">
        <v>9084</v>
      </c>
      <c r="E4090" s="31" t="s">
        <v>9085</v>
      </c>
      <c r="F4090" s="31" t="s">
        <v>9094</v>
      </c>
      <c r="G4090" s="32" t="s">
        <v>40</v>
      </c>
      <c r="H4090" s="33">
        <v>0</v>
      </c>
      <c r="I4090" s="67">
        <v>590000000</v>
      </c>
      <c r="J4090" s="32" t="s">
        <v>394</v>
      </c>
      <c r="K4090" s="32" t="s">
        <v>2101</v>
      </c>
      <c r="L4090" s="32" t="s">
        <v>394</v>
      </c>
      <c r="M4090" s="32" t="s">
        <v>512</v>
      </c>
      <c r="N4090" s="32" t="s">
        <v>225</v>
      </c>
      <c r="O4090" s="32" t="s">
        <v>111</v>
      </c>
      <c r="P4090" s="32">
        <v>796</v>
      </c>
      <c r="Q4090" s="32" t="s">
        <v>47</v>
      </c>
      <c r="R4090" s="34">
        <v>14</v>
      </c>
      <c r="S4090" s="34">
        <v>31365</v>
      </c>
      <c r="T4090" s="35">
        <f t="shared" si="322"/>
        <v>439110</v>
      </c>
      <c r="U4090" s="36">
        <f t="shared" si="323"/>
        <v>491803.20000000007</v>
      </c>
      <c r="V4090" s="37" t="s">
        <v>48</v>
      </c>
      <c r="W4090" s="32">
        <v>2016</v>
      </c>
      <c r="X4090" s="38" t="s">
        <v>48</v>
      </c>
    </row>
    <row r="4091" spans="1:24" ht="50.1" customHeight="1">
      <c r="A4091" s="29" t="s">
        <v>9797</v>
      </c>
      <c r="B4091" s="30" t="s">
        <v>35</v>
      </c>
      <c r="C4091" s="31" t="s">
        <v>9083</v>
      </c>
      <c r="D4091" s="31" t="s">
        <v>9084</v>
      </c>
      <c r="E4091" s="31" t="s">
        <v>9085</v>
      </c>
      <c r="F4091" s="31" t="s">
        <v>9798</v>
      </c>
      <c r="G4091" s="32" t="s">
        <v>40</v>
      </c>
      <c r="H4091" s="33">
        <v>0</v>
      </c>
      <c r="I4091" s="67">
        <v>590000000</v>
      </c>
      <c r="J4091" s="32" t="s">
        <v>394</v>
      </c>
      <c r="K4091" s="32" t="s">
        <v>2101</v>
      </c>
      <c r="L4091" s="32" t="s">
        <v>394</v>
      </c>
      <c r="M4091" s="32" t="s">
        <v>512</v>
      </c>
      <c r="N4091" s="32" t="s">
        <v>225</v>
      </c>
      <c r="O4091" s="32" t="s">
        <v>111</v>
      </c>
      <c r="P4091" s="32">
        <v>796</v>
      </c>
      <c r="Q4091" s="32" t="s">
        <v>47</v>
      </c>
      <c r="R4091" s="34">
        <v>65</v>
      </c>
      <c r="S4091" s="34">
        <v>36210</v>
      </c>
      <c r="T4091" s="35">
        <f t="shared" si="322"/>
        <v>2353650</v>
      </c>
      <c r="U4091" s="36">
        <f t="shared" si="323"/>
        <v>2636088.0000000005</v>
      </c>
      <c r="V4091" s="37" t="s">
        <v>48</v>
      </c>
      <c r="W4091" s="32">
        <v>2016</v>
      </c>
      <c r="X4091" s="38" t="s">
        <v>48</v>
      </c>
    </row>
    <row r="4092" spans="1:24" ht="50.1" customHeight="1">
      <c r="A4092" s="29" t="s">
        <v>9799</v>
      </c>
      <c r="B4092" s="30" t="s">
        <v>35</v>
      </c>
      <c r="C4092" s="31" t="s">
        <v>9800</v>
      </c>
      <c r="D4092" s="31" t="s">
        <v>1219</v>
      </c>
      <c r="E4092" s="31" t="s">
        <v>9801</v>
      </c>
      <c r="F4092" s="31" t="s">
        <v>9802</v>
      </c>
      <c r="G4092" s="32" t="s">
        <v>40</v>
      </c>
      <c r="H4092" s="33">
        <v>0</v>
      </c>
      <c r="I4092" s="67">
        <v>590000000</v>
      </c>
      <c r="J4092" s="32" t="s">
        <v>41</v>
      </c>
      <c r="K4092" s="32" t="s">
        <v>4155</v>
      </c>
      <c r="L4092" s="32" t="s">
        <v>41</v>
      </c>
      <c r="M4092" s="32" t="s">
        <v>69</v>
      </c>
      <c r="N4092" s="32" t="s">
        <v>407</v>
      </c>
      <c r="O4092" s="32" t="s">
        <v>71</v>
      </c>
      <c r="P4092" s="32" t="s">
        <v>994</v>
      </c>
      <c r="Q4092" s="32" t="s">
        <v>1222</v>
      </c>
      <c r="R4092" s="34">
        <v>5077</v>
      </c>
      <c r="S4092" s="34">
        <v>3615.2669999999998</v>
      </c>
      <c r="T4092" s="35">
        <f t="shared" si="322"/>
        <v>18354710.559</v>
      </c>
      <c r="U4092" s="36">
        <f t="shared" si="323"/>
        <v>20557275.826080002</v>
      </c>
      <c r="V4092" s="37" t="s">
        <v>48</v>
      </c>
      <c r="W4092" s="32">
        <v>2016</v>
      </c>
      <c r="X4092" s="38" t="s">
        <v>48</v>
      </c>
    </row>
    <row r="4093" spans="1:24" ht="50.1" customHeight="1">
      <c r="A4093" s="29" t="s">
        <v>9803</v>
      </c>
      <c r="B4093" s="30" t="s">
        <v>35</v>
      </c>
      <c r="C4093" s="31" t="s">
        <v>9804</v>
      </c>
      <c r="D4093" s="31" t="s">
        <v>1219</v>
      </c>
      <c r="E4093" s="31" t="s">
        <v>9805</v>
      </c>
      <c r="F4093" s="31" t="s">
        <v>9806</v>
      </c>
      <c r="G4093" s="32" t="s">
        <v>40</v>
      </c>
      <c r="H4093" s="33">
        <v>0</v>
      </c>
      <c r="I4093" s="67">
        <v>590000000</v>
      </c>
      <c r="J4093" s="32" t="s">
        <v>41</v>
      </c>
      <c r="K4093" s="32" t="s">
        <v>4155</v>
      </c>
      <c r="L4093" s="32" t="s">
        <v>41</v>
      </c>
      <c r="M4093" s="32" t="s">
        <v>69</v>
      </c>
      <c r="N4093" s="32" t="s">
        <v>407</v>
      </c>
      <c r="O4093" s="32" t="s">
        <v>71</v>
      </c>
      <c r="P4093" s="32" t="s">
        <v>994</v>
      </c>
      <c r="Q4093" s="32" t="s">
        <v>1222</v>
      </c>
      <c r="R4093" s="34">
        <v>3682</v>
      </c>
      <c r="S4093" s="34">
        <v>3525.194</v>
      </c>
      <c r="T4093" s="35">
        <f t="shared" si="322"/>
        <v>12979764.308</v>
      </c>
      <c r="U4093" s="36">
        <f t="shared" si="323"/>
        <v>14537336.024960002</v>
      </c>
      <c r="V4093" s="37" t="s">
        <v>48</v>
      </c>
      <c r="W4093" s="32">
        <v>2016</v>
      </c>
      <c r="X4093" s="38" t="s">
        <v>48</v>
      </c>
    </row>
    <row r="4094" spans="1:24" ht="50.1" customHeight="1">
      <c r="A4094" s="29" t="s">
        <v>9807</v>
      </c>
      <c r="B4094" s="30" t="s">
        <v>35</v>
      </c>
      <c r="C4094" s="31" t="s">
        <v>9808</v>
      </c>
      <c r="D4094" s="31" t="s">
        <v>1219</v>
      </c>
      <c r="E4094" s="31" t="s">
        <v>9809</v>
      </c>
      <c r="F4094" s="31" t="s">
        <v>9810</v>
      </c>
      <c r="G4094" s="32" t="s">
        <v>40</v>
      </c>
      <c r="H4094" s="33">
        <v>0</v>
      </c>
      <c r="I4094" s="67">
        <v>590000000</v>
      </c>
      <c r="J4094" s="32" t="s">
        <v>41</v>
      </c>
      <c r="K4094" s="32" t="s">
        <v>4155</v>
      </c>
      <c r="L4094" s="32" t="s">
        <v>41</v>
      </c>
      <c r="M4094" s="32" t="s">
        <v>69</v>
      </c>
      <c r="N4094" s="32" t="s">
        <v>407</v>
      </c>
      <c r="O4094" s="32" t="s">
        <v>71</v>
      </c>
      <c r="P4094" s="32" t="s">
        <v>994</v>
      </c>
      <c r="Q4094" s="32" t="s">
        <v>1222</v>
      </c>
      <c r="R4094" s="34">
        <v>261</v>
      </c>
      <c r="S4094" s="34">
        <v>2627.808</v>
      </c>
      <c r="T4094" s="35">
        <f t="shared" si="322"/>
        <v>685857.88800000004</v>
      </c>
      <c r="U4094" s="36">
        <f t="shared" si="323"/>
        <v>768160.8345600001</v>
      </c>
      <c r="V4094" s="37" t="s">
        <v>48</v>
      </c>
      <c r="W4094" s="32">
        <v>2016</v>
      </c>
      <c r="X4094" s="38" t="s">
        <v>48</v>
      </c>
    </row>
    <row r="4095" spans="1:24" ht="50.1" customHeight="1">
      <c r="A4095" s="29" t="s">
        <v>9811</v>
      </c>
      <c r="B4095" s="30" t="s">
        <v>35</v>
      </c>
      <c r="C4095" s="31" t="s">
        <v>9812</v>
      </c>
      <c r="D4095" s="31" t="s">
        <v>1219</v>
      </c>
      <c r="E4095" s="31" t="s">
        <v>9813</v>
      </c>
      <c r="F4095" s="31" t="s">
        <v>9814</v>
      </c>
      <c r="G4095" s="32" t="s">
        <v>40</v>
      </c>
      <c r="H4095" s="33">
        <v>0</v>
      </c>
      <c r="I4095" s="67">
        <v>590000000</v>
      </c>
      <c r="J4095" s="32" t="s">
        <v>41</v>
      </c>
      <c r="K4095" s="32" t="s">
        <v>4155</v>
      </c>
      <c r="L4095" s="32" t="s">
        <v>41</v>
      </c>
      <c r="M4095" s="32" t="s">
        <v>69</v>
      </c>
      <c r="N4095" s="32" t="s">
        <v>407</v>
      </c>
      <c r="O4095" s="32" t="s">
        <v>71</v>
      </c>
      <c r="P4095" s="32" t="s">
        <v>994</v>
      </c>
      <c r="Q4095" s="32" t="s">
        <v>1222</v>
      </c>
      <c r="R4095" s="34">
        <v>1290</v>
      </c>
      <c r="S4095" s="34">
        <v>6063.4719999999998</v>
      </c>
      <c r="T4095" s="35">
        <f t="shared" si="322"/>
        <v>7821878.8799999999</v>
      </c>
      <c r="U4095" s="36">
        <f t="shared" si="323"/>
        <v>8760504.3456000015</v>
      </c>
      <c r="V4095" s="37" t="s">
        <v>48</v>
      </c>
      <c r="W4095" s="32">
        <v>2016</v>
      </c>
      <c r="X4095" s="38" t="s">
        <v>48</v>
      </c>
    </row>
    <row r="4096" spans="1:24" ht="50.1" customHeight="1">
      <c r="A4096" s="29" t="s">
        <v>9815</v>
      </c>
      <c r="B4096" s="30" t="s">
        <v>35</v>
      </c>
      <c r="C4096" s="31" t="s">
        <v>9816</v>
      </c>
      <c r="D4096" s="31" t="s">
        <v>1219</v>
      </c>
      <c r="E4096" s="31" t="s">
        <v>9817</v>
      </c>
      <c r="F4096" s="31" t="s">
        <v>9818</v>
      </c>
      <c r="G4096" s="32" t="s">
        <v>40</v>
      </c>
      <c r="H4096" s="33">
        <v>0</v>
      </c>
      <c r="I4096" s="67">
        <v>590000000</v>
      </c>
      <c r="J4096" s="32" t="s">
        <v>41</v>
      </c>
      <c r="K4096" s="32" t="s">
        <v>4155</v>
      </c>
      <c r="L4096" s="32" t="s">
        <v>41</v>
      </c>
      <c r="M4096" s="32" t="s">
        <v>69</v>
      </c>
      <c r="N4096" s="32" t="s">
        <v>407</v>
      </c>
      <c r="O4096" s="32" t="s">
        <v>71</v>
      </c>
      <c r="P4096" s="32" t="s">
        <v>994</v>
      </c>
      <c r="Q4096" s="32" t="s">
        <v>1222</v>
      </c>
      <c r="R4096" s="34">
        <v>2392</v>
      </c>
      <c r="S4096" s="34">
        <v>3251.4319999999998</v>
      </c>
      <c r="T4096" s="35">
        <f t="shared" si="322"/>
        <v>7777425.3439999996</v>
      </c>
      <c r="U4096" s="36">
        <f t="shared" si="323"/>
        <v>8710716.38528</v>
      </c>
      <c r="V4096" s="37" t="s">
        <v>48</v>
      </c>
      <c r="W4096" s="32">
        <v>2016</v>
      </c>
      <c r="X4096" s="38" t="s">
        <v>48</v>
      </c>
    </row>
    <row r="4097" spans="1:24" ht="50.1" customHeight="1">
      <c r="A4097" s="29" t="s">
        <v>9819</v>
      </c>
      <c r="B4097" s="30" t="s">
        <v>35</v>
      </c>
      <c r="C4097" s="31" t="s">
        <v>9820</v>
      </c>
      <c r="D4097" s="31" t="s">
        <v>9821</v>
      </c>
      <c r="E4097" s="31" t="s">
        <v>9822</v>
      </c>
      <c r="F4097" s="31" t="s">
        <v>9823</v>
      </c>
      <c r="G4097" s="32" t="s">
        <v>40</v>
      </c>
      <c r="H4097" s="33">
        <v>0</v>
      </c>
      <c r="I4097" s="67">
        <v>590000000</v>
      </c>
      <c r="J4097" s="32" t="s">
        <v>41</v>
      </c>
      <c r="K4097" s="32" t="s">
        <v>2101</v>
      </c>
      <c r="L4097" s="32" t="s">
        <v>43</v>
      </c>
      <c r="M4097" s="32" t="s">
        <v>69</v>
      </c>
      <c r="N4097" s="32" t="s">
        <v>70</v>
      </c>
      <c r="O4097" s="32" t="s">
        <v>105</v>
      </c>
      <c r="P4097" s="32">
        <v>796</v>
      </c>
      <c r="Q4097" s="32" t="s">
        <v>47</v>
      </c>
      <c r="R4097" s="34">
        <v>1</v>
      </c>
      <c r="S4097" s="34">
        <v>40500</v>
      </c>
      <c r="T4097" s="35">
        <f t="shared" si="322"/>
        <v>40500</v>
      </c>
      <c r="U4097" s="36">
        <f t="shared" si="323"/>
        <v>45360.000000000007</v>
      </c>
      <c r="V4097" s="37" t="s">
        <v>48</v>
      </c>
      <c r="W4097" s="32">
        <v>2016</v>
      </c>
      <c r="X4097" s="38" t="s">
        <v>48</v>
      </c>
    </row>
    <row r="4098" spans="1:24" ht="50.1" customHeight="1">
      <c r="A4098" s="29" t="s">
        <v>9824</v>
      </c>
      <c r="B4098" s="30" t="s">
        <v>35</v>
      </c>
      <c r="C4098" s="31" t="s">
        <v>9825</v>
      </c>
      <c r="D4098" s="31" t="s">
        <v>9639</v>
      </c>
      <c r="E4098" s="31" t="s">
        <v>9826</v>
      </c>
      <c r="F4098" s="31" t="s">
        <v>9827</v>
      </c>
      <c r="G4098" s="32" t="s">
        <v>40</v>
      </c>
      <c r="H4098" s="33">
        <v>0</v>
      </c>
      <c r="I4098" s="67">
        <v>590000000</v>
      </c>
      <c r="J4098" s="32" t="s">
        <v>41</v>
      </c>
      <c r="K4098" s="32" t="s">
        <v>2101</v>
      </c>
      <c r="L4098" s="32" t="s">
        <v>43</v>
      </c>
      <c r="M4098" s="32" t="s">
        <v>69</v>
      </c>
      <c r="N4098" s="32" t="s">
        <v>70</v>
      </c>
      <c r="O4098" s="32" t="s">
        <v>105</v>
      </c>
      <c r="P4098" s="32">
        <v>796</v>
      </c>
      <c r="Q4098" s="32" t="s">
        <v>47</v>
      </c>
      <c r="R4098" s="34">
        <v>1</v>
      </c>
      <c r="S4098" s="34">
        <v>169642.86</v>
      </c>
      <c r="T4098" s="35">
        <f t="shared" si="322"/>
        <v>169642.86</v>
      </c>
      <c r="U4098" s="36">
        <f t="shared" si="323"/>
        <v>190000.00320000001</v>
      </c>
      <c r="V4098" s="37" t="s">
        <v>48</v>
      </c>
      <c r="W4098" s="32">
        <v>2016</v>
      </c>
      <c r="X4098" s="38" t="s">
        <v>48</v>
      </c>
    </row>
    <row r="4099" spans="1:24" ht="50.1" customHeight="1">
      <c r="A4099" s="29" t="s">
        <v>9828</v>
      </c>
      <c r="B4099" s="30" t="s">
        <v>35</v>
      </c>
      <c r="C4099" s="31" t="s">
        <v>9829</v>
      </c>
      <c r="D4099" s="31" t="s">
        <v>6622</v>
      </c>
      <c r="E4099" s="31" t="s">
        <v>9830</v>
      </c>
      <c r="F4099" s="31" t="s">
        <v>48</v>
      </c>
      <c r="G4099" s="32" t="s">
        <v>40</v>
      </c>
      <c r="H4099" s="33">
        <v>50</v>
      </c>
      <c r="I4099" s="67">
        <v>590000000</v>
      </c>
      <c r="J4099" s="32" t="s">
        <v>41</v>
      </c>
      <c r="K4099" s="32" t="s">
        <v>2101</v>
      </c>
      <c r="L4099" s="32" t="s">
        <v>41</v>
      </c>
      <c r="M4099" s="32" t="s">
        <v>84</v>
      </c>
      <c r="N4099" s="32" t="s">
        <v>314</v>
      </c>
      <c r="O4099" s="32" t="s">
        <v>56</v>
      </c>
      <c r="P4099" s="32">
        <v>796</v>
      </c>
      <c r="Q4099" s="32" t="s">
        <v>47</v>
      </c>
      <c r="R4099" s="34">
        <v>4</v>
      </c>
      <c r="S4099" s="34">
        <v>5500</v>
      </c>
      <c r="T4099" s="35">
        <f t="shared" si="322"/>
        <v>22000</v>
      </c>
      <c r="U4099" s="36">
        <f t="shared" si="323"/>
        <v>24640.000000000004</v>
      </c>
      <c r="V4099" s="37" t="s">
        <v>48</v>
      </c>
      <c r="W4099" s="32">
        <v>2016</v>
      </c>
      <c r="X4099" s="38" t="s">
        <v>48</v>
      </c>
    </row>
    <row r="4100" spans="1:24" ht="50.1" customHeight="1">
      <c r="A4100" s="29" t="s">
        <v>9831</v>
      </c>
      <c r="B4100" s="30" t="s">
        <v>35</v>
      </c>
      <c r="C4100" s="31" t="s">
        <v>9832</v>
      </c>
      <c r="D4100" s="31" t="s">
        <v>2097</v>
      </c>
      <c r="E4100" s="31" t="s">
        <v>9833</v>
      </c>
      <c r="F4100" s="31" t="s">
        <v>48</v>
      </c>
      <c r="G4100" s="32" t="s">
        <v>40</v>
      </c>
      <c r="H4100" s="33">
        <v>50</v>
      </c>
      <c r="I4100" s="67">
        <v>590000000</v>
      </c>
      <c r="J4100" s="32" t="s">
        <v>41</v>
      </c>
      <c r="K4100" s="32" t="s">
        <v>2101</v>
      </c>
      <c r="L4100" s="32" t="s">
        <v>41</v>
      </c>
      <c r="M4100" s="32" t="s">
        <v>84</v>
      </c>
      <c r="N4100" s="32" t="s">
        <v>314</v>
      </c>
      <c r="O4100" s="32" t="s">
        <v>56</v>
      </c>
      <c r="P4100" s="32" t="s">
        <v>267</v>
      </c>
      <c r="Q4100" s="32" t="s">
        <v>268</v>
      </c>
      <c r="R4100" s="34">
        <v>1</v>
      </c>
      <c r="S4100" s="34">
        <v>6500</v>
      </c>
      <c r="T4100" s="35">
        <f t="shared" si="322"/>
        <v>6500</v>
      </c>
      <c r="U4100" s="36">
        <f t="shared" si="323"/>
        <v>7280.0000000000009</v>
      </c>
      <c r="V4100" s="37" t="s">
        <v>48</v>
      </c>
      <c r="W4100" s="32">
        <v>2016</v>
      </c>
      <c r="X4100" s="38" t="s">
        <v>48</v>
      </c>
    </row>
    <row r="4101" spans="1:24" ht="50.1" customHeight="1">
      <c r="A4101" s="29" t="s">
        <v>9834</v>
      </c>
      <c r="B4101" s="30" t="s">
        <v>35</v>
      </c>
      <c r="C4101" s="31" t="s">
        <v>9835</v>
      </c>
      <c r="D4101" s="31" t="s">
        <v>2097</v>
      </c>
      <c r="E4101" s="31" t="s">
        <v>9836</v>
      </c>
      <c r="F4101" s="31" t="s">
        <v>48</v>
      </c>
      <c r="G4101" s="32" t="s">
        <v>40</v>
      </c>
      <c r="H4101" s="33">
        <v>50</v>
      </c>
      <c r="I4101" s="67">
        <v>590000000</v>
      </c>
      <c r="J4101" s="32" t="s">
        <v>41</v>
      </c>
      <c r="K4101" s="32" t="s">
        <v>2101</v>
      </c>
      <c r="L4101" s="32" t="s">
        <v>41</v>
      </c>
      <c r="M4101" s="32" t="s">
        <v>84</v>
      </c>
      <c r="N4101" s="32" t="s">
        <v>314</v>
      </c>
      <c r="O4101" s="32" t="s">
        <v>56</v>
      </c>
      <c r="P4101" s="32" t="s">
        <v>267</v>
      </c>
      <c r="Q4101" s="32" t="s">
        <v>268</v>
      </c>
      <c r="R4101" s="34">
        <v>12</v>
      </c>
      <c r="S4101" s="34">
        <v>6500</v>
      </c>
      <c r="T4101" s="35">
        <f t="shared" si="322"/>
        <v>78000</v>
      </c>
      <c r="U4101" s="36">
        <f t="shared" si="323"/>
        <v>87360.000000000015</v>
      </c>
      <c r="V4101" s="37" t="s">
        <v>48</v>
      </c>
      <c r="W4101" s="32">
        <v>2016</v>
      </c>
      <c r="X4101" s="38" t="s">
        <v>48</v>
      </c>
    </row>
    <row r="4102" spans="1:24" ht="50.1" customHeight="1">
      <c r="A4102" s="29" t="s">
        <v>9837</v>
      </c>
      <c r="B4102" s="30" t="s">
        <v>35</v>
      </c>
      <c r="C4102" s="31" t="s">
        <v>3156</v>
      </c>
      <c r="D4102" s="31" t="s">
        <v>3142</v>
      </c>
      <c r="E4102" s="31" t="s">
        <v>3157</v>
      </c>
      <c r="F4102" s="31" t="s">
        <v>3158</v>
      </c>
      <c r="G4102" s="32" t="s">
        <v>40</v>
      </c>
      <c r="H4102" s="33">
        <v>0</v>
      </c>
      <c r="I4102" s="67">
        <v>590000000</v>
      </c>
      <c r="J4102" s="32" t="s">
        <v>41</v>
      </c>
      <c r="K4102" s="32" t="s">
        <v>2101</v>
      </c>
      <c r="L4102" s="32" t="s">
        <v>41</v>
      </c>
      <c r="M4102" s="32" t="s">
        <v>84</v>
      </c>
      <c r="N4102" s="32" t="s">
        <v>345</v>
      </c>
      <c r="O4102" s="32" t="s">
        <v>56</v>
      </c>
      <c r="P4102" s="32" t="s">
        <v>189</v>
      </c>
      <c r="Q4102" s="32" t="s">
        <v>190</v>
      </c>
      <c r="R4102" s="34">
        <v>1082.5</v>
      </c>
      <c r="S4102" s="34">
        <v>342.85</v>
      </c>
      <c r="T4102" s="35">
        <f t="shared" si="322"/>
        <v>371135.125</v>
      </c>
      <c r="U4102" s="36">
        <f t="shared" si="323"/>
        <v>415671.34</v>
      </c>
      <c r="V4102" s="37" t="s">
        <v>48</v>
      </c>
      <c r="W4102" s="32">
        <v>2016</v>
      </c>
      <c r="X4102" s="38" t="s">
        <v>48</v>
      </c>
    </row>
    <row r="4103" spans="1:24" ht="50.1" customHeight="1">
      <c r="A4103" s="29" t="s">
        <v>9838</v>
      </c>
      <c r="B4103" s="30" t="s">
        <v>35</v>
      </c>
      <c r="C4103" s="31" t="s">
        <v>4548</v>
      </c>
      <c r="D4103" s="31" t="s">
        <v>4549</v>
      </c>
      <c r="E4103" s="31" t="s">
        <v>4550</v>
      </c>
      <c r="F4103" s="31" t="s">
        <v>4551</v>
      </c>
      <c r="G4103" s="32" t="s">
        <v>40</v>
      </c>
      <c r="H4103" s="33">
        <v>0</v>
      </c>
      <c r="I4103" s="67">
        <v>590000000</v>
      </c>
      <c r="J4103" s="32" t="s">
        <v>41</v>
      </c>
      <c r="K4103" s="32" t="s">
        <v>2101</v>
      </c>
      <c r="L4103" s="32" t="s">
        <v>43</v>
      </c>
      <c r="M4103" s="32" t="s">
        <v>84</v>
      </c>
      <c r="N4103" s="32" t="s">
        <v>154</v>
      </c>
      <c r="O4103" s="32" t="s">
        <v>155</v>
      </c>
      <c r="P4103" s="32" t="s">
        <v>162</v>
      </c>
      <c r="Q4103" s="32" t="s">
        <v>163</v>
      </c>
      <c r="R4103" s="34">
        <v>1.96</v>
      </c>
      <c r="S4103" s="34">
        <v>245000</v>
      </c>
      <c r="T4103" s="35">
        <f t="shared" si="322"/>
        <v>480200</v>
      </c>
      <c r="U4103" s="36">
        <f t="shared" si="323"/>
        <v>537824</v>
      </c>
      <c r="V4103" s="37" t="s">
        <v>48</v>
      </c>
      <c r="W4103" s="32">
        <v>2016</v>
      </c>
      <c r="X4103" s="38" t="s">
        <v>48</v>
      </c>
    </row>
    <row r="4104" spans="1:24" ht="50.1" customHeight="1">
      <c r="A4104" s="29" t="s">
        <v>9839</v>
      </c>
      <c r="B4104" s="30" t="s">
        <v>35</v>
      </c>
      <c r="C4104" s="31" t="s">
        <v>8372</v>
      </c>
      <c r="D4104" s="31" t="s">
        <v>2280</v>
      </c>
      <c r="E4104" s="31" t="s">
        <v>8373</v>
      </c>
      <c r="F4104" s="31" t="s">
        <v>48</v>
      </c>
      <c r="G4104" s="32" t="s">
        <v>40</v>
      </c>
      <c r="H4104" s="33">
        <v>0</v>
      </c>
      <c r="I4104" s="67">
        <v>590000000</v>
      </c>
      <c r="J4104" s="32" t="s">
        <v>41</v>
      </c>
      <c r="K4104" s="32" t="s">
        <v>2101</v>
      </c>
      <c r="L4104" s="32" t="s">
        <v>43</v>
      </c>
      <c r="M4104" s="32" t="s">
        <v>84</v>
      </c>
      <c r="N4104" s="32" t="s">
        <v>154</v>
      </c>
      <c r="O4104" s="32" t="s">
        <v>155</v>
      </c>
      <c r="P4104" s="32" t="s">
        <v>162</v>
      </c>
      <c r="Q4104" s="32" t="s">
        <v>163</v>
      </c>
      <c r="R4104" s="34">
        <v>2.0499999999999998</v>
      </c>
      <c r="S4104" s="34">
        <v>221000</v>
      </c>
      <c r="T4104" s="35">
        <f t="shared" si="322"/>
        <v>453049.99999999994</v>
      </c>
      <c r="U4104" s="36">
        <f t="shared" si="323"/>
        <v>507416</v>
      </c>
      <c r="V4104" s="37" t="s">
        <v>48</v>
      </c>
      <c r="W4104" s="32">
        <v>2016</v>
      </c>
      <c r="X4104" s="38" t="s">
        <v>48</v>
      </c>
    </row>
    <row r="4105" spans="1:24" ht="50.1" customHeight="1">
      <c r="A4105" s="29" t="s">
        <v>9840</v>
      </c>
      <c r="B4105" s="30" t="s">
        <v>35</v>
      </c>
      <c r="C4105" s="31" t="s">
        <v>2837</v>
      </c>
      <c r="D4105" s="31" t="s">
        <v>2811</v>
      </c>
      <c r="E4105" s="31" t="s">
        <v>2825</v>
      </c>
      <c r="F4105" s="31" t="s">
        <v>2817</v>
      </c>
      <c r="G4105" s="32" t="s">
        <v>40</v>
      </c>
      <c r="H4105" s="33">
        <v>0</v>
      </c>
      <c r="I4105" s="67">
        <v>590000000</v>
      </c>
      <c r="J4105" s="32" t="s">
        <v>41</v>
      </c>
      <c r="K4105" s="32" t="s">
        <v>2101</v>
      </c>
      <c r="L4105" s="32" t="s">
        <v>43</v>
      </c>
      <c r="M4105" s="32" t="s">
        <v>84</v>
      </c>
      <c r="N4105" s="32" t="s">
        <v>154</v>
      </c>
      <c r="O4105" s="32" t="s">
        <v>155</v>
      </c>
      <c r="P4105" s="32" t="s">
        <v>162</v>
      </c>
      <c r="Q4105" s="32" t="s">
        <v>163</v>
      </c>
      <c r="R4105" s="34">
        <v>0.37</v>
      </c>
      <c r="S4105" s="34">
        <v>161000</v>
      </c>
      <c r="T4105" s="35">
        <f t="shared" si="322"/>
        <v>59570</v>
      </c>
      <c r="U4105" s="36">
        <f t="shared" si="323"/>
        <v>66718.400000000009</v>
      </c>
      <c r="V4105" s="37" t="s">
        <v>48</v>
      </c>
      <c r="W4105" s="32">
        <v>2016</v>
      </c>
      <c r="X4105" s="38" t="s">
        <v>48</v>
      </c>
    </row>
    <row r="4106" spans="1:24" ht="50.1" customHeight="1">
      <c r="A4106" s="29" t="s">
        <v>9841</v>
      </c>
      <c r="B4106" s="30" t="s">
        <v>35</v>
      </c>
      <c r="C4106" s="31" t="s">
        <v>2860</v>
      </c>
      <c r="D4106" s="31" t="s">
        <v>2811</v>
      </c>
      <c r="E4106" s="31" t="s">
        <v>2861</v>
      </c>
      <c r="F4106" s="31" t="s">
        <v>48</v>
      </c>
      <c r="G4106" s="32" t="s">
        <v>40</v>
      </c>
      <c r="H4106" s="33">
        <v>0</v>
      </c>
      <c r="I4106" s="67">
        <v>590000000</v>
      </c>
      <c r="J4106" s="32" t="s">
        <v>41</v>
      </c>
      <c r="K4106" s="32" t="s">
        <v>2101</v>
      </c>
      <c r="L4106" s="32" t="s">
        <v>43</v>
      </c>
      <c r="M4106" s="32" t="s">
        <v>84</v>
      </c>
      <c r="N4106" s="32" t="s">
        <v>154</v>
      </c>
      <c r="O4106" s="32" t="s">
        <v>155</v>
      </c>
      <c r="P4106" s="32" t="s">
        <v>162</v>
      </c>
      <c r="Q4106" s="32" t="s">
        <v>163</v>
      </c>
      <c r="R4106" s="34">
        <v>10.130000000000001</v>
      </c>
      <c r="S4106" s="34">
        <v>182000</v>
      </c>
      <c r="T4106" s="35">
        <f t="shared" si="322"/>
        <v>1843660.0000000002</v>
      </c>
      <c r="U4106" s="36">
        <f t="shared" si="323"/>
        <v>2064899.2000000004</v>
      </c>
      <c r="V4106" s="37" t="s">
        <v>48</v>
      </c>
      <c r="W4106" s="32">
        <v>2016</v>
      </c>
      <c r="X4106" s="38" t="s">
        <v>48</v>
      </c>
    </row>
    <row r="4107" spans="1:24" ht="50.1" customHeight="1">
      <c r="A4107" s="29" t="s">
        <v>9842</v>
      </c>
      <c r="B4107" s="30" t="s">
        <v>35</v>
      </c>
      <c r="C4107" s="31" t="s">
        <v>8381</v>
      </c>
      <c r="D4107" s="31" t="s">
        <v>2280</v>
      </c>
      <c r="E4107" s="31" t="s">
        <v>8382</v>
      </c>
      <c r="F4107" s="31" t="s">
        <v>48</v>
      </c>
      <c r="G4107" s="32" t="s">
        <v>40</v>
      </c>
      <c r="H4107" s="33">
        <v>0</v>
      </c>
      <c r="I4107" s="67">
        <v>590000000</v>
      </c>
      <c r="J4107" s="32" t="s">
        <v>41</v>
      </c>
      <c r="K4107" s="32" t="s">
        <v>2101</v>
      </c>
      <c r="L4107" s="32" t="s">
        <v>43</v>
      </c>
      <c r="M4107" s="32" t="s">
        <v>84</v>
      </c>
      <c r="N4107" s="32" t="s">
        <v>154</v>
      </c>
      <c r="O4107" s="32" t="s">
        <v>155</v>
      </c>
      <c r="P4107" s="32" t="s">
        <v>162</v>
      </c>
      <c r="Q4107" s="32" t="s">
        <v>163</v>
      </c>
      <c r="R4107" s="34">
        <v>15.7</v>
      </c>
      <c r="S4107" s="34">
        <v>217000</v>
      </c>
      <c r="T4107" s="35">
        <f t="shared" si="322"/>
        <v>3406900</v>
      </c>
      <c r="U4107" s="36">
        <f t="shared" si="323"/>
        <v>3815728.0000000005</v>
      </c>
      <c r="V4107" s="37" t="s">
        <v>48</v>
      </c>
      <c r="W4107" s="32">
        <v>2016</v>
      </c>
      <c r="X4107" s="38" t="s">
        <v>48</v>
      </c>
    </row>
    <row r="4108" spans="1:24" ht="50.1" customHeight="1">
      <c r="A4108" s="29" t="s">
        <v>9843</v>
      </c>
      <c r="B4108" s="30" t="s">
        <v>35</v>
      </c>
      <c r="C4108" s="31" t="s">
        <v>6229</v>
      </c>
      <c r="D4108" s="31" t="s">
        <v>6088</v>
      </c>
      <c r="E4108" s="31" t="s">
        <v>6230</v>
      </c>
      <c r="F4108" s="31" t="s">
        <v>48</v>
      </c>
      <c r="G4108" s="32" t="s">
        <v>40</v>
      </c>
      <c r="H4108" s="33">
        <v>0</v>
      </c>
      <c r="I4108" s="67">
        <v>590000000</v>
      </c>
      <c r="J4108" s="32" t="s">
        <v>41</v>
      </c>
      <c r="K4108" s="32" t="s">
        <v>2101</v>
      </c>
      <c r="L4108" s="32" t="s">
        <v>43</v>
      </c>
      <c r="M4108" s="32" t="s">
        <v>84</v>
      </c>
      <c r="N4108" s="32" t="s">
        <v>154</v>
      </c>
      <c r="O4108" s="32" t="s">
        <v>155</v>
      </c>
      <c r="P4108" s="32" t="s">
        <v>162</v>
      </c>
      <c r="Q4108" s="32" t="s">
        <v>163</v>
      </c>
      <c r="R4108" s="34">
        <v>1.3089999999999999</v>
      </c>
      <c r="S4108" s="34">
        <v>489000</v>
      </c>
      <c r="T4108" s="35">
        <f t="shared" si="322"/>
        <v>640101</v>
      </c>
      <c r="U4108" s="36">
        <f t="shared" si="323"/>
        <v>716913.12000000011</v>
      </c>
      <c r="V4108" s="37" t="s">
        <v>48</v>
      </c>
      <c r="W4108" s="32">
        <v>2016</v>
      </c>
      <c r="X4108" s="38" t="s">
        <v>48</v>
      </c>
    </row>
    <row r="4109" spans="1:24" ht="50.1" customHeight="1">
      <c r="A4109" s="29" t="s">
        <v>9844</v>
      </c>
      <c r="B4109" s="30" t="s">
        <v>35</v>
      </c>
      <c r="C4109" s="31" t="s">
        <v>6233</v>
      </c>
      <c r="D4109" s="31" t="s">
        <v>6088</v>
      </c>
      <c r="E4109" s="31" t="s">
        <v>6234</v>
      </c>
      <c r="F4109" s="31" t="s">
        <v>48</v>
      </c>
      <c r="G4109" s="32" t="s">
        <v>40</v>
      </c>
      <c r="H4109" s="33">
        <v>0</v>
      </c>
      <c r="I4109" s="67">
        <v>590000000</v>
      </c>
      <c r="J4109" s="32" t="s">
        <v>41</v>
      </c>
      <c r="K4109" s="32" t="s">
        <v>2101</v>
      </c>
      <c r="L4109" s="32" t="s">
        <v>43</v>
      </c>
      <c r="M4109" s="32" t="s">
        <v>84</v>
      </c>
      <c r="N4109" s="32" t="s">
        <v>154</v>
      </c>
      <c r="O4109" s="32" t="s">
        <v>155</v>
      </c>
      <c r="P4109" s="32" t="s">
        <v>162</v>
      </c>
      <c r="Q4109" s="32" t="s">
        <v>163</v>
      </c>
      <c r="R4109" s="34">
        <v>2.016</v>
      </c>
      <c r="S4109" s="34">
        <v>476000</v>
      </c>
      <c r="T4109" s="35">
        <f t="shared" si="322"/>
        <v>959616</v>
      </c>
      <c r="U4109" s="36">
        <f t="shared" si="323"/>
        <v>1074769.9200000002</v>
      </c>
      <c r="V4109" s="37" t="s">
        <v>48</v>
      </c>
      <c r="W4109" s="32">
        <v>2016</v>
      </c>
      <c r="X4109" s="38" t="s">
        <v>48</v>
      </c>
    </row>
    <row r="4110" spans="1:24" ht="50.1" customHeight="1">
      <c r="A4110" s="29" t="s">
        <v>9845</v>
      </c>
      <c r="B4110" s="30" t="s">
        <v>35</v>
      </c>
      <c r="C4110" s="31" t="s">
        <v>2527</v>
      </c>
      <c r="D4110" s="31" t="s">
        <v>2280</v>
      </c>
      <c r="E4110" s="31" t="s">
        <v>2528</v>
      </c>
      <c r="F4110" s="31" t="s">
        <v>2529</v>
      </c>
      <c r="G4110" s="32" t="s">
        <v>40</v>
      </c>
      <c r="H4110" s="33">
        <v>0</v>
      </c>
      <c r="I4110" s="67">
        <v>590000000</v>
      </c>
      <c r="J4110" s="32" t="s">
        <v>41</v>
      </c>
      <c r="K4110" s="32" t="s">
        <v>2101</v>
      </c>
      <c r="L4110" s="32" t="s">
        <v>43</v>
      </c>
      <c r="M4110" s="32" t="s">
        <v>84</v>
      </c>
      <c r="N4110" s="32" t="s">
        <v>154</v>
      </c>
      <c r="O4110" s="32" t="s">
        <v>155</v>
      </c>
      <c r="P4110" s="32" t="s">
        <v>133</v>
      </c>
      <c r="Q4110" s="32" t="s">
        <v>134</v>
      </c>
      <c r="R4110" s="34">
        <v>300</v>
      </c>
      <c r="S4110" s="34">
        <v>300</v>
      </c>
      <c r="T4110" s="35">
        <f t="shared" si="322"/>
        <v>90000</v>
      </c>
      <c r="U4110" s="36">
        <f t="shared" si="323"/>
        <v>100800.00000000001</v>
      </c>
      <c r="V4110" s="37" t="s">
        <v>48</v>
      </c>
      <c r="W4110" s="32">
        <v>2016</v>
      </c>
      <c r="X4110" s="38" t="s">
        <v>48</v>
      </c>
    </row>
    <row r="4111" spans="1:24" ht="50.1" customHeight="1">
      <c r="A4111" s="29" t="s">
        <v>9846</v>
      </c>
      <c r="B4111" s="30" t="s">
        <v>35</v>
      </c>
      <c r="C4111" s="31" t="s">
        <v>828</v>
      </c>
      <c r="D4111" s="31" t="s">
        <v>829</v>
      </c>
      <c r="E4111" s="31" t="s">
        <v>830</v>
      </c>
      <c r="F4111" s="31" t="s">
        <v>9847</v>
      </c>
      <c r="G4111" s="32" t="s">
        <v>40</v>
      </c>
      <c r="H4111" s="33">
        <v>0</v>
      </c>
      <c r="I4111" s="67">
        <v>590000000</v>
      </c>
      <c r="J4111" s="32" t="s">
        <v>41</v>
      </c>
      <c r="K4111" s="32" t="s">
        <v>2101</v>
      </c>
      <c r="L4111" s="32" t="s">
        <v>41</v>
      </c>
      <c r="M4111" s="32" t="s">
        <v>69</v>
      </c>
      <c r="N4111" s="32" t="s">
        <v>314</v>
      </c>
      <c r="O4111" s="32" t="s">
        <v>111</v>
      </c>
      <c r="P4111" s="32" t="s">
        <v>133</v>
      </c>
      <c r="Q4111" s="32" t="s">
        <v>134</v>
      </c>
      <c r="R4111" s="34">
        <v>500</v>
      </c>
      <c r="S4111" s="34">
        <v>2191.0700000000002</v>
      </c>
      <c r="T4111" s="35">
        <f t="shared" si="322"/>
        <v>1095535</v>
      </c>
      <c r="U4111" s="36">
        <f t="shared" si="323"/>
        <v>1226999.2000000002</v>
      </c>
      <c r="V4111" s="37" t="s">
        <v>48</v>
      </c>
      <c r="W4111" s="32">
        <v>2016</v>
      </c>
      <c r="X4111" s="38" t="s">
        <v>48</v>
      </c>
    </row>
    <row r="4112" spans="1:24" ht="50.1" customHeight="1">
      <c r="A4112" s="29" t="s">
        <v>9848</v>
      </c>
      <c r="B4112" s="30" t="s">
        <v>35</v>
      </c>
      <c r="C4112" s="31" t="s">
        <v>9849</v>
      </c>
      <c r="D4112" s="31" t="s">
        <v>7216</v>
      </c>
      <c r="E4112" s="31" t="s">
        <v>9850</v>
      </c>
      <c r="F4112" s="31" t="s">
        <v>9851</v>
      </c>
      <c r="G4112" s="32" t="s">
        <v>40</v>
      </c>
      <c r="H4112" s="33">
        <v>0</v>
      </c>
      <c r="I4112" s="67">
        <v>590000000</v>
      </c>
      <c r="J4112" s="32" t="s">
        <v>41</v>
      </c>
      <c r="K4112" s="32" t="s">
        <v>2101</v>
      </c>
      <c r="L4112" s="32" t="s">
        <v>41</v>
      </c>
      <c r="M4112" s="32" t="s">
        <v>69</v>
      </c>
      <c r="N4112" s="32" t="s">
        <v>314</v>
      </c>
      <c r="O4112" s="32" t="s">
        <v>111</v>
      </c>
      <c r="P4112" s="32" t="s">
        <v>133</v>
      </c>
      <c r="Q4112" s="32" t="s">
        <v>134</v>
      </c>
      <c r="R4112" s="34">
        <v>324</v>
      </c>
      <c r="S4112" s="34">
        <v>2234.58</v>
      </c>
      <c r="T4112" s="35">
        <f t="shared" si="322"/>
        <v>724003.91999999993</v>
      </c>
      <c r="U4112" s="36">
        <f t="shared" si="323"/>
        <v>810884.39040000003</v>
      </c>
      <c r="V4112" s="37" t="s">
        <v>48</v>
      </c>
      <c r="W4112" s="32">
        <v>2016</v>
      </c>
      <c r="X4112" s="38" t="s">
        <v>48</v>
      </c>
    </row>
    <row r="4113" spans="1:24" ht="50.1" customHeight="1">
      <c r="A4113" s="29" t="s">
        <v>9852</v>
      </c>
      <c r="B4113" s="30" t="s">
        <v>35</v>
      </c>
      <c r="C4113" s="31" t="s">
        <v>8482</v>
      </c>
      <c r="D4113" s="31" t="s">
        <v>8483</v>
      </c>
      <c r="E4113" s="31" t="s">
        <v>8484</v>
      </c>
      <c r="F4113" s="31" t="s">
        <v>9853</v>
      </c>
      <c r="G4113" s="32" t="s">
        <v>40</v>
      </c>
      <c r="H4113" s="33">
        <v>0</v>
      </c>
      <c r="I4113" s="67">
        <v>590000000</v>
      </c>
      <c r="J4113" s="32" t="s">
        <v>41</v>
      </c>
      <c r="K4113" s="32" t="s">
        <v>2101</v>
      </c>
      <c r="L4113" s="32" t="s">
        <v>41</v>
      </c>
      <c r="M4113" s="32" t="s">
        <v>69</v>
      </c>
      <c r="N4113" s="32" t="s">
        <v>314</v>
      </c>
      <c r="O4113" s="32" t="s">
        <v>111</v>
      </c>
      <c r="P4113" s="32" t="s">
        <v>133</v>
      </c>
      <c r="Q4113" s="32" t="s">
        <v>134</v>
      </c>
      <c r="R4113" s="34">
        <v>81</v>
      </c>
      <c r="S4113" s="34">
        <v>3082.79</v>
      </c>
      <c r="T4113" s="35">
        <f t="shared" si="322"/>
        <v>249705.99</v>
      </c>
      <c r="U4113" s="36">
        <f t="shared" si="323"/>
        <v>279670.70880000002</v>
      </c>
      <c r="V4113" s="37" t="s">
        <v>48</v>
      </c>
      <c r="W4113" s="32">
        <v>2016</v>
      </c>
      <c r="X4113" s="38" t="s">
        <v>48</v>
      </c>
    </row>
    <row r="4114" spans="1:24" ht="50.1" customHeight="1">
      <c r="A4114" s="29" t="s">
        <v>9854</v>
      </c>
      <c r="B4114" s="30" t="s">
        <v>35</v>
      </c>
      <c r="C4114" s="31" t="s">
        <v>8487</v>
      </c>
      <c r="D4114" s="31" t="s">
        <v>8488</v>
      </c>
      <c r="E4114" s="31" t="s">
        <v>8489</v>
      </c>
      <c r="F4114" s="31" t="s">
        <v>9855</v>
      </c>
      <c r="G4114" s="32" t="s">
        <v>40</v>
      </c>
      <c r="H4114" s="33">
        <v>0</v>
      </c>
      <c r="I4114" s="67">
        <v>590000000</v>
      </c>
      <c r="J4114" s="32" t="s">
        <v>41</v>
      </c>
      <c r="K4114" s="32" t="s">
        <v>2101</v>
      </c>
      <c r="L4114" s="32" t="s">
        <v>41</v>
      </c>
      <c r="M4114" s="32" t="s">
        <v>69</v>
      </c>
      <c r="N4114" s="32" t="s">
        <v>314</v>
      </c>
      <c r="O4114" s="32" t="s">
        <v>111</v>
      </c>
      <c r="P4114" s="32" t="s">
        <v>189</v>
      </c>
      <c r="Q4114" s="32" t="s">
        <v>190</v>
      </c>
      <c r="R4114" s="34">
        <v>300</v>
      </c>
      <c r="S4114" s="34">
        <v>1158.9100000000001</v>
      </c>
      <c r="T4114" s="35">
        <f t="shared" si="322"/>
        <v>347673</v>
      </c>
      <c r="U4114" s="36">
        <f t="shared" si="323"/>
        <v>389393.76</v>
      </c>
      <c r="V4114" s="37" t="s">
        <v>48</v>
      </c>
      <c r="W4114" s="32">
        <v>2016</v>
      </c>
      <c r="X4114" s="38" t="s">
        <v>48</v>
      </c>
    </row>
    <row r="4115" spans="1:24" ht="50.1" customHeight="1">
      <c r="A4115" s="29" t="s">
        <v>9856</v>
      </c>
      <c r="B4115" s="30" t="s">
        <v>35</v>
      </c>
      <c r="C4115" s="31" t="s">
        <v>9857</v>
      </c>
      <c r="D4115" s="31" t="s">
        <v>9858</v>
      </c>
      <c r="E4115" s="31" t="s">
        <v>9859</v>
      </c>
      <c r="F4115" s="31" t="s">
        <v>9860</v>
      </c>
      <c r="G4115" s="32" t="s">
        <v>40</v>
      </c>
      <c r="H4115" s="33">
        <v>0</v>
      </c>
      <c r="I4115" s="67">
        <v>590000000</v>
      </c>
      <c r="J4115" s="32" t="s">
        <v>41</v>
      </c>
      <c r="K4115" s="32" t="s">
        <v>2101</v>
      </c>
      <c r="L4115" s="32" t="s">
        <v>83</v>
      </c>
      <c r="M4115" s="32" t="s">
        <v>84</v>
      </c>
      <c r="N4115" s="32" t="s">
        <v>6647</v>
      </c>
      <c r="O4115" s="32" t="s">
        <v>100</v>
      </c>
      <c r="P4115" s="32" t="s">
        <v>189</v>
      </c>
      <c r="Q4115" s="32" t="s">
        <v>190</v>
      </c>
      <c r="R4115" s="34">
        <v>10000</v>
      </c>
      <c r="S4115" s="34">
        <v>45.54</v>
      </c>
      <c r="T4115" s="35">
        <f t="shared" si="322"/>
        <v>455400</v>
      </c>
      <c r="U4115" s="36">
        <f t="shared" si="323"/>
        <v>510048.00000000006</v>
      </c>
      <c r="V4115" s="37" t="s">
        <v>48</v>
      </c>
      <c r="W4115" s="32">
        <v>2016</v>
      </c>
      <c r="X4115" s="38" t="s">
        <v>48</v>
      </c>
    </row>
    <row r="4116" spans="1:24" ht="50.1" customHeight="1">
      <c r="A4116" s="29" t="s">
        <v>9861</v>
      </c>
      <c r="B4116" s="30" t="s">
        <v>35</v>
      </c>
      <c r="C4116" s="31" t="s">
        <v>4487</v>
      </c>
      <c r="D4116" s="31" t="s">
        <v>4488</v>
      </c>
      <c r="E4116" s="31" t="s">
        <v>4489</v>
      </c>
      <c r="F4116" s="31" t="s">
        <v>9862</v>
      </c>
      <c r="G4116" s="32" t="s">
        <v>40</v>
      </c>
      <c r="H4116" s="33">
        <v>0</v>
      </c>
      <c r="I4116" s="67">
        <v>590000000</v>
      </c>
      <c r="J4116" s="32" t="s">
        <v>8806</v>
      </c>
      <c r="K4116" s="32" t="s">
        <v>2101</v>
      </c>
      <c r="L4116" s="32" t="s">
        <v>2986</v>
      </c>
      <c r="M4116" s="32" t="s">
        <v>69</v>
      </c>
      <c r="N4116" s="32" t="s">
        <v>303</v>
      </c>
      <c r="O4116" s="32" t="s">
        <v>56</v>
      </c>
      <c r="P4116" s="32">
        <v>796</v>
      </c>
      <c r="Q4116" s="32" t="s">
        <v>47</v>
      </c>
      <c r="R4116" s="34">
        <v>32</v>
      </c>
      <c r="S4116" s="34">
        <v>246514</v>
      </c>
      <c r="T4116" s="35">
        <f t="shared" si="322"/>
        <v>7888448</v>
      </c>
      <c r="U4116" s="36">
        <f t="shared" si="323"/>
        <v>8835061.7600000016</v>
      </c>
      <c r="V4116" s="37" t="s">
        <v>48</v>
      </c>
      <c r="W4116" s="32">
        <v>2016</v>
      </c>
      <c r="X4116" s="38" t="s">
        <v>48</v>
      </c>
    </row>
    <row r="4117" spans="1:24" ht="50.1" customHeight="1">
      <c r="A4117" s="29" t="s">
        <v>9863</v>
      </c>
      <c r="B4117" s="30" t="s">
        <v>35</v>
      </c>
      <c r="C4117" s="31" t="s">
        <v>4800</v>
      </c>
      <c r="D4117" s="31" t="s">
        <v>4772</v>
      </c>
      <c r="E4117" s="31" t="s">
        <v>4801</v>
      </c>
      <c r="F4117" s="31" t="s">
        <v>9864</v>
      </c>
      <c r="G4117" s="32" t="s">
        <v>40</v>
      </c>
      <c r="H4117" s="33">
        <v>0</v>
      </c>
      <c r="I4117" s="67">
        <v>590000000</v>
      </c>
      <c r="J4117" s="32" t="s">
        <v>41</v>
      </c>
      <c r="K4117" s="32" t="s">
        <v>2101</v>
      </c>
      <c r="L4117" s="32" t="s">
        <v>41</v>
      </c>
      <c r="M4117" s="32" t="s">
        <v>84</v>
      </c>
      <c r="N4117" s="32" t="s">
        <v>806</v>
      </c>
      <c r="O4117" s="32" t="s">
        <v>111</v>
      </c>
      <c r="P4117" s="32" t="s">
        <v>133</v>
      </c>
      <c r="Q4117" s="32" t="s">
        <v>134</v>
      </c>
      <c r="R4117" s="34">
        <v>700</v>
      </c>
      <c r="S4117" s="34">
        <v>2355</v>
      </c>
      <c r="T4117" s="35">
        <v>0</v>
      </c>
      <c r="U4117" s="36">
        <v>0</v>
      </c>
      <c r="V4117" s="37" t="s">
        <v>48</v>
      </c>
      <c r="W4117" s="32">
        <v>2016</v>
      </c>
      <c r="X4117" s="367" t="s">
        <v>6736</v>
      </c>
    </row>
    <row r="4118" spans="1:24" ht="50.1" customHeight="1">
      <c r="A4118" s="29" t="s">
        <v>9865</v>
      </c>
      <c r="B4118" s="30" t="s">
        <v>35</v>
      </c>
      <c r="C4118" s="31" t="s">
        <v>4800</v>
      </c>
      <c r="D4118" s="31" t="s">
        <v>4772</v>
      </c>
      <c r="E4118" s="31" t="s">
        <v>4801</v>
      </c>
      <c r="F4118" s="31" t="s">
        <v>9864</v>
      </c>
      <c r="G4118" s="32" t="s">
        <v>40</v>
      </c>
      <c r="H4118" s="33">
        <v>0</v>
      </c>
      <c r="I4118" s="67">
        <v>590000000</v>
      </c>
      <c r="J4118" s="32" t="s">
        <v>41</v>
      </c>
      <c r="K4118" s="32" t="s">
        <v>2101</v>
      </c>
      <c r="L4118" s="32" t="s">
        <v>41</v>
      </c>
      <c r="M4118" s="32" t="s">
        <v>84</v>
      </c>
      <c r="N4118" s="32" t="s">
        <v>806</v>
      </c>
      <c r="O4118" s="32" t="s">
        <v>111</v>
      </c>
      <c r="P4118" s="32" t="s">
        <v>133</v>
      </c>
      <c r="Q4118" s="32" t="s">
        <v>134</v>
      </c>
      <c r="R4118" s="34">
        <v>700</v>
      </c>
      <c r="S4118" s="34">
        <v>2355</v>
      </c>
      <c r="T4118" s="35">
        <v>0</v>
      </c>
      <c r="U4118" s="36">
        <v>0</v>
      </c>
      <c r="V4118" s="37" t="s">
        <v>48</v>
      </c>
      <c r="W4118" s="32">
        <v>2016</v>
      </c>
      <c r="X4118" s="367" t="s">
        <v>6736</v>
      </c>
    </row>
    <row r="4119" spans="1:24" ht="50.1" customHeight="1">
      <c r="A4119" s="29" t="s">
        <v>9866</v>
      </c>
      <c r="B4119" s="30" t="s">
        <v>35</v>
      </c>
      <c r="C4119" s="31" t="s">
        <v>9867</v>
      </c>
      <c r="D4119" s="31" t="s">
        <v>4772</v>
      </c>
      <c r="E4119" s="31" t="s">
        <v>9868</v>
      </c>
      <c r="F4119" s="31" t="s">
        <v>9869</v>
      </c>
      <c r="G4119" s="32" t="s">
        <v>40</v>
      </c>
      <c r="H4119" s="33">
        <v>0</v>
      </c>
      <c r="I4119" s="67">
        <v>590000000</v>
      </c>
      <c r="J4119" s="32" t="s">
        <v>41</v>
      </c>
      <c r="K4119" s="32" t="s">
        <v>2101</v>
      </c>
      <c r="L4119" s="32" t="s">
        <v>41</v>
      </c>
      <c r="M4119" s="32" t="s">
        <v>84</v>
      </c>
      <c r="N4119" s="32" t="s">
        <v>9870</v>
      </c>
      <c r="O4119" s="32" t="s">
        <v>111</v>
      </c>
      <c r="P4119" s="32" t="s">
        <v>133</v>
      </c>
      <c r="Q4119" s="32" t="s">
        <v>134</v>
      </c>
      <c r="R4119" s="34">
        <v>700</v>
      </c>
      <c r="S4119" s="34">
        <v>3740</v>
      </c>
      <c r="T4119" s="35">
        <v>0</v>
      </c>
      <c r="U4119" s="36">
        <v>0</v>
      </c>
      <c r="V4119" s="37" t="s">
        <v>48</v>
      </c>
      <c r="W4119" s="32">
        <v>2016</v>
      </c>
      <c r="X4119" s="367" t="s">
        <v>6736</v>
      </c>
    </row>
    <row r="4120" spans="1:24" ht="50.1" customHeight="1">
      <c r="A4120" s="29" t="s">
        <v>9871</v>
      </c>
      <c r="B4120" s="30" t="s">
        <v>35</v>
      </c>
      <c r="C4120" s="31" t="s">
        <v>9867</v>
      </c>
      <c r="D4120" s="31" t="s">
        <v>4772</v>
      </c>
      <c r="E4120" s="31" t="s">
        <v>9868</v>
      </c>
      <c r="F4120" s="31" t="s">
        <v>9869</v>
      </c>
      <c r="G4120" s="32" t="s">
        <v>40</v>
      </c>
      <c r="H4120" s="33">
        <v>0</v>
      </c>
      <c r="I4120" s="67">
        <v>590000000</v>
      </c>
      <c r="J4120" s="32" t="s">
        <v>41</v>
      </c>
      <c r="K4120" s="32" t="s">
        <v>2101</v>
      </c>
      <c r="L4120" s="32" t="s">
        <v>41</v>
      </c>
      <c r="M4120" s="32" t="s">
        <v>84</v>
      </c>
      <c r="N4120" s="32" t="s">
        <v>9870</v>
      </c>
      <c r="O4120" s="32" t="s">
        <v>111</v>
      </c>
      <c r="P4120" s="32" t="s">
        <v>133</v>
      </c>
      <c r="Q4120" s="32" t="s">
        <v>134</v>
      </c>
      <c r="R4120" s="34">
        <v>700</v>
      </c>
      <c r="S4120" s="34">
        <v>3740</v>
      </c>
      <c r="T4120" s="35">
        <v>0</v>
      </c>
      <c r="U4120" s="36">
        <v>0</v>
      </c>
      <c r="V4120" s="37" t="s">
        <v>48</v>
      </c>
      <c r="W4120" s="32">
        <v>2016</v>
      </c>
      <c r="X4120" s="367" t="s">
        <v>6736</v>
      </c>
    </row>
    <row r="4121" spans="1:24" ht="50.1" customHeight="1">
      <c r="A4121" s="29" t="s">
        <v>9872</v>
      </c>
      <c r="B4121" s="30" t="s">
        <v>35</v>
      </c>
      <c r="C4121" s="31" t="s">
        <v>9873</v>
      </c>
      <c r="D4121" s="31" t="s">
        <v>9874</v>
      </c>
      <c r="E4121" s="31" t="s">
        <v>9875</v>
      </c>
      <c r="F4121" s="31" t="s">
        <v>9876</v>
      </c>
      <c r="G4121" s="32" t="s">
        <v>40</v>
      </c>
      <c r="H4121" s="33">
        <v>0</v>
      </c>
      <c r="I4121" s="67">
        <v>590000000</v>
      </c>
      <c r="J4121" s="32" t="s">
        <v>41</v>
      </c>
      <c r="K4121" s="32" t="s">
        <v>2101</v>
      </c>
      <c r="L4121" s="32" t="s">
        <v>41</v>
      </c>
      <c r="M4121" s="32" t="s">
        <v>84</v>
      </c>
      <c r="N4121" s="32" t="s">
        <v>9870</v>
      </c>
      <c r="O4121" s="32" t="s">
        <v>111</v>
      </c>
      <c r="P4121" s="32" t="s">
        <v>133</v>
      </c>
      <c r="Q4121" s="32" t="s">
        <v>134</v>
      </c>
      <c r="R4121" s="34">
        <v>900</v>
      </c>
      <c r="S4121" s="34">
        <v>1210</v>
      </c>
      <c r="T4121" s="35">
        <v>0</v>
      </c>
      <c r="U4121" s="36">
        <v>0</v>
      </c>
      <c r="V4121" s="37" t="s">
        <v>48</v>
      </c>
      <c r="W4121" s="32">
        <v>2016</v>
      </c>
      <c r="X4121" s="367" t="s">
        <v>6736</v>
      </c>
    </row>
    <row r="4122" spans="1:24" ht="50.1" customHeight="1">
      <c r="A4122" s="29" t="s">
        <v>9877</v>
      </c>
      <c r="B4122" s="30" t="s">
        <v>35</v>
      </c>
      <c r="C4122" s="31" t="s">
        <v>9873</v>
      </c>
      <c r="D4122" s="31" t="s">
        <v>9874</v>
      </c>
      <c r="E4122" s="31" t="s">
        <v>9875</v>
      </c>
      <c r="F4122" s="31" t="s">
        <v>9876</v>
      </c>
      <c r="G4122" s="32" t="s">
        <v>40</v>
      </c>
      <c r="H4122" s="33">
        <v>0</v>
      </c>
      <c r="I4122" s="67">
        <v>590000000</v>
      </c>
      <c r="J4122" s="32" t="s">
        <v>41</v>
      </c>
      <c r="K4122" s="32" t="s">
        <v>2101</v>
      </c>
      <c r="L4122" s="32" t="s">
        <v>41</v>
      </c>
      <c r="M4122" s="32" t="s">
        <v>84</v>
      </c>
      <c r="N4122" s="32" t="s">
        <v>9870</v>
      </c>
      <c r="O4122" s="32" t="s">
        <v>111</v>
      </c>
      <c r="P4122" s="32" t="s">
        <v>133</v>
      </c>
      <c r="Q4122" s="32" t="s">
        <v>134</v>
      </c>
      <c r="R4122" s="34">
        <v>900</v>
      </c>
      <c r="S4122" s="34">
        <v>1210</v>
      </c>
      <c r="T4122" s="35">
        <v>0</v>
      </c>
      <c r="U4122" s="36">
        <v>0</v>
      </c>
      <c r="V4122" s="37" t="s">
        <v>48</v>
      </c>
      <c r="W4122" s="32">
        <v>2016</v>
      </c>
      <c r="X4122" s="367" t="s">
        <v>6736</v>
      </c>
    </row>
    <row r="4123" spans="1:24" ht="50.1" customHeight="1">
      <c r="A4123" s="29" t="s">
        <v>9878</v>
      </c>
      <c r="B4123" s="30" t="s">
        <v>35</v>
      </c>
      <c r="C4123" s="31" t="s">
        <v>4689</v>
      </c>
      <c r="D4123" s="31" t="s">
        <v>4673</v>
      </c>
      <c r="E4123" s="31" t="s">
        <v>4690</v>
      </c>
      <c r="F4123" s="31" t="s">
        <v>9879</v>
      </c>
      <c r="G4123" s="32" t="s">
        <v>40</v>
      </c>
      <c r="H4123" s="33">
        <v>0</v>
      </c>
      <c r="I4123" s="67">
        <v>590000000</v>
      </c>
      <c r="J4123" s="32" t="s">
        <v>41</v>
      </c>
      <c r="K4123" s="32" t="s">
        <v>4155</v>
      </c>
      <c r="L4123" s="32" t="s">
        <v>43</v>
      </c>
      <c r="M4123" s="32" t="s">
        <v>44</v>
      </c>
      <c r="N4123" s="32" t="s">
        <v>9880</v>
      </c>
      <c r="O4123" s="32" t="s">
        <v>46</v>
      </c>
      <c r="P4123" s="32" t="s">
        <v>133</v>
      </c>
      <c r="Q4123" s="32" t="s">
        <v>134</v>
      </c>
      <c r="R4123" s="34">
        <v>22.52</v>
      </c>
      <c r="S4123" s="34">
        <v>2700</v>
      </c>
      <c r="T4123" s="35">
        <f t="shared" ref="T4123:T4131" si="324">R4123*S4123</f>
        <v>60804</v>
      </c>
      <c r="U4123" s="36">
        <f t="shared" ref="U4123:U4131" si="325">T4123*1.12</f>
        <v>68100.48000000001</v>
      </c>
      <c r="V4123" s="37" t="s">
        <v>48</v>
      </c>
      <c r="W4123" s="32">
        <v>2016</v>
      </c>
      <c r="X4123" s="38" t="s">
        <v>48</v>
      </c>
    </row>
    <row r="4124" spans="1:24" ht="50.1" customHeight="1">
      <c r="A4124" s="29" t="s">
        <v>9881</v>
      </c>
      <c r="B4124" s="30" t="s">
        <v>35</v>
      </c>
      <c r="C4124" s="31" t="s">
        <v>9882</v>
      </c>
      <c r="D4124" s="31" t="s">
        <v>4673</v>
      </c>
      <c r="E4124" s="31" t="s">
        <v>9883</v>
      </c>
      <c r="F4124" s="31" t="s">
        <v>9884</v>
      </c>
      <c r="G4124" s="32" t="s">
        <v>40</v>
      </c>
      <c r="H4124" s="33">
        <v>0</v>
      </c>
      <c r="I4124" s="67">
        <v>590000000</v>
      </c>
      <c r="J4124" s="32" t="s">
        <v>41</v>
      </c>
      <c r="K4124" s="32" t="s">
        <v>4155</v>
      </c>
      <c r="L4124" s="32" t="s">
        <v>43</v>
      </c>
      <c r="M4124" s="32" t="s">
        <v>44</v>
      </c>
      <c r="N4124" s="32" t="s">
        <v>9880</v>
      </c>
      <c r="O4124" s="32" t="s">
        <v>46</v>
      </c>
      <c r="P4124" s="32" t="s">
        <v>133</v>
      </c>
      <c r="Q4124" s="32" t="s">
        <v>134</v>
      </c>
      <c r="R4124" s="34">
        <v>8.34</v>
      </c>
      <c r="S4124" s="34">
        <v>2700</v>
      </c>
      <c r="T4124" s="35">
        <f t="shared" si="324"/>
        <v>22518</v>
      </c>
      <c r="U4124" s="36">
        <f t="shared" si="325"/>
        <v>25220.160000000003</v>
      </c>
      <c r="V4124" s="37" t="s">
        <v>48</v>
      </c>
      <c r="W4124" s="32">
        <v>2016</v>
      </c>
      <c r="X4124" s="38" t="s">
        <v>48</v>
      </c>
    </row>
    <row r="4125" spans="1:24" ht="50.1" customHeight="1">
      <c r="A4125" s="29" t="s">
        <v>9885</v>
      </c>
      <c r="B4125" s="30" t="s">
        <v>35</v>
      </c>
      <c r="C4125" s="31" t="s">
        <v>9886</v>
      </c>
      <c r="D4125" s="31" t="s">
        <v>1672</v>
      </c>
      <c r="E4125" s="31" t="s">
        <v>9887</v>
      </c>
      <c r="F4125" s="31" t="s">
        <v>9888</v>
      </c>
      <c r="G4125" s="32" t="s">
        <v>40</v>
      </c>
      <c r="H4125" s="33">
        <v>0</v>
      </c>
      <c r="I4125" s="67">
        <v>590000000</v>
      </c>
      <c r="J4125" s="32" t="s">
        <v>394</v>
      </c>
      <c r="K4125" s="32" t="s">
        <v>2101</v>
      </c>
      <c r="L4125" s="32" t="s">
        <v>83</v>
      </c>
      <c r="M4125" s="32" t="s">
        <v>69</v>
      </c>
      <c r="N4125" s="32" t="s">
        <v>9889</v>
      </c>
      <c r="O4125" s="32" t="s">
        <v>155</v>
      </c>
      <c r="P4125" s="32">
        <v>796</v>
      </c>
      <c r="Q4125" s="32" t="s">
        <v>47</v>
      </c>
      <c r="R4125" s="34">
        <v>1</v>
      </c>
      <c r="S4125" s="34">
        <v>400</v>
      </c>
      <c r="T4125" s="35">
        <f t="shared" si="324"/>
        <v>400</v>
      </c>
      <c r="U4125" s="36">
        <f t="shared" si="325"/>
        <v>448.00000000000006</v>
      </c>
      <c r="V4125" s="37" t="s">
        <v>48</v>
      </c>
      <c r="W4125" s="32">
        <v>2016</v>
      </c>
      <c r="X4125" s="38" t="s">
        <v>48</v>
      </c>
    </row>
    <row r="4126" spans="1:24" ht="50.1" customHeight="1">
      <c r="A4126" s="29" t="s">
        <v>9890</v>
      </c>
      <c r="B4126" s="30" t="s">
        <v>35</v>
      </c>
      <c r="C4126" s="31" t="s">
        <v>1717</v>
      </c>
      <c r="D4126" s="31" t="s">
        <v>1672</v>
      </c>
      <c r="E4126" s="31" t="s">
        <v>1718</v>
      </c>
      <c r="F4126" s="31" t="s">
        <v>9891</v>
      </c>
      <c r="G4126" s="32" t="s">
        <v>40</v>
      </c>
      <c r="H4126" s="33">
        <v>0</v>
      </c>
      <c r="I4126" s="67">
        <v>590000000</v>
      </c>
      <c r="J4126" s="32" t="s">
        <v>394</v>
      </c>
      <c r="K4126" s="32" t="s">
        <v>2101</v>
      </c>
      <c r="L4126" s="32" t="s">
        <v>83</v>
      </c>
      <c r="M4126" s="32" t="s">
        <v>69</v>
      </c>
      <c r="N4126" s="32" t="s">
        <v>9889</v>
      </c>
      <c r="O4126" s="32" t="s">
        <v>155</v>
      </c>
      <c r="P4126" s="32">
        <v>796</v>
      </c>
      <c r="Q4126" s="32" t="s">
        <v>47</v>
      </c>
      <c r="R4126" s="34">
        <v>2</v>
      </c>
      <c r="S4126" s="34">
        <v>650</v>
      </c>
      <c r="T4126" s="35">
        <f t="shared" si="324"/>
        <v>1300</v>
      </c>
      <c r="U4126" s="36">
        <f t="shared" si="325"/>
        <v>1456.0000000000002</v>
      </c>
      <c r="V4126" s="37" t="s">
        <v>48</v>
      </c>
      <c r="W4126" s="32">
        <v>2016</v>
      </c>
      <c r="X4126" s="38" t="s">
        <v>48</v>
      </c>
    </row>
    <row r="4127" spans="1:24" ht="50.1" customHeight="1">
      <c r="A4127" s="29" t="s">
        <v>9892</v>
      </c>
      <c r="B4127" s="30" t="s">
        <v>35</v>
      </c>
      <c r="C4127" s="31" t="s">
        <v>9893</v>
      </c>
      <c r="D4127" s="31" t="s">
        <v>1672</v>
      </c>
      <c r="E4127" s="31" t="s">
        <v>9894</v>
      </c>
      <c r="F4127" s="31" t="s">
        <v>9895</v>
      </c>
      <c r="G4127" s="32" t="s">
        <v>40</v>
      </c>
      <c r="H4127" s="33">
        <v>0</v>
      </c>
      <c r="I4127" s="67">
        <v>590000000</v>
      </c>
      <c r="J4127" s="32" t="s">
        <v>394</v>
      </c>
      <c r="K4127" s="32" t="s">
        <v>2101</v>
      </c>
      <c r="L4127" s="32" t="s">
        <v>83</v>
      </c>
      <c r="M4127" s="32" t="s">
        <v>69</v>
      </c>
      <c r="N4127" s="32" t="s">
        <v>9889</v>
      </c>
      <c r="O4127" s="32" t="s">
        <v>155</v>
      </c>
      <c r="P4127" s="32">
        <v>796</v>
      </c>
      <c r="Q4127" s="32" t="s">
        <v>47</v>
      </c>
      <c r="R4127" s="34">
        <v>2</v>
      </c>
      <c r="S4127" s="34">
        <v>800</v>
      </c>
      <c r="T4127" s="35">
        <f t="shared" si="324"/>
        <v>1600</v>
      </c>
      <c r="U4127" s="36">
        <f t="shared" si="325"/>
        <v>1792.0000000000002</v>
      </c>
      <c r="V4127" s="37" t="s">
        <v>48</v>
      </c>
      <c r="W4127" s="32">
        <v>2016</v>
      </c>
      <c r="X4127" s="38" t="s">
        <v>48</v>
      </c>
    </row>
    <row r="4128" spans="1:24" ht="50.1" customHeight="1">
      <c r="A4128" s="29" t="s">
        <v>9896</v>
      </c>
      <c r="B4128" s="30" t="s">
        <v>35</v>
      </c>
      <c r="C4128" s="31" t="s">
        <v>9897</v>
      </c>
      <c r="D4128" s="31" t="s">
        <v>9898</v>
      </c>
      <c r="E4128" s="31" t="s">
        <v>9899</v>
      </c>
      <c r="F4128" s="31" t="s">
        <v>9900</v>
      </c>
      <c r="G4128" s="32" t="s">
        <v>40</v>
      </c>
      <c r="H4128" s="33">
        <v>0</v>
      </c>
      <c r="I4128" s="67">
        <v>590000000</v>
      </c>
      <c r="J4128" s="32" t="s">
        <v>394</v>
      </c>
      <c r="K4128" s="32" t="s">
        <v>2101</v>
      </c>
      <c r="L4128" s="32" t="s">
        <v>83</v>
      </c>
      <c r="M4128" s="32" t="s">
        <v>69</v>
      </c>
      <c r="N4128" s="32" t="s">
        <v>9889</v>
      </c>
      <c r="O4128" s="32" t="s">
        <v>155</v>
      </c>
      <c r="P4128" s="32">
        <v>796</v>
      </c>
      <c r="Q4128" s="32" t="s">
        <v>47</v>
      </c>
      <c r="R4128" s="34">
        <v>2</v>
      </c>
      <c r="S4128" s="34">
        <v>4500</v>
      </c>
      <c r="T4128" s="35">
        <f t="shared" si="324"/>
        <v>9000</v>
      </c>
      <c r="U4128" s="36">
        <f t="shared" si="325"/>
        <v>10080.000000000002</v>
      </c>
      <c r="V4128" s="37" t="s">
        <v>48</v>
      </c>
      <c r="W4128" s="32">
        <v>2016</v>
      </c>
      <c r="X4128" s="38" t="s">
        <v>48</v>
      </c>
    </row>
    <row r="4129" spans="1:24" ht="50.1" customHeight="1">
      <c r="A4129" s="29" t="s">
        <v>9901</v>
      </c>
      <c r="B4129" s="30" t="s">
        <v>35</v>
      </c>
      <c r="C4129" s="31" t="s">
        <v>9902</v>
      </c>
      <c r="D4129" s="31" t="s">
        <v>9903</v>
      </c>
      <c r="E4129" s="31" t="s">
        <v>9904</v>
      </c>
      <c r="F4129" s="31" t="s">
        <v>9905</v>
      </c>
      <c r="G4129" s="32" t="s">
        <v>40</v>
      </c>
      <c r="H4129" s="33">
        <v>0</v>
      </c>
      <c r="I4129" s="67">
        <v>590000000</v>
      </c>
      <c r="J4129" s="32" t="s">
        <v>394</v>
      </c>
      <c r="K4129" s="32" t="s">
        <v>2101</v>
      </c>
      <c r="L4129" s="32" t="s">
        <v>83</v>
      </c>
      <c r="M4129" s="32" t="s">
        <v>69</v>
      </c>
      <c r="N4129" s="32" t="s">
        <v>9889</v>
      </c>
      <c r="O4129" s="32" t="s">
        <v>155</v>
      </c>
      <c r="P4129" s="32">
        <v>796</v>
      </c>
      <c r="Q4129" s="32" t="s">
        <v>47</v>
      </c>
      <c r="R4129" s="34">
        <v>2</v>
      </c>
      <c r="S4129" s="34">
        <v>5500</v>
      </c>
      <c r="T4129" s="35">
        <f t="shared" si="324"/>
        <v>11000</v>
      </c>
      <c r="U4129" s="36">
        <f t="shared" si="325"/>
        <v>12320.000000000002</v>
      </c>
      <c r="V4129" s="37" t="s">
        <v>48</v>
      </c>
      <c r="W4129" s="32">
        <v>2016</v>
      </c>
      <c r="X4129" s="38" t="s">
        <v>48</v>
      </c>
    </row>
    <row r="4130" spans="1:24" ht="50.1" customHeight="1">
      <c r="A4130" s="29" t="s">
        <v>9906</v>
      </c>
      <c r="B4130" s="30" t="s">
        <v>35</v>
      </c>
      <c r="C4130" s="31" t="s">
        <v>9907</v>
      </c>
      <c r="D4130" s="31" t="s">
        <v>3672</v>
      </c>
      <c r="E4130" s="31" t="s">
        <v>9908</v>
      </c>
      <c r="F4130" s="31" t="s">
        <v>9909</v>
      </c>
      <c r="G4130" s="32" t="s">
        <v>40</v>
      </c>
      <c r="H4130" s="33">
        <v>0</v>
      </c>
      <c r="I4130" s="67">
        <v>590000000</v>
      </c>
      <c r="J4130" s="32" t="s">
        <v>394</v>
      </c>
      <c r="K4130" s="32" t="s">
        <v>2101</v>
      </c>
      <c r="L4130" s="32" t="s">
        <v>83</v>
      </c>
      <c r="M4130" s="32" t="s">
        <v>69</v>
      </c>
      <c r="N4130" s="32" t="s">
        <v>9889</v>
      </c>
      <c r="O4130" s="32" t="s">
        <v>155</v>
      </c>
      <c r="P4130" s="32">
        <v>796</v>
      </c>
      <c r="Q4130" s="32" t="s">
        <v>47</v>
      </c>
      <c r="R4130" s="34">
        <v>2</v>
      </c>
      <c r="S4130" s="34">
        <v>450</v>
      </c>
      <c r="T4130" s="35">
        <f t="shared" si="324"/>
        <v>900</v>
      </c>
      <c r="U4130" s="36">
        <f t="shared" si="325"/>
        <v>1008.0000000000001</v>
      </c>
      <c r="V4130" s="37" t="s">
        <v>48</v>
      </c>
      <c r="W4130" s="32">
        <v>2016</v>
      </c>
      <c r="X4130" s="38" t="s">
        <v>48</v>
      </c>
    </row>
    <row r="4131" spans="1:24" ht="50.1" customHeight="1">
      <c r="A4131" s="29" t="s">
        <v>9910</v>
      </c>
      <c r="B4131" s="30" t="s">
        <v>35</v>
      </c>
      <c r="C4131" s="31" t="s">
        <v>3671</v>
      </c>
      <c r="D4131" s="31" t="s">
        <v>3672</v>
      </c>
      <c r="E4131" s="31" t="s">
        <v>3673</v>
      </c>
      <c r="F4131" s="31" t="s">
        <v>9911</v>
      </c>
      <c r="G4131" s="32" t="s">
        <v>40</v>
      </c>
      <c r="H4131" s="33">
        <v>0</v>
      </c>
      <c r="I4131" s="67">
        <v>590000000</v>
      </c>
      <c r="J4131" s="32" t="s">
        <v>394</v>
      </c>
      <c r="K4131" s="32" t="s">
        <v>2101</v>
      </c>
      <c r="L4131" s="32" t="s">
        <v>83</v>
      </c>
      <c r="M4131" s="32" t="s">
        <v>69</v>
      </c>
      <c r="N4131" s="32" t="s">
        <v>9889</v>
      </c>
      <c r="O4131" s="32" t="s">
        <v>155</v>
      </c>
      <c r="P4131" s="32">
        <v>796</v>
      </c>
      <c r="Q4131" s="32" t="s">
        <v>47</v>
      </c>
      <c r="R4131" s="34">
        <v>2</v>
      </c>
      <c r="S4131" s="34">
        <v>600</v>
      </c>
      <c r="T4131" s="35">
        <f t="shared" si="324"/>
        <v>1200</v>
      </c>
      <c r="U4131" s="36">
        <f t="shared" si="325"/>
        <v>1344.0000000000002</v>
      </c>
      <c r="V4131" s="37" t="s">
        <v>48</v>
      </c>
      <c r="W4131" s="32">
        <v>2016</v>
      </c>
      <c r="X4131" s="38" t="s">
        <v>48</v>
      </c>
    </row>
    <row r="4132" spans="1:24" ht="50.1" customHeight="1">
      <c r="A4132" s="29" t="s">
        <v>9912</v>
      </c>
      <c r="B4132" s="30" t="s">
        <v>35</v>
      </c>
      <c r="C4132" s="31" t="s">
        <v>9913</v>
      </c>
      <c r="D4132" s="31" t="s">
        <v>322</v>
      </c>
      <c r="E4132" s="31" t="s">
        <v>9914</v>
      </c>
      <c r="F4132" s="31" t="s">
        <v>9915</v>
      </c>
      <c r="G4132" s="32" t="s">
        <v>103</v>
      </c>
      <c r="H4132" s="33">
        <v>0</v>
      </c>
      <c r="I4132" s="67">
        <v>590000000</v>
      </c>
      <c r="J4132" s="32" t="s">
        <v>394</v>
      </c>
      <c r="K4132" s="32" t="s">
        <v>4155</v>
      </c>
      <c r="L4132" s="32" t="s">
        <v>83</v>
      </c>
      <c r="M4132" s="32" t="s">
        <v>84</v>
      </c>
      <c r="N4132" s="32" t="s">
        <v>5908</v>
      </c>
      <c r="O4132" s="32" t="s">
        <v>56</v>
      </c>
      <c r="P4132" s="32" t="s">
        <v>325</v>
      </c>
      <c r="Q4132" s="32" t="s">
        <v>326</v>
      </c>
      <c r="R4132" s="34">
        <v>1100</v>
      </c>
      <c r="S4132" s="34">
        <v>754.46</v>
      </c>
      <c r="T4132" s="35">
        <v>0</v>
      </c>
      <c r="U4132" s="36">
        <v>0</v>
      </c>
      <c r="V4132" s="37" t="s">
        <v>48</v>
      </c>
      <c r="W4132" s="32">
        <v>2016</v>
      </c>
      <c r="X4132" s="68" t="s">
        <v>12868</v>
      </c>
    </row>
    <row r="4133" spans="1:24" ht="50.1" customHeight="1">
      <c r="A4133" s="29" t="s">
        <v>9916</v>
      </c>
      <c r="B4133" s="30" t="s">
        <v>35</v>
      </c>
      <c r="C4133" s="31" t="s">
        <v>9913</v>
      </c>
      <c r="D4133" s="31" t="s">
        <v>322</v>
      </c>
      <c r="E4133" s="31" t="s">
        <v>9914</v>
      </c>
      <c r="F4133" s="31" t="s">
        <v>9917</v>
      </c>
      <c r="G4133" s="32" t="s">
        <v>40</v>
      </c>
      <c r="H4133" s="33">
        <v>0</v>
      </c>
      <c r="I4133" s="67">
        <v>590000000</v>
      </c>
      <c r="J4133" s="32" t="s">
        <v>41</v>
      </c>
      <c r="K4133" s="32" t="s">
        <v>290</v>
      </c>
      <c r="L4133" s="32" t="s">
        <v>41</v>
      </c>
      <c r="M4133" s="32" t="s">
        <v>84</v>
      </c>
      <c r="N4133" s="32" t="s">
        <v>5908</v>
      </c>
      <c r="O4133" s="32" t="s">
        <v>398</v>
      </c>
      <c r="P4133" s="32" t="s">
        <v>325</v>
      </c>
      <c r="Q4133" s="32" t="s">
        <v>326</v>
      </c>
      <c r="R4133" s="34">
        <v>1100</v>
      </c>
      <c r="S4133" s="34">
        <v>883.92</v>
      </c>
      <c r="T4133" s="35">
        <f t="shared" ref="T4133:T4196" si="326">R4133*S4133</f>
        <v>972312</v>
      </c>
      <c r="U4133" s="36">
        <f t="shared" ref="U4133:U4196" si="327">T4133*1.12</f>
        <v>1088989.4400000002</v>
      </c>
      <c r="V4133" s="37" t="s">
        <v>48</v>
      </c>
      <c r="W4133" s="32">
        <v>2016</v>
      </c>
      <c r="X4133" s="38" t="s">
        <v>48</v>
      </c>
    </row>
    <row r="4134" spans="1:24" ht="50.1" customHeight="1">
      <c r="A4134" s="29" t="s">
        <v>9918</v>
      </c>
      <c r="B4134" s="30" t="s">
        <v>35</v>
      </c>
      <c r="C4134" s="31" t="s">
        <v>7134</v>
      </c>
      <c r="D4134" s="31" t="s">
        <v>7135</v>
      </c>
      <c r="E4134" s="31" t="s">
        <v>7136</v>
      </c>
      <c r="F4134" s="31" t="s">
        <v>7146</v>
      </c>
      <c r="G4134" s="32" t="s">
        <v>40</v>
      </c>
      <c r="H4134" s="33">
        <v>0</v>
      </c>
      <c r="I4134" s="67">
        <v>590000000</v>
      </c>
      <c r="J4134" s="32" t="s">
        <v>41</v>
      </c>
      <c r="K4134" s="32" t="s">
        <v>2101</v>
      </c>
      <c r="L4134" s="32" t="s">
        <v>43</v>
      </c>
      <c r="M4134" s="32" t="s">
        <v>84</v>
      </c>
      <c r="N4134" s="32" t="s">
        <v>7142</v>
      </c>
      <c r="O4134" s="32" t="s">
        <v>111</v>
      </c>
      <c r="P4134" s="32">
        <v>796</v>
      </c>
      <c r="Q4134" s="32" t="s">
        <v>47</v>
      </c>
      <c r="R4134" s="34">
        <v>5</v>
      </c>
      <c r="S4134" s="34">
        <v>12000</v>
      </c>
      <c r="T4134" s="35">
        <f t="shared" si="326"/>
        <v>60000</v>
      </c>
      <c r="U4134" s="36">
        <f t="shared" si="327"/>
        <v>67200</v>
      </c>
      <c r="V4134" s="37" t="s">
        <v>48</v>
      </c>
      <c r="W4134" s="32">
        <v>2016</v>
      </c>
      <c r="X4134" s="38" t="s">
        <v>48</v>
      </c>
    </row>
    <row r="4135" spans="1:24" ht="50.1" customHeight="1">
      <c r="A4135" s="29" t="s">
        <v>9919</v>
      </c>
      <c r="B4135" s="30" t="s">
        <v>35</v>
      </c>
      <c r="C4135" s="31" t="s">
        <v>7134</v>
      </c>
      <c r="D4135" s="31" t="s">
        <v>7135</v>
      </c>
      <c r="E4135" s="31" t="s">
        <v>7136</v>
      </c>
      <c r="F4135" s="31" t="s">
        <v>7140</v>
      </c>
      <c r="G4135" s="32" t="s">
        <v>40</v>
      </c>
      <c r="H4135" s="33">
        <v>0</v>
      </c>
      <c r="I4135" s="67">
        <v>590000000</v>
      </c>
      <c r="J4135" s="32" t="s">
        <v>41</v>
      </c>
      <c r="K4135" s="32" t="s">
        <v>2101</v>
      </c>
      <c r="L4135" s="32" t="s">
        <v>43</v>
      </c>
      <c r="M4135" s="32" t="s">
        <v>84</v>
      </c>
      <c r="N4135" s="32" t="s">
        <v>7142</v>
      </c>
      <c r="O4135" s="32" t="s">
        <v>111</v>
      </c>
      <c r="P4135" s="32">
        <v>796</v>
      </c>
      <c r="Q4135" s="32" t="s">
        <v>47</v>
      </c>
      <c r="R4135" s="34">
        <v>3</v>
      </c>
      <c r="S4135" s="34">
        <v>27680</v>
      </c>
      <c r="T4135" s="35">
        <f t="shared" si="326"/>
        <v>83040</v>
      </c>
      <c r="U4135" s="36">
        <f t="shared" si="327"/>
        <v>93004.800000000003</v>
      </c>
      <c r="V4135" s="37" t="s">
        <v>48</v>
      </c>
      <c r="W4135" s="32">
        <v>2016</v>
      </c>
      <c r="X4135" s="38" t="s">
        <v>48</v>
      </c>
    </row>
    <row r="4136" spans="1:24" ht="50.1" customHeight="1">
      <c r="A4136" s="29" t="s">
        <v>9920</v>
      </c>
      <c r="B4136" s="30" t="s">
        <v>35</v>
      </c>
      <c r="C4136" s="31" t="s">
        <v>9921</v>
      </c>
      <c r="D4136" s="31" t="s">
        <v>3378</v>
      </c>
      <c r="E4136" s="31" t="s">
        <v>9922</v>
      </c>
      <c r="F4136" s="31" t="s">
        <v>9923</v>
      </c>
      <c r="G4136" s="32" t="s">
        <v>40</v>
      </c>
      <c r="H4136" s="33">
        <v>0</v>
      </c>
      <c r="I4136" s="67">
        <v>590000000</v>
      </c>
      <c r="J4136" s="32" t="s">
        <v>6956</v>
      </c>
      <c r="K4136" s="32" t="s">
        <v>4155</v>
      </c>
      <c r="L4136" s="32" t="s">
        <v>43</v>
      </c>
      <c r="M4136" s="32" t="s">
        <v>44</v>
      </c>
      <c r="N4136" s="32" t="s">
        <v>8740</v>
      </c>
      <c r="O4136" s="32" t="s">
        <v>111</v>
      </c>
      <c r="P4136" s="32">
        <v>796</v>
      </c>
      <c r="Q4136" s="32" t="s">
        <v>47</v>
      </c>
      <c r="R4136" s="34">
        <v>2</v>
      </c>
      <c r="S4136" s="34">
        <v>11607.143</v>
      </c>
      <c r="T4136" s="35">
        <f t="shared" si="326"/>
        <v>23214.286</v>
      </c>
      <c r="U4136" s="36">
        <f t="shared" si="327"/>
        <v>26000.000320000003</v>
      </c>
      <c r="V4136" s="37" t="s">
        <v>48</v>
      </c>
      <c r="W4136" s="32">
        <v>2016</v>
      </c>
      <c r="X4136" s="38" t="s">
        <v>48</v>
      </c>
    </row>
    <row r="4137" spans="1:24" ht="50.1" customHeight="1">
      <c r="A4137" s="29" t="s">
        <v>9924</v>
      </c>
      <c r="B4137" s="30" t="s">
        <v>35</v>
      </c>
      <c r="C4137" s="31" t="s">
        <v>9925</v>
      </c>
      <c r="D4137" s="31" t="s">
        <v>2644</v>
      </c>
      <c r="E4137" s="31" t="s">
        <v>9926</v>
      </c>
      <c r="F4137" s="31" t="s">
        <v>9927</v>
      </c>
      <c r="G4137" s="32" t="s">
        <v>40</v>
      </c>
      <c r="H4137" s="33">
        <v>0</v>
      </c>
      <c r="I4137" s="67">
        <v>590000000</v>
      </c>
      <c r="J4137" s="32" t="s">
        <v>6956</v>
      </c>
      <c r="K4137" s="32" t="s">
        <v>4155</v>
      </c>
      <c r="L4137" s="32" t="s">
        <v>43</v>
      </c>
      <c r="M4137" s="32" t="s">
        <v>44</v>
      </c>
      <c r="N4137" s="32" t="s">
        <v>8740</v>
      </c>
      <c r="O4137" s="32" t="s">
        <v>111</v>
      </c>
      <c r="P4137" s="32">
        <v>796</v>
      </c>
      <c r="Q4137" s="32" t="s">
        <v>47</v>
      </c>
      <c r="R4137" s="34">
        <v>6</v>
      </c>
      <c r="S4137" s="34">
        <v>1785.72</v>
      </c>
      <c r="T4137" s="35">
        <f t="shared" si="326"/>
        <v>10714.32</v>
      </c>
      <c r="U4137" s="36">
        <f t="shared" si="327"/>
        <v>12000.038400000001</v>
      </c>
      <c r="V4137" s="37" t="s">
        <v>48</v>
      </c>
      <c r="W4137" s="32">
        <v>2016</v>
      </c>
      <c r="X4137" s="38" t="s">
        <v>48</v>
      </c>
    </row>
    <row r="4138" spans="1:24" ht="50.1" customHeight="1">
      <c r="A4138" s="29" t="s">
        <v>9928</v>
      </c>
      <c r="B4138" s="30" t="s">
        <v>35</v>
      </c>
      <c r="C4138" s="31" t="s">
        <v>9925</v>
      </c>
      <c r="D4138" s="31" t="s">
        <v>2644</v>
      </c>
      <c r="E4138" s="31" t="s">
        <v>9926</v>
      </c>
      <c r="F4138" s="31" t="s">
        <v>9929</v>
      </c>
      <c r="G4138" s="32" t="s">
        <v>40</v>
      </c>
      <c r="H4138" s="33">
        <v>0</v>
      </c>
      <c r="I4138" s="67">
        <v>590000000</v>
      </c>
      <c r="J4138" s="32" t="s">
        <v>6956</v>
      </c>
      <c r="K4138" s="32" t="s">
        <v>4155</v>
      </c>
      <c r="L4138" s="32" t="s">
        <v>43</v>
      </c>
      <c r="M4138" s="32" t="s">
        <v>44</v>
      </c>
      <c r="N4138" s="32" t="s">
        <v>8740</v>
      </c>
      <c r="O4138" s="32" t="s">
        <v>111</v>
      </c>
      <c r="P4138" s="32">
        <v>796</v>
      </c>
      <c r="Q4138" s="32" t="s">
        <v>47</v>
      </c>
      <c r="R4138" s="34">
        <v>6</v>
      </c>
      <c r="S4138" s="34">
        <v>892.86</v>
      </c>
      <c r="T4138" s="35">
        <f t="shared" si="326"/>
        <v>5357.16</v>
      </c>
      <c r="U4138" s="36">
        <f t="shared" si="327"/>
        <v>6000.0192000000006</v>
      </c>
      <c r="V4138" s="37" t="s">
        <v>48</v>
      </c>
      <c r="W4138" s="32">
        <v>2016</v>
      </c>
      <c r="X4138" s="38" t="s">
        <v>48</v>
      </c>
    </row>
    <row r="4139" spans="1:24" ht="50.1" customHeight="1">
      <c r="A4139" s="29" t="s">
        <v>9930</v>
      </c>
      <c r="B4139" s="30" t="s">
        <v>35</v>
      </c>
      <c r="C4139" s="31" t="s">
        <v>9931</v>
      </c>
      <c r="D4139" s="31" t="s">
        <v>9932</v>
      </c>
      <c r="E4139" s="31" t="s">
        <v>9933</v>
      </c>
      <c r="F4139" s="31" t="s">
        <v>9934</v>
      </c>
      <c r="G4139" s="32" t="s">
        <v>40</v>
      </c>
      <c r="H4139" s="33">
        <v>0</v>
      </c>
      <c r="I4139" s="67">
        <v>590000000</v>
      </c>
      <c r="J4139" s="32" t="s">
        <v>6956</v>
      </c>
      <c r="K4139" s="32" t="s">
        <v>4155</v>
      </c>
      <c r="L4139" s="32" t="s">
        <v>43</v>
      </c>
      <c r="M4139" s="32" t="s">
        <v>44</v>
      </c>
      <c r="N4139" s="32" t="s">
        <v>8740</v>
      </c>
      <c r="O4139" s="32" t="s">
        <v>111</v>
      </c>
      <c r="P4139" s="32">
        <v>796</v>
      </c>
      <c r="Q4139" s="32" t="s">
        <v>47</v>
      </c>
      <c r="R4139" s="34">
        <v>2</v>
      </c>
      <c r="S4139" s="34">
        <v>6607.143</v>
      </c>
      <c r="T4139" s="35">
        <f t="shared" si="326"/>
        <v>13214.286</v>
      </c>
      <c r="U4139" s="36">
        <f t="shared" si="327"/>
        <v>14800.000320000001</v>
      </c>
      <c r="V4139" s="37" t="s">
        <v>48</v>
      </c>
      <c r="W4139" s="32">
        <v>2016</v>
      </c>
      <c r="X4139" s="38" t="s">
        <v>48</v>
      </c>
    </row>
    <row r="4140" spans="1:24" ht="50.1" customHeight="1">
      <c r="A4140" s="29" t="s">
        <v>9935</v>
      </c>
      <c r="B4140" s="30" t="s">
        <v>35</v>
      </c>
      <c r="C4140" s="31" t="s">
        <v>9936</v>
      </c>
      <c r="D4140" s="31" t="s">
        <v>5294</v>
      </c>
      <c r="E4140" s="31" t="s">
        <v>9937</v>
      </c>
      <c r="F4140" s="31" t="s">
        <v>9938</v>
      </c>
      <c r="G4140" s="32" t="s">
        <v>40</v>
      </c>
      <c r="H4140" s="33">
        <v>0</v>
      </c>
      <c r="I4140" s="67">
        <v>590000000</v>
      </c>
      <c r="J4140" s="32" t="s">
        <v>6956</v>
      </c>
      <c r="K4140" s="32" t="s">
        <v>4155</v>
      </c>
      <c r="L4140" s="32" t="s">
        <v>43</v>
      </c>
      <c r="M4140" s="32" t="s">
        <v>44</v>
      </c>
      <c r="N4140" s="32" t="s">
        <v>8740</v>
      </c>
      <c r="O4140" s="32" t="s">
        <v>111</v>
      </c>
      <c r="P4140" s="32">
        <v>796</v>
      </c>
      <c r="Q4140" s="32" t="s">
        <v>47</v>
      </c>
      <c r="R4140" s="34">
        <v>8</v>
      </c>
      <c r="S4140" s="34">
        <v>1428.5709999999999</v>
      </c>
      <c r="T4140" s="35">
        <f t="shared" si="326"/>
        <v>11428.567999999999</v>
      </c>
      <c r="U4140" s="36">
        <f t="shared" si="327"/>
        <v>12799.996160000001</v>
      </c>
      <c r="V4140" s="37" t="s">
        <v>48</v>
      </c>
      <c r="W4140" s="32">
        <v>2016</v>
      </c>
      <c r="X4140" s="38" t="s">
        <v>48</v>
      </c>
    </row>
    <row r="4141" spans="1:24" ht="50.1" customHeight="1">
      <c r="A4141" s="29" t="s">
        <v>9939</v>
      </c>
      <c r="B4141" s="30" t="s">
        <v>35</v>
      </c>
      <c r="C4141" s="31" t="s">
        <v>9936</v>
      </c>
      <c r="D4141" s="31" t="s">
        <v>5294</v>
      </c>
      <c r="E4141" s="31" t="s">
        <v>9937</v>
      </c>
      <c r="F4141" s="31" t="s">
        <v>9940</v>
      </c>
      <c r="G4141" s="32" t="s">
        <v>40</v>
      </c>
      <c r="H4141" s="33">
        <v>0</v>
      </c>
      <c r="I4141" s="67">
        <v>590000000</v>
      </c>
      <c r="J4141" s="32" t="s">
        <v>6956</v>
      </c>
      <c r="K4141" s="32" t="s">
        <v>4155</v>
      </c>
      <c r="L4141" s="32" t="s">
        <v>43</v>
      </c>
      <c r="M4141" s="32" t="s">
        <v>44</v>
      </c>
      <c r="N4141" s="32" t="s">
        <v>8740</v>
      </c>
      <c r="O4141" s="32" t="s">
        <v>111</v>
      </c>
      <c r="P4141" s="32">
        <v>796</v>
      </c>
      <c r="Q4141" s="32" t="s">
        <v>47</v>
      </c>
      <c r="R4141" s="34">
        <v>2</v>
      </c>
      <c r="S4141" s="34">
        <v>1116.0709999999999</v>
      </c>
      <c r="T4141" s="35">
        <f t="shared" si="326"/>
        <v>2232.1419999999998</v>
      </c>
      <c r="U4141" s="36">
        <f t="shared" si="327"/>
        <v>2499.9990400000002</v>
      </c>
      <c r="V4141" s="37" t="s">
        <v>48</v>
      </c>
      <c r="W4141" s="32">
        <v>2016</v>
      </c>
      <c r="X4141" s="38" t="s">
        <v>48</v>
      </c>
    </row>
    <row r="4142" spans="1:24" ht="50.1" customHeight="1">
      <c r="A4142" s="29" t="s">
        <v>9941</v>
      </c>
      <c r="B4142" s="30" t="s">
        <v>35</v>
      </c>
      <c r="C4142" s="31" t="s">
        <v>9942</v>
      </c>
      <c r="D4142" s="31" t="s">
        <v>5000</v>
      </c>
      <c r="E4142" s="31" t="s">
        <v>9943</v>
      </c>
      <c r="F4142" s="31" t="s">
        <v>9944</v>
      </c>
      <c r="G4142" s="32" t="s">
        <v>40</v>
      </c>
      <c r="H4142" s="33">
        <v>0</v>
      </c>
      <c r="I4142" s="67">
        <v>590000000</v>
      </c>
      <c r="J4142" s="32" t="s">
        <v>6956</v>
      </c>
      <c r="K4142" s="32" t="s">
        <v>4155</v>
      </c>
      <c r="L4142" s="32" t="s">
        <v>43</v>
      </c>
      <c r="M4142" s="32" t="s">
        <v>44</v>
      </c>
      <c r="N4142" s="32" t="s">
        <v>8740</v>
      </c>
      <c r="O4142" s="32" t="s">
        <v>111</v>
      </c>
      <c r="P4142" s="32">
        <v>796</v>
      </c>
      <c r="Q4142" s="32" t="s">
        <v>47</v>
      </c>
      <c r="R4142" s="34">
        <v>2</v>
      </c>
      <c r="S4142" s="34">
        <v>919.64300000000003</v>
      </c>
      <c r="T4142" s="35">
        <f t="shared" si="326"/>
        <v>1839.2860000000001</v>
      </c>
      <c r="U4142" s="36">
        <f t="shared" si="327"/>
        <v>2060.0003200000001</v>
      </c>
      <c r="V4142" s="37" t="s">
        <v>48</v>
      </c>
      <c r="W4142" s="32">
        <v>2016</v>
      </c>
      <c r="X4142" s="38" t="s">
        <v>48</v>
      </c>
    </row>
    <row r="4143" spans="1:24" ht="50.1" customHeight="1">
      <c r="A4143" s="29" t="s">
        <v>9945</v>
      </c>
      <c r="B4143" s="30" t="s">
        <v>35</v>
      </c>
      <c r="C4143" s="31" t="s">
        <v>2763</v>
      </c>
      <c r="D4143" s="31" t="s">
        <v>2757</v>
      </c>
      <c r="E4143" s="31" t="s">
        <v>2764</v>
      </c>
      <c r="F4143" s="31" t="s">
        <v>9946</v>
      </c>
      <c r="G4143" s="32" t="s">
        <v>40</v>
      </c>
      <c r="H4143" s="33">
        <v>0</v>
      </c>
      <c r="I4143" s="67">
        <v>590000000</v>
      </c>
      <c r="J4143" s="32" t="s">
        <v>6956</v>
      </c>
      <c r="K4143" s="32" t="s">
        <v>4155</v>
      </c>
      <c r="L4143" s="32" t="s">
        <v>43</v>
      </c>
      <c r="M4143" s="32" t="s">
        <v>44</v>
      </c>
      <c r="N4143" s="32" t="s">
        <v>8740</v>
      </c>
      <c r="O4143" s="32" t="s">
        <v>111</v>
      </c>
      <c r="P4143" s="32" t="s">
        <v>346</v>
      </c>
      <c r="Q4143" s="32" t="s">
        <v>347</v>
      </c>
      <c r="R4143" s="34">
        <v>30</v>
      </c>
      <c r="S4143" s="34">
        <v>178.571</v>
      </c>
      <c r="T4143" s="35">
        <f t="shared" si="326"/>
        <v>5357.13</v>
      </c>
      <c r="U4143" s="36">
        <f t="shared" si="327"/>
        <v>5999.9856000000009</v>
      </c>
      <c r="V4143" s="37" t="s">
        <v>48</v>
      </c>
      <c r="W4143" s="32">
        <v>2016</v>
      </c>
      <c r="X4143" s="38" t="s">
        <v>48</v>
      </c>
    </row>
    <row r="4144" spans="1:24" ht="50.1" customHeight="1">
      <c r="A4144" s="29" t="s">
        <v>9947</v>
      </c>
      <c r="B4144" s="30" t="s">
        <v>35</v>
      </c>
      <c r="C4144" s="31" t="s">
        <v>1202</v>
      </c>
      <c r="D4144" s="31" t="s">
        <v>1203</v>
      </c>
      <c r="E4144" s="31" t="s">
        <v>1204</v>
      </c>
      <c r="F4144" s="31" t="s">
        <v>9948</v>
      </c>
      <c r="G4144" s="32" t="s">
        <v>40</v>
      </c>
      <c r="H4144" s="33">
        <v>0</v>
      </c>
      <c r="I4144" s="67">
        <v>590000000</v>
      </c>
      <c r="J4144" s="32" t="s">
        <v>6956</v>
      </c>
      <c r="K4144" s="32" t="s">
        <v>4155</v>
      </c>
      <c r="L4144" s="32" t="s">
        <v>43</v>
      </c>
      <c r="M4144" s="32" t="s">
        <v>44</v>
      </c>
      <c r="N4144" s="32" t="s">
        <v>8740</v>
      </c>
      <c r="O4144" s="32" t="s">
        <v>111</v>
      </c>
      <c r="P4144" s="32" t="s">
        <v>346</v>
      </c>
      <c r="Q4144" s="32" t="s">
        <v>347</v>
      </c>
      <c r="R4144" s="34">
        <v>10</v>
      </c>
      <c r="S4144" s="34">
        <v>315</v>
      </c>
      <c r="T4144" s="35">
        <f t="shared" si="326"/>
        <v>3150</v>
      </c>
      <c r="U4144" s="36">
        <f t="shared" si="327"/>
        <v>3528.0000000000005</v>
      </c>
      <c r="V4144" s="37" t="s">
        <v>48</v>
      </c>
      <c r="W4144" s="32">
        <v>2016</v>
      </c>
      <c r="X4144" s="38" t="s">
        <v>48</v>
      </c>
    </row>
    <row r="4145" spans="1:24" ht="50.1" customHeight="1">
      <c r="A4145" s="29" t="s">
        <v>9949</v>
      </c>
      <c r="B4145" s="30" t="s">
        <v>35</v>
      </c>
      <c r="C4145" s="31" t="s">
        <v>9950</v>
      </c>
      <c r="D4145" s="31" t="s">
        <v>1219</v>
      </c>
      <c r="E4145" s="31" t="s">
        <v>9951</v>
      </c>
      <c r="F4145" s="31" t="s">
        <v>9952</v>
      </c>
      <c r="G4145" s="32" t="s">
        <v>40</v>
      </c>
      <c r="H4145" s="33">
        <v>0</v>
      </c>
      <c r="I4145" s="67">
        <v>590000000</v>
      </c>
      <c r="J4145" s="32" t="s">
        <v>6956</v>
      </c>
      <c r="K4145" s="32" t="s">
        <v>4155</v>
      </c>
      <c r="L4145" s="32" t="s">
        <v>43</v>
      </c>
      <c r="M4145" s="32" t="s">
        <v>44</v>
      </c>
      <c r="N4145" s="32" t="s">
        <v>8740</v>
      </c>
      <c r="O4145" s="32" t="s">
        <v>111</v>
      </c>
      <c r="P4145" s="32" t="s">
        <v>994</v>
      </c>
      <c r="Q4145" s="32" t="s">
        <v>1222</v>
      </c>
      <c r="R4145" s="34">
        <v>110</v>
      </c>
      <c r="S4145" s="34">
        <v>795.53599999999994</v>
      </c>
      <c r="T4145" s="35">
        <f t="shared" si="326"/>
        <v>87508.959999999992</v>
      </c>
      <c r="U4145" s="36">
        <f t="shared" si="327"/>
        <v>98010.035199999998</v>
      </c>
      <c r="V4145" s="37" t="s">
        <v>48</v>
      </c>
      <c r="W4145" s="32">
        <v>2016</v>
      </c>
      <c r="X4145" s="38" t="s">
        <v>48</v>
      </c>
    </row>
    <row r="4146" spans="1:24" ht="50.1" customHeight="1">
      <c r="A4146" s="29" t="s">
        <v>9953</v>
      </c>
      <c r="B4146" s="30" t="s">
        <v>35</v>
      </c>
      <c r="C4146" s="31" t="s">
        <v>9954</v>
      </c>
      <c r="D4146" s="31" t="s">
        <v>1219</v>
      </c>
      <c r="E4146" s="31" t="s">
        <v>9955</v>
      </c>
      <c r="F4146" s="31" t="s">
        <v>9956</v>
      </c>
      <c r="G4146" s="32" t="s">
        <v>40</v>
      </c>
      <c r="H4146" s="33">
        <v>0</v>
      </c>
      <c r="I4146" s="67">
        <v>590000000</v>
      </c>
      <c r="J4146" s="32" t="s">
        <v>6956</v>
      </c>
      <c r="K4146" s="32" t="s">
        <v>4155</v>
      </c>
      <c r="L4146" s="32" t="s">
        <v>43</v>
      </c>
      <c r="M4146" s="32" t="s">
        <v>44</v>
      </c>
      <c r="N4146" s="32" t="s">
        <v>8740</v>
      </c>
      <c r="O4146" s="32" t="s">
        <v>111</v>
      </c>
      <c r="P4146" s="32" t="s">
        <v>994</v>
      </c>
      <c r="Q4146" s="32" t="s">
        <v>1222</v>
      </c>
      <c r="R4146" s="34">
        <v>70</v>
      </c>
      <c r="S4146" s="34">
        <v>575.89300000000003</v>
      </c>
      <c r="T4146" s="35">
        <f t="shared" si="326"/>
        <v>40312.51</v>
      </c>
      <c r="U4146" s="36">
        <f t="shared" si="327"/>
        <v>45150.011200000008</v>
      </c>
      <c r="V4146" s="37" t="s">
        <v>48</v>
      </c>
      <c r="W4146" s="32">
        <v>2016</v>
      </c>
      <c r="X4146" s="38" t="s">
        <v>48</v>
      </c>
    </row>
    <row r="4147" spans="1:24" ht="50.1" customHeight="1">
      <c r="A4147" s="29" t="s">
        <v>9957</v>
      </c>
      <c r="B4147" s="30" t="s">
        <v>35</v>
      </c>
      <c r="C4147" s="31" t="s">
        <v>9958</v>
      </c>
      <c r="D4147" s="31" t="s">
        <v>1219</v>
      </c>
      <c r="E4147" s="31" t="s">
        <v>9959</v>
      </c>
      <c r="F4147" s="31" t="s">
        <v>9960</v>
      </c>
      <c r="G4147" s="32" t="s">
        <v>40</v>
      </c>
      <c r="H4147" s="33">
        <v>0</v>
      </c>
      <c r="I4147" s="67">
        <v>590000000</v>
      </c>
      <c r="J4147" s="32" t="s">
        <v>6956</v>
      </c>
      <c r="K4147" s="32" t="s">
        <v>4155</v>
      </c>
      <c r="L4147" s="32" t="s">
        <v>43</v>
      </c>
      <c r="M4147" s="32" t="s">
        <v>44</v>
      </c>
      <c r="N4147" s="32" t="s">
        <v>8740</v>
      </c>
      <c r="O4147" s="32" t="s">
        <v>111</v>
      </c>
      <c r="P4147" s="32" t="s">
        <v>994</v>
      </c>
      <c r="Q4147" s="32" t="s">
        <v>1222</v>
      </c>
      <c r="R4147" s="34">
        <v>100</v>
      </c>
      <c r="S4147" s="34">
        <v>319.64299999999997</v>
      </c>
      <c r="T4147" s="35">
        <f t="shared" si="326"/>
        <v>31964.299999999996</v>
      </c>
      <c r="U4147" s="36">
        <f t="shared" si="327"/>
        <v>35800.015999999996</v>
      </c>
      <c r="V4147" s="37" t="s">
        <v>48</v>
      </c>
      <c r="W4147" s="32">
        <v>2016</v>
      </c>
      <c r="X4147" s="38" t="s">
        <v>48</v>
      </c>
    </row>
    <row r="4148" spans="1:24" ht="50.1" customHeight="1">
      <c r="A4148" s="29" t="s">
        <v>9961</v>
      </c>
      <c r="B4148" s="30" t="s">
        <v>35</v>
      </c>
      <c r="C4148" s="31" t="s">
        <v>9962</v>
      </c>
      <c r="D4148" s="31" t="s">
        <v>1219</v>
      </c>
      <c r="E4148" s="31" t="s">
        <v>9963</v>
      </c>
      <c r="F4148" s="31" t="s">
        <v>9964</v>
      </c>
      <c r="G4148" s="32" t="s">
        <v>40</v>
      </c>
      <c r="H4148" s="33">
        <v>0</v>
      </c>
      <c r="I4148" s="67">
        <v>590000000</v>
      </c>
      <c r="J4148" s="32" t="s">
        <v>6956</v>
      </c>
      <c r="K4148" s="32" t="s">
        <v>4155</v>
      </c>
      <c r="L4148" s="32" t="s">
        <v>43</v>
      </c>
      <c r="M4148" s="32" t="s">
        <v>44</v>
      </c>
      <c r="N4148" s="32" t="s">
        <v>8740</v>
      </c>
      <c r="O4148" s="32" t="s">
        <v>111</v>
      </c>
      <c r="P4148" s="32" t="s">
        <v>994</v>
      </c>
      <c r="Q4148" s="32" t="s">
        <v>1222</v>
      </c>
      <c r="R4148" s="34">
        <v>130</v>
      </c>
      <c r="S4148" s="34">
        <v>189.286</v>
      </c>
      <c r="T4148" s="35">
        <f t="shared" si="326"/>
        <v>24607.18</v>
      </c>
      <c r="U4148" s="36">
        <f t="shared" si="327"/>
        <v>27560.041600000004</v>
      </c>
      <c r="V4148" s="37" t="s">
        <v>48</v>
      </c>
      <c r="W4148" s="32">
        <v>2016</v>
      </c>
      <c r="X4148" s="38" t="s">
        <v>48</v>
      </c>
    </row>
    <row r="4149" spans="1:24" ht="50.1" customHeight="1">
      <c r="A4149" s="29" t="s">
        <v>9965</v>
      </c>
      <c r="B4149" s="30" t="s">
        <v>35</v>
      </c>
      <c r="C4149" s="31" t="s">
        <v>9966</v>
      </c>
      <c r="D4149" s="31" t="s">
        <v>1219</v>
      </c>
      <c r="E4149" s="31" t="s">
        <v>9967</v>
      </c>
      <c r="F4149" s="31" t="s">
        <v>9968</v>
      </c>
      <c r="G4149" s="32" t="s">
        <v>40</v>
      </c>
      <c r="H4149" s="33">
        <v>0</v>
      </c>
      <c r="I4149" s="67">
        <v>590000000</v>
      </c>
      <c r="J4149" s="32" t="s">
        <v>6956</v>
      </c>
      <c r="K4149" s="32" t="s">
        <v>4155</v>
      </c>
      <c r="L4149" s="32" t="s">
        <v>43</v>
      </c>
      <c r="M4149" s="32" t="s">
        <v>44</v>
      </c>
      <c r="N4149" s="32" t="s">
        <v>8740</v>
      </c>
      <c r="O4149" s="32" t="s">
        <v>111</v>
      </c>
      <c r="P4149" s="32" t="s">
        <v>994</v>
      </c>
      <c r="Q4149" s="32" t="s">
        <v>1222</v>
      </c>
      <c r="R4149" s="34">
        <v>100</v>
      </c>
      <c r="S4149" s="34">
        <v>1562.5</v>
      </c>
      <c r="T4149" s="35">
        <f t="shared" si="326"/>
        <v>156250</v>
      </c>
      <c r="U4149" s="36">
        <f t="shared" si="327"/>
        <v>175000.00000000003</v>
      </c>
      <c r="V4149" s="37" t="s">
        <v>48</v>
      </c>
      <c r="W4149" s="32">
        <v>2016</v>
      </c>
      <c r="X4149" s="38" t="s">
        <v>48</v>
      </c>
    </row>
    <row r="4150" spans="1:24" ht="50.1" customHeight="1">
      <c r="A4150" s="29" t="s">
        <v>9969</v>
      </c>
      <c r="B4150" s="30" t="s">
        <v>35</v>
      </c>
      <c r="C4150" s="31" t="s">
        <v>9970</v>
      </c>
      <c r="D4150" s="31" t="s">
        <v>4930</v>
      </c>
      <c r="E4150" s="31" t="s">
        <v>9971</v>
      </c>
      <c r="F4150" s="31" t="s">
        <v>9972</v>
      </c>
      <c r="G4150" s="32" t="s">
        <v>40</v>
      </c>
      <c r="H4150" s="33">
        <v>0</v>
      </c>
      <c r="I4150" s="67">
        <v>590000000</v>
      </c>
      <c r="J4150" s="32" t="s">
        <v>6956</v>
      </c>
      <c r="K4150" s="32" t="s">
        <v>4155</v>
      </c>
      <c r="L4150" s="32" t="s">
        <v>43</v>
      </c>
      <c r="M4150" s="32" t="s">
        <v>44</v>
      </c>
      <c r="N4150" s="32" t="s">
        <v>8740</v>
      </c>
      <c r="O4150" s="32" t="s">
        <v>111</v>
      </c>
      <c r="P4150" s="32">
        <v>796</v>
      </c>
      <c r="Q4150" s="32" t="s">
        <v>47</v>
      </c>
      <c r="R4150" s="34">
        <v>2</v>
      </c>
      <c r="S4150" s="34">
        <v>3928.5709999999999</v>
      </c>
      <c r="T4150" s="35">
        <f t="shared" si="326"/>
        <v>7857.1419999999998</v>
      </c>
      <c r="U4150" s="36">
        <f t="shared" si="327"/>
        <v>8799.9990400000006</v>
      </c>
      <c r="V4150" s="37" t="s">
        <v>48</v>
      </c>
      <c r="W4150" s="32">
        <v>2016</v>
      </c>
      <c r="X4150" s="38" t="s">
        <v>48</v>
      </c>
    </row>
    <row r="4151" spans="1:24" ht="50.1" customHeight="1">
      <c r="A4151" s="29" t="s">
        <v>9973</v>
      </c>
      <c r="B4151" s="30" t="s">
        <v>35</v>
      </c>
      <c r="C4151" s="31" t="s">
        <v>9974</v>
      </c>
      <c r="D4151" s="31" t="s">
        <v>4930</v>
      </c>
      <c r="E4151" s="31" t="s">
        <v>9975</v>
      </c>
      <c r="F4151" s="31" t="s">
        <v>9976</v>
      </c>
      <c r="G4151" s="32" t="s">
        <v>40</v>
      </c>
      <c r="H4151" s="33">
        <v>0</v>
      </c>
      <c r="I4151" s="67">
        <v>590000000</v>
      </c>
      <c r="J4151" s="32" t="s">
        <v>6956</v>
      </c>
      <c r="K4151" s="32" t="s">
        <v>4155</v>
      </c>
      <c r="L4151" s="32" t="s">
        <v>43</v>
      </c>
      <c r="M4151" s="32" t="s">
        <v>44</v>
      </c>
      <c r="N4151" s="32" t="s">
        <v>8740</v>
      </c>
      <c r="O4151" s="32" t="s">
        <v>111</v>
      </c>
      <c r="P4151" s="32">
        <v>796</v>
      </c>
      <c r="Q4151" s="32" t="s">
        <v>47</v>
      </c>
      <c r="R4151" s="34">
        <v>2</v>
      </c>
      <c r="S4151" s="34">
        <v>9375</v>
      </c>
      <c r="T4151" s="35">
        <f t="shared" si="326"/>
        <v>18750</v>
      </c>
      <c r="U4151" s="36">
        <f t="shared" si="327"/>
        <v>21000.000000000004</v>
      </c>
      <c r="V4151" s="37" t="s">
        <v>48</v>
      </c>
      <c r="W4151" s="32">
        <v>2016</v>
      </c>
      <c r="X4151" s="38" t="s">
        <v>48</v>
      </c>
    </row>
    <row r="4152" spans="1:24" ht="50.1" customHeight="1">
      <c r="A4152" s="29" t="s">
        <v>9977</v>
      </c>
      <c r="B4152" s="30" t="s">
        <v>35</v>
      </c>
      <c r="C4152" s="31" t="s">
        <v>9978</v>
      </c>
      <c r="D4152" s="31" t="s">
        <v>9979</v>
      </c>
      <c r="E4152" s="31" t="s">
        <v>9980</v>
      </c>
      <c r="F4152" s="31" t="s">
        <v>9979</v>
      </c>
      <c r="G4152" s="32" t="s">
        <v>40</v>
      </c>
      <c r="H4152" s="33">
        <v>0</v>
      </c>
      <c r="I4152" s="67">
        <v>590000000</v>
      </c>
      <c r="J4152" s="32" t="s">
        <v>6956</v>
      </c>
      <c r="K4152" s="32" t="s">
        <v>4155</v>
      </c>
      <c r="L4152" s="32" t="s">
        <v>43</v>
      </c>
      <c r="M4152" s="32" t="s">
        <v>44</v>
      </c>
      <c r="N4152" s="32" t="s">
        <v>8740</v>
      </c>
      <c r="O4152" s="32" t="s">
        <v>111</v>
      </c>
      <c r="P4152" s="32">
        <v>796</v>
      </c>
      <c r="Q4152" s="32" t="s">
        <v>47</v>
      </c>
      <c r="R4152" s="34">
        <v>1</v>
      </c>
      <c r="S4152" s="34">
        <v>2678.5709999999999</v>
      </c>
      <c r="T4152" s="35">
        <f t="shared" si="326"/>
        <v>2678.5709999999999</v>
      </c>
      <c r="U4152" s="36">
        <f t="shared" si="327"/>
        <v>2999.9995200000003</v>
      </c>
      <c r="V4152" s="37" t="s">
        <v>48</v>
      </c>
      <c r="W4152" s="32">
        <v>2016</v>
      </c>
      <c r="X4152" s="38" t="s">
        <v>48</v>
      </c>
    </row>
    <row r="4153" spans="1:24" ht="50.1" customHeight="1">
      <c r="A4153" s="29" t="s">
        <v>9981</v>
      </c>
      <c r="B4153" s="30" t="s">
        <v>35</v>
      </c>
      <c r="C4153" s="31" t="s">
        <v>9982</v>
      </c>
      <c r="D4153" s="31" t="s">
        <v>4930</v>
      </c>
      <c r="E4153" s="31" t="s">
        <v>9983</v>
      </c>
      <c r="F4153" s="31" t="s">
        <v>9984</v>
      </c>
      <c r="G4153" s="32" t="s">
        <v>40</v>
      </c>
      <c r="H4153" s="33">
        <v>0</v>
      </c>
      <c r="I4153" s="67">
        <v>590000000</v>
      </c>
      <c r="J4153" s="32" t="s">
        <v>6956</v>
      </c>
      <c r="K4153" s="32" t="s">
        <v>4155</v>
      </c>
      <c r="L4153" s="32" t="s">
        <v>43</v>
      </c>
      <c r="M4153" s="32" t="s">
        <v>44</v>
      </c>
      <c r="N4153" s="32" t="s">
        <v>8740</v>
      </c>
      <c r="O4153" s="32" t="s">
        <v>111</v>
      </c>
      <c r="P4153" s="32">
        <v>796</v>
      </c>
      <c r="Q4153" s="32" t="s">
        <v>47</v>
      </c>
      <c r="R4153" s="34">
        <v>6</v>
      </c>
      <c r="S4153" s="34">
        <v>37600</v>
      </c>
      <c r="T4153" s="35">
        <f t="shared" si="326"/>
        <v>225600</v>
      </c>
      <c r="U4153" s="36">
        <f t="shared" si="327"/>
        <v>252672.00000000003</v>
      </c>
      <c r="V4153" s="37" t="s">
        <v>48</v>
      </c>
      <c r="W4153" s="32">
        <v>2016</v>
      </c>
      <c r="X4153" s="38" t="s">
        <v>48</v>
      </c>
    </row>
    <row r="4154" spans="1:24" ht="50.1" customHeight="1">
      <c r="A4154" s="29" t="s">
        <v>9985</v>
      </c>
      <c r="B4154" s="30" t="s">
        <v>35</v>
      </c>
      <c r="C4154" s="31" t="s">
        <v>9986</v>
      </c>
      <c r="D4154" s="31" t="s">
        <v>1219</v>
      </c>
      <c r="E4154" s="31" t="s">
        <v>1374</v>
      </c>
      <c r="F4154" s="31" t="s">
        <v>9987</v>
      </c>
      <c r="G4154" s="32" t="s">
        <v>40</v>
      </c>
      <c r="H4154" s="33">
        <v>0</v>
      </c>
      <c r="I4154" s="67">
        <v>590000000</v>
      </c>
      <c r="J4154" s="32" t="s">
        <v>6956</v>
      </c>
      <c r="K4154" s="32" t="s">
        <v>4155</v>
      </c>
      <c r="L4154" s="32" t="s">
        <v>43</v>
      </c>
      <c r="M4154" s="32" t="s">
        <v>44</v>
      </c>
      <c r="N4154" s="32" t="s">
        <v>8740</v>
      </c>
      <c r="O4154" s="32" t="s">
        <v>111</v>
      </c>
      <c r="P4154" s="32" t="s">
        <v>1246</v>
      </c>
      <c r="Q4154" s="32" t="s">
        <v>1247</v>
      </c>
      <c r="R4154" s="34">
        <v>100</v>
      </c>
      <c r="S4154" s="34">
        <v>720</v>
      </c>
      <c r="T4154" s="35">
        <f t="shared" si="326"/>
        <v>72000</v>
      </c>
      <c r="U4154" s="36">
        <f t="shared" si="327"/>
        <v>80640.000000000015</v>
      </c>
      <c r="V4154" s="37" t="s">
        <v>48</v>
      </c>
      <c r="W4154" s="32">
        <v>2016</v>
      </c>
      <c r="X4154" s="38" t="s">
        <v>48</v>
      </c>
    </row>
    <row r="4155" spans="1:24" ht="50.1" customHeight="1">
      <c r="A4155" s="29" t="s">
        <v>9988</v>
      </c>
      <c r="B4155" s="30" t="s">
        <v>35</v>
      </c>
      <c r="C4155" s="31" t="s">
        <v>9989</v>
      </c>
      <c r="D4155" s="31" t="s">
        <v>3742</v>
      </c>
      <c r="E4155" s="31" t="s">
        <v>9990</v>
      </c>
      <c r="F4155" s="31" t="s">
        <v>9991</v>
      </c>
      <c r="G4155" s="32" t="s">
        <v>40</v>
      </c>
      <c r="H4155" s="33">
        <v>0</v>
      </c>
      <c r="I4155" s="67">
        <v>590000000</v>
      </c>
      <c r="J4155" s="32" t="s">
        <v>41</v>
      </c>
      <c r="K4155" s="32" t="s">
        <v>957</v>
      </c>
      <c r="L4155" s="32" t="s">
        <v>41</v>
      </c>
      <c r="M4155" s="32" t="s">
        <v>44</v>
      </c>
      <c r="N4155" s="32" t="s">
        <v>6647</v>
      </c>
      <c r="O4155" s="32" t="s">
        <v>155</v>
      </c>
      <c r="P4155" s="32">
        <v>796</v>
      </c>
      <c r="Q4155" s="32" t="s">
        <v>47</v>
      </c>
      <c r="R4155" s="34">
        <v>1000</v>
      </c>
      <c r="S4155" s="34">
        <v>1.8</v>
      </c>
      <c r="T4155" s="35">
        <f t="shared" si="326"/>
        <v>1800</v>
      </c>
      <c r="U4155" s="36">
        <f t="shared" si="327"/>
        <v>2016.0000000000002</v>
      </c>
      <c r="V4155" s="37" t="s">
        <v>48</v>
      </c>
      <c r="W4155" s="32">
        <v>2016</v>
      </c>
      <c r="X4155" s="38" t="s">
        <v>48</v>
      </c>
    </row>
    <row r="4156" spans="1:24" ht="50.1" customHeight="1">
      <c r="A4156" s="29" t="s">
        <v>9992</v>
      </c>
      <c r="B4156" s="30" t="s">
        <v>35</v>
      </c>
      <c r="C4156" s="31" t="s">
        <v>9993</v>
      </c>
      <c r="D4156" s="31" t="s">
        <v>9994</v>
      </c>
      <c r="E4156" s="31" t="s">
        <v>9995</v>
      </c>
      <c r="F4156" s="31" t="s">
        <v>9996</v>
      </c>
      <c r="G4156" s="32" t="s">
        <v>40</v>
      </c>
      <c r="H4156" s="33">
        <v>0</v>
      </c>
      <c r="I4156" s="67">
        <v>590000000</v>
      </c>
      <c r="J4156" s="32" t="s">
        <v>41</v>
      </c>
      <c r="K4156" s="32" t="s">
        <v>957</v>
      </c>
      <c r="L4156" s="32" t="s">
        <v>41</v>
      </c>
      <c r="M4156" s="32" t="s">
        <v>69</v>
      </c>
      <c r="N4156" s="32" t="s">
        <v>5908</v>
      </c>
      <c r="O4156" s="32" t="s">
        <v>71</v>
      </c>
      <c r="P4156" s="32">
        <v>796</v>
      </c>
      <c r="Q4156" s="32" t="s">
        <v>47</v>
      </c>
      <c r="R4156" s="34">
        <v>3</v>
      </c>
      <c r="S4156" s="34">
        <v>50459.821000000004</v>
      </c>
      <c r="T4156" s="35">
        <f t="shared" si="326"/>
        <v>151379.46300000002</v>
      </c>
      <c r="U4156" s="36">
        <f t="shared" si="327"/>
        <v>169544.99856000004</v>
      </c>
      <c r="V4156" s="37" t="s">
        <v>48</v>
      </c>
      <c r="W4156" s="32">
        <v>2016</v>
      </c>
      <c r="X4156" s="38" t="s">
        <v>48</v>
      </c>
    </row>
    <row r="4157" spans="1:24" ht="50.1" customHeight="1">
      <c r="A4157" s="29" t="s">
        <v>9997</v>
      </c>
      <c r="B4157" s="30" t="s">
        <v>35</v>
      </c>
      <c r="C4157" s="31" t="s">
        <v>9998</v>
      </c>
      <c r="D4157" s="31" t="s">
        <v>2757</v>
      </c>
      <c r="E4157" s="31" t="s">
        <v>9999</v>
      </c>
      <c r="F4157" s="31" t="s">
        <v>10000</v>
      </c>
      <c r="G4157" s="32" t="s">
        <v>40</v>
      </c>
      <c r="H4157" s="33">
        <v>0</v>
      </c>
      <c r="I4157" s="67">
        <v>590000000</v>
      </c>
      <c r="J4157" s="32" t="s">
        <v>41</v>
      </c>
      <c r="K4157" s="32" t="s">
        <v>957</v>
      </c>
      <c r="L4157" s="32" t="s">
        <v>41</v>
      </c>
      <c r="M4157" s="32" t="s">
        <v>69</v>
      </c>
      <c r="N4157" s="32" t="s">
        <v>5908</v>
      </c>
      <c r="O4157" s="32" t="s">
        <v>71</v>
      </c>
      <c r="P4157" s="32" t="s">
        <v>346</v>
      </c>
      <c r="Q4157" s="32" t="s">
        <v>347</v>
      </c>
      <c r="R4157" s="34">
        <v>2</v>
      </c>
      <c r="S4157" s="34">
        <v>22633.929</v>
      </c>
      <c r="T4157" s="35">
        <f t="shared" si="326"/>
        <v>45267.858</v>
      </c>
      <c r="U4157" s="36">
        <f t="shared" si="327"/>
        <v>50700.000960000005</v>
      </c>
      <c r="V4157" s="37" t="s">
        <v>48</v>
      </c>
      <c r="W4157" s="32">
        <v>2016</v>
      </c>
      <c r="X4157" s="38" t="s">
        <v>48</v>
      </c>
    </row>
    <row r="4158" spans="1:24" ht="50.1" customHeight="1">
      <c r="A4158" s="29" t="s">
        <v>10001</v>
      </c>
      <c r="B4158" s="30" t="s">
        <v>35</v>
      </c>
      <c r="C4158" s="31" t="s">
        <v>10002</v>
      </c>
      <c r="D4158" s="31" t="s">
        <v>4930</v>
      </c>
      <c r="E4158" s="31" t="s">
        <v>10003</v>
      </c>
      <c r="F4158" s="31" t="s">
        <v>10004</v>
      </c>
      <c r="G4158" s="32" t="s">
        <v>40</v>
      </c>
      <c r="H4158" s="33">
        <v>0</v>
      </c>
      <c r="I4158" s="67">
        <v>590000000</v>
      </c>
      <c r="J4158" s="32" t="s">
        <v>41</v>
      </c>
      <c r="K4158" s="32" t="s">
        <v>957</v>
      </c>
      <c r="L4158" s="32" t="s">
        <v>43</v>
      </c>
      <c r="M4158" s="32" t="s">
        <v>69</v>
      </c>
      <c r="N4158" s="32" t="s">
        <v>9506</v>
      </c>
      <c r="O4158" s="32" t="s">
        <v>111</v>
      </c>
      <c r="P4158" s="32">
        <v>796</v>
      </c>
      <c r="Q4158" s="32" t="s">
        <v>47</v>
      </c>
      <c r="R4158" s="34">
        <v>3</v>
      </c>
      <c r="S4158" s="34">
        <v>93000</v>
      </c>
      <c r="T4158" s="35">
        <f t="shared" si="326"/>
        <v>279000</v>
      </c>
      <c r="U4158" s="36">
        <f t="shared" si="327"/>
        <v>312480.00000000006</v>
      </c>
      <c r="V4158" s="37" t="s">
        <v>48</v>
      </c>
      <c r="W4158" s="32">
        <v>2016</v>
      </c>
      <c r="X4158" s="38" t="s">
        <v>48</v>
      </c>
    </row>
    <row r="4159" spans="1:24" ht="50.1" customHeight="1">
      <c r="A4159" s="29" t="s">
        <v>10005</v>
      </c>
      <c r="B4159" s="30" t="s">
        <v>35</v>
      </c>
      <c r="C4159" s="31" t="s">
        <v>10006</v>
      </c>
      <c r="D4159" s="31" t="s">
        <v>4673</v>
      </c>
      <c r="E4159" s="31" t="s">
        <v>10007</v>
      </c>
      <c r="F4159" s="31" t="s">
        <v>10008</v>
      </c>
      <c r="G4159" s="32" t="s">
        <v>103</v>
      </c>
      <c r="H4159" s="33">
        <v>10</v>
      </c>
      <c r="I4159" s="67">
        <v>590000000</v>
      </c>
      <c r="J4159" s="32" t="s">
        <v>41</v>
      </c>
      <c r="K4159" s="32" t="s">
        <v>957</v>
      </c>
      <c r="L4159" s="32" t="s">
        <v>43</v>
      </c>
      <c r="M4159" s="32" t="s">
        <v>84</v>
      </c>
      <c r="N4159" s="32" t="s">
        <v>882</v>
      </c>
      <c r="O4159" s="32" t="s">
        <v>111</v>
      </c>
      <c r="P4159" s="32" t="s">
        <v>133</v>
      </c>
      <c r="Q4159" s="32" t="s">
        <v>134</v>
      </c>
      <c r="R4159" s="34">
        <v>22</v>
      </c>
      <c r="S4159" s="34">
        <v>2700</v>
      </c>
      <c r="T4159" s="35">
        <f t="shared" si="326"/>
        <v>59400</v>
      </c>
      <c r="U4159" s="36">
        <f t="shared" si="327"/>
        <v>66528</v>
      </c>
      <c r="V4159" s="37" t="s">
        <v>48</v>
      </c>
      <c r="W4159" s="32">
        <v>2016</v>
      </c>
      <c r="X4159" s="38" t="s">
        <v>48</v>
      </c>
    </row>
    <row r="4160" spans="1:24" ht="50.1" customHeight="1">
      <c r="A4160" s="29" t="s">
        <v>10009</v>
      </c>
      <c r="B4160" s="30" t="s">
        <v>35</v>
      </c>
      <c r="C4160" s="31" t="s">
        <v>10010</v>
      </c>
      <c r="D4160" s="31" t="s">
        <v>4673</v>
      </c>
      <c r="E4160" s="31" t="s">
        <v>10011</v>
      </c>
      <c r="F4160" s="31" t="s">
        <v>10012</v>
      </c>
      <c r="G4160" s="32" t="s">
        <v>103</v>
      </c>
      <c r="H4160" s="33">
        <v>10</v>
      </c>
      <c r="I4160" s="67">
        <v>590000000</v>
      </c>
      <c r="J4160" s="32" t="s">
        <v>41</v>
      </c>
      <c r="K4160" s="32" t="s">
        <v>957</v>
      </c>
      <c r="L4160" s="32" t="s">
        <v>43</v>
      </c>
      <c r="M4160" s="32" t="s">
        <v>84</v>
      </c>
      <c r="N4160" s="32" t="s">
        <v>882</v>
      </c>
      <c r="O4160" s="32" t="s">
        <v>111</v>
      </c>
      <c r="P4160" s="32" t="s">
        <v>133</v>
      </c>
      <c r="Q4160" s="32" t="s">
        <v>134</v>
      </c>
      <c r="R4160" s="34">
        <v>22</v>
      </c>
      <c r="S4160" s="34">
        <v>2700</v>
      </c>
      <c r="T4160" s="35">
        <f t="shared" si="326"/>
        <v>59400</v>
      </c>
      <c r="U4160" s="36">
        <f t="shared" si="327"/>
        <v>66528</v>
      </c>
      <c r="V4160" s="37" t="s">
        <v>48</v>
      </c>
      <c r="W4160" s="32">
        <v>2016</v>
      </c>
      <c r="X4160" s="38" t="s">
        <v>48</v>
      </c>
    </row>
    <row r="4161" spans="1:24" ht="50.1" customHeight="1">
      <c r="A4161" s="29" t="s">
        <v>10013</v>
      </c>
      <c r="B4161" s="30" t="s">
        <v>35</v>
      </c>
      <c r="C4161" s="31" t="s">
        <v>10014</v>
      </c>
      <c r="D4161" s="31" t="s">
        <v>4673</v>
      </c>
      <c r="E4161" s="31" t="s">
        <v>10015</v>
      </c>
      <c r="F4161" s="31" t="s">
        <v>10016</v>
      </c>
      <c r="G4161" s="32" t="s">
        <v>103</v>
      </c>
      <c r="H4161" s="33">
        <v>10</v>
      </c>
      <c r="I4161" s="67">
        <v>590000000</v>
      </c>
      <c r="J4161" s="32" t="s">
        <v>41</v>
      </c>
      <c r="K4161" s="32" t="s">
        <v>957</v>
      </c>
      <c r="L4161" s="32" t="s">
        <v>43</v>
      </c>
      <c r="M4161" s="32" t="s">
        <v>84</v>
      </c>
      <c r="N4161" s="32" t="s">
        <v>882</v>
      </c>
      <c r="O4161" s="32" t="s">
        <v>111</v>
      </c>
      <c r="P4161" s="32" t="s">
        <v>133</v>
      </c>
      <c r="Q4161" s="32" t="s">
        <v>134</v>
      </c>
      <c r="R4161" s="34">
        <v>26</v>
      </c>
      <c r="S4161" s="34">
        <v>2700</v>
      </c>
      <c r="T4161" s="35">
        <f t="shared" si="326"/>
        <v>70200</v>
      </c>
      <c r="U4161" s="36">
        <f t="shared" si="327"/>
        <v>78624.000000000015</v>
      </c>
      <c r="V4161" s="37" t="s">
        <v>48</v>
      </c>
      <c r="W4161" s="32">
        <v>2016</v>
      </c>
      <c r="X4161" s="38" t="s">
        <v>48</v>
      </c>
    </row>
    <row r="4162" spans="1:24" ht="50.1" customHeight="1">
      <c r="A4162" s="29" t="s">
        <v>10017</v>
      </c>
      <c r="B4162" s="30" t="s">
        <v>35</v>
      </c>
      <c r="C4162" s="31" t="s">
        <v>10018</v>
      </c>
      <c r="D4162" s="31" t="s">
        <v>4673</v>
      </c>
      <c r="E4162" s="31" t="s">
        <v>10019</v>
      </c>
      <c r="F4162" s="31" t="s">
        <v>10020</v>
      </c>
      <c r="G4162" s="32" t="s">
        <v>103</v>
      </c>
      <c r="H4162" s="33">
        <v>10</v>
      </c>
      <c r="I4162" s="67">
        <v>590000000</v>
      </c>
      <c r="J4162" s="32" t="s">
        <v>41</v>
      </c>
      <c r="K4162" s="32" t="s">
        <v>957</v>
      </c>
      <c r="L4162" s="32" t="s">
        <v>43</v>
      </c>
      <c r="M4162" s="32" t="s">
        <v>84</v>
      </c>
      <c r="N4162" s="32" t="s">
        <v>882</v>
      </c>
      <c r="O4162" s="32" t="s">
        <v>111</v>
      </c>
      <c r="P4162" s="32" t="s">
        <v>133</v>
      </c>
      <c r="Q4162" s="32" t="s">
        <v>134</v>
      </c>
      <c r="R4162" s="34">
        <v>25</v>
      </c>
      <c r="S4162" s="34">
        <v>2700</v>
      </c>
      <c r="T4162" s="35">
        <f t="shared" si="326"/>
        <v>67500</v>
      </c>
      <c r="U4162" s="36">
        <f t="shared" si="327"/>
        <v>75600</v>
      </c>
      <c r="V4162" s="37" t="s">
        <v>48</v>
      </c>
      <c r="W4162" s="32">
        <v>2016</v>
      </c>
      <c r="X4162" s="38" t="s">
        <v>48</v>
      </c>
    </row>
    <row r="4163" spans="1:24" ht="50.1" customHeight="1">
      <c r="A4163" s="29" t="s">
        <v>10021</v>
      </c>
      <c r="B4163" s="30" t="s">
        <v>35</v>
      </c>
      <c r="C4163" s="31" t="s">
        <v>10022</v>
      </c>
      <c r="D4163" s="31" t="s">
        <v>4673</v>
      </c>
      <c r="E4163" s="31" t="s">
        <v>10023</v>
      </c>
      <c r="F4163" s="31" t="s">
        <v>10024</v>
      </c>
      <c r="G4163" s="32" t="s">
        <v>103</v>
      </c>
      <c r="H4163" s="33">
        <v>10</v>
      </c>
      <c r="I4163" s="67">
        <v>590000000</v>
      </c>
      <c r="J4163" s="32" t="s">
        <v>41</v>
      </c>
      <c r="K4163" s="32" t="s">
        <v>957</v>
      </c>
      <c r="L4163" s="32" t="s">
        <v>43</v>
      </c>
      <c r="M4163" s="32" t="s">
        <v>84</v>
      </c>
      <c r="N4163" s="32" t="s">
        <v>882</v>
      </c>
      <c r="O4163" s="32" t="s">
        <v>111</v>
      </c>
      <c r="P4163" s="32" t="s">
        <v>133</v>
      </c>
      <c r="Q4163" s="32" t="s">
        <v>134</v>
      </c>
      <c r="R4163" s="34">
        <v>25</v>
      </c>
      <c r="S4163" s="34">
        <v>2700</v>
      </c>
      <c r="T4163" s="35">
        <f t="shared" si="326"/>
        <v>67500</v>
      </c>
      <c r="U4163" s="36">
        <f t="shared" si="327"/>
        <v>75600</v>
      </c>
      <c r="V4163" s="37" t="s">
        <v>48</v>
      </c>
      <c r="W4163" s="32">
        <v>2016</v>
      </c>
      <c r="X4163" s="38" t="s">
        <v>48</v>
      </c>
    </row>
    <row r="4164" spans="1:24" ht="50.1" customHeight="1">
      <c r="A4164" s="29" t="s">
        <v>10025</v>
      </c>
      <c r="B4164" s="30" t="s">
        <v>35</v>
      </c>
      <c r="C4164" s="31" t="s">
        <v>10026</v>
      </c>
      <c r="D4164" s="31" t="s">
        <v>4673</v>
      </c>
      <c r="E4164" s="31" t="s">
        <v>10027</v>
      </c>
      <c r="F4164" s="31" t="s">
        <v>10028</v>
      </c>
      <c r="G4164" s="32" t="s">
        <v>103</v>
      </c>
      <c r="H4164" s="33">
        <v>10</v>
      </c>
      <c r="I4164" s="67">
        <v>590000000</v>
      </c>
      <c r="J4164" s="32" t="s">
        <v>41</v>
      </c>
      <c r="K4164" s="32" t="s">
        <v>957</v>
      </c>
      <c r="L4164" s="32" t="s">
        <v>43</v>
      </c>
      <c r="M4164" s="32" t="s">
        <v>84</v>
      </c>
      <c r="N4164" s="32" t="s">
        <v>882</v>
      </c>
      <c r="O4164" s="32" t="s">
        <v>111</v>
      </c>
      <c r="P4164" s="32" t="s">
        <v>133</v>
      </c>
      <c r="Q4164" s="32" t="s">
        <v>134</v>
      </c>
      <c r="R4164" s="34">
        <v>85</v>
      </c>
      <c r="S4164" s="34">
        <v>2700</v>
      </c>
      <c r="T4164" s="35">
        <f t="shared" si="326"/>
        <v>229500</v>
      </c>
      <c r="U4164" s="36">
        <f t="shared" si="327"/>
        <v>257040.00000000003</v>
      </c>
      <c r="V4164" s="37" t="s">
        <v>48</v>
      </c>
      <c r="W4164" s="32">
        <v>2016</v>
      </c>
      <c r="X4164" s="38" t="s">
        <v>48</v>
      </c>
    </row>
    <row r="4165" spans="1:24" ht="50.1" customHeight="1">
      <c r="A4165" s="29" t="s">
        <v>10029</v>
      </c>
      <c r="B4165" s="30" t="s">
        <v>35</v>
      </c>
      <c r="C4165" s="31" t="s">
        <v>9882</v>
      </c>
      <c r="D4165" s="31" t="s">
        <v>4673</v>
      </c>
      <c r="E4165" s="31" t="s">
        <v>9883</v>
      </c>
      <c r="F4165" s="31" t="s">
        <v>10030</v>
      </c>
      <c r="G4165" s="32" t="s">
        <v>103</v>
      </c>
      <c r="H4165" s="33">
        <v>10</v>
      </c>
      <c r="I4165" s="67">
        <v>590000000</v>
      </c>
      <c r="J4165" s="32" t="s">
        <v>41</v>
      </c>
      <c r="K4165" s="32" t="s">
        <v>957</v>
      </c>
      <c r="L4165" s="32" t="s">
        <v>43</v>
      </c>
      <c r="M4165" s="32" t="s">
        <v>84</v>
      </c>
      <c r="N4165" s="32" t="s">
        <v>882</v>
      </c>
      <c r="O4165" s="32" t="s">
        <v>111</v>
      </c>
      <c r="P4165" s="32" t="s">
        <v>133</v>
      </c>
      <c r="Q4165" s="32" t="s">
        <v>134</v>
      </c>
      <c r="R4165" s="34">
        <v>30</v>
      </c>
      <c r="S4165" s="34">
        <v>2700</v>
      </c>
      <c r="T4165" s="35">
        <f t="shared" si="326"/>
        <v>81000</v>
      </c>
      <c r="U4165" s="36">
        <f t="shared" si="327"/>
        <v>90720.000000000015</v>
      </c>
      <c r="V4165" s="37" t="s">
        <v>48</v>
      </c>
      <c r="W4165" s="32">
        <v>2016</v>
      </c>
      <c r="X4165" s="38" t="s">
        <v>48</v>
      </c>
    </row>
    <row r="4166" spans="1:24" ht="50.1" customHeight="1">
      <c r="A4166" s="29" t="s">
        <v>10031</v>
      </c>
      <c r="B4166" s="30" t="s">
        <v>35</v>
      </c>
      <c r="C4166" s="31" t="s">
        <v>10032</v>
      </c>
      <c r="D4166" s="31" t="s">
        <v>4673</v>
      </c>
      <c r="E4166" s="31" t="s">
        <v>10033</v>
      </c>
      <c r="F4166" s="31" t="s">
        <v>10034</v>
      </c>
      <c r="G4166" s="32" t="s">
        <v>103</v>
      </c>
      <c r="H4166" s="33">
        <v>10</v>
      </c>
      <c r="I4166" s="67">
        <v>590000000</v>
      </c>
      <c r="J4166" s="32" t="s">
        <v>41</v>
      </c>
      <c r="K4166" s="32" t="s">
        <v>957</v>
      </c>
      <c r="L4166" s="32" t="s">
        <v>43</v>
      </c>
      <c r="M4166" s="32" t="s">
        <v>84</v>
      </c>
      <c r="N4166" s="32" t="s">
        <v>882</v>
      </c>
      <c r="O4166" s="32" t="s">
        <v>111</v>
      </c>
      <c r="P4166" s="32" t="s">
        <v>133</v>
      </c>
      <c r="Q4166" s="32" t="s">
        <v>134</v>
      </c>
      <c r="R4166" s="34">
        <v>24</v>
      </c>
      <c r="S4166" s="34">
        <v>2700</v>
      </c>
      <c r="T4166" s="35">
        <f t="shared" si="326"/>
        <v>64800</v>
      </c>
      <c r="U4166" s="36">
        <f t="shared" si="327"/>
        <v>72576</v>
      </c>
      <c r="V4166" s="37" t="s">
        <v>48</v>
      </c>
      <c r="W4166" s="32">
        <v>2016</v>
      </c>
      <c r="X4166" s="38" t="s">
        <v>48</v>
      </c>
    </row>
    <row r="4167" spans="1:24" ht="50.1" customHeight="1">
      <c r="A4167" s="29" t="s">
        <v>10035</v>
      </c>
      <c r="B4167" s="30" t="s">
        <v>35</v>
      </c>
      <c r="C4167" s="31" t="s">
        <v>10036</v>
      </c>
      <c r="D4167" s="31" t="s">
        <v>4673</v>
      </c>
      <c r="E4167" s="31" t="s">
        <v>10037</v>
      </c>
      <c r="F4167" s="31" t="s">
        <v>10038</v>
      </c>
      <c r="G4167" s="32" t="s">
        <v>103</v>
      </c>
      <c r="H4167" s="33">
        <v>10</v>
      </c>
      <c r="I4167" s="67">
        <v>590000000</v>
      </c>
      <c r="J4167" s="32" t="s">
        <v>41</v>
      </c>
      <c r="K4167" s="32" t="s">
        <v>957</v>
      </c>
      <c r="L4167" s="32" t="s">
        <v>43</v>
      </c>
      <c r="M4167" s="32" t="s">
        <v>84</v>
      </c>
      <c r="N4167" s="32" t="s">
        <v>882</v>
      </c>
      <c r="O4167" s="32" t="s">
        <v>111</v>
      </c>
      <c r="P4167" s="32" t="s">
        <v>133</v>
      </c>
      <c r="Q4167" s="32" t="s">
        <v>134</v>
      </c>
      <c r="R4167" s="34">
        <v>40</v>
      </c>
      <c r="S4167" s="34">
        <v>2700</v>
      </c>
      <c r="T4167" s="35">
        <f t="shared" si="326"/>
        <v>108000</v>
      </c>
      <c r="U4167" s="36">
        <f t="shared" si="327"/>
        <v>120960.00000000001</v>
      </c>
      <c r="V4167" s="37" t="s">
        <v>48</v>
      </c>
      <c r="W4167" s="32">
        <v>2016</v>
      </c>
      <c r="X4167" s="38" t="s">
        <v>48</v>
      </c>
    </row>
    <row r="4168" spans="1:24" ht="50.1" customHeight="1">
      <c r="A4168" s="29" t="s">
        <v>10039</v>
      </c>
      <c r="B4168" s="30" t="s">
        <v>35</v>
      </c>
      <c r="C4168" s="31" t="s">
        <v>10040</v>
      </c>
      <c r="D4168" s="31" t="s">
        <v>4673</v>
      </c>
      <c r="E4168" s="31" t="s">
        <v>10041</v>
      </c>
      <c r="F4168" s="31" t="s">
        <v>10042</v>
      </c>
      <c r="G4168" s="32" t="s">
        <v>103</v>
      </c>
      <c r="H4168" s="33">
        <v>10</v>
      </c>
      <c r="I4168" s="67">
        <v>590000000</v>
      </c>
      <c r="J4168" s="32" t="s">
        <v>41</v>
      </c>
      <c r="K4168" s="32" t="s">
        <v>957</v>
      </c>
      <c r="L4168" s="32" t="s">
        <v>43</v>
      </c>
      <c r="M4168" s="32" t="s">
        <v>84</v>
      </c>
      <c r="N4168" s="32" t="s">
        <v>882</v>
      </c>
      <c r="O4168" s="32" t="s">
        <v>111</v>
      </c>
      <c r="P4168" s="32" t="s">
        <v>133</v>
      </c>
      <c r="Q4168" s="32" t="s">
        <v>134</v>
      </c>
      <c r="R4168" s="34">
        <v>5</v>
      </c>
      <c r="S4168" s="34">
        <v>2700</v>
      </c>
      <c r="T4168" s="35">
        <f t="shared" si="326"/>
        <v>13500</v>
      </c>
      <c r="U4168" s="36">
        <f t="shared" si="327"/>
        <v>15120.000000000002</v>
      </c>
      <c r="V4168" s="37" t="s">
        <v>48</v>
      </c>
      <c r="W4168" s="32">
        <v>2016</v>
      </c>
      <c r="X4168" s="38" t="s">
        <v>48</v>
      </c>
    </row>
    <row r="4169" spans="1:24" ht="50.1" customHeight="1">
      <c r="A4169" s="29" t="s">
        <v>10043</v>
      </c>
      <c r="B4169" s="30" t="s">
        <v>35</v>
      </c>
      <c r="C4169" s="31" t="s">
        <v>10044</v>
      </c>
      <c r="D4169" s="31" t="s">
        <v>10045</v>
      </c>
      <c r="E4169" s="31" t="s">
        <v>10046</v>
      </c>
      <c r="F4169" s="31" t="s">
        <v>10047</v>
      </c>
      <c r="G4169" s="32" t="s">
        <v>40</v>
      </c>
      <c r="H4169" s="33">
        <v>0</v>
      </c>
      <c r="I4169" s="67">
        <v>590000000</v>
      </c>
      <c r="J4169" s="32" t="s">
        <v>41</v>
      </c>
      <c r="K4169" s="32" t="s">
        <v>957</v>
      </c>
      <c r="L4169" s="32" t="s">
        <v>83</v>
      </c>
      <c r="M4169" s="32" t="s">
        <v>84</v>
      </c>
      <c r="N4169" s="32" t="s">
        <v>85</v>
      </c>
      <c r="O4169" s="32" t="s">
        <v>100</v>
      </c>
      <c r="P4169" s="32" t="s">
        <v>267</v>
      </c>
      <c r="Q4169" s="32" t="s">
        <v>268</v>
      </c>
      <c r="R4169" s="34">
        <v>2</v>
      </c>
      <c r="S4169" s="34">
        <v>18000</v>
      </c>
      <c r="T4169" s="35">
        <f t="shared" si="326"/>
        <v>36000</v>
      </c>
      <c r="U4169" s="36">
        <f t="shared" si="327"/>
        <v>40320.000000000007</v>
      </c>
      <c r="V4169" s="37" t="s">
        <v>48</v>
      </c>
      <c r="W4169" s="32">
        <v>2016</v>
      </c>
      <c r="X4169" s="38" t="s">
        <v>48</v>
      </c>
    </row>
    <row r="4170" spans="1:24" ht="50.1" customHeight="1">
      <c r="A4170" s="29" t="s">
        <v>10048</v>
      </c>
      <c r="B4170" s="30" t="s">
        <v>35</v>
      </c>
      <c r="C4170" s="31" t="s">
        <v>4811</v>
      </c>
      <c r="D4170" s="31" t="s">
        <v>4812</v>
      </c>
      <c r="E4170" s="31" t="s">
        <v>4813</v>
      </c>
      <c r="F4170" s="31" t="s">
        <v>10047</v>
      </c>
      <c r="G4170" s="32" t="s">
        <v>40</v>
      </c>
      <c r="H4170" s="33">
        <v>0</v>
      </c>
      <c r="I4170" s="67">
        <v>590000000</v>
      </c>
      <c r="J4170" s="32" t="s">
        <v>41</v>
      </c>
      <c r="K4170" s="32" t="s">
        <v>957</v>
      </c>
      <c r="L4170" s="32" t="s">
        <v>83</v>
      </c>
      <c r="M4170" s="32" t="s">
        <v>84</v>
      </c>
      <c r="N4170" s="32" t="s">
        <v>85</v>
      </c>
      <c r="O4170" s="32" t="s">
        <v>100</v>
      </c>
      <c r="P4170" s="32" t="s">
        <v>267</v>
      </c>
      <c r="Q4170" s="32" t="s">
        <v>268</v>
      </c>
      <c r="R4170" s="34">
        <v>1</v>
      </c>
      <c r="S4170" s="34">
        <v>5500</v>
      </c>
      <c r="T4170" s="35">
        <f t="shared" si="326"/>
        <v>5500</v>
      </c>
      <c r="U4170" s="36">
        <f t="shared" si="327"/>
        <v>6160.0000000000009</v>
      </c>
      <c r="V4170" s="37" t="s">
        <v>48</v>
      </c>
      <c r="W4170" s="32">
        <v>2016</v>
      </c>
      <c r="X4170" s="38" t="s">
        <v>48</v>
      </c>
    </row>
    <row r="4171" spans="1:24" ht="50.1" customHeight="1">
      <c r="A4171" s="29" t="s">
        <v>10049</v>
      </c>
      <c r="B4171" s="30" t="s">
        <v>35</v>
      </c>
      <c r="C4171" s="31" t="s">
        <v>10050</v>
      </c>
      <c r="D4171" s="31" t="s">
        <v>10051</v>
      </c>
      <c r="E4171" s="31" t="s">
        <v>10052</v>
      </c>
      <c r="F4171" s="31" t="s">
        <v>10047</v>
      </c>
      <c r="G4171" s="32" t="s">
        <v>40</v>
      </c>
      <c r="H4171" s="33">
        <v>0</v>
      </c>
      <c r="I4171" s="67">
        <v>590000000</v>
      </c>
      <c r="J4171" s="32" t="s">
        <v>41</v>
      </c>
      <c r="K4171" s="32" t="s">
        <v>957</v>
      </c>
      <c r="L4171" s="32" t="s">
        <v>83</v>
      </c>
      <c r="M4171" s="32" t="s">
        <v>84</v>
      </c>
      <c r="N4171" s="32" t="s">
        <v>85</v>
      </c>
      <c r="O4171" s="32" t="s">
        <v>100</v>
      </c>
      <c r="P4171" s="32" t="s">
        <v>267</v>
      </c>
      <c r="Q4171" s="32" t="s">
        <v>268</v>
      </c>
      <c r="R4171" s="34">
        <v>1</v>
      </c>
      <c r="S4171" s="34">
        <v>16250</v>
      </c>
      <c r="T4171" s="35">
        <f t="shared" si="326"/>
        <v>16250</v>
      </c>
      <c r="U4171" s="36">
        <f t="shared" si="327"/>
        <v>18200</v>
      </c>
      <c r="V4171" s="37" t="s">
        <v>48</v>
      </c>
      <c r="W4171" s="32">
        <v>2016</v>
      </c>
      <c r="X4171" s="38" t="s">
        <v>48</v>
      </c>
    </row>
    <row r="4172" spans="1:24" ht="50.1" customHeight="1">
      <c r="A4172" s="29" t="s">
        <v>10053</v>
      </c>
      <c r="B4172" s="30" t="s">
        <v>35</v>
      </c>
      <c r="C4172" s="31" t="s">
        <v>941</v>
      </c>
      <c r="D4172" s="31" t="s">
        <v>936</v>
      </c>
      <c r="E4172" s="31" t="s">
        <v>942</v>
      </c>
      <c r="F4172" s="31" t="s">
        <v>10047</v>
      </c>
      <c r="G4172" s="32" t="s">
        <v>40</v>
      </c>
      <c r="H4172" s="33">
        <v>0</v>
      </c>
      <c r="I4172" s="67">
        <v>590000000</v>
      </c>
      <c r="J4172" s="32" t="s">
        <v>41</v>
      </c>
      <c r="K4172" s="32" t="s">
        <v>957</v>
      </c>
      <c r="L4172" s="32" t="s">
        <v>83</v>
      </c>
      <c r="M4172" s="32" t="s">
        <v>84</v>
      </c>
      <c r="N4172" s="32" t="s">
        <v>85</v>
      </c>
      <c r="O4172" s="32" t="s">
        <v>100</v>
      </c>
      <c r="P4172" s="32">
        <v>796</v>
      </c>
      <c r="Q4172" s="32" t="s">
        <v>47</v>
      </c>
      <c r="R4172" s="34">
        <v>1</v>
      </c>
      <c r="S4172" s="34">
        <v>11500</v>
      </c>
      <c r="T4172" s="35">
        <f t="shared" si="326"/>
        <v>11500</v>
      </c>
      <c r="U4172" s="36">
        <f t="shared" si="327"/>
        <v>12880.000000000002</v>
      </c>
      <c r="V4172" s="37" t="s">
        <v>48</v>
      </c>
      <c r="W4172" s="32">
        <v>2016</v>
      </c>
      <c r="X4172" s="38" t="s">
        <v>48</v>
      </c>
    </row>
    <row r="4173" spans="1:24" ht="50.1" customHeight="1">
      <c r="A4173" s="29" t="s">
        <v>10054</v>
      </c>
      <c r="B4173" s="30" t="s">
        <v>35</v>
      </c>
      <c r="C4173" s="31" t="s">
        <v>10055</v>
      </c>
      <c r="D4173" s="31" t="s">
        <v>540</v>
      </c>
      <c r="E4173" s="31" t="s">
        <v>10056</v>
      </c>
      <c r="F4173" s="31" t="s">
        <v>10057</v>
      </c>
      <c r="G4173" s="32" t="s">
        <v>40</v>
      </c>
      <c r="H4173" s="33">
        <v>0</v>
      </c>
      <c r="I4173" s="67">
        <v>590000000</v>
      </c>
      <c r="J4173" s="32" t="s">
        <v>41</v>
      </c>
      <c r="K4173" s="32" t="s">
        <v>957</v>
      </c>
      <c r="L4173" s="32" t="s">
        <v>83</v>
      </c>
      <c r="M4173" s="32" t="s">
        <v>84</v>
      </c>
      <c r="N4173" s="32" t="s">
        <v>85</v>
      </c>
      <c r="O4173" s="32" t="s">
        <v>100</v>
      </c>
      <c r="P4173" s="32">
        <v>796</v>
      </c>
      <c r="Q4173" s="32" t="s">
        <v>47</v>
      </c>
      <c r="R4173" s="34">
        <v>6</v>
      </c>
      <c r="S4173" s="34">
        <v>1200</v>
      </c>
      <c r="T4173" s="35">
        <f t="shared" si="326"/>
        <v>7200</v>
      </c>
      <c r="U4173" s="36">
        <f t="shared" si="327"/>
        <v>8064.0000000000009</v>
      </c>
      <c r="V4173" s="37" t="s">
        <v>48</v>
      </c>
      <c r="W4173" s="32">
        <v>2016</v>
      </c>
      <c r="X4173" s="38" t="s">
        <v>48</v>
      </c>
    </row>
    <row r="4174" spans="1:24" ht="50.1" customHeight="1">
      <c r="A4174" s="29" t="s">
        <v>10058</v>
      </c>
      <c r="B4174" s="30" t="s">
        <v>35</v>
      </c>
      <c r="C4174" s="31" t="s">
        <v>10059</v>
      </c>
      <c r="D4174" s="31" t="s">
        <v>3475</v>
      </c>
      <c r="E4174" s="31" t="s">
        <v>10060</v>
      </c>
      <c r="F4174" s="31" t="s">
        <v>10057</v>
      </c>
      <c r="G4174" s="32" t="s">
        <v>40</v>
      </c>
      <c r="H4174" s="33">
        <v>0</v>
      </c>
      <c r="I4174" s="67">
        <v>590000000</v>
      </c>
      <c r="J4174" s="32" t="s">
        <v>41</v>
      </c>
      <c r="K4174" s="32" t="s">
        <v>957</v>
      </c>
      <c r="L4174" s="32" t="s">
        <v>83</v>
      </c>
      <c r="M4174" s="32" t="s">
        <v>84</v>
      </c>
      <c r="N4174" s="32" t="s">
        <v>85</v>
      </c>
      <c r="O4174" s="32" t="s">
        <v>100</v>
      </c>
      <c r="P4174" s="32">
        <v>796</v>
      </c>
      <c r="Q4174" s="32" t="s">
        <v>47</v>
      </c>
      <c r="R4174" s="34">
        <v>5</v>
      </c>
      <c r="S4174" s="34">
        <v>2100</v>
      </c>
      <c r="T4174" s="35">
        <f t="shared" si="326"/>
        <v>10500</v>
      </c>
      <c r="U4174" s="36">
        <f t="shared" si="327"/>
        <v>11760.000000000002</v>
      </c>
      <c r="V4174" s="37" t="s">
        <v>48</v>
      </c>
      <c r="W4174" s="32">
        <v>2016</v>
      </c>
      <c r="X4174" s="38" t="s">
        <v>48</v>
      </c>
    </row>
    <row r="4175" spans="1:24" ht="50.1" customHeight="1">
      <c r="A4175" s="29" t="s">
        <v>10061</v>
      </c>
      <c r="B4175" s="30" t="s">
        <v>35</v>
      </c>
      <c r="C4175" s="31" t="s">
        <v>10062</v>
      </c>
      <c r="D4175" s="31" t="s">
        <v>10063</v>
      </c>
      <c r="E4175" s="31" t="s">
        <v>10064</v>
      </c>
      <c r="F4175" s="31" t="s">
        <v>10057</v>
      </c>
      <c r="G4175" s="32" t="s">
        <v>40</v>
      </c>
      <c r="H4175" s="33">
        <v>0</v>
      </c>
      <c r="I4175" s="67">
        <v>590000000</v>
      </c>
      <c r="J4175" s="32" t="s">
        <v>41</v>
      </c>
      <c r="K4175" s="32" t="s">
        <v>957</v>
      </c>
      <c r="L4175" s="32" t="s">
        <v>83</v>
      </c>
      <c r="M4175" s="32" t="s">
        <v>84</v>
      </c>
      <c r="N4175" s="32" t="s">
        <v>85</v>
      </c>
      <c r="O4175" s="32" t="s">
        <v>100</v>
      </c>
      <c r="P4175" s="32">
        <v>796</v>
      </c>
      <c r="Q4175" s="32" t="s">
        <v>47</v>
      </c>
      <c r="R4175" s="34">
        <v>3</v>
      </c>
      <c r="S4175" s="34">
        <v>11200</v>
      </c>
      <c r="T4175" s="35">
        <f t="shared" si="326"/>
        <v>33600</v>
      </c>
      <c r="U4175" s="36">
        <f t="shared" si="327"/>
        <v>37632</v>
      </c>
      <c r="V4175" s="37" t="s">
        <v>48</v>
      </c>
      <c r="W4175" s="32">
        <v>2016</v>
      </c>
      <c r="X4175" s="38" t="s">
        <v>48</v>
      </c>
    </row>
    <row r="4176" spans="1:24" ht="50.1" customHeight="1">
      <c r="A4176" s="29" t="s">
        <v>10065</v>
      </c>
      <c r="B4176" s="30" t="s">
        <v>35</v>
      </c>
      <c r="C4176" s="31" t="s">
        <v>10066</v>
      </c>
      <c r="D4176" s="31" t="s">
        <v>10067</v>
      </c>
      <c r="E4176" s="31" t="s">
        <v>488</v>
      </c>
      <c r="F4176" s="31" t="s">
        <v>10057</v>
      </c>
      <c r="G4176" s="32" t="s">
        <v>40</v>
      </c>
      <c r="H4176" s="33">
        <v>0</v>
      </c>
      <c r="I4176" s="67">
        <v>590000000</v>
      </c>
      <c r="J4176" s="32" t="s">
        <v>41</v>
      </c>
      <c r="K4176" s="32" t="s">
        <v>957</v>
      </c>
      <c r="L4176" s="32" t="s">
        <v>83</v>
      </c>
      <c r="M4176" s="32" t="s">
        <v>84</v>
      </c>
      <c r="N4176" s="32" t="s">
        <v>85</v>
      </c>
      <c r="O4176" s="32" t="s">
        <v>100</v>
      </c>
      <c r="P4176" s="32">
        <v>796</v>
      </c>
      <c r="Q4176" s="32" t="s">
        <v>47</v>
      </c>
      <c r="R4176" s="34">
        <v>2</v>
      </c>
      <c r="S4176" s="34">
        <v>5500</v>
      </c>
      <c r="T4176" s="35">
        <f t="shared" si="326"/>
        <v>11000</v>
      </c>
      <c r="U4176" s="36">
        <f t="shared" si="327"/>
        <v>12320.000000000002</v>
      </c>
      <c r="V4176" s="37" t="s">
        <v>48</v>
      </c>
      <c r="W4176" s="32">
        <v>2016</v>
      </c>
      <c r="X4176" s="38" t="s">
        <v>48</v>
      </c>
    </row>
    <row r="4177" spans="1:24" ht="50.1" customHeight="1">
      <c r="A4177" s="29" t="s">
        <v>10068</v>
      </c>
      <c r="B4177" s="30" t="s">
        <v>35</v>
      </c>
      <c r="C4177" s="31" t="s">
        <v>10069</v>
      </c>
      <c r="D4177" s="31" t="s">
        <v>10070</v>
      </c>
      <c r="E4177" s="31" t="s">
        <v>10071</v>
      </c>
      <c r="F4177" s="31" t="s">
        <v>10070</v>
      </c>
      <c r="G4177" s="32" t="s">
        <v>40</v>
      </c>
      <c r="H4177" s="33">
        <v>0</v>
      </c>
      <c r="I4177" s="67">
        <v>590000000</v>
      </c>
      <c r="J4177" s="32" t="s">
        <v>41</v>
      </c>
      <c r="K4177" s="32" t="s">
        <v>957</v>
      </c>
      <c r="L4177" s="32" t="s">
        <v>41</v>
      </c>
      <c r="M4177" s="32" t="s">
        <v>44</v>
      </c>
      <c r="N4177" s="32" t="s">
        <v>6647</v>
      </c>
      <c r="O4177" s="32" t="s">
        <v>2295</v>
      </c>
      <c r="P4177" s="32">
        <v>796</v>
      </c>
      <c r="Q4177" s="32" t="s">
        <v>47</v>
      </c>
      <c r="R4177" s="34">
        <v>2</v>
      </c>
      <c r="S4177" s="34">
        <v>17000</v>
      </c>
      <c r="T4177" s="35">
        <f t="shared" si="326"/>
        <v>34000</v>
      </c>
      <c r="U4177" s="36">
        <f t="shared" si="327"/>
        <v>38080</v>
      </c>
      <c r="V4177" s="37" t="s">
        <v>48</v>
      </c>
      <c r="W4177" s="32">
        <v>2016</v>
      </c>
      <c r="X4177" s="38" t="s">
        <v>48</v>
      </c>
    </row>
    <row r="4178" spans="1:24" ht="50.1" customHeight="1">
      <c r="A4178" s="29" t="s">
        <v>10072</v>
      </c>
      <c r="B4178" s="30" t="s">
        <v>35</v>
      </c>
      <c r="C4178" s="31" t="s">
        <v>8457</v>
      </c>
      <c r="D4178" s="31" t="s">
        <v>8458</v>
      </c>
      <c r="E4178" s="31" t="s">
        <v>8459</v>
      </c>
      <c r="F4178" s="31" t="s">
        <v>10073</v>
      </c>
      <c r="G4178" s="32" t="s">
        <v>40</v>
      </c>
      <c r="H4178" s="33">
        <v>0</v>
      </c>
      <c r="I4178" s="67">
        <v>590000000</v>
      </c>
      <c r="J4178" s="32" t="s">
        <v>7255</v>
      </c>
      <c r="K4178" s="32" t="s">
        <v>313</v>
      </c>
      <c r="L4178" s="32" t="s">
        <v>7255</v>
      </c>
      <c r="M4178" s="32" t="s">
        <v>84</v>
      </c>
      <c r="N4178" s="32" t="s">
        <v>5908</v>
      </c>
      <c r="O4178" s="32" t="s">
        <v>2295</v>
      </c>
      <c r="P4178" s="32">
        <v>796</v>
      </c>
      <c r="Q4178" s="32" t="s">
        <v>47</v>
      </c>
      <c r="R4178" s="34">
        <v>1</v>
      </c>
      <c r="S4178" s="34">
        <v>17590</v>
      </c>
      <c r="T4178" s="35">
        <f t="shared" si="326"/>
        <v>17590</v>
      </c>
      <c r="U4178" s="36">
        <f t="shared" si="327"/>
        <v>19700.800000000003</v>
      </c>
      <c r="V4178" s="37" t="s">
        <v>48</v>
      </c>
      <c r="W4178" s="32">
        <v>2016</v>
      </c>
      <c r="X4178" s="38" t="s">
        <v>48</v>
      </c>
    </row>
    <row r="4179" spans="1:24" ht="50.1" customHeight="1">
      <c r="A4179" s="29" t="s">
        <v>10074</v>
      </c>
      <c r="B4179" s="30" t="s">
        <v>35</v>
      </c>
      <c r="C4179" s="31" t="s">
        <v>8457</v>
      </c>
      <c r="D4179" s="31" t="s">
        <v>8458</v>
      </c>
      <c r="E4179" s="31" t="s">
        <v>8459</v>
      </c>
      <c r="F4179" s="31" t="s">
        <v>8460</v>
      </c>
      <c r="G4179" s="32" t="s">
        <v>40</v>
      </c>
      <c r="H4179" s="33">
        <v>0</v>
      </c>
      <c r="I4179" s="67">
        <v>590000000</v>
      </c>
      <c r="J4179" s="32" t="s">
        <v>7255</v>
      </c>
      <c r="K4179" s="32" t="s">
        <v>957</v>
      </c>
      <c r="L4179" s="32" t="s">
        <v>7255</v>
      </c>
      <c r="M4179" s="32" t="s">
        <v>84</v>
      </c>
      <c r="N4179" s="32" t="s">
        <v>3561</v>
      </c>
      <c r="O4179" s="32" t="s">
        <v>398</v>
      </c>
      <c r="P4179" s="32">
        <v>796</v>
      </c>
      <c r="Q4179" s="32" t="s">
        <v>47</v>
      </c>
      <c r="R4179" s="34">
        <v>10</v>
      </c>
      <c r="S4179" s="34">
        <v>45300</v>
      </c>
      <c r="T4179" s="35">
        <f t="shared" si="326"/>
        <v>453000</v>
      </c>
      <c r="U4179" s="36">
        <f t="shared" si="327"/>
        <v>507360.00000000006</v>
      </c>
      <c r="V4179" s="37" t="s">
        <v>48</v>
      </c>
      <c r="W4179" s="32">
        <v>2016</v>
      </c>
      <c r="X4179" s="38" t="s">
        <v>48</v>
      </c>
    </row>
    <row r="4180" spans="1:24" ht="50.1" customHeight="1">
      <c r="A4180" s="29" t="s">
        <v>10075</v>
      </c>
      <c r="B4180" s="30" t="s">
        <v>35</v>
      </c>
      <c r="C4180" s="31" t="s">
        <v>8457</v>
      </c>
      <c r="D4180" s="31" t="s">
        <v>8458</v>
      </c>
      <c r="E4180" s="31" t="s">
        <v>8459</v>
      </c>
      <c r="F4180" s="31" t="s">
        <v>10076</v>
      </c>
      <c r="G4180" s="32" t="s">
        <v>40</v>
      </c>
      <c r="H4180" s="33">
        <v>0</v>
      </c>
      <c r="I4180" s="67">
        <v>590000000</v>
      </c>
      <c r="J4180" s="32" t="s">
        <v>7255</v>
      </c>
      <c r="K4180" s="32" t="s">
        <v>957</v>
      </c>
      <c r="L4180" s="32" t="s">
        <v>7255</v>
      </c>
      <c r="M4180" s="32" t="s">
        <v>84</v>
      </c>
      <c r="N4180" s="32" t="s">
        <v>3561</v>
      </c>
      <c r="O4180" s="32" t="s">
        <v>398</v>
      </c>
      <c r="P4180" s="32">
        <v>796</v>
      </c>
      <c r="Q4180" s="32" t="s">
        <v>47</v>
      </c>
      <c r="R4180" s="34">
        <v>3</v>
      </c>
      <c r="S4180" s="34">
        <v>40510</v>
      </c>
      <c r="T4180" s="35">
        <f t="shared" si="326"/>
        <v>121530</v>
      </c>
      <c r="U4180" s="36">
        <f t="shared" si="327"/>
        <v>136113.60000000001</v>
      </c>
      <c r="V4180" s="37" t="s">
        <v>48</v>
      </c>
      <c r="W4180" s="32">
        <v>2016</v>
      </c>
      <c r="X4180" s="38" t="s">
        <v>48</v>
      </c>
    </row>
    <row r="4181" spans="1:24" ht="50.1" customHeight="1">
      <c r="A4181" s="29" t="s">
        <v>10077</v>
      </c>
      <c r="B4181" s="30" t="s">
        <v>35</v>
      </c>
      <c r="C4181" s="31" t="s">
        <v>10078</v>
      </c>
      <c r="D4181" s="31" t="s">
        <v>6831</v>
      </c>
      <c r="E4181" s="31" t="s">
        <v>6844</v>
      </c>
      <c r="F4181" s="31" t="s">
        <v>10079</v>
      </c>
      <c r="G4181" s="32" t="s">
        <v>40</v>
      </c>
      <c r="H4181" s="33">
        <v>0</v>
      </c>
      <c r="I4181" s="67">
        <v>590000000</v>
      </c>
      <c r="J4181" s="32" t="s">
        <v>8763</v>
      </c>
      <c r="K4181" s="32" t="s">
        <v>957</v>
      </c>
      <c r="L4181" s="32" t="s">
        <v>8763</v>
      </c>
      <c r="M4181" s="32" t="s">
        <v>44</v>
      </c>
      <c r="N4181" s="32" t="s">
        <v>10080</v>
      </c>
      <c r="O4181" s="32" t="s">
        <v>10081</v>
      </c>
      <c r="P4181" s="32" t="s">
        <v>133</v>
      </c>
      <c r="Q4181" s="32" t="s">
        <v>134</v>
      </c>
      <c r="R4181" s="34">
        <v>22</v>
      </c>
      <c r="S4181" s="34">
        <v>796</v>
      </c>
      <c r="T4181" s="35">
        <f t="shared" si="326"/>
        <v>17512</v>
      </c>
      <c r="U4181" s="36">
        <f t="shared" si="327"/>
        <v>19613.440000000002</v>
      </c>
      <c r="V4181" s="37" t="s">
        <v>48</v>
      </c>
      <c r="W4181" s="32">
        <v>2016</v>
      </c>
      <c r="X4181" s="38" t="s">
        <v>48</v>
      </c>
    </row>
    <row r="4182" spans="1:24" ht="50.1" customHeight="1">
      <c r="A4182" s="29" t="s">
        <v>10082</v>
      </c>
      <c r="B4182" s="30" t="s">
        <v>35</v>
      </c>
      <c r="C4182" s="31" t="s">
        <v>10083</v>
      </c>
      <c r="D4182" s="31" t="s">
        <v>6831</v>
      </c>
      <c r="E4182" s="31" t="s">
        <v>6840</v>
      </c>
      <c r="F4182" s="31" t="s">
        <v>10084</v>
      </c>
      <c r="G4182" s="32" t="s">
        <v>40</v>
      </c>
      <c r="H4182" s="33">
        <v>0</v>
      </c>
      <c r="I4182" s="67">
        <v>590000000</v>
      </c>
      <c r="J4182" s="32" t="s">
        <v>8763</v>
      </c>
      <c r="K4182" s="32" t="s">
        <v>957</v>
      </c>
      <c r="L4182" s="32" t="s">
        <v>8763</v>
      </c>
      <c r="M4182" s="32" t="s">
        <v>44</v>
      </c>
      <c r="N4182" s="32" t="s">
        <v>10080</v>
      </c>
      <c r="O4182" s="32" t="s">
        <v>10081</v>
      </c>
      <c r="P4182" s="32" t="s">
        <v>133</v>
      </c>
      <c r="Q4182" s="32" t="s">
        <v>134</v>
      </c>
      <c r="R4182" s="34">
        <v>35</v>
      </c>
      <c r="S4182" s="34">
        <v>730</v>
      </c>
      <c r="T4182" s="35">
        <f t="shared" si="326"/>
        <v>25550</v>
      </c>
      <c r="U4182" s="36">
        <f t="shared" si="327"/>
        <v>28616.000000000004</v>
      </c>
      <c r="V4182" s="37" t="s">
        <v>48</v>
      </c>
      <c r="W4182" s="32">
        <v>2016</v>
      </c>
      <c r="X4182" s="38" t="s">
        <v>48</v>
      </c>
    </row>
    <row r="4183" spans="1:24" ht="50.1" customHeight="1">
      <c r="A4183" s="29" t="s">
        <v>10085</v>
      </c>
      <c r="B4183" s="30" t="s">
        <v>35</v>
      </c>
      <c r="C4183" s="31" t="s">
        <v>10086</v>
      </c>
      <c r="D4183" s="31" t="s">
        <v>6831</v>
      </c>
      <c r="E4183" s="31" t="s">
        <v>6872</v>
      </c>
      <c r="F4183" s="31" t="s">
        <v>10087</v>
      </c>
      <c r="G4183" s="32" t="s">
        <v>40</v>
      </c>
      <c r="H4183" s="33">
        <v>0</v>
      </c>
      <c r="I4183" s="67">
        <v>590000000</v>
      </c>
      <c r="J4183" s="32" t="s">
        <v>8763</v>
      </c>
      <c r="K4183" s="32" t="s">
        <v>957</v>
      </c>
      <c r="L4183" s="32" t="s">
        <v>8763</v>
      </c>
      <c r="M4183" s="32" t="s">
        <v>44</v>
      </c>
      <c r="N4183" s="32" t="s">
        <v>10080</v>
      </c>
      <c r="O4183" s="32" t="s">
        <v>10081</v>
      </c>
      <c r="P4183" s="32" t="s">
        <v>133</v>
      </c>
      <c r="Q4183" s="32" t="s">
        <v>134</v>
      </c>
      <c r="R4183" s="34">
        <v>92</v>
      </c>
      <c r="S4183" s="34">
        <v>732</v>
      </c>
      <c r="T4183" s="35">
        <f t="shared" si="326"/>
        <v>67344</v>
      </c>
      <c r="U4183" s="36">
        <f t="shared" si="327"/>
        <v>75425.280000000013</v>
      </c>
      <c r="V4183" s="37" t="s">
        <v>48</v>
      </c>
      <c r="W4183" s="32">
        <v>2016</v>
      </c>
      <c r="X4183" s="38" t="s">
        <v>48</v>
      </c>
    </row>
    <row r="4184" spans="1:24" ht="50.1" customHeight="1">
      <c r="A4184" s="29" t="s">
        <v>10088</v>
      </c>
      <c r="B4184" s="30" t="s">
        <v>35</v>
      </c>
      <c r="C4184" s="31" t="s">
        <v>10089</v>
      </c>
      <c r="D4184" s="31" t="s">
        <v>6831</v>
      </c>
      <c r="E4184" s="31" t="s">
        <v>6868</v>
      </c>
      <c r="F4184" s="31" t="s">
        <v>10090</v>
      </c>
      <c r="G4184" s="32" t="s">
        <v>40</v>
      </c>
      <c r="H4184" s="33">
        <v>0</v>
      </c>
      <c r="I4184" s="67">
        <v>590000000</v>
      </c>
      <c r="J4184" s="32" t="s">
        <v>8763</v>
      </c>
      <c r="K4184" s="32" t="s">
        <v>957</v>
      </c>
      <c r="L4184" s="32" t="s">
        <v>8763</v>
      </c>
      <c r="M4184" s="32" t="s">
        <v>44</v>
      </c>
      <c r="N4184" s="32" t="s">
        <v>10080</v>
      </c>
      <c r="O4184" s="32" t="s">
        <v>10081</v>
      </c>
      <c r="P4184" s="32" t="s">
        <v>133</v>
      </c>
      <c r="Q4184" s="32" t="s">
        <v>134</v>
      </c>
      <c r="R4184" s="34">
        <v>138</v>
      </c>
      <c r="S4184" s="34">
        <v>840</v>
      </c>
      <c r="T4184" s="35">
        <f t="shared" si="326"/>
        <v>115920</v>
      </c>
      <c r="U4184" s="36">
        <f t="shared" si="327"/>
        <v>129830.40000000001</v>
      </c>
      <c r="V4184" s="37" t="s">
        <v>48</v>
      </c>
      <c r="W4184" s="32">
        <v>2016</v>
      </c>
      <c r="X4184" s="38" t="s">
        <v>48</v>
      </c>
    </row>
    <row r="4185" spans="1:24" ht="50.1" customHeight="1">
      <c r="A4185" s="29" t="s">
        <v>10091</v>
      </c>
      <c r="B4185" s="30" t="s">
        <v>35</v>
      </c>
      <c r="C4185" s="31" t="s">
        <v>10092</v>
      </c>
      <c r="D4185" s="31" t="s">
        <v>10093</v>
      </c>
      <c r="E4185" s="31" t="s">
        <v>10094</v>
      </c>
      <c r="F4185" s="31" t="s">
        <v>10095</v>
      </c>
      <c r="G4185" s="32" t="s">
        <v>40</v>
      </c>
      <c r="H4185" s="33">
        <v>0</v>
      </c>
      <c r="I4185" s="67">
        <v>590000000</v>
      </c>
      <c r="J4185" s="32" t="s">
        <v>41</v>
      </c>
      <c r="K4185" s="32" t="s">
        <v>957</v>
      </c>
      <c r="L4185" s="32" t="s">
        <v>41</v>
      </c>
      <c r="M4185" s="32" t="s">
        <v>44</v>
      </c>
      <c r="N4185" s="32" t="s">
        <v>85</v>
      </c>
      <c r="O4185" s="32" t="s">
        <v>10096</v>
      </c>
      <c r="P4185" s="32" t="s">
        <v>189</v>
      </c>
      <c r="Q4185" s="32" t="s">
        <v>190</v>
      </c>
      <c r="R4185" s="34">
        <v>200</v>
      </c>
      <c r="S4185" s="34">
        <v>850</v>
      </c>
      <c r="T4185" s="35">
        <f t="shared" si="326"/>
        <v>170000</v>
      </c>
      <c r="U4185" s="36">
        <f t="shared" si="327"/>
        <v>190400.00000000003</v>
      </c>
      <c r="V4185" s="37" t="s">
        <v>48</v>
      </c>
      <c r="W4185" s="32">
        <v>2016</v>
      </c>
      <c r="X4185" s="38" t="s">
        <v>48</v>
      </c>
    </row>
    <row r="4186" spans="1:24" ht="50.1" customHeight="1">
      <c r="A4186" s="29" t="s">
        <v>10097</v>
      </c>
      <c r="B4186" s="30" t="s">
        <v>35</v>
      </c>
      <c r="C4186" s="31" t="s">
        <v>4800</v>
      </c>
      <c r="D4186" s="31" t="s">
        <v>4772</v>
      </c>
      <c r="E4186" s="31" t="s">
        <v>4801</v>
      </c>
      <c r="F4186" s="31" t="s">
        <v>9864</v>
      </c>
      <c r="G4186" s="32" t="s">
        <v>40</v>
      </c>
      <c r="H4186" s="33">
        <v>0</v>
      </c>
      <c r="I4186" s="67">
        <v>590000000</v>
      </c>
      <c r="J4186" s="32" t="s">
        <v>41</v>
      </c>
      <c r="K4186" s="32" t="s">
        <v>957</v>
      </c>
      <c r="L4186" s="32" t="s">
        <v>41</v>
      </c>
      <c r="M4186" s="32" t="s">
        <v>84</v>
      </c>
      <c r="N4186" s="32" t="s">
        <v>882</v>
      </c>
      <c r="O4186" s="32" t="s">
        <v>398</v>
      </c>
      <c r="P4186" s="32" t="s">
        <v>133</v>
      </c>
      <c r="Q4186" s="32" t="s">
        <v>134</v>
      </c>
      <c r="R4186" s="34">
        <v>700</v>
      </c>
      <c r="S4186" s="34">
        <v>2350</v>
      </c>
      <c r="T4186" s="35">
        <f t="shared" si="326"/>
        <v>1645000</v>
      </c>
      <c r="U4186" s="36">
        <f t="shared" si="327"/>
        <v>1842400.0000000002</v>
      </c>
      <c r="V4186" s="37" t="s">
        <v>48</v>
      </c>
      <c r="W4186" s="32">
        <v>2016</v>
      </c>
      <c r="X4186" s="38" t="s">
        <v>48</v>
      </c>
    </row>
    <row r="4187" spans="1:24" ht="50.1" customHeight="1">
      <c r="A4187" s="29" t="s">
        <v>10098</v>
      </c>
      <c r="B4187" s="30" t="s">
        <v>35</v>
      </c>
      <c r="C4187" s="31" t="s">
        <v>9867</v>
      </c>
      <c r="D4187" s="31" t="s">
        <v>4772</v>
      </c>
      <c r="E4187" s="31" t="s">
        <v>9868</v>
      </c>
      <c r="F4187" s="31" t="s">
        <v>9869</v>
      </c>
      <c r="G4187" s="32" t="s">
        <v>40</v>
      </c>
      <c r="H4187" s="33">
        <v>0</v>
      </c>
      <c r="I4187" s="67">
        <v>590000000</v>
      </c>
      <c r="J4187" s="32" t="s">
        <v>41</v>
      </c>
      <c r="K4187" s="32" t="s">
        <v>957</v>
      </c>
      <c r="L4187" s="32" t="s">
        <v>41</v>
      </c>
      <c r="M4187" s="32" t="s">
        <v>84</v>
      </c>
      <c r="N4187" s="32" t="s">
        <v>10099</v>
      </c>
      <c r="O4187" s="32" t="s">
        <v>398</v>
      </c>
      <c r="P4187" s="32" t="s">
        <v>133</v>
      </c>
      <c r="Q4187" s="32" t="s">
        <v>134</v>
      </c>
      <c r="R4187" s="34">
        <v>700</v>
      </c>
      <c r="S4187" s="34">
        <v>4810</v>
      </c>
      <c r="T4187" s="35">
        <f t="shared" si="326"/>
        <v>3367000</v>
      </c>
      <c r="U4187" s="36">
        <f t="shared" si="327"/>
        <v>3771040.0000000005</v>
      </c>
      <c r="V4187" s="37" t="s">
        <v>48</v>
      </c>
      <c r="W4187" s="32">
        <v>2016</v>
      </c>
      <c r="X4187" s="38" t="s">
        <v>48</v>
      </c>
    </row>
    <row r="4188" spans="1:24" ht="50.1" customHeight="1">
      <c r="A4188" s="29" t="s">
        <v>10100</v>
      </c>
      <c r="B4188" s="30" t="s">
        <v>35</v>
      </c>
      <c r="C4188" s="31" t="s">
        <v>9873</v>
      </c>
      <c r="D4188" s="31" t="s">
        <v>9874</v>
      </c>
      <c r="E4188" s="31" t="s">
        <v>9875</v>
      </c>
      <c r="F4188" s="31" t="s">
        <v>9876</v>
      </c>
      <c r="G4188" s="32" t="s">
        <v>40</v>
      </c>
      <c r="H4188" s="33">
        <v>0</v>
      </c>
      <c r="I4188" s="67">
        <v>590000000</v>
      </c>
      <c r="J4188" s="32" t="s">
        <v>41</v>
      </c>
      <c r="K4188" s="32" t="s">
        <v>957</v>
      </c>
      <c r="L4188" s="32" t="s">
        <v>41</v>
      </c>
      <c r="M4188" s="32" t="s">
        <v>84</v>
      </c>
      <c r="N4188" s="32" t="s">
        <v>10099</v>
      </c>
      <c r="O4188" s="32" t="s">
        <v>398</v>
      </c>
      <c r="P4188" s="32" t="s">
        <v>133</v>
      </c>
      <c r="Q4188" s="32" t="s">
        <v>134</v>
      </c>
      <c r="R4188" s="34">
        <v>900</v>
      </c>
      <c r="S4188" s="34">
        <v>1610</v>
      </c>
      <c r="T4188" s="35">
        <f t="shared" si="326"/>
        <v>1449000</v>
      </c>
      <c r="U4188" s="36">
        <f t="shared" si="327"/>
        <v>1622880.0000000002</v>
      </c>
      <c r="V4188" s="37" t="s">
        <v>48</v>
      </c>
      <c r="W4188" s="32">
        <v>2016</v>
      </c>
      <c r="X4188" s="38" t="s">
        <v>48</v>
      </c>
    </row>
    <row r="4189" spans="1:24" ht="50.1" customHeight="1">
      <c r="A4189" s="29" t="s">
        <v>10101</v>
      </c>
      <c r="B4189" s="30" t="s">
        <v>35</v>
      </c>
      <c r="C4189" s="31" t="s">
        <v>10102</v>
      </c>
      <c r="D4189" s="31" t="s">
        <v>10103</v>
      </c>
      <c r="E4189" s="31" t="s">
        <v>10104</v>
      </c>
      <c r="F4189" s="31" t="s">
        <v>10105</v>
      </c>
      <c r="G4189" s="32" t="s">
        <v>40</v>
      </c>
      <c r="H4189" s="33">
        <v>0</v>
      </c>
      <c r="I4189" s="67">
        <v>590000000</v>
      </c>
      <c r="J4189" s="32" t="s">
        <v>41</v>
      </c>
      <c r="K4189" s="32" t="s">
        <v>957</v>
      </c>
      <c r="L4189" s="32" t="s">
        <v>41</v>
      </c>
      <c r="M4189" s="32" t="s">
        <v>512</v>
      </c>
      <c r="N4189" s="32" t="s">
        <v>85</v>
      </c>
      <c r="O4189" s="32" t="s">
        <v>2295</v>
      </c>
      <c r="P4189" s="32" t="s">
        <v>133</v>
      </c>
      <c r="Q4189" s="32" t="s">
        <v>134</v>
      </c>
      <c r="R4189" s="34">
        <v>5</v>
      </c>
      <c r="S4189" s="34">
        <v>1589.2860000000001</v>
      </c>
      <c r="T4189" s="35">
        <f t="shared" si="326"/>
        <v>7946.43</v>
      </c>
      <c r="U4189" s="36">
        <f t="shared" si="327"/>
        <v>8900.0016000000014</v>
      </c>
      <c r="V4189" s="37" t="s">
        <v>48</v>
      </c>
      <c r="W4189" s="32">
        <v>2016</v>
      </c>
      <c r="X4189" s="38" t="s">
        <v>48</v>
      </c>
    </row>
    <row r="4190" spans="1:24" ht="50.1" customHeight="1">
      <c r="A4190" s="29" t="s">
        <v>10106</v>
      </c>
      <c r="B4190" s="30" t="s">
        <v>35</v>
      </c>
      <c r="C4190" s="31" t="s">
        <v>10107</v>
      </c>
      <c r="D4190" s="31" t="s">
        <v>10108</v>
      </c>
      <c r="E4190" s="31" t="s">
        <v>10109</v>
      </c>
      <c r="F4190" s="31" t="s">
        <v>10110</v>
      </c>
      <c r="G4190" s="32" t="s">
        <v>40</v>
      </c>
      <c r="H4190" s="33">
        <v>0</v>
      </c>
      <c r="I4190" s="67">
        <v>590000000</v>
      </c>
      <c r="J4190" s="32" t="s">
        <v>394</v>
      </c>
      <c r="K4190" s="32" t="s">
        <v>957</v>
      </c>
      <c r="L4190" s="32" t="s">
        <v>394</v>
      </c>
      <c r="M4190" s="32" t="s">
        <v>69</v>
      </c>
      <c r="N4190" s="32" t="s">
        <v>6647</v>
      </c>
      <c r="O4190" s="32" t="s">
        <v>62</v>
      </c>
      <c r="P4190" s="32" t="s">
        <v>684</v>
      </c>
      <c r="Q4190" s="32" t="s">
        <v>685</v>
      </c>
      <c r="R4190" s="34">
        <v>2</v>
      </c>
      <c r="S4190" s="34">
        <v>1300</v>
      </c>
      <c r="T4190" s="35">
        <f t="shared" si="326"/>
        <v>2600</v>
      </c>
      <c r="U4190" s="36">
        <f t="shared" si="327"/>
        <v>2912.0000000000005</v>
      </c>
      <c r="V4190" s="37" t="s">
        <v>48</v>
      </c>
      <c r="W4190" s="32">
        <v>2016</v>
      </c>
      <c r="X4190" s="38" t="s">
        <v>48</v>
      </c>
    </row>
    <row r="4191" spans="1:24" ht="50.1" customHeight="1">
      <c r="A4191" s="29" t="s">
        <v>10111</v>
      </c>
      <c r="B4191" s="30" t="s">
        <v>35</v>
      </c>
      <c r="C4191" s="31" t="s">
        <v>10112</v>
      </c>
      <c r="D4191" s="31" t="s">
        <v>10113</v>
      </c>
      <c r="E4191" s="31" t="s">
        <v>10114</v>
      </c>
      <c r="F4191" s="31" t="s">
        <v>10115</v>
      </c>
      <c r="G4191" s="32" t="s">
        <v>40</v>
      </c>
      <c r="H4191" s="33">
        <v>0</v>
      </c>
      <c r="I4191" s="67">
        <v>590000000</v>
      </c>
      <c r="J4191" s="32" t="s">
        <v>394</v>
      </c>
      <c r="K4191" s="32" t="s">
        <v>957</v>
      </c>
      <c r="L4191" s="32" t="s">
        <v>394</v>
      </c>
      <c r="M4191" s="32" t="s">
        <v>69</v>
      </c>
      <c r="N4191" s="32" t="s">
        <v>6647</v>
      </c>
      <c r="O4191" s="32" t="s">
        <v>62</v>
      </c>
      <c r="P4191" s="32" t="s">
        <v>684</v>
      </c>
      <c r="Q4191" s="32" t="s">
        <v>685</v>
      </c>
      <c r="R4191" s="34">
        <v>2</v>
      </c>
      <c r="S4191" s="34">
        <v>1100</v>
      </c>
      <c r="T4191" s="35">
        <f t="shared" si="326"/>
        <v>2200</v>
      </c>
      <c r="U4191" s="36">
        <f t="shared" si="327"/>
        <v>2464.0000000000005</v>
      </c>
      <c r="V4191" s="37" t="s">
        <v>48</v>
      </c>
      <c r="W4191" s="32">
        <v>2016</v>
      </c>
      <c r="X4191" s="38" t="s">
        <v>48</v>
      </c>
    </row>
    <row r="4192" spans="1:24" ht="50.1" customHeight="1">
      <c r="A4192" s="29" t="s">
        <v>10116</v>
      </c>
      <c r="B4192" s="30" t="s">
        <v>35</v>
      </c>
      <c r="C4192" s="31" t="s">
        <v>10117</v>
      </c>
      <c r="D4192" s="31" t="s">
        <v>10118</v>
      </c>
      <c r="E4192" s="31" t="s">
        <v>10119</v>
      </c>
      <c r="F4192" s="31" t="s">
        <v>10120</v>
      </c>
      <c r="G4192" s="32" t="s">
        <v>40</v>
      </c>
      <c r="H4192" s="33">
        <v>0</v>
      </c>
      <c r="I4192" s="67">
        <v>590000000</v>
      </c>
      <c r="J4192" s="32" t="s">
        <v>394</v>
      </c>
      <c r="K4192" s="32" t="s">
        <v>957</v>
      </c>
      <c r="L4192" s="32" t="s">
        <v>394</v>
      </c>
      <c r="M4192" s="32" t="s">
        <v>69</v>
      </c>
      <c r="N4192" s="32" t="s">
        <v>6647</v>
      </c>
      <c r="O4192" s="32" t="s">
        <v>62</v>
      </c>
      <c r="P4192" s="32" t="s">
        <v>684</v>
      </c>
      <c r="Q4192" s="32" t="s">
        <v>685</v>
      </c>
      <c r="R4192" s="34">
        <v>80</v>
      </c>
      <c r="S4192" s="34">
        <v>60</v>
      </c>
      <c r="T4192" s="35">
        <f t="shared" si="326"/>
        <v>4800</v>
      </c>
      <c r="U4192" s="36">
        <f t="shared" si="327"/>
        <v>5376.0000000000009</v>
      </c>
      <c r="V4192" s="37" t="s">
        <v>48</v>
      </c>
      <c r="W4192" s="32">
        <v>2016</v>
      </c>
      <c r="X4192" s="38" t="s">
        <v>48</v>
      </c>
    </row>
    <row r="4193" spans="1:24" ht="50.1" customHeight="1">
      <c r="A4193" s="29" t="s">
        <v>10121</v>
      </c>
      <c r="B4193" s="30" t="s">
        <v>35</v>
      </c>
      <c r="C4193" s="31" t="s">
        <v>10122</v>
      </c>
      <c r="D4193" s="31" t="s">
        <v>10123</v>
      </c>
      <c r="E4193" s="31" t="s">
        <v>10124</v>
      </c>
      <c r="F4193" s="31" t="s">
        <v>10125</v>
      </c>
      <c r="G4193" s="32" t="s">
        <v>40</v>
      </c>
      <c r="H4193" s="33">
        <v>0</v>
      </c>
      <c r="I4193" s="67">
        <v>590000000</v>
      </c>
      <c r="J4193" s="32" t="s">
        <v>394</v>
      </c>
      <c r="K4193" s="32" t="s">
        <v>957</v>
      </c>
      <c r="L4193" s="32" t="s">
        <v>394</v>
      </c>
      <c r="M4193" s="32" t="s">
        <v>69</v>
      </c>
      <c r="N4193" s="32" t="s">
        <v>6647</v>
      </c>
      <c r="O4193" s="32" t="s">
        <v>62</v>
      </c>
      <c r="P4193" s="32" t="s">
        <v>684</v>
      </c>
      <c r="Q4193" s="32" t="s">
        <v>685</v>
      </c>
      <c r="R4193" s="34">
        <v>50</v>
      </c>
      <c r="S4193" s="34">
        <v>70</v>
      </c>
      <c r="T4193" s="35">
        <f t="shared" si="326"/>
        <v>3500</v>
      </c>
      <c r="U4193" s="36">
        <f t="shared" si="327"/>
        <v>3920.0000000000005</v>
      </c>
      <c r="V4193" s="37" t="s">
        <v>48</v>
      </c>
      <c r="W4193" s="32">
        <v>2016</v>
      </c>
      <c r="X4193" s="38" t="s">
        <v>48</v>
      </c>
    </row>
    <row r="4194" spans="1:24" ht="50.1" customHeight="1">
      <c r="A4194" s="29" t="s">
        <v>10126</v>
      </c>
      <c r="B4194" s="30" t="s">
        <v>35</v>
      </c>
      <c r="C4194" s="31" t="s">
        <v>10122</v>
      </c>
      <c r="D4194" s="31" t="s">
        <v>10123</v>
      </c>
      <c r="E4194" s="31" t="s">
        <v>10124</v>
      </c>
      <c r="F4194" s="31" t="s">
        <v>10127</v>
      </c>
      <c r="G4194" s="32" t="s">
        <v>40</v>
      </c>
      <c r="H4194" s="33">
        <v>0</v>
      </c>
      <c r="I4194" s="67">
        <v>590000000</v>
      </c>
      <c r="J4194" s="32" t="s">
        <v>394</v>
      </c>
      <c r="K4194" s="32" t="s">
        <v>957</v>
      </c>
      <c r="L4194" s="32" t="s">
        <v>394</v>
      </c>
      <c r="M4194" s="32" t="s">
        <v>69</v>
      </c>
      <c r="N4194" s="32" t="s">
        <v>6647</v>
      </c>
      <c r="O4194" s="32" t="s">
        <v>62</v>
      </c>
      <c r="P4194" s="32" t="s">
        <v>684</v>
      </c>
      <c r="Q4194" s="32" t="s">
        <v>685</v>
      </c>
      <c r="R4194" s="34">
        <v>2</v>
      </c>
      <c r="S4194" s="34">
        <v>450</v>
      </c>
      <c r="T4194" s="35">
        <f t="shared" si="326"/>
        <v>900</v>
      </c>
      <c r="U4194" s="36">
        <f t="shared" si="327"/>
        <v>1008.0000000000001</v>
      </c>
      <c r="V4194" s="37" t="s">
        <v>48</v>
      </c>
      <c r="W4194" s="32">
        <v>2016</v>
      </c>
      <c r="X4194" s="38" t="s">
        <v>48</v>
      </c>
    </row>
    <row r="4195" spans="1:24" ht="50.1" customHeight="1">
      <c r="A4195" s="29" t="s">
        <v>10128</v>
      </c>
      <c r="B4195" s="30" t="s">
        <v>35</v>
      </c>
      <c r="C4195" s="31" t="s">
        <v>10129</v>
      </c>
      <c r="D4195" s="31" t="s">
        <v>10130</v>
      </c>
      <c r="E4195" s="31" t="s">
        <v>10124</v>
      </c>
      <c r="F4195" s="31" t="s">
        <v>10131</v>
      </c>
      <c r="G4195" s="32" t="s">
        <v>40</v>
      </c>
      <c r="H4195" s="33">
        <v>0</v>
      </c>
      <c r="I4195" s="67">
        <v>590000000</v>
      </c>
      <c r="J4195" s="32" t="s">
        <v>394</v>
      </c>
      <c r="K4195" s="32" t="s">
        <v>957</v>
      </c>
      <c r="L4195" s="32" t="s">
        <v>394</v>
      </c>
      <c r="M4195" s="32" t="s">
        <v>69</v>
      </c>
      <c r="N4195" s="32" t="s">
        <v>6647</v>
      </c>
      <c r="O4195" s="32" t="s">
        <v>62</v>
      </c>
      <c r="P4195" s="32" t="s">
        <v>684</v>
      </c>
      <c r="Q4195" s="32" t="s">
        <v>685</v>
      </c>
      <c r="R4195" s="34">
        <v>30</v>
      </c>
      <c r="S4195" s="34">
        <v>80</v>
      </c>
      <c r="T4195" s="35">
        <f t="shared" si="326"/>
        <v>2400</v>
      </c>
      <c r="U4195" s="36">
        <f t="shared" si="327"/>
        <v>2688.0000000000005</v>
      </c>
      <c r="V4195" s="37" t="s">
        <v>48</v>
      </c>
      <c r="W4195" s="32">
        <v>2016</v>
      </c>
      <c r="X4195" s="38" t="s">
        <v>48</v>
      </c>
    </row>
    <row r="4196" spans="1:24" ht="50.1" customHeight="1">
      <c r="A4196" s="29" t="s">
        <v>10132</v>
      </c>
      <c r="B4196" s="30" t="s">
        <v>35</v>
      </c>
      <c r="C4196" s="31" t="s">
        <v>10122</v>
      </c>
      <c r="D4196" s="31" t="s">
        <v>10123</v>
      </c>
      <c r="E4196" s="31" t="s">
        <v>10124</v>
      </c>
      <c r="F4196" s="31" t="s">
        <v>10133</v>
      </c>
      <c r="G4196" s="32" t="s">
        <v>40</v>
      </c>
      <c r="H4196" s="33">
        <v>0</v>
      </c>
      <c r="I4196" s="67">
        <v>590000000</v>
      </c>
      <c r="J4196" s="32" t="s">
        <v>394</v>
      </c>
      <c r="K4196" s="32" t="s">
        <v>957</v>
      </c>
      <c r="L4196" s="32" t="s">
        <v>394</v>
      </c>
      <c r="M4196" s="32" t="s">
        <v>69</v>
      </c>
      <c r="N4196" s="32" t="s">
        <v>6647</v>
      </c>
      <c r="O4196" s="32" t="s">
        <v>62</v>
      </c>
      <c r="P4196" s="32" t="s">
        <v>684</v>
      </c>
      <c r="Q4196" s="32" t="s">
        <v>685</v>
      </c>
      <c r="R4196" s="34">
        <v>5</v>
      </c>
      <c r="S4196" s="34">
        <v>420</v>
      </c>
      <c r="T4196" s="35">
        <f t="shared" si="326"/>
        <v>2100</v>
      </c>
      <c r="U4196" s="36">
        <f t="shared" si="327"/>
        <v>2352</v>
      </c>
      <c r="V4196" s="37" t="s">
        <v>48</v>
      </c>
      <c r="W4196" s="32">
        <v>2016</v>
      </c>
      <c r="X4196" s="38" t="s">
        <v>48</v>
      </c>
    </row>
    <row r="4197" spans="1:24" ht="50.1" customHeight="1">
      <c r="A4197" s="29" t="s">
        <v>10134</v>
      </c>
      <c r="B4197" s="30" t="s">
        <v>35</v>
      </c>
      <c r="C4197" s="31" t="s">
        <v>10135</v>
      </c>
      <c r="D4197" s="31" t="s">
        <v>10136</v>
      </c>
      <c r="E4197" s="31" t="s">
        <v>10124</v>
      </c>
      <c r="F4197" s="31" t="s">
        <v>10137</v>
      </c>
      <c r="G4197" s="32" t="s">
        <v>40</v>
      </c>
      <c r="H4197" s="33">
        <v>0</v>
      </c>
      <c r="I4197" s="67">
        <v>590000000</v>
      </c>
      <c r="J4197" s="32" t="s">
        <v>394</v>
      </c>
      <c r="K4197" s="32" t="s">
        <v>957</v>
      </c>
      <c r="L4197" s="32" t="s">
        <v>394</v>
      </c>
      <c r="M4197" s="32" t="s">
        <v>69</v>
      </c>
      <c r="N4197" s="32" t="s">
        <v>6647</v>
      </c>
      <c r="O4197" s="32" t="s">
        <v>62</v>
      </c>
      <c r="P4197" s="32" t="s">
        <v>684</v>
      </c>
      <c r="Q4197" s="32" t="s">
        <v>685</v>
      </c>
      <c r="R4197" s="34">
        <v>2</v>
      </c>
      <c r="S4197" s="34">
        <v>280</v>
      </c>
      <c r="T4197" s="35">
        <f t="shared" ref="T4197:T4260" si="328">R4197*S4197</f>
        <v>560</v>
      </c>
      <c r="U4197" s="36">
        <f t="shared" ref="U4197:U4260" si="329">T4197*1.12</f>
        <v>627.20000000000005</v>
      </c>
      <c r="V4197" s="37" t="s">
        <v>48</v>
      </c>
      <c r="W4197" s="32">
        <v>2016</v>
      </c>
      <c r="X4197" s="38" t="s">
        <v>48</v>
      </c>
    </row>
    <row r="4198" spans="1:24" ht="50.1" customHeight="1">
      <c r="A4198" s="29" t="s">
        <v>10138</v>
      </c>
      <c r="B4198" s="30" t="s">
        <v>35</v>
      </c>
      <c r="C4198" s="31" t="s">
        <v>10139</v>
      </c>
      <c r="D4198" s="31" t="s">
        <v>10140</v>
      </c>
      <c r="E4198" s="31" t="s">
        <v>10124</v>
      </c>
      <c r="F4198" s="31" t="s">
        <v>10141</v>
      </c>
      <c r="G4198" s="32" t="s">
        <v>40</v>
      </c>
      <c r="H4198" s="33">
        <v>0</v>
      </c>
      <c r="I4198" s="67">
        <v>590000000</v>
      </c>
      <c r="J4198" s="32" t="s">
        <v>394</v>
      </c>
      <c r="K4198" s="32" t="s">
        <v>957</v>
      </c>
      <c r="L4198" s="32" t="s">
        <v>394</v>
      </c>
      <c r="M4198" s="32" t="s">
        <v>69</v>
      </c>
      <c r="N4198" s="32" t="s">
        <v>6647</v>
      </c>
      <c r="O4198" s="32" t="s">
        <v>62</v>
      </c>
      <c r="P4198" s="32" t="s">
        <v>684</v>
      </c>
      <c r="Q4198" s="32" t="s">
        <v>685</v>
      </c>
      <c r="R4198" s="34">
        <v>5</v>
      </c>
      <c r="S4198" s="34">
        <v>220</v>
      </c>
      <c r="T4198" s="35">
        <f t="shared" si="328"/>
        <v>1100</v>
      </c>
      <c r="U4198" s="36">
        <f t="shared" si="329"/>
        <v>1232.0000000000002</v>
      </c>
      <c r="V4198" s="37" t="s">
        <v>48</v>
      </c>
      <c r="W4198" s="32">
        <v>2016</v>
      </c>
      <c r="X4198" s="38" t="s">
        <v>48</v>
      </c>
    </row>
    <row r="4199" spans="1:24" ht="50.1" customHeight="1">
      <c r="A4199" s="29" t="s">
        <v>10142</v>
      </c>
      <c r="B4199" s="30" t="s">
        <v>35</v>
      </c>
      <c r="C4199" s="31" t="s">
        <v>10143</v>
      </c>
      <c r="D4199" s="31" t="s">
        <v>10144</v>
      </c>
      <c r="E4199" s="31" t="s">
        <v>10124</v>
      </c>
      <c r="F4199" s="31" t="s">
        <v>10145</v>
      </c>
      <c r="G4199" s="32" t="s">
        <v>40</v>
      </c>
      <c r="H4199" s="33">
        <v>0</v>
      </c>
      <c r="I4199" s="67">
        <v>590000000</v>
      </c>
      <c r="J4199" s="32" t="s">
        <v>394</v>
      </c>
      <c r="K4199" s="32" t="s">
        <v>957</v>
      </c>
      <c r="L4199" s="32" t="s">
        <v>394</v>
      </c>
      <c r="M4199" s="32" t="s">
        <v>69</v>
      </c>
      <c r="N4199" s="32" t="s">
        <v>6647</v>
      </c>
      <c r="O4199" s="32" t="s">
        <v>62</v>
      </c>
      <c r="P4199" s="32" t="s">
        <v>684</v>
      </c>
      <c r="Q4199" s="32" t="s">
        <v>685</v>
      </c>
      <c r="R4199" s="34">
        <v>30</v>
      </c>
      <c r="S4199" s="34">
        <v>45</v>
      </c>
      <c r="T4199" s="35">
        <f t="shared" si="328"/>
        <v>1350</v>
      </c>
      <c r="U4199" s="36">
        <f t="shared" si="329"/>
        <v>1512.0000000000002</v>
      </c>
      <c r="V4199" s="37" t="s">
        <v>48</v>
      </c>
      <c r="W4199" s="32">
        <v>2016</v>
      </c>
      <c r="X4199" s="38" t="s">
        <v>48</v>
      </c>
    </row>
    <row r="4200" spans="1:24" ht="50.1" customHeight="1">
      <c r="A4200" s="29" t="s">
        <v>10146</v>
      </c>
      <c r="B4200" s="30" t="s">
        <v>35</v>
      </c>
      <c r="C4200" s="31" t="s">
        <v>10147</v>
      </c>
      <c r="D4200" s="31" t="s">
        <v>10148</v>
      </c>
      <c r="E4200" s="31" t="s">
        <v>10149</v>
      </c>
      <c r="F4200" s="31" t="s">
        <v>10150</v>
      </c>
      <c r="G4200" s="32" t="s">
        <v>40</v>
      </c>
      <c r="H4200" s="33">
        <v>0</v>
      </c>
      <c r="I4200" s="67">
        <v>590000000</v>
      </c>
      <c r="J4200" s="32" t="s">
        <v>394</v>
      </c>
      <c r="K4200" s="32" t="s">
        <v>957</v>
      </c>
      <c r="L4200" s="32" t="s">
        <v>394</v>
      </c>
      <c r="M4200" s="32" t="s">
        <v>69</v>
      </c>
      <c r="N4200" s="32" t="s">
        <v>6647</v>
      </c>
      <c r="O4200" s="32" t="s">
        <v>62</v>
      </c>
      <c r="P4200" s="32" t="s">
        <v>684</v>
      </c>
      <c r="Q4200" s="32" t="s">
        <v>685</v>
      </c>
      <c r="R4200" s="34">
        <v>2</v>
      </c>
      <c r="S4200" s="34">
        <v>1200</v>
      </c>
      <c r="T4200" s="35">
        <f t="shared" si="328"/>
        <v>2400</v>
      </c>
      <c r="U4200" s="36">
        <f t="shared" si="329"/>
        <v>2688.0000000000005</v>
      </c>
      <c r="V4200" s="37" t="s">
        <v>48</v>
      </c>
      <c r="W4200" s="32">
        <v>2016</v>
      </c>
      <c r="X4200" s="38" t="s">
        <v>48</v>
      </c>
    </row>
    <row r="4201" spans="1:24" ht="50.1" customHeight="1">
      <c r="A4201" s="29" t="s">
        <v>10151</v>
      </c>
      <c r="B4201" s="30" t="s">
        <v>35</v>
      </c>
      <c r="C4201" s="31" t="s">
        <v>10152</v>
      </c>
      <c r="D4201" s="31" t="s">
        <v>10153</v>
      </c>
      <c r="E4201" s="31" t="s">
        <v>10124</v>
      </c>
      <c r="F4201" s="31" t="s">
        <v>10154</v>
      </c>
      <c r="G4201" s="32" t="s">
        <v>40</v>
      </c>
      <c r="H4201" s="33">
        <v>0</v>
      </c>
      <c r="I4201" s="67">
        <v>590000000</v>
      </c>
      <c r="J4201" s="32" t="s">
        <v>394</v>
      </c>
      <c r="K4201" s="32" t="s">
        <v>957</v>
      </c>
      <c r="L4201" s="32" t="s">
        <v>394</v>
      </c>
      <c r="M4201" s="32" t="s">
        <v>69</v>
      </c>
      <c r="N4201" s="32" t="s">
        <v>6647</v>
      </c>
      <c r="O4201" s="32" t="s">
        <v>62</v>
      </c>
      <c r="P4201" s="32" t="s">
        <v>684</v>
      </c>
      <c r="Q4201" s="32" t="s">
        <v>685</v>
      </c>
      <c r="R4201" s="34">
        <v>10</v>
      </c>
      <c r="S4201" s="34">
        <v>950</v>
      </c>
      <c r="T4201" s="35">
        <f t="shared" si="328"/>
        <v>9500</v>
      </c>
      <c r="U4201" s="36">
        <f t="shared" si="329"/>
        <v>10640.000000000002</v>
      </c>
      <c r="V4201" s="37" t="s">
        <v>48</v>
      </c>
      <c r="W4201" s="32">
        <v>2016</v>
      </c>
      <c r="X4201" s="38" t="s">
        <v>48</v>
      </c>
    </row>
    <row r="4202" spans="1:24" ht="50.1" customHeight="1">
      <c r="A4202" s="29" t="s">
        <v>10155</v>
      </c>
      <c r="B4202" s="30" t="s">
        <v>35</v>
      </c>
      <c r="C4202" s="31" t="s">
        <v>10156</v>
      </c>
      <c r="D4202" s="31" t="s">
        <v>10157</v>
      </c>
      <c r="E4202" s="31" t="s">
        <v>10158</v>
      </c>
      <c r="F4202" s="31" t="s">
        <v>10159</v>
      </c>
      <c r="G4202" s="32" t="s">
        <v>40</v>
      </c>
      <c r="H4202" s="33">
        <v>0</v>
      </c>
      <c r="I4202" s="67">
        <v>590000000</v>
      </c>
      <c r="J4202" s="32" t="s">
        <v>394</v>
      </c>
      <c r="K4202" s="32" t="s">
        <v>957</v>
      </c>
      <c r="L4202" s="32" t="s">
        <v>394</v>
      </c>
      <c r="M4202" s="32" t="s">
        <v>69</v>
      </c>
      <c r="N4202" s="32" t="s">
        <v>6647</v>
      </c>
      <c r="O4202" s="32" t="s">
        <v>62</v>
      </c>
      <c r="P4202" s="32" t="s">
        <v>684</v>
      </c>
      <c r="Q4202" s="32" t="s">
        <v>685</v>
      </c>
      <c r="R4202" s="34">
        <v>300</v>
      </c>
      <c r="S4202" s="34">
        <v>63</v>
      </c>
      <c r="T4202" s="35">
        <f t="shared" si="328"/>
        <v>18900</v>
      </c>
      <c r="U4202" s="36">
        <f t="shared" si="329"/>
        <v>21168.000000000004</v>
      </c>
      <c r="V4202" s="37" t="s">
        <v>48</v>
      </c>
      <c r="W4202" s="32">
        <v>2016</v>
      </c>
      <c r="X4202" s="38" t="s">
        <v>48</v>
      </c>
    </row>
    <row r="4203" spans="1:24" ht="50.1" customHeight="1">
      <c r="A4203" s="29" t="s">
        <v>10160</v>
      </c>
      <c r="B4203" s="30" t="s">
        <v>35</v>
      </c>
      <c r="C4203" s="31" t="s">
        <v>10161</v>
      </c>
      <c r="D4203" s="31" t="s">
        <v>10157</v>
      </c>
      <c r="E4203" s="31" t="s">
        <v>10162</v>
      </c>
      <c r="F4203" s="31" t="s">
        <v>10163</v>
      </c>
      <c r="G4203" s="32" t="s">
        <v>40</v>
      </c>
      <c r="H4203" s="33">
        <v>0</v>
      </c>
      <c r="I4203" s="67">
        <v>590000000</v>
      </c>
      <c r="J4203" s="32" t="s">
        <v>394</v>
      </c>
      <c r="K4203" s="32" t="s">
        <v>957</v>
      </c>
      <c r="L4203" s="32" t="s">
        <v>394</v>
      </c>
      <c r="M4203" s="32" t="s">
        <v>69</v>
      </c>
      <c r="N4203" s="32" t="s">
        <v>6647</v>
      </c>
      <c r="O4203" s="32" t="s">
        <v>62</v>
      </c>
      <c r="P4203" s="32" t="s">
        <v>684</v>
      </c>
      <c r="Q4203" s="32" t="s">
        <v>685</v>
      </c>
      <c r="R4203" s="34">
        <v>400</v>
      </c>
      <c r="S4203" s="34">
        <v>53</v>
      </c>
      <c r="T4203" s="35">
        <f t="shared" si="328"/>
        <v>21200</v>
      </c>
      <c r="U4203" s="36">
        <f t="shared" si="329"/>
        <v>23744.000000000004</v>
      </c>
      <c r="V4203" s="37" t="s">
        <v>48</v>
      </c>
      <c r="W4203" s="32">
        <v>2016</v>
      </c>
      <c r="X4203" s="38" t="s">
        <v>48</v>
      </c>
    </row>
    <row r="4204" spans="1:24" ht="50.1" customHeight="1">
      <c r="A4204" s="29" t="s">
        <v>10164</v>
      </c>
      <c r="B4204" s="30" t="s">
        <v>35</v>
      </c>
      <c r="C4204" s="31" t="s">
        <v>10165</v>
      </c>
      <c r="D4204" s="31" t="s">
        <v>10166</v>
      </c>
      <c r="E4204" s="31" t="s">
        <v>10109</v>
      </c>
      <c r="F4204" s="31" t="s">
        <v>10167</v>
      </c>
      <c r="G4204" s="32" t="s">
        <v>40</v>
      </c>
      <c r="H4204" s="33">
        <v>0</v>
      </c>
      <c r="I4204" s="67">
        <v>590000000</v>
      </c>
      <c r="J4204" s="32" t="s">
        <v>394</v>
      </c>
      <c r="K4204" s="32" t="s">
        <v>957</v>
      </c>
      <c r="L4204" s="32" t="s">
        <v>394</v>
      </c>
      <c r="M4204" s="32" t="s">
        <v>69</v>
      </c>
      <c r="N4204" s="32" t="s">
        <v>6647</v>
      </c>
      <c r="O4204" s="32" t="s">
        <v>62</v>
      </c>
      <c r="P4204" s="32" t="s">
        <v>5716</v>
      </c>
      <c r="Q4204" s="32" t="s">
        <v>5717</v>
      </c>
      <c r="R4204" s="34">
        <v>80</v>
      </c>
      <c r="S4204" s="34">
        <v>55</v>
      </c>
      <c r="T4204" s="35">
        <f t="shared" si="328"/>
        <v>4400</v>
      </c>
      <c r="U4204" s="36">
        <f t="shared" si="329"/>
        <v>4928.0000000000009</v>
      </c>
      <c r="V4204" s="37" t="s">
        <v>48</v>
      </c>
      <c r="W4204" s="32">
        <v>2016</v>
      </c>
      <c r="X4204" s="38" t="s">
        <v>48</v>
      </c>
    </row>
    <row r="4205" spans="1:24" ht="50.1" customHeight="1">
      <c r="A4205" s="29" t="s">
        <v>10168</v>
      </c>
      <c r="B4205" s="30" t="s">
        <v>35</v>
      </c>
      <c r="C4205" s="31" t="s">
        <v>10169</v>
      </c>
      <c r="D4205" s="31" t="s">
        <v>10170</v>
      </c>
      <c r="E4205" s="31" t="s">
        <v>10171</v>
      </c>
      <c r="F4205" s="31" t="s">
        <v>10172</v>
      </c>
      <c r="G4205" s="32" t="s">
        <v>40</v>
      </c>
      <c r="H4205" s="33">
        <v>0</v>
      </c>
      <c r="I4205" s="67">
        <v>590000000</v>
      </c>
      <c r="J4205" s="32" t="s">
        <v>394</v>
      </c>
      <c r="K4205" s="32" t="s">
        <v>957</v>
      </c>
      <c r="L4205" s="32" t="s">
        <v>394</v>
      </c>
      <c r="M4205" s="32" t="s">
        <v>69</v>
      </c>
      <c r="N4205" s="32" t="s">
        <v>6647</v>
      </c>
      <c r="O4205" s="32" t="s">
        <v>62</v>
      </c>
      <c r="P4205" s="32" t="s">
        <v>684</v>
      </c>
      <c r="Q4205" s="32" t="s">
        <v>685</v>
      </c>
      <c r="R4205" s="34">
        <v>3</v>
      </c>
      <c r="S4205" s="34">
        <v>920</v>
      </c>
      <c r="T4205" s="35">
        <f t="shared" si="328"/>
        <v>2760</v>
      </c>
      <c r="U4205" s="36">
        <f t="shared" si="329"/>
        <v>3091.2000000000003</v>
      </c>
      <c r="V4205" s="37" t="s">
        <v>48</v>
      </c>
      <c r="W4205" s="32">
        <v>2016</v>
      </c>
      <c r="X4205" s="38" t="s">
        <v>48</v>
      </c>
    </row>
    <row r="4206" spans="1:24" ht="50.1" customHeight="1">
      <c r="A4206" s="29" t="s">
        <v>10173</v>
      </c>
      <c r="B4206" s="30" t="s">
        <v>35</v>
      </c>
      <c r="C4206" s="31" t="s">
        <v>10174</v>
      </c>
      <c r="D4206" s="31" t="s">
        <v>10175</v>
      </c>
      <c r="E4206" s="31" t="s">
        <v>10109</v>
      </c>
      <c r="F4206" s="31" t="s">
        <v>10176</v>
      </c>
      <c r="G4206" s="32" t="s">
        <v>40</v>
      </c>
      <c r="H4206" s="33">
        <v>0</v>
      </c>
      <c r="I4206" s="67">
        <v>590000000</v>
      </c>
      <c r="J4206" s="32" t="s">
        <v>394</v>
      </c>
      <c r="K4206" s="32" t="s">
        <v>957</v>
      </c>
      <c r="L4206" s="32" t="s">
        <v>394</v>
      </c>
      <c r="M4206" s="32" t="s">
        <v>69</v>
      </c>
      <c r="N4206" s="32" t="s">
        <v>6647</v>
      </c>
      <c r="O4206" s="32" t="s">
        <v>62</v>
      </c>
      <c r="P4206" s="32" t="s">
        <v>5716</v>
      </c>
      <c r="Q4206" s="32" t="s">
        <v>5717</v>
      </c>
      <c r="R4206" s="34">
        <v>30</v>
      </c>
      <c r="S4206" s="34">
        <v>180</v>
      </c>
      <c r="T4206" s="35">
        <f t="shared" si="328"/>
        <v>5400</v>
      </c>
      <c r="U4206" s="36">
        <f t="shared" si="329"/>
        <v>6048.0000000000009</v>
      </c>
      <c r="V4206" s="37" t="s">
        <v>48</v>
      </c>
      <c r="W4206" s="32">
        <v>2016</v>
      </c>
      <c r="X4206" s="38" t="s">
        <v>48</v>
      </c>
    </row>
    <row r="4207" spans="1:24" ht="50.1" customHeight="1">
      <c r="A4207" s="29" t="s">
        <v>10177</v>
      </c>
      <c r="B4207" s="30" t="s">
        <v>35</v>
      </c>
      <c r="C4207" s="31" t="s">
        <v>10178</v>
      </c>
      <c r="D4207" s="31" t="s">
        <v>10179</v>
      </c>
      <c r="E4207" s="31" t="s">
        <v>10124</v>
      </c>
      <c r="F4207" s="31" t="s">
        <v>10180</v>
      </c>
      <c r="G4207" s="32" t="s">
        <v>40</v>
      </c>
      <c r="H4207" s="33">
        <v>0</v>
      </c>
      <c r="I4207" s="67">
        <v>590000000</v>
      </c>
      <c r="J4207" s="32" t="s">
        <v>394</v>
      </c>
      <c r="K4207" s="32" t="s">
        <v>957</v>
      </c>
      <c r="L4207" s="32" t="s">
        <v>394</v>
      </c>
      <c r="M4207" s="32" t="s">
        <v>69</v>
      </c>
      <c r="N4207" s="32" t="s">
        <v>6647</v>
      </c>
      <c r="O4207" s="32" t="s">
        <v>62</v>
      </c>
      <c r="P4207" s="32" t="s">
        <v>684</v>
      </c>
      <c r="Q4207" s="32" t="s">
        <v>685</v>
      </c>
      <c r="R4207" s="34">
        <v>120</v>
      </c>
      <c r="S4207" s="34">
        <v>100</v>
      </c>
      <c r="T4207" s="35">
        <f t="shared" si="328"/>
        <v>12000</v>
      </c>
      <c r="U4207" s="36">
        <f t="shared" si="329"/>
        <v>13440.000000000002</v>
      </c>
      <c r="V4207" s="37" t="s">
        <v>48</v>
      </c>
      <c r="W4207" s="32">
        <v>2016</v>
      </c>
      <c r="X4207" s="38" t="s">
        <v>48</v>
      </c>
    </row>
    <row r="4208" spans="1:24" ht="50.1" customHeight="1">
      <c r="A4208" s="29" t="s">
        <v>10181</v>
      </c>
      <c r="B4208" s="30" t="s">
        <v>35</v>
      </c>
      <c r="C4208" s="31" t="s">
        <v>10182</v>
      </c>
      <c r="D4208" s="31" t="s">
        <v>10183</v>
      </c>
      <c r="E4208" s="31" t="s">
        <v>10109</v>
      </c>
      <c r="F4208" s="31" t="s">
        <v>10184</v>
      </c>
      <c r="G4208" s="32" t="s">
        <v>40</v>
      </c>
      <c r="H4208" s="33">
        <v>0</v>
      </c>
      <c r="I4208" s="67">
        <v>590000000</v>
      </c>
      <c r="J4208" s="32" t="s">
        <v>394</v>
      </c>
      <c r="K4208" s="32" t="s">
        <v>957</v>
      </c>
      <c r="L4208" s="32" t="s">
        <v>394</v>
      </c>
      <c r="M4208" s="32" t="s">
        <v>69</v>
      </c>
      <c r="N4208" s="32" t="s">
        <v>6647</v>
      </c>
      <c r="O4208" s="32" t="s">
        <v>62</v>
      </c>
      <c r="P4208" s="32" t="s">
        <v>5716</v>
      </c>
      <c r="Q4208" s="32" t="s">
        <v>5717</v>
      </c>
      <c r="R4208" s="34">
        <v>2</v>
      </c>
      <c r="S4208" s="34">
        <v>1550</v>
      </c>
      <c r="T4208" s="35">
        <f t="shared" si="328"/>
        <v>3100</v>
      </c>
      <c r="U4208" s="36">
        <f t="shared" si="329"/>
        <v>3472.0000000000005</v>
      </c>
      <c r="V4208" s="37" t="s">
        <v>48</v>
      </c>
      <c r="W4208" s="32">
        <v>2016</v>
      </c>
      <c r="X4208" s="38" t="s">
        <v>48</v>
      </c>
    </row>
    <row r="4209" spans="1:24" ht="50.1" customHeight="1">
      <c r="A4209" s="29" t="s">
        <v>10185</v>
      </c>
      <c r="B4209" s="30" t="s">
        <v>35</v>
      </c>
      <c r="C4209" s="31" t="s">
        <v>10186</v>
      </c>
      <c r="D4209" s="31" t="s">
        <v>10187</v>
      </c>
      <c r="E4209" s="31" t="s">
        <v>10188</v>
      </c>
      <c r="F4209" s="31" t="s">
        <v>10189</v>
      </c>
      <c r="G4209" s="32" t="s">
        <v>40</v>
      </c>
      <c r="H4209" s="33">
        <v>0</v>
      </c>
      <c r="I4209" s="67">
        <v>590000000</v>
      </c>
      <c r="J4209" s="32" t="s">
        <v>394</v>
      </c>
      <c r="K4209" s="32" t="s">
        <v>957</v>
      </c>
      <c r="L4209" s="32" t="s">
        <v>394</v>
      </c>
      <c r="M4209" s="32" t="s">
        <v>69</v>
      </c>
      <c r="N4209" s="32" t="s">
        <v>6647</v>
      </c>
      <c r="O4209" s="32" t="s">
        <v>62</v>
      </c>
      <c r="P4209" s="32" t="s">
        <v>684</v>
      </c>
      <c r="Q4209" s="32" t="s">
        <v>685</v>
      </c>
      <c r="R4209" s="34">
        <v>5</v>
      </c>
      <c r="S4209" s="34">
        <v>250</v>
      </c>
      <c r="T4209" s="35">
        <f t="shared" si="328"/>
        <v>1250</v>
      </c>
      <c r="U4209" s="36">
        <f t="shared" si="329"/>
        <v>1400.0000000000002</v>
      </c>
      <c r="V4209" s="37" t="s">
        <v>48</v>
      </c>
      <c r="W4209" s="32">
        <v>2016</v>
      </c>
      <c r="X4209" s="38" t="s">
        <v>48</v>
      </c>
    </row>
    <row r="4210" spans="1:24" ht="50.1" customHeight="1">
      <c r="A4210" s="29" t="s">
        <v>10190</v>
      </c>
      <c r="B4210" s="30" t="s">
        <v>35</v>
      </c>
      <c r="C4210" s="31" t="s">
        <v>10186</v>
      </c>
      <c r="D4210" s="31" t="s">
        <v>10187</v>
      </c>
      <c r="E4210" s="31" t="s">
        <v>10188</v>
      </c>
      <c r="F4210" s="31" t="s">
        <v>10191</v>
      </c>
      <c r="G4210" s="32" t="s">
        <v>40</v>
      </c>
      <c r="H4210" s="33">
        <v>0</v>
      </c>
      <c r="I4210" s="67">
        <v>590000000</v>
      </c>
      <c r="J4210" s="32" t="s">
        <v>394</v>
      </c>
      <c r="K4210" s="32" t="s">
        <v>957</v>
      </c>
      <c r="L4210" s="32" t="s">
        <v>394</v>
      </c>
      <c r="M4210" s="32" t="s">
        <v>69</v>
      </c>
      <c r="N4210" s="32" t="s">
        <v>6647</v>
      </c>
      <c r="O4210" s="32" t="s">
        <v>62</v>
      </c>
      <c r="P4210" s="32" t="s">
        <v>684</v>
      </c>
      <c r="Q4210" s="32" t="s">
        <v>685</v>
      </c>
      <c r="R4210" s="34">
        <v>100</v>
      </c>
      <c r="S4210" s="34">
        <v>90</v>
      </c>
      <c r="T4210" s="35">
        <f t="shared" si="328"/>
        <v>9000</v>
      </c>
      <c r="U4210" s="36">
        <f t="shared" si="329"/>
        <v>10080.000000000002</v>
      </c>
      <c r="V4210" s="37" t="s">
        <v>48</v>
      </c>
      <c r="W4210" s="32">
        <v>2016</v>
      </c>
      <c r="X4210" s="38" t="s">
        <v>48</v>
      </c>
    </row>
    <row r="4211" spans="1:24" ht="50.1" customHeight="1">
      <c r="A4211" s="29" t="s">
        <v>10192</v>
      </c>
      <c r="B4211" s="30" t="s">
        <v>35</v>
      </c>
      <c r="C4211" s="31" t="s">
        <v>10193</v>
      </c>
      <c r="D4211" s="31" t="s">
        <v>10194</v>
      </c>
      <c r="E4211" s="31" t="s">
        <v>10195</v>
      </c>
      <c r="F4211" s="31" t="s">
        <v>10196</v>
      </c>
      <c r="G4211" s="32" t="s">
        <v>40</v>
      </c>
      <c r="H4211" s="33">
        <v>0</v>
      </c>
      <c r="I4211" s="67">
        <v>590000000</v>
      </c>
      <c r="J4211" s="32" t="s">
        <v>394</v>
      </c>
      <c r="K4211" s="32" t="s">
        <v>957</v>
      </c>
      <c r="L4211" s="32" t="s">
        <v>394</v>
      </c>
      <c r="M4211" s="32" t="s">
        <v>69</v>
      </c>
      <c r="N4211" s="32" t="s">
        <v>6647</v>
      </c>
      <c r="O4211" s="32" t="s">
        <v>62</v>
      </c>
      <c r="P4211" s="32" t="s">
        <v>684</v>
      </c>
      <c r="Q4211" s="32" t="s">
        <v>685</v>
      </c>
      <c r="R4211" s="34">
        <v>2</v>
      </c>
      <c r="S4211" s="34">
        <v>250</v>
      </c>
      <c r="T4211" s="35">
        <f t="shared" si="328"/>
        <v>500</v>
      </c>
      <c r="U4211" s="36">
        <f t="shared" si="329"/>
        <v>560</v>
      </c>
      <c r="V4211" s="37" t="s">
        <v>48</v>
      </c>
      <c r="W4211" s="32">
        <v>2016</v>
      </c>
      <c r="X4211" s="38" t="s">
        <v>48</v>
      </c>
    </row>
    <row r="4212" spans="1:24" ht="50.1" customHeight="1">
      <c r="A4212" s="29" t="s">
        <v>10197</v>
      </c>
      <c r="B4212" s="30" t="s">
        <v>35</v>
      </c>
      <c r="C4212" s="31" t="s">
        <v>10198</v>
      </c>
      <c r="D4212" s="31" t="s">
        <v>10199</v>
      </c>
      <c r="E4212" s="31" t="s">
        <v>10200</v>
      </c>
      <c r="F4212" s="31" t="s">
        <v>10201</v>
      </c>
      <c r="G4212" s="32" t="s">
        <v>40</v>
      </c>
      <c r="H4212" s="33">
        <v>0</v>
      </c>
      <c r="I4212" s="67">
        <v>590000000</v>
      </c>
      <c r="J4212" s="32" t="s">
        <v>394</v>
      </c>
      <c r="K4212" s="32" t="s">
        <v>957</v>
      </c>
      <c r="L4212" s="32" t="s">
        <v>394</v>
      </c>
      <c r="M4212" s="32" t="s">
        <v>69</v>
      </c>
      <c r="N4212" s="32" t="s">
        <v>6647</v>
      </c>
      <c r="O4212" s="32" t="s">
        <v>62</v>
      </c>
      <c r="P4212" s="32" t="s">
        <v>684</v>
      </c>
      <c r="Q4212" s="32" t="s">
        <v>685</v>
      </c>
      <c r="R4212" s="34">
        <v>1</v>
      </c>
      <c r="S4212" s="34">
        <v>620</v>
      </c>
      <c r="T4212" s="35">
        <f t="shared" si="328"/>
        <v>620</v>
      </c>
      <c r="U4212" s="36">
        <f t="shared" si="329"/>
        <v>694.40000000000009</v>
      </c>
      <c r="V4212" s="37" t="s">
        <v>48</v>
      </c>
      <c r="W4212" s="32">
        <v>2016</v>
      </c>
      <c r="X4212" s="38" t="s">
        <v>48</v>
      </c>
    </row>
    <row r="4213" spans="1:24" ht="50.1" customHeight="1">
      <c r="A4213" s="29" t="s">
        <v>10202</v>
      </c>
      <c r="B4213" s="30" t="s">
        <v>35</v>
      </c>
      <c r="C4213" s="31" t="s">
        <v>10203</v>
      </c>
      <c r="D4213" s="31" t="s">
        <v>10204</v>
      </c>
      <c r="E4213" s="31" t="s">
        <v>10205</v>
      </c>
      <c r="F4213" s="31" t="s">
        <v>10206</v>
      </c>
      <c r="G4213" s="32" t="s">
        <v>40</v>
      </c>
      <c r="H4213" s="33">
        <v>0</v>
      </c>
      <c r="I4213" s="67">
        <v>590000000</v>
      </c>
      <c r="J4213" s="32" t="s">
        <v>394</v>
      </c>
      <c r="K4213" s="32" t="s">
        <v>957</v>
      </c>
      <c r="L4213" s="32" t="s">
        <v>394</v>
      </c>
      <c r="M4213" s="32" t="s">
        <v>69</v>
      </c>
      <c r="N4213" s="32" t="s">
        <v>6647</v>
      </c>
      <c r="O4213" s="32" t="s">
        <v>62</v>
      </c>
      <c r="P4213" s="32" t="s">
        <v>684</v>
      </c>
      <c r="Q4213" s="32" t="s">
        <v>685</v>
      </c>
      <c r="R4213" s="34">
        <v>5</v>
      </c>
      <c r="S4213" s="34">
        <v>250</v>
      </c>
      <c r="T4213" s="35">
        <f t="shared" si="328"/>
        <v>1250</v>
      </c>
      <c r="U4213" s="36">
        <f t="shared" si="329"/>
        <v>1400.0000000000002</v>
      </c>
      <c r="V4213" s="37" t="s">
        <v>48</v>
      </c>
      <c r="W4213" s="32">
        <v>2016</v>
      </c>
      <c r="X4213" s="38" t="s">
        <v>48</v>
      </c>
    </row>
    <row r="4214" spans="1:24" ht="50.1" customHeight="1">
      <c r="A4214" s="29" t="s">
        <v>10207</v>
      </c>
      <c r="B4214" s="30" t="s">
        <v>35</v>
      </c>
      <c r="C4214" s="31" t="s">
        <v>10208</v>
      </c>
      <c r="D4214" s="31" t="s">
        <v>10209</v>
      </c>
      <c r="E4214" s="31" t="s">
        <v>10124</v>
      </c>
      <c r="F4214" s="31" t="s">
        <v>10210</v>
      </c>
      <c r="G4214" s="32" t="s">
        <v>40</v>
      </c>
      <c r="H4214" s="33">
        <v>0</v>
      </c>
      <c r="I4214" s="67">
        <v>590000000</v>
      </c>
      <c r="J4214" s="32" t="s">
        <v>394</v>
      </c>
      <c r="K4214" s="32" t="s">
        <v>957</v>
      </c>
      <c r="L4214" s="32" t="s">
        <v>394</v>
      </c>
      <c r="M4214" s="32" t="s">
        <v>69</v>
      </c>
      <c r="N4214" s="32" t="s">
        <v>6647</v>
      </c>
      <c r="O4214" s="32" t="s">
        <v>62</v>
      </c>
      <c r="P4214" s="32" t="s">
        <v>684</v>
      </c>
      <c r="Q4214" s="32" t="s">
        <v>685</v>
      </c>
      <c r="R4214" s="34">
        <v>2</v>
      </c>
      <c r="S4214" s="34">
        <v>280</v>
      </c>
      <c r="T4214" s="35">
        <f t="shared" si="328"/>
        <v>560</v>
      </c>
      <c r="U4214" s="36">
        <f t="shared" si="329"/>
        <v>627.20000000000005</v>
      </c>
      <c r="V4214" s="37" t="s">
        <v>48</v>
      </c>
      <c r="W4214" s="32">
        <v>2016</v>
      </c>
      <c r="X4214" s="38" t="s">
        <v>48</v>
      </c>
    </row>
    <row r="4215" spans="1:24" ht="50.1" customHeight="1">
      <c r="A4215" s="29" t="s">
        <v>10211</v>
      </c>
      <c r="B4215" s="30" t="s">
        <v>35</v>
      </c>
      <c r="C4215" s="31" t="s">
        <v>10212</v>
      </c>
      <c r="D4215" s="31" t="s">
        <v>10213</v>
      </c>
      <c r="E4215" s="31" t="s">
        <v>10109</v>
      </c>
      <c r="F4215" s="31" t="s">
        <v>10214</v>
      </c>
      <c r="G4215" s="32" t="s">
        <v>40</v>
      </c>
      <c r="H4215" s="33">
        <v>0</v>
      </c>
      <c r="I4215" s="67">
        <v>590000000</v>
      </c>
      <c r="J4215" s="32" t="s">
        <v>394</v>
      </c>
      <c r="K4215" s="32" t="s">
        <v>957</v>
      </c>
      <c r="L4215" s="32" t="s">
        <v>394</v>
      </c>
      <c r="M4215" s="32" t="s">
        <v>69</v>
      </c>
      <c r="N4215" s="32" t="s">
        <v>6647</v>
      </c>
      <c r="O4215" s="32" t="s">
        <v>62</v>
      </c>
      <c r="P4215" s="32" t="s">
        <v>684</v>
      </c>
      <c r="Q4215" s="32" t="s">
        <v>685</v>
      </c>
      <c r="R4215" s="34">
        <v>10</v>
      </c>
      <c r="S4215" s="34">
        <v>520</v>
      </c>
      <c r="T4215" s="35">
        <f t="shared" si="328"/>
        <v>5200</v>
      </c>
      <c r="U4215" s="36">
        <f t="shared" si="329"/>
        <v>5824.0000000000009</v>
      </c>
      <c r="V4215" s="37" t="s">
        <v>48</v>
      </c>
      <c r="W4215" s="32">
        <v>2016</v>
      </c>
      <c r="X4215" s="38" t="s">
        <v>48</v>
      </c>
    </row>
    <row r="4216" spans="1:24" ht="50.1" customHeight="1">
      <c r="A4216" s="29" t="s">
        <v>10215</v>
      </c>
      <c r="B4216" s="30" t="s">
        <v>35</v>
      </c>
      <c r="C4216" s="31" t="s">
        <v>10216</v>
      </c>
      <c r="D4216" s="31" t="s">
        <v>10217</v>
      </c>
      <c r="E4216" s="31" t="s">
        <v>10109</v>
      </c>
      <c r="F4216" s="31" t="s">
        <v>10218</v>
      </c>
      <c r="G4216" s="32" t="s">
        <v>40</v>
      </c>
      <c r="H4216" s="33">
        <v>0</v>
      </c>
      <c r="I4216" s="67">
        <v>590000000</v>
      </c>
      <c r="J4216" s="32" t="s">
        <v>394</v>
      </c>
      <c r="K4216" s="32" t="s">
        <v>957</v>
      </c>
      <c r="L4216" s="32" t="s">
        <v>394</v>
      </c>
      <c r="M4216" s="32" t="s">
        <v>69</v>
      </c>
      <c r="N4216" s="32" t="s">
        <v>6647</v>
      </c>
      <c r="O4216" s="32" t="s">
        <v>62</v>
      </c>
      <c r="P4216" s="32" t="s">
        <v>684</v>
      </c>
      <c r="Q4216" s="32" t="s">
        <v>685</v>
      </c>
      <c r="R4216" s="34">
        <v>1</v>
      </c>
      <c r="S4216" s="34">
        <v>320</v>
      </c>
      <c r="T4216" s="35">
        <f t="shared" si="328"/>
        <v>320</v>
      </c>
      <c r="U4216" s="36">
        <f t="shared" si="329"/>
        <v>358.40000000000003</v>
      </c>
      <c r="V4216" s="37" t="s">
        <v>48</v>
      </c>
      <c r="W4216" s="32">
        <v>2016</v>
      </c>
      <c r="X4216" s="38" t="s">
        <v>48</v>
      </c>
    </row>
    <row r="4217" spans="1:24" ht="50.1" customHeight="1">
      <c r="A4217" s="29" t="s">
        <v>10219</v>
      </c>
      <c r="B4217" s="30" t="s">
        <v>35</v>
      </c>
      <c r="C4217" s="31" t="s">
        <v>10220</v>
      </c>
      <c r="D4217" s="31" t="s">
        <v>10221</v>
      </c>
      <c r="E4217" s="31" t="s">
        <v>10222</v>
      </c>
      <c r="F4217" s="31" t="s">
        <v>10223</v>
      </c>
      <c r="G4217" s="32" t="s">
        <v>40</v>
      </c>
      <c r="H4217" s="33">
        <v>0</v>
      </c>
      <c r="I4217" s="67">
        <v>590000000</v>
      </c>
      <c r="J4217" s="32" t="s">
        <v>394</v>
      </c>
      <c r="K4217" s="32" t="s">
        <v>957</v>
      </c>
      <c r="L4217" s="32" t="s">
        <v>394</v>
      </c>
      <c r="M4217" s="32" t="s">
        <v>69</v>
      </c>
      <c r="N4217" s="32" t="s">
        <v>6647</v>
      </c>
      <c r="O4217" s="32" t="s">
        <v>62</v>
      </c>
      <c r="P4217" s="32" t="s">
        <v>684</v>
      </c>
      <c r="Q4217" s="32" t="s">
        <v>685</v>
      </c>
      <c r="R4217" s="34">
        <v>1</v>
      </c>
      <c r="S4217" s="34">
        <v>4700</v>
      </c>
      <c r="T4217" s="35">
        <f t="shared" si="328"/>
        <v>4700</v>
      </c>
      <c r="U4217" s="36">
        <f t="shared" si="329"/>
        <v>5264.0000000000009</v>
      </c>
      <c r="V4217" s="37" t="s">
        <v>48</v>
      </c>
      <c r="W4217" s="32">
        <v>2016</v>
      </c>
      <c r="X4217" s="38" t="s">
        <v>48</v>
      </c>
    </row>
    <row r="4218" spans="1:24" ht="50.1" customHeight="1">
      <c r="A4218" s="29" t="s">
        <v>10224</v>
      </c>
      <c r="B4218" s="30" t="s">
        <v>35</v>
      </c>
      <c r="C4218" s="31" t="s">
        <v>10225</v>
      </c>
      <c r="D4218" s="31" t="s">
        <v>10226</v>
      </c>
      <c r="E4218" s="31" t="s">
        <v>8993</v>
      </c>
      <c r="F4218" s="31" t="s">
        <v>10227</v>
      </c>
      <c r="G4218" s="32" t="s">
        <v>40</v>
      </c>
      <c r="H4218" s="33">
        <v>0</v>
      </c>
      <c r="I4218" s="67">
        <v>590000000</v>
      </c>
      <c r="J4218" s="32" t="s">
        <v>394</v>
      </c>
      <c r="K4218" s="32" t="s">
        <v>957</v>
      </c>
      <c r="L4218" s="32" t="s">
        <v>394</v>
      </c>
      <c r="M4218" s="32" t="s">
        <v>69</v>
      </c>
      <c r="N4218" s="32" t="s">
        <v>6647</v>
      </c>
      <c r="O4218" s="32" t="s">
        <v>62</v>
      </c>
      <c r="P4218" s="32" t="s">
        <v>5716</v>
      </c>
      <c r="Q4218" s="32" t="s">
        <v>5717</v>
      </c>
      <c r="R4218" s="34">
        <v>3</v>
      </c>
      <c r="S4218" s="34">
        <v>520</v>
      </c>
      <c r="T4218" s="35">
        <f t="shared" si="328"/>
        <v>1560</v>
      </c>
      <c r="U4218" s="36">
        <f t="shared" si="329"/>
        <v>1747.2000000000003</v>
      </c>
      <c r="V4218" s="37" t="s">
        <v>48</v>
      </c>
      <c r="W4218" s="32">
        <v>2016</v>
      </c>
      <c r="X4218" s="38" t="s">
        <v>48</v>
      </c>
    </row>
    <row r="4219" spans="1:24" ht="50.1" customHeight="1">
      <c r="A4219" s="29" t="s">
        <v>10228</v>
      </c>
      <c r="B4219" s="30" t="s">
        <v>35</v>
      </c>
      <c r="C4219" s="31" t="s">
        <v>10229</v>
      </c>
      <c r="D4219" s="31" t="s">
        <v>10230</v>
      </c>
      <c r="E4219" s="31" t="s">
        <v>10231</v>
      </c>
      <c r="F4219" s="31" t="s">
        <v>10232</v>
      </c>
      <c r="G4219" s="32" t="s">
        <v>40</v>
      </c>
      <c r="H4219" s="33">
        <v>0</v>
      </c>
      <c r="I4219" s="67">
        <v>590000000</v>
      </c>
      <c r="J4219" s="32" t="s">
        <v>394</v>
      </c>
      <c r="K4219" s="32" t="s">
        <v>957</v>
      </c>
      <c r="L4219" s="32" t="s">
        <v>394</v>
      </c>
      <c r="M4219" s="32" t="s">
        <v>69</v>
      </c>
      <c r="N4219" s="32" t="s">
        <v>6647</v>
      </c>
      <c r="O4219" s="32" t="s">
        <v>62</v>
      </c>
      <c r="P4219" s="32" t="s">
        <v>684</v>
      </c>
      <c r="Q4219" s="32" t="s">
        <v>685</v>
      </c>
      <c r="R4219" s="34">
        <v>60</v>
      </c>
      <c r="S4219" s="34">
        <v>140</v>
      </c>
      <c r="T4219" s="35">
        <f t="shared" si="328"/>
        <v>8400</v>
      </c>
      <c r="U4219" s="36">
        <f t="shared" si="329"/>
        <v>9408</v>
      </c>
      <c r="V4219" s="37" t="s">
        <v>48</v>
      </c>
      <c r="W4219" s="32">
        <v>2016</v>
      </c>
      <c r="X4219" s="38" t="s">
        <v>48</v>
      </c>
    </row>
    <row r="4220" spans="1:24" ht="50.1" customHeight="1">
      <c r="A4220" s="29" t="s">
        <v>10233</v>
      </c>
      <c r="B4220" s="30" t="s">
        <v>35</v>
      </c>
      <c r="C4220" s="31" t="s">
        <v>10234</v>
      </c>
      <c r="D4220" s="31" t="s">
        <v>10235</v>
      </c>
      <c r="E4220" s="31" t="s">
        <v>10124</v>
      </c>
      <c r="F4220" s="31" t="s">
        <v>10236</v>
      </c>
      <c r="G4220" s="32" t="s">
        <v>40</v>
      </c>
      <c r="H4220" s="33">
        <v>0</v>
      </c>
      <c r="I4220" s="67">
        <v>590000000</v>
      </c>
      <c r="J4220" s="32" t="s">
        <v>394</v>
      </c>
      <c r="K4220" s="32" t="s">
        <v>957</v>
      </c>
      <c r="L4220" s="32" t="s">
        <v>394</v>
      </c>
      <c r="M4220" s="32" t="s">
        <v>69</v>
      </c>
      <c r="N4220" s="32" t="s">
        <v>6647</v>
      </c>
      <c r="O4220" s="32" t="s">
        <v>62</v>
      </c>
      <c r="P4220" s="32" t="s">
        <v>684</v>
      </c>
      <c r="Q4220" s="32" t="s">
        <v>685</v>
      </c>
      <c r="R4220" s="34">
        <v>5</v>
      </c>
      <c r="S4220" s="34">
        <v>320</v>
      </c>
      <c r="T4220" s="35">
        <f t="shared" si="328"/>
        <v>1600</v>
      </c>
      <c r="U4220" s="36">
        <f t="shared" si="329"/>
        <v>1792.0000000000002</v>
      </c>
      <c r="V4220" s="37" t="s">
        <v>48</v>
      </c>
      <c r="W4220" s="32">
        <v>2016</v>
      </c>
      <c r="X4220" s="38" t="s">
        <v>48</v>
      </c>
    </row>
    <row r="4221" spans="1:24" ht="50.1" customHeight="1">
      <c r="A4221" s="29" t="s">
        <v>10237</v>
      </c>
      <c r="B4221" s="30" t="s">
        <v>35</v>
      </c>
      <c r="C4221" s="31" t="s">
        <v>10238</v>
      </c>
      <c r="D4221" s="31" t="s">
        <v>10239</v>
      </c>
      <c r="E4221" s="31" t="s">
        <v>10240</v>
      </c>
      <c r="F4221" s="31" t="s">
        <v>10241</v>
      </c>
      <c r="G4221" s="32" t="s">
        <v>40</v>
      </c>
      <c r="H4221" s="33">
        <v>0</v>
      </c>
      <c r="I4221" s="67">
        <v>590000000</v>
      </c>
      <c r="J4221" s="32" t="s">
        <v>394</v>
      </c>
      <c r="K4221" s="32" t="s">
        <v>957</v>
      </c>
      <c r="L4221" s="32" t="s">
        <v>394</v>
      </c>
      <c r="M4221" s="32" t="s">
        <v>69</v>
      </c>
      <c r="N4221" s="32" t="s">
        <v>6647</v>
      </c>
      <c r="O4221" s="32" t="s">
        <v>62</v>
      </c>
      <c r="P4221" s="32" t="s">
        <v>684</v>
      </c>
      <c r="Q4221" s="32" t="s">
        <v>685</v>
      </c>
      <c r="R4221" s="34">
        <v>5</v>
      </c>
      <c r="S4221" s="34">
        <v>620</v>
      </c>
      <c r="T4221" s="35">
        <f t="shared" si="328"/>
        <v>3100</v>
      </c>
      <c r="U4221" s="36">
        <f t="shared" si="329"/>
        <v>3472.0000000000005</v>
      </c>
      <c r="V4221" s="37" t="s">
        <v>48</v>
      </c>
      <c r="W4221" s="32">
        <v>2016</v>
      </c>
      <c r="X4221" s="38" t="s">
        <v>48</v>
      </c>
    </row>
    <row r="4222" spans="1:24" ht="50.1" customHeight="1">
      <c r="A4222" s="29" t="s">
        <v>10242</v>
      </c>
      <c r="B4222" s="30" t="s">
        <v>35</v>
      </c>
      <c r="C4222" s="31" t="s">
        <v>10243</v>
      </c>
      <c r="D4222" s="31" t="s">
        <v>10239</v>
      </c>
      <c r="E4222" s="31" t="s">
        <v>10109</v>
      </c>
      <c r="F4222" s="31" t="s">
        <v>10244</v>
      </c>
      <c r="G4222" s="32" t="s">
        <v>40</v>
      </c>
      <c r="H4222" s="33">
        <v>0</v>
      </c>
      <c r="I4222" s="67">
        <v>590000000</v>
      </c>
      <c r="J4222" s="32" t="s">
        <v>394</v>
      </c>
      <c r="K4222" s="32" t="s">
        <v>957</v>
      </c>
      <c r="L4222" s="32" t="s">
        <v>394</v>
      </c>
      <c r="M4222" s="32" t="s">
        <v>69</v>
      </c>
      <c r="N4222" s="32" t="s">
        <v>6647</v>
      </c>
      <c r="O4222" s="32" t="s">
        <v>62</v>
      </c>
      <c r="P4222" s="32" t="s">
        <v>10245</v>
      </c>
      <c r="Q4222" s="32" t="s">
        <v>10246</v>
      </c>
      <c r="R4222" s="34">
        <v>3</v>
      </c>
      <c r="S4222" s="34">
        <v>1200</v>
      </c>
      <c r="T4222" s="35">
        <f t="shared" si="328"/>
        <v>3600</v>
      </c>
      <c r="U4222" s="36">
        <f t="shared" si="329"/>
        <v>4032.0000000000005</v>
      </c>
      <c r="V4222" s="37" t="s">
        <v>48</v>
      </c>
      <c r="W4222" s="32">
        <v>2016</v>
      </c>
      <c r="X4222" s="38" t="s">
        <v>48</v>
      </c>
    </row>
    <row r="4223" spans="1:24" ht="50.1" customHeight="1">
      <c r="A4223" s="29" t="s">
        <v>10247</v>
      </c>
      <c r="B4223" s="30" t="s">
        <v>35</v>
      </c>
      <c r="C4223" s="31" t="s">
        <v>10248</v>
      </c>
      <c r="D4223" s="31" t="s">
        <v>10249</v>
      </c>
      <c r="E4223" s="31" t="s">
        <v>10124</v>
      </c>
      <c r="F4223" s="31" t="s">
        <v>10250</v>
      </c>
      <c r="G4223" s="32" t="s">
        <v>40</v>
      </c>
      <c r="H4223" s="33">
        <v>0</v>
      </c>
      <c r="I4223" s="67">
        <v>590000000</v>
      </c>
      <c r="J4223" s="32" t="s">
        <v>394</v>
      </c>
      <c r="K4223" s="32" t="s">
        <v>957</v>
      </c>
      <c r="L4223" s="32" t="s">
        <v>394</v>
      </c>
      <c r="M4223" s="32" t="s">
        <v>69</v>
      </c>
      <c r="N4223" s="32" t="s">
        <v>6647</v>
      </c>
      <c r="O4223" s="32" t="s">
        <v>62</v>
      </c>
      <c r="P4223" s="32" t="s">
        <v>684</v>
      </c>
      <c r="Q4223" s="32" t="s">
        <v>685</v>
      </c>
      <c r="R4223" s="34">
        <v>2</v>
      </c>
      <c r="S4223" s="34">
        <v>3800</v>
      </c>
      <c r="T4223" s="35">
        <f t="shared" si="328"/>
        <v>7600</v>
      </c>
      <c r="U4223" s="36">
        <f t="shared" si="329"/>
        <v>8512</v>
      </c>
      <c r="V4223" s="37" t="s">
        <v>48</v>
      </c>
      <c r="W4223" s="32">
        <v>2016</v>
      </c>
      <c r="X4223" s="38" t="s">
        <v>48</v>
      </c>
    </row>
    <row r="4224" spans="1:24" ht="50.1" customHeight="1">
      <c r="A4224" s="29" t="s">
        <v>10251</v>
      </c>
      <c r="B4224" s="30" t="s">
        <v>35</v>
      </c>
      <c r="C4224" s="31" t="s">
        <v>10252</v>
      </c>
      <c r="D4224" s="31" t="s">
        <v>10253</v>
      </c>
      <c r="E4224" s="31" t="s">
        <v>10109</v>
      </c>
      <c r="F4224" s="31" t="s">
        <v>10254</v>
      </c>
      <c r="G4224" s="32" t="s">
        <v>40</v>
      </c>
      <c r="H4224" s="33">
        <v>0</v>
      </c>
      <c r="I4224" s="67">
        <v>590000000</v>
      </c>
      <c r="J4224" s="32" t="s">
        <v>394</v>
      </c>
      <c r="K4224" s="32" t="s">
        <v>957</v>
      </c>
      <c r="L4224" s="32" t="s">
        <v>394</v>
      </c>
      <c r="M4224" s="32" t="s">
        <v>69</v>
      </c>
      <c r="N4224" s="32" t="s">
        <v>6647</v>
      </c>
      <c r="O4224" s="32" t="s">
        <v>62</v>
      </c>
      <c r="P4224" s="32" t="s">
        <v>5716</v>
      </c>
      <c r="Q4224" s="32" t="s">
        <v>5717</v>
      </c>
      <c r="R4224" s="34">
        <v>70</v>
      </c>
      <c r="S4224" s="34">
        <v>140</v>
      </c>
      <c r="T4224" s="35">
        <f t="shared" si="328"/>
        <v>9800</v>
      </c>
      <c r="U4224" s="36">
        <f t="shared" si="329"/>
        <v>10976.000000000002</v>
      </c>
      <c r="V4224" s="37" t="s">
        <v>48</v>
      </c>
      <c r="W4224" s="32">
        <v>2016</v>
      </c>
      <c r="X4224" s="38" t="s">
        <v>48</v>
      </c>
    </row>
    <row r="4225" spans="1:24" ht="50.1" customHeight="1">
      <c r="A4225" s="29" t="s">
        <v>10255</v>
      </c>
      <c r="B4225" s="30" t="s">
        <v>35</v>
      </c>
      <c r="C4225" s="31" t="s">
        <v>10256</v>
      </c>
      <c r="D4225" s="31" t="s">
        <v>10257</v>
      </c>
      <c r="E4225" s="31" t="s">
        <v>10258</v>
      </c>
      <c r="F4225" s="31" t="s">
        <v>10259</v>
      </c>
      <c r="G4225" s="32" t="s">
        <v>40</v>
      </c>
      <c r="H4225" s="33">
        <v>0</v>
      </c>
      <c r="I4225" s="67">
        <v>590000000</v>
      </c>
      <c r="J4225" s="32" t="s">
        <v>394</v>
      </c>
      <c r="K4225" s="32" t="s">
        <v>957</v>
      </c>
      <c r="L4225" s="32" t="s">
        <v>394</v>
      </c>
      <c r="M4225" s="32" t="s">
        <v>69</v>
      </c>
      <c r="N4225" s="32" t="s">
        <v>6647</v>
      </c>
      <c r="O4225" s="32" t="s">
        <v>62</v>
      </c>
      <c r="P4225" s="32" t="s">
        <v>684</v>
      </c>
      <c r="Q4225" s="32" t="s">
        <v>685</v>
      </c>
      <c r="R4225" s="34">
        <v>3</v>
      </c>
      <c r="S4225" s="34">
        <v>320</v>
      </c>
      <c r="T4225" s="35">
        <f t="shared" si="328"/>
        <v>960</v>
      </c>
      <c r="U4225" s="36">
        <f t="shared" si="329"/>
        <v>1075.2</v>
      </c>
      <c r="V4225" s="37" t="s">
        <v>48</v>
      </c>
      <c r="W4225" s="32">
        <v>2016</v>
      </c>
      <c r="X4225" s="38" t="s">
        <v>48</v>
      </c>
    </row>
    <row r="4226" spans="1:24" ht="50.1" customHeight="1">
      <c r="A4226" s="29" t="s">
        <v>10260</v>
      </c>
      <c r="B4226" s="30" t="s">
        <v>35</v>
      </c>
      <c r="C4226" s="31" t="s">
        <v>10261</v>
      </c>
      <c r="D4226" s="31" t="s">
        <v>10262</v>
      </c>
      <c r="E4226" s="31" t="s">
        <v>10263</v>
      </c>
      <c r="F4226" s="31" t="s">
        <v>10264</v>
      </c>
      <c r="G4226" s="32" t="s">
        <v>40</v>
      </c>
      <c r="H4226" s="33">
        <v>0</v>
      </c>
      <c r="I4226" s="67">
        <v>590000000</v>
      </c>
      <c r="J4226" s="32" t="s">
        <v>394</v>
      </c>
      <c r="K4226" s="32" t="s">
        <v>957</v>
      </c>
      <c r="L4226" s="32" t="s">
        <v>394</v>
      </c>
      <c r="M4226" s="32" t="s">
        <v>69</v>
      </c>
      <c r="N4226" s="32" t="s">
        <v>6647</v>
      </c>
      <c r="O4226" s="32" t="s">
        <v>62</v>
      </c>
      <c r="P4226" s="32" t="s">
        <v>684</v>
      </c>
      <c r="Q4226" s="32" t="s">
        <v>685</v>
      </c>
      <c r="R4226" s="34">
        <v>2</v>
      </c>
      <c r="S4226" s="34">
        <v>1100</v>
      </c>
      <c r="T4226" s="35">
        <f t="shared" si="328"/>
        <v>2200</v>
      </c>
      <c r="U4226" s="36">
        <f t="shared" si="329"/>
        <v>2464.0000000000005</v>
      </c>
      <c r="V4226" s="37" t="s">
        <v>48</v>
      </c>
      <c r="W4226" s="32">
        <v>2016</v>
      </c>
      <c r="X4226" s="38" t="s">
        <v>48</v>
      </c>
    </row>
    <row r="4227" spans="1:24" ht="50.1" customHeight="1">
      <c r="A4227" s="29" t="s">
        <v>10265</v>
      </c>
      <c r="B4227" s="30" t="s">
        <v>35</v>
      </c>
      <c r="C4227" s="31" t="s">
        <v>10266</v>
      </c>
      <c r="D4227" s="31" t="s">
        <v>10267</v>
      </c>
      <c r="E4227" s="31" t="s">
        <v>10195</v>
      </c>
      <c r="F4227" s="31" t="s">
        <v>10268</v>
      </c>
      <c r="G4227" s="32" t="s">
        <v>40</v>
      </c>
      <c r="H4227" s="33">
        <v>0</v>
      </c>
      <c r="I4227" s="67">
        <v>590000000</v>
      </c>
      <c r="J4227" s="32" t="s">
        <v>394</v>
      </c>
      <c r="K4227" s="32" t="s">
        <v>957</v>
      </c>
      <c r="L4227" s="32" t="s">
        <v>394</v>
      </c>
      <c r="M4227" s="32" t="s">
        <v>69</v>
      </c>
      <c r="N4227" s="32" t="s">
        <v>6647</v>
      </c>
      <c r="O4227" s="32" t="s">
        <v>62</v>
      </c>
      <c r="P4227" s="32" t="s">
        <v>684</v>
      </c>
      <c r="Q4227" s="32" t="s">
        <v>685</v>
      </c>
      <c r="R4227" s="34">
        <v>3</v>
      </c>
      <c r="S4227" s="34">
        <v>250</v>
      </c>
      <c r="T4227" s="35">
        <f t="shared" si="328"/>
        <v>750</v>
      </c>
      <c r="U4227" s="36">
        <f t="shared" si="329"/>
        <v>840.00000000000011</v>
      </c>
      <c r="V4227" s="37" t="s">
        <v>48</v>
      </c>
      <c r="W4227" s="32">
        <v>2016</v>
      </c>
      <c r="X4227" s="38" t="s">
        <v>48</v>
      </c>
    </row>
    <row r="4228" spans="1:24" ht="50.1" customHeight="1">
      <c r="A4228" s="29" t="s">
        <v>10269</v>
      </c>
      <c r="B4228" s="30" t="s">
        <v>35</v>
      </c>
      <c r="C4228" s="31" t="s">
        <v>10270</v>
      </c>
      <c r="D4228" s="31" t="s">
        <v>10271</v>
      </c>
      <c r="E4228" s="31" t="s">
        <v>10272</v>
      </c>
      <c r="F4228" s="31" t="s">
        <v>10273</v>
      </c>
      <c r="G4228" s="32" t="s">
        <v>40</v>
      </c>
      <c r="H4228" s="33">
        <v>0</v>
      </c>
      <c r="I4228" s="67">
        <v>590000000</v>
      </c>
      <c r="J4228" s="32" t="s">
        <v>394</v>
      </c>
      <c r="K4228" s="32" t="s">
        <v>957</v>
      </c>
      <c r="L4228" s="32" t="s">
        <v>394</v>
      </c>
      <c r="M4228" s="32" t="s">
        <v>69</v>
      </c>
      <c r="N4228" s="32" t="s">
        <v>6647</v>
      </c>
      <c r="O4228" s="32" t="s">
        <v>62</v>
      </c>
      <c r="P4228" s="32">
        <v>796</v>
      </c>
      <c r="Q4228" s="32" t="s">
        <v>47</v>
      </c>
      <c r="R4228" s="34">
        <v>5</v>
      </c>
      <c r="S4228" s="34">
        <v>180</v>
      </c>
      <c r="T4228" s="35">
        <f t="shared" si="328"/>
        <v>900</v>
      </c>
      <c r="U4228" s="36">
        <f t="shared" si="329"/>
        <v>1008.0000000000001</v>
      </c>
      <c r="V4228" s="37" t="s">
        <v>48</v>
      </c>
      <c r="W4228" s="32">
        <v>2016</v>
      </c>
      <c r="X4228" s="38" t="s">
        <v>48</v>
      </c>
    </row>
    <row r="4229" spans="1:24" ht="50.1" customHeight="1">
      <c r="A4229" s="29" t="s">
        <v>10274</v>
      </c>
      <c r="B4229" s="30" t="s">
        <v>35</v>
      </c>
      <c r="C4229" s="31" t="s">
        <v>10275</v>
      </c>
      <c r="D4229" s="31" t="s">
        <v>10276</v>
      </c>
      <c r="E4229" s="31" t="s">
        <v>10124</v>
      </c>
      <c r="F4229" s="31" t="s">
        <v>10277</v>
      </c>
      <c r="G4229" s="32" t="s">
        <v>40</v>
      </c>
      <c r="H4229" s="33">
        <v>0</v>
      </c>
      <c r="I4229" s="67">
        <v>590000000</v>
      </c>
      <c r="J4229" s="32" t="s">
        <v>394</v>
      </c>
      <c r="K4229" s="32" t="s">
        <v>957</v>
      </c>
      <c r="L4229" s="32" t="s">
        <v>394</v>
      </c>
      <c r="M4229" s="32" t="s">
        <v>69</v>
      </c>
      <c r="N4229" s="32" t="s">
        <v>6647</v>
      </c>
      <c r="O4229" s="32" t="s">
        <v>62</v>
      </c>
      <c r="P4229" s="32" t="s">
        <v>684</v>
      </c>
      <c r="Q4229" s="32" t="s">
        <v>685</v>
      </c>
      <c r="R4229" s="34">
        <v>5</v>
      </c>
      <c r="S4229" s="34">
        <v>380</v>
      </c>
      <c r="T4229" s="35">
        <f t="shared" si="328"/>
        <v>1900</v>
      </c>
      <c r="U4229" s="36">
        <f t="shared" si="329"/>
        <v>2128</v>
      </c>
      <c r="V4229" s="37" t="s">
        <v>48</v>
      </c>
      <c r="W4229" s="32">
        <v>2016</v>
      </c>
      <c r="X4229" s="38" t="s">
        <v>48</v>
      </c>
    </row>
    <row r="4230" spans="1:24" ht="50.1" customHeight="1">
      <c r="A4230" s="29" t="s">
        <v>10278</v>
      </c>
      <c r="B4230" s="30" t="s">
        <v>35</v>
      </c>
      <c r="C4230" s="31" t="s">
        <v>10279</v>
      </c>
      <c r="D4230" s="31" t="s">
        <v>10280</v>
      </c>
      <c r="E4230" s="31" t="s">
        <v>10109</v>
      </c>
      <c r="F4230" s="31" t="s">
        <v>10281</v>
      </c>
      <c r="G4230" s="32" t="s">
        <v>40</v>
      </c>
      <c r="H4230" s="33">
        <v>0</v>
      </c>
      <c r="I4230" s="67">
        <v>590000000</v>
      </c>
      <c r="J4230" s="32" t="s">
        <v>394</v>
      </c>
      <c r="K4230" s="32" t="s">
        <v>957</v>
      </c>
      <c r="L4230" s="32" t="s">
        <v>394</v>
      </c>
      <c r="M4230" s="32" t="s">
        <v>69</v>
      </c>
      <c r="N4230" s="32" t="s">
        <v>6647</v>
      </c>
      <c r="O4230" s="32" t="s">
        <v>62</v>
      </c>
      <c r="P4230" s="32" t="s">
        <v>684</v>
      </c>
      <c r="Q4230" s="32" t="s">
        <v>685</v>
      </c>
      <c r="R4230" s="34">
        <v>10</v>
      </c>
      <c r="S4230" s="34">
        <v>350</v>
      </c>
      <c r="T4230" s="35">
        <f t="shared" si="328"/>
        <v>3500</v>
      </c>
      <c r="U4230" s="36">
        <f t="shared" si="329"/>
        <v>3920.0000000000005</v>
      </c>
      <c r="V4230" s="37" t="s">
        <v>48</v>
      </c>
      <c r="W4230" s="32">
        <v>2016</v>
      </c>
      <c r="X4230" s="38" t="s">
        <v>48</v>
      </c>
    </row>
    <row r="4231" spans="1:24" ht="50.1" customHeight="1">
      <c r="A4231" s="29" t="s">
        <v>10282</v>
      </c>
      <c r="B4231" s="30" t="s">
        <v>35</v>
      </c>
      <c r="C4231" s="31" t="s">
        <v>10283</v>
      </c>
      <c r="D4231" s="31" t="s">
        <v>10284</v>
      </c>
      <c r="E4231" s="31" t="s">
        <v>10231</v>
      </c>
      <c r="F4231" s="31" t="s">
        <v>10285</v>
      </c>
      <c r="G4231" s="32" t="s">
        <v>40</v>
      </c>
      <c r="H4231" s="33">
        <v>0</v>
      </c>
      <c r="I4231" s="67">
        <v>590000000</v>
      </c>
      <c r="J4231" s="32" t="s">
        <v>394</v>
      </c>
      <c r="K4231" s="32" t="s">
        <v>957</v>
      </c>
      <c r="L4231" s="32" t="s">
        <v>394</v>
      </c>
      <c r="M4231" s="32" t="s">
        <v>69</v>
      </c>
      <c r="N4231" s="32" t="s">
        <v>6647</v>
      </c>
      <c r="O4231" s="32" t="s">
        <v>62</v>
      </c>
      <c r="P4231" s="32" t="s">
        <v>684</v>
      </c>
      <c r="Q4231" s="32" t="s">
        <v>685</v>
      </c>
      <c r="R4231" s="34">
        <v>3</v>
      </c>
      <c r="S4231" s="34">
        <v>380</v>
      </c>
      <c r="T4231" s="35">
        <f t="shared" si="328"/>
        <v>1140</v>
      </c>
      <c r="U4231" s="36">
        <f t="shared" si="329"/>
        <v>1276.8000000000002</v>
      </c>
      <c r="V4231" s="37" t="s">
        <v>48</v>
      </c>
      <c r="W4231" s="32">
        <v>2016</v>
      </c>
      <c r="X4231" s="38" t="s">
        <v>48</v>
      </c>
    </row>
    <row r="4232" spans="1:24" ht="50.1" customHeight="1">
      <c r="A4232" s="29" t="s">
        <v>10286</v>
      </c>
      <c r="B4232" s="30" t="s">
        <v>35</v>
      </c>
      <c r="C4232" s="31" t="s">
        <v>10287</v>
      </c>
      <c r="D4232" s="31" t="s">
        <v>10288</v>
      </c>
      <c r="E4232" s="31" t="s">
        <v>10289</v>
      </c>
      <c r="F4232" s="31" t="s">
        <v>10290</v>
      </c>
      <c r="G4232" s="32" t="s">
        <v>40</v>
      </c>
      <c r="H4232" s="33">
        <v>0</v>
      </c>
      <c r="I4232" s="67">
        <v>590000000</v>
      </c>
      <c r="J4232" s="32" t="s">
        <v>394</v>
      </c>
      <c r="K4232" s="32" t="s">
        <v>957</v>
      </c>
      <c r="L4232" s="32" t="s">
        <v>394</v>
      </c>
      <c r="M4232" s="32" t="s">
        <v>69</v>
      </c>
      <c r="N4232" s="32" t="s">
        <v>6647</v>
      </c>
      <c r="O4232" s="32" t="s">
        <v>62</v>
      </c>
      <c r="P4232" s="32" t="s">
        <v>994</v>
      </c>
      <c r="Q4232" s="32" t="s">
        <v>1222</v>
      </c>
      <c r="R4232" s="34">
        <v>30</v>
      </c>
      <c r="S4232" s="34">
        <v>90</v>
      </c>
      <c r="T4232" s="35">
        <f t="shared" si="328"/>
        <v>2700</v>
      </c>
      <c r="U4232" s="36">
        <f t="shared" si="329"/>
        <v>3024.0000000000005</v>
      </c>
      <c r="V4232" s="37" t="s">
        <v>48</v>
      </c>
      <c r="W4232" s="32">
        <v>2016</v>
      </c>
      <c r="X4232" s="38" t="s">
        <v>48</v>
      </c>
    </row>
    <row r="4233" spans="1:24" ht="50.1" customHeight="1">
      <c r="A4233" s="29" t="s">
        <v>10291</v>
      </c>
      <c r="B4233" s="30" t="s">
        <v>35</v>
      </c>
      <c r="C4233" s="31" t="s">
        <v>10292</v>
      </c>
      <c r="D4233" s="31" t="s">
        <v>10293</v>
      </c>
      <c r="E4233" s="31" t="s">
        <v>10294</v>
      </c>
      <c r="F4233" s="31" t="s">
        <v>10295</v>
      </c>
      <c r="G4233" s="32" t="s">
        <v>40</v>
      </c>
      <c r="H4233" s="33">
        <v>0</v>
      </c>
      <c r="I4233" s="67">
        <v>590000000</v>
      </c>
      <c r="J4233" s="32" t="s">
        <v>394</v>
      </c>
      <c r="K4233" s="32" t="s">
        <v>957</v>
      </c>
      <c r="L4233" s="32" t="s">
        <v>394</v>
      </c>
      <c r="M4233" s="32" t="s">
        <v>69</v>
      </c>
      <c r="N4233" s="32" t="s">
        <v>6647</v>
      </c>
      <c r="O4233" s="32" t="s">
        <v>62</v>
      </c>
      <c r="P4233" s="32" t="s">
        <v>684</v>
      </c>
      <c r="Q4233" s="32" t="s">
        <v>685</v>
      </c>
      <c r="R4233" s="34">
        <v>100</v>
      </c>
      <c r="S4233" s="34">
        <v>30</v>
      </c>
      <c r="T4233" s="35">
        <f t="shared" si="328"/>
        <v>3000</v>
      </c>
      <c r="U4233" s="36">
        <f t="shared" si="329"/>
        <v>3360.0000000000005</v>
      </c>
      <c r="V4233" s="37" t="s">
        <v>48</v>
      </c>
      <c r="W4233" s="32">
        <v>2016</v>
      </c>
      <c r="X4233" s="38" t="s">
        <v>48</v>
      </c>
    </row>
    <row r="4234" spans="1:24" ht="50.1" customHeight="1">
      <c r="A4234" s="29" t="s">
        <v>10296</v>
      </c>
      <c r="B4234" s="30" t="s">
        <v>35</v>
      </c>
      <c r="C4234" s="31" t="s">
        <v>10297</v>
      </c>
      <c r="D4234" s="31" t="s">
        <v>10298</v>
      </c>
      <c r="E4234" s="31" t="s">
        <v>10124</v>
      </c>
      <c r="F4234" s="31" t="s">
        <v>10299</v>
      </c>
      <c r="G4234" s="32" t="s">
        <v>40</v>
      </c>
      <c r="H4234" s="33">
        <v>0</v>
      </c>
      <c r="I4234" s="67">
        <v>590000000</v>
      </c>
      <c r="J4234" s="32" t="s">
        <v>394</v>
      </c>
      <c r="K4234" s="32" t="s">
        <v>957</v>
      </c>
      <c r="L4234" s="32" t="s">
        <v>394</v>
      </c>
      <c r="M4234" s="32" t="s">
        <v>69</v>
      </c>
      <c r="N4234" s="32" t="s">
        <v>6647</v>
      </c>
      <c r="O4234" s="32" t="s">
        <v>62</v>
      </c>
      <c r="P4234" s="32" t="s">
        <v>684</v>
      </c>
      <c r="Q4234" s="32" t="s">
        <v>685</v>
      </c>
      <c r="R4234" s="34">
        <v>3</v>
      </c>
      <c r="S4234" s="34">
        <v>620</v>
      </c>
      <c r="T4234" s="35">
        <f t="shared" si="328"/>
        <v>1860</v>
      </c>
      <c r="U4234" s="36">
        <f t="shared" si="329"/>
        <v>2083.2000000000003</v>
      </c>
      <c r="V4234" s="37" t="s">
        <v>48</v>
      </c>
      <c r="W4234" s="32">
        <v>2016</v>
      </c>
      <c r="X4234" s="38" t="s">
        <v>48</v>
      </c>
    </row>
    <row r="4235" spans="1:24" ht="50.1" customHeight="1">
      <c r="A4235" s="29" t="s">
        <v>10300</v>
      </c>
      <c r="B4235" s="30" t="s">
        <v>35</v>
      </c>
      <c r="C4235" s="31" t="s">
        <v>10301</v>
      </c>
      <c r="D4235" s="31" t="s">
        <v>10302</v>
      </c>
      <c r="E4235" s="31" t="s">
        <v>10303</v>
      </c>
      <c r="F4235" s="31" t="s">
        <v>10304</v>
      </c>
      <c r="G4235" s="32" t="s">
        <v>40</v>
      </c>
      <c r="H4235" s="33">
        <v>0</v>
      </c>
      <c r="I4235" s="67">
        <v>590000000</v>
      </c>
      <c r="J4235" s="32" t="s">
        <v>394</v>
      </c>
      <c r="K4235" s="32" t="s">
        <v>957</v>
      </c>
      <c r="L4235" s="32" t="s">
        <v>394</v>
      </c>
      <c r="M4235" s="32" t="s">
        <v>69</v>
      </c>
      <c r="N4235" s="32" t="s">
        <v>6647</v>
      </c>
      <c r="O4235" s="32" t="s">
        <v>62</v>
      </c>
      <c r="P4235" s="32" t="s">
        <v>684</v>
      </c>
      <c r="Q4235" s="32" t="s">
        <v>685</v>
      </c>
      <c r="R4235" s="34">
        <v>3</v>
      </c>
      <c r="S4235" s="34">
        <v>920</v>
      </c>
      <c r="T4235" s="35">
        <f t="shared" si="328"/>
        <v>2760</v>
      </c>
      <c r="U4235" s="36">
        <f t="shared" si="329"/>
        <v>3091.2000000000003</v>
      </c>
      <c r="V4235" s="37" t="s">
        <v>48</v>
      </c>
      <c r="W4235" s="32">
        <v>2016</v>
      </c>
      <c r="X4235" s="38" t="s">
        <v>48</v>
      </c>
    </row>
    <row r="4236" spans="1:24" ht="50.1" customHeight="1">
      <c r="A4236" s="29" t="s">
        <v>10305</v>
      </c>
      <c r="B4236" s="30" t="s">
        <v>35</v>
      </c>
      <c r="C4236" s="31" t="s">
        <v>10306</v>
      </c>
      <c r="D4236" s="31" t="s">
        <v>10307</v>
      </c>
      <c r="E4236" s="31" t="s">
        <v>10231</v>
      </c>
      <c r="F4236" s="31" t="s">
        <v>10308</v>
      </c>
      <c r="G4236" s="32" t="s">
        <v>40</v>
      </c>
      <c r="H4236" s="33">
        <v>0</v>
      </c>
      <c r="I4236" s="67">
        <v>590000000</v>
      </c>
      <c r="J4236" s="32" t="s">
        <v>394</v>
      </c>
      <c r="K4236" s="32" t="s">
        <v>957</v>
      </c>
      <c r="L4236" s="32" t="s">
        <v>394</v>
      </c>
      <c r="M4236" s="32" t="s">
        <v>69</v>
      </c>
      <c r="N4236" s="32" t="s">
        <v>6647</v>
      </c>
      <c r="O4236" s="32" t="s">
        <v>62</v>
      </c>
      <c r="P4236" s="32" t="s">
        <v>684</v>
      </c>
      <c r="Q4236" s="32" t="s">
        <v>685</v>
      </c>
      <c r="R4236" s="34">
        <v>3</v>
      </c>
      <c r="S4236" s="34">
        <v>650</v>
      </c>
      <c r="T4236" s="35">
        <f t="shared" si="328"/>
        <v>1950</v>
      </c>
      <c r="U4236" s="36">
        <f t="shared" si="329"/>
        <v>2184</v>
      </c>
      <c r="V4236" s="37" t="s">
        <v>48</v>
      </c>
      <c r="W4236" s="32">
        <v>2016</v>
      </c>
      <c r="X4236" s="38" t="s">
        <v>48</v>
      </c>
    </row>
    <row r="4237" spans="1:24" ht="50.1" customHeight="1">
      <c r="A4237" s="29" t="s">
        <v>10309</v>
      </c>
      <c r="B4237" s="30" t="s">
        <v>35</v>
      </c>
      <c r="C4237" s="31" t="s">
        <v>10310</v>
      </c>
      <c r="D4237" s="31" t="s">
        <v>10302</v>
      </c>
      <c r="E4237" s="31" t="s">
        <v>10124</v>
      </c>
      <c r="F4237" s="31" t="s">
        <v>10311</v>
      </c>
      <c r="G4237" s="32" t="s">
        <v>40</v>
      </c>
      <c r="H4237" s="33">
        <v>0</v>
      </c>
      <c r="I4237" s="67">
        <v>590000000</v>
      </c>
      <c r="J4237" s="32" t="s">
        <v>394</v>
      </c>
      <c r="K4237" s="32" t="s">
        <v>957</v>
      </c>
      <c r="L4237" s="32" t="s">
        <v>394</v>
      </c>
      <c r="M4237" s="32" t="s">
        <v>69</v>
      </c>
      <c r="N4237" s="32" t="s">
        <v>6647</v>
      </c>
      <c r="O4237" s="32" t="s">
        <v>62</v>
      </c>
      <c r="P4237" s="32" t="s">
        <v>684</v>
      </c>
      <c r="Q4237" s="32" t="s">
        <v>685</v>
      </c>
      <c r="R4237" s="34">
        <v>2</v>
      </c>
      <c r="S4237" s="34">
        <v>4200</v>
      </c>
      <c r="T4237" s="35">
        <f t="shared" si="328"/>
        <v>8400</v>
      </c>
      <c r="U4237" s="36">
        <f t="shared" si="329"/>
        <v>9408</v>
      </c>
      <c r="V4237" s="37" t="s">
        <v>48</v>
      </c>
      <c r="W4237" s="32">
        <v>2016</v>
      </c>
      <c r="X4237" s="38" t="s">
        <v>48</v>
      </c>
    </row>
    <row r="4238" spans="1:24" ht="50.1" customHeight="1">
      <c r="A4238" s="29" t="s">
        <v>10312</v>
      </c>
      <c r="B4238" s="30" t="s">
        <v>35</v>
      </c>
      <c r="C4238" s="31" t="s">
        <v>10313</v>
      </c>
      <c r="D4238" s="31" t="s">
        <v>10314</v>
      </c>
      <c r="E4238" s="31" t="s">
        <v>10109</v>
      </c>
      <c r="F4238" s="31" t="s">
        <v>10315</v>
      </c>
      <c r="G4238" s="32" t="s">
        <v>40</v>
      </c>
      <c r="H4238" s="33">
        <v>0</v>
      </c>
      <c r="I4238" s="67">
        <v>590000000</v>
      </c>
      <c r="J4238" s="32" t="s">
        <v>394</v>
      </c>
      <c r="K4238" s="32" t="s">
        <v>957</v>
      </c>
      <c r="L4238" s="32" t="s">
        <v>394</v>
      </c>
      <c r="M4238" s="32" t="s">
        <v>69</v>
      </c>
      <c r="N4238" s="32" t="s">
        <v>6647</v>
      </c>
      <c r="O4238" s="32" t="s">
        <v>62</v>
      </c>
      <c r="P4238" s="32" t="s">
        <v>5716</v>
      </c>
      <c r="Q4238" s="32" t="s">
        <v>5717</v>
      </c>
      <c r="R4238" s="34">
        <v>2</v>
      </c>
      <c r="S4238" s="34">
        <v>320</v>
      </c>
      <c r="T4238" s="35">
        <f t="shared" si="328"/>
        <v>640</v>
      </c>
      <c r="U4238" s="36">
        <f t="shared" si="329"/>
        <v>716.80000000000007</v>
      </c>
      <c r="V4238" s="37" t="s">
        <v>48</v>
      </c>
      <c r="W4238" s="32">
        <v>2016</v>
      </c>
      <c r="X4238" s="38" t="s">
        <v>48</v>
      </c>
    </row>
    <row r="4239" spans="1:24" ht="50.1" customHeight="1">
      <c r="A4239" s="29" t="s">
        <v>10316</v>
      </c>
      <c r="B4239" s="30" t="s">
        <v>35</v>
      </c>
      <c r="C4239" s="31" t="s">
        <v>10317</v>
      </c>
      <c r="D4239" s="31" t="s">
        <v>10318</v>
      </c>
      <c r="E4239" s="31" t="s">
        <v>10109</v>
      </c>
      <c r="F4239" s="31" t="s">
        <v>10319</v>
      </c>
      <c r="G4239" s="32" t="s">
        <v>40</v>
      </c>
      <c r="H4239" s="33">
        <v>0</v>
      </c>
      <c r="I4239" s="67">
        <v>590000000</v>
      </c>
      <c r="J4239" s="32" t="s">
        <v>394</v>
      </c>
      <c r="K4239" s="32" t="s">
        <v>957</v>
      </c>
      <c r="L4239" s="32" t="s">
        <v>394</v>
      </c>
      <c r="M4239" s="32" t="s">
        <v>69</v>
      </c>
      <c r="N4239" s="32" t="s">
        <v>6647</v>
      </c>
      <c r="O4239" s="32" t="s">
        <v>62</v>
      </c>
      <c r="P4239" s="32" t="s">
        <v>684</v>
      </c>
      <c r="Q4239" s="32" t="s">
        <v>685</v>
      </c>
      <c r="R4239" s="34">
        <v>1</v>
      </c>
      <c r="S4239" s="34">
        <v>3500</v>
      </c>
      <c r="T4239" s="35">
        <f t="shared" si="328"/>
        <v>3500</v>
      </c>
      <c r="U4239" s="36">
        <f t="shared" si="329"/>
        <v>3920.0000000000005</v>
      </c>
      <c r="V4239" s="37" t="s">
        <v>48</v>
      </c>
      <c r="W4239" s="32">
        <v>2016</v>
      </c>
      <c r="X4239" s="38" t="s">
        <v>48</v>
      </c>
    </row>
    <row r="4240" spans="1:24" ht="50.1" customHeight="1">
      <c r="A4240" s="29" t="s">
        <v>10320</v>
      </c>
      <c r="B4240" s="30" t="s">
        <v>35</v>
      </c>
      <c r="C4240" s="31" t="s">
        <v>10321</v>
      </c>
      <c r="D4240" s="31" t="s">
        <v>10322</v>
      </c>
      <c r="E4240" s="31" t="s">
        <v>10323</v>
      </c>
      <c r="F4240" s="31" t="s">
        <v>10324</v>
      </c>
      <c r="G4240" s="32" t="s">
        <v>40</v>
      </c>
      <c r="H4240" s="33">
        <v>0</v>
      </c>
      <c r="I4240" s="67">
        <v>590000000</v>
      </c>
      <c r="J4240" s="32" t="s">
        <v>394</v>
      </c>
      <c r="K4240" s="32" t="s">
        <v>957</v>
      </c>
      <c r="L4240" s="32" t="s">
        <v>394</v>
      </c>
      <c r="M4240" s="32" t="s">
        <v>69</v>
      </c>
      <c r="N4240" s="32" t="s">
        <v>6647</v>
      </c>
      <c r="O4240" s="32" t="s">
        <v>62</v>
      </c>
      <c r="P4240" s="32" t="s">
        <v>684</v>
      </c>
      <c r="Q4240" s="32" t="s">
        <v>685</v>
      </c>
      <c r="R4240" s="34">
        <v>1</v>
      </c>
      <c r="S4240" s="34">
        <v>1675</v>
      </c>
      <c r="T4240" s="35">
        <f t="shared" si="328"/>
        <v>1675</v>
      </c>
      <c r="U4240" s="36">
        <f t="shared" si="329"/>
        <v>1876.0000000000002</v>
      </c>
      <c r="V4240" s="37" t="s">
        <v>48</v>
      </c>
      <c r="W4240" s="32">
        <v>2016</v>
      </c>
      <c r="X4240" s="38" t="s">
        <v>48</v>
      </c>
    </row>
    <row r="4241" spans="1:24" ht="50.1" customHeight="1">
      <c r="A4241" s="29" t="s">
        <v>10325</v>
      </c>
      <c r="B4241" s="30" t="s">
        <v>35</v>
      </c>
      <c r="C4241" s="31" t="s">
        <v>10326</v>
      </c>
      <c r="D4241" s="31" t="s">
        <v>10327</v>
      </c>
      <c r="E4241" s="31" t="s">
        <v>10263</v>
      </c>
      <c r="F4241" s="31" t="s">
        <v>10328</v>
      </c>
      <c r="G4241" s="32" t="s">
        <v>40</v>
      </c>
      <c r="H4241" s="33">
        <v>0</v>
      </c>
      <c r="I4241" s="67">
        <v>590000000</v>
      </c>
      <c r="J4241" s="32" t="s">
        <v>394</v>
      </c>
      <c r="K4241" s="32" t="s">
        <v>957</v>
      </c>
      <c r="L4241" s="32" t="s">
        <v>394</v>
      </c>
      <c r="M4241" s="32" t="s">
        <v>69</v>
      </c>
      <c r="N4241" s="32" t="s">
        <v>6647</v>
      </c>
      <c r="O4241" s="32" t="s">
        <v>62</v>
      </c>
      <c r="P4241" s="32" t="s">
        <v>684</v>
      </c>
      <c r="Q4241" s="32" t="s">
        <v>685</v>
      </c>
      <c r="R4241" s="34">
        <v>2</v>
      </c>
      <c r="S4241" s="34">
        <v>320</v>
      </c>
      <c r="T4241" s="35">
        <f t="shared" si="328"/>
        <v>640</v>
      </c>
      <c r="U4241" s="36">
        <f t="shared" si="329"/>
        <v>716.80000000000007</v>
      </c>
      <c r="V4241" s="37" t="s">
        <v>48</v>
      </c>
      <c r="W4241" s="32">
        <v>2016</v>
      </c>
      <c r="X4241" s="38" t="s">
        <v>48</v>
      </c>
    </row>
    <row r="4242" spans="1:24" ht="50.1" customHeight="1">
      <c r="A4242" s="29" t="s">
        <v>10329</v>
      </c>
      <c r="B4242" s="30" t="s">
        <v>35</v>
      </c>
      <c r="C4242" s="31" t="s">
        <v>10330</v>
      </c>
      <c r="D4242" s="31" t="s">
        <v>10331</v>
      </c>
      <c r="E4242" s="31" t="s">
        <v>10124</v>
      </c>
      <c r="F4242" s="31" t="s">
        <v>10332</v>
      </c>
      <c r="G4242" s="32" t="s">
        <v>40</v>
      </c>
      <c r="H4242" s="33">
        <v>0</v>
      </c>
      <c r="I4242" s="67">
        <v>590000000</v>
      </c>
      <c r="J4242" s="32" t="s">
        <v>394</v>
      </c>
      <c r="K4242" s="32" t="s">
        <v>957</v>
      </c>
      <c r="L4242" s="32" t="s">
        <v>394</v>
      </c>
      <c r="M4242" s="32" t="s">
        <v>69</v>
      </c>
      <c r="N4242" s="32" t="s">
        <v>6647</v>
      </c>
      <c r="O4242" s="32" t="s">
        <v>62</v>
      </c>
      <c r="P4242" s="32" t="s">
        <v>684</v>
      </c>
      <c r="Q4242" s="32" t="s">
        <v>685</v>
      </c>
      <c r="R4242" s="34">
        <v>50</v>
      </c>
      <c r="S4242" s="34">
        <v>60</v>
      </c>
      <c r="T4242" s="35">
        <f t="shared" si="328"/>
        <v>3000</v>
      </c>
      <c r="U4242" s="36">
        <f t="shared" si="329"/>
        <v>3360.0000000000005</v>
      </c>
      <c r="V4242" s="37" t="s">
        <v>48</v>
      </c>
      <c r="W4242" s="32">
        <v>2016</v>
      </c>
      <c r="X4242" s="38" t="s">
        <v>48</v>
      </c>
    </row>
    <row r="4243" spans="1:24" ht="50.1" customHeight="1">
      <c r="A4243" s="29" t="s">
        <v>10333</v>
      </c>
      <c r="B4243" s="30" t="s">
        <v>35</v>
      </c>
      <c r="C4243" s="31" t="s">
        <v>10334</v>
      </c>
      <c r="D4243" s="31" t="s">
        <v>10335</v>
      </c>
      <c r="E4243" s="31" t="s">
        <v>10109</v>
      </c>
      <c r="F4243" s="31" t="s">
        <v>10336</v>
      </c>
      <c r="G4243" s="32" t="s">
        <v>40</v>
      </c>
      <c r="H4243" s="33">
        <v>0</v>
      </c>
      <c r="I4243" s="67">
        <v>590000000</v>
      </c>
      <c r="J4243" s="32" t="s">
        <v>394</v>
      </c>
      <c r="K4243" s="32" t="s">
        <v>957</v>
      </c>
      <c r="L4243" s="32" t="s">
        <v>394</v>
      </c>
      <c r="M4243" s="32" t="s">
        <v>69</v>
      </c>
      <c r="N4243" s="32" t="s">
        <v>6647</v>
      </c>
      <c r="O4243" s="32" t="s">
        <v>62</v>
      </c>
      <c r="P4243" s="32" t="s">
        <v>5716</v>
      </c>
      <c r="Q4243" s="32" t="s">
        <v>5717</v>
      </c>
      <c r="R4243" s="34">
        <v>100</v>
      </c>
      <c r="S4243" s="34">
        <v>60</v>
      </c>
      <c r="T4243" s="35">
        <f t="shared" si="328"/>
        <v>6000</v>
      </c>
      <c r="U4243" s="36">
        <f t="shared" si="329"/>
        <v>6720.0000000000009</v>
      </c>
      <c r="V4243" s="37" t="s">
        <v>48</v>
      </c>
      <c r="W4243" s="32">
        <v>2016</v>
      </c>
      <c r="X4243" s="38" t="s">
        <v>48</v>
      </c>
    </row>
    <row r="4244" spans="1:24" ht="50.1" customHeight="1">
      <c r="A4244" s="29" t="s">
        <v>10337</v>
      </c>
      <c r="B4244" s="30" t="s">
        <v>35</v>
      </c>
      <c r="C4244" s="31" t="s">
        <v>10338</v>
      </c>
      <c r="D4244" s="31" t="s">
        <v>3835</v>
      </c>
      <c r="E4244" s="31" t="s">
        <v>10339</v>
      </c>
      <c r="F4244" s="31" t="s">
        <v>10340</v>
      </c>
      <c r="G4244" s="32" t="s">
        <v>40</v>
      </c>
      <c r="H4244" s="33">
        <v>0</v>
      </c>
      <c r="I4244" s="67">
        <v>590000000</v>
      </c>
      <c r="J4244" s="32" t="s">
        <v>394</v>
      </c>
      <c r="K4244" s="32" t="s">
        <v>957</v>
      </c>
      <c r="L4244" s="32" t="s">
        <v>394</v>
      </c>
      <c r="M4244" s="32" t="s">
        <v>69</v>
      </c>
      <c r="N4244" s="32" t="s">
        <v>6647</v>
      </c>
      <c r="O4244" s="32" t="s">
        <v>62</v>
      </c>
      <c r="P4244" s="32" t="s">
        <v>684</v>
      </c>
      <c r="Q4244" s="32" t="s">
        <v>685</v>
      </c>
      <c r="R4244" s="34">
        <v>100</v>
      </c>
      <c r="S4244" s="34">
        <v>50</v>
      </c>
      <c r="T4244" s="35">
        <f t="shared" si="328"/>
        <v>5000</v>
      </c>
      <c r="U4244" s="36">
        <f t="shared" si="329"/>
        <v>5600.0000000000009</v>
      </c>
      <c r="V4244" s="37" t="s">
        <v>48</v>
      </c>
      <c r="W4244" s="32">
        <v>2016</v>
      </c>
      <c r="X4244" s="38" t="s">
        <v>48</v>
      </c>
    </row>
    <row r="4245" spans="1:24" ht="50.1" customHeight="1">
      <c r="A4245" s="29" t="s">
        <v>10341</v>
      </c>
      <c r="B4245" s="30" t="s">
        <v>35</v>
      </c>
      <c r="C4245" s="31" t="s">
        <v>10342</v>
      </c>
      <c r="D4245" s="31" t="s">
        <v>10343</v>
      </c>
      <c r="E4245" s="31" t="s">
        <v>10263</v>
      </c>
      <c r="F4245" s="31" t="s">
        <v>10344</v>
      </c>
      <c r="G4245" s="32" t="s">
        <v>40</v>
      </c>
      <c r="H4245" s="33">
        <v>0</v>
      </c>
      <c r="I4245" s="67">
        <v>590000000</v>
      </c>
      <c r="J4245" s="32" t="s">
        <v>394</v>
      </c>
      <c r="K4245" s="32" t="s">
        <v>957</v>
      </c>
      <c r="L4245" s="32" t="s">
        <v>394</v>
      </c>
      <c r="M4245" s="32" t="s">
        <v>69</v>
      </c>
      <c r="N4245" s="32" t="s">
        <v>6647</v>
      </c>
      <c r="O4245" s="32" t="s">
        <v>62</v>
      </c>
      <c r="P4245" s="32" t="s">
        <v>684</v>
      </c>
      <c r="Q4245" s="32" t="s">
        <v>685</v>
      </c>
      <c r="R4245" s="34">
        <v>5</v>
      </c>
      <c r="S4245" s="34">
        <v>520</v>
      </c>
      <c r="T4245" s="35">
        <f t="shared" si="328"/>
        <v>2600</v>
      </c>
      <c r="U4245" s="36">
        <f t="shared" si="329"/>
        <v>2912.0000000000005</v>
      </c>
      <c r="V4245" s="37" t="s">
        <v>48</v>
      </c>
      <c r="W4245" s="32">
        <v>2016</v>
      </c>
      <c r="X4245" s="38" t="s">
        <v>48</v>
      </c>
    </row>
    <row r="4246" spans="1:24" ht="50.1" customHeight="1">
      <c r="A4246" s="29" t="s">
        <v>10345</v>
      </c>
      <c r="B4246" s="30" t="s">
        <v>35</v>
      </c>
      <c r="C4246" s="31" t="s">
        <v>10346</v>
      </c>
      <c r="D4246" s="31" t="s">
        <v>10347</v>
      </c>
      <c r="E4246" s="31" t="s">
        <v>10109</v>
      </c>
      <c r="F4246" s="31" t="s">
        <v>10348</v>
      </c>
      <c r="G4246" s="32" t="s">
        <v>40</v>
      </c>
      <c r="H4246" s="33">
        <v>0</v>
      </c>
      <c r="I4246" s="67">
        <v>590000000</v>
      </c>
      <c r="J4246" s="32" t="s">
        <v>394</v>
      </c>
      <c r="K4246" s="32" t="s">
        <v>957</v>
      </c>
      <c r="L4246" s="32" t="s">
        <v>394</v>
      </c>
      <c r="M4246" s="32" t="s">
        <v>69</v>
      </c>
      <c r="N4246" s="32" t="s">
        <v>6647</v>
      </c>
      <c r="O4246" s="32" t="s">
        <v>62</v>
      </c>
      <c r="P4246" s="32" t="s">
        <v>5716</v>
      </c>
      <c r="Q4246" s="32" t="s">
        <v>5717</v>
      </c>
      <c r="R4246" s="34">
        <v>30</v>
      </c>
      <c r="S4246" s="34">
        <v>120</v>
      </c>
      <c r="T4246" s="35">
        <f t="shared" si="328"/>
        <v>3600</v>
      </c>
      <c r="U4246" s="36">
        <f t="shared" si="329"/>
        <v>4032.0000000000005</v>
      </c>
      <c r="V4246" s="37" t="s">
        <v>48</v>
      </c>
      <c r="W4246" s="32">
        <v>2016</v>
      </c>
      <c r="X4246" s="38" t="s">
        <v>48</v>
      </c>
    </row>
    <row r="4247" spans="1:24" ht="50.1" customHeight="1">
      <c r="A4247" s="29" t="s">
        <v>10349</v>
      </c>
      <c r="B4247" s="30" t="s">
        <v>35</v>
      </c>
      <c r="C4247" s="31" t="s">
        <v>10350</v>
      </c>
      <c r="D4247" s="31" t="s">
        <v>10351</v>
      </c>
      <c r="E4247" s="31" t="s">
        <v>10124</v>
      </c>
      <c r="F4247" s="31" t="s">
        <v>10352</v>
      </c>
      <c r="G4247" s="32" t="s">
        <v>40</v>
      </c>
      <c r="H4247" s="33">
        <v>0</v>
      </c>
      <c r="I4247" s="67">
        <v>590000000</v>
      </c>
      <c r="J4247" s="32" t="s">
        <v>394</v>
      </c>
      <c r="K4247" s="32" t="s">
        <v>957</v>
      </c>
      <c r="L4247" s="32" t="s">
        <v>394</v>
      </c>
      <c r="M4247" s="32" t="s">
        <v>69</v>
      </c>
      <c r="N4247" s="32" t="s">
        <v>6647</v>
      </c>
      <c r="O4247" s="32" t="s">
        <v>62</v>
      </c>
      <c r="P4247" s="32" t="s">
        <v>684</v>
      </c>
      <c r="Q4247" s="32" t="s">
        <v>685</v>
      </c>
      <c r="R4247" s="34">
        <v>2</v>
      </c>
      <c r="S4247" s="34">
        <v>1000</v>
      </c>
      <c r="T4247" s="35">
        <f t="shared" si="328"/>
        <v>2000</v>
      </c>
      <c r="U4247" s="36">
        <f t="shared" si="329"/>
        <v>2240</v>
      </c>
      <c r="V4247" s="37" t="s">
        <v>48</v>
      </c>
      <c r="W4247" s="32">
        <v>2016</v>
      </c>
      <c r="X4247" s="38" t="s">
        <v>48</v>
      </c>
    </row>
    <row r="4248" spans="1:24" ht="50.1" customHeight="1">
      <c r="A4248" s="29" t="s">
        <v>10353</v>
      </c>
      <c r="B4248" s="30" t="s">
        <v>35</v>
      </c>
      <c r="C4248" s="31" t="s">
        <v>10256</v>
      </c>
      <c r="D4248" s="31" t="s">
        <v>10257</v>
      </c>
      <c r="E4248" s="31" t="s">
        <v>10258</v>
      </c>
      <c r="F4248" s="31" t="s">
        <v>10354</v>
      </c>
      <c r="G4248" s="32" t="s">
        <v>40</v>
      </c>
      <c r="H4248" s="33">
        <v>0</v>
      </c>
      <c r="I4248" s="67">
        <v>590000000</v>
      </c>
      <c r="J4248" s="32" t="s">
        <v>394</v>
      </c>
      <c r="K4248" s="32" t="s">
        <v>957</v>
      </c>
      <c r="L4248" s="32" t="s">
        <v>394</v>
      </c>
      <c r="M4248" s="32" t="s">
        <v>69</v>
      </c>
      <c r="N4248" s="32" t="s">
        <v>6647</v>
      </c>
      <c r="O4248" s="32" t="s">
        <v>62</v>
      </c>
      <c r="P4248" s="32" t="s">
        <v>684</v>
      </c>
      <c r="Q4248" s="32" t="s">
        <v>685</v>
      </c>
      <c r="R4248" s="34">
        <v>1</v>
      </c>
      <c r="S4248" s="34">
        <v>1200</v>
      </c>
      <c r="T4248" s="35">
        <f t="shared" si="328"/>
        <v>1200</v>
      </c>
      <c r="U4248" s="36">
        <f t="shared" si="329"/>
        <v>1344.0000000000002</v>
      </c>
      <c r="V4248" s="37" t="s">
        <v>48</v>
      </c>
      <c r="W4248" s="32">
        <v>2016</v>
      </c>
      <c r="X4248" s="38" t="s">
        <v>48</v>
      </c>
    </row>
    <row r="4249" spans="1:24" ht="50.1" customHeight="1">
      <c r="A4249" s="29" t="s">
        <v>10355</v>
      </c>
      <c r="B4249" s="30" t="s">
        <v>35</v>
      </c>
      <c r="C4249" s="31" t="s">
        <v>10356</v>
      </c>
      <c r="D4249" s="31" t="s">
        <v>10357</v>
      </c>
      <c r="E4249" s="31" t="s">
        <v>10358</v>
      </c>
      <c r="F4249" s="31" t="s">
        <v>10359</v>
      </c>
      <c r="G4249" s="32" t="s">
        <v>40</v>
      </c>
      <c r="H4249" s="33">
        <v>0</v>
      </c>
      <c r="I4249" s="67">
        <v>590000000</v>
      </c>
      <c r="J4249" s="32" t="s">
        <v>394</v>
      </c>
      <c r="K4249" s="32" t="s">
        <v>957</v>
      </c>
      <c r="L4249" s="32" t="s">
        <v>394</v>
      </c>
      <c r="M4249" s="32" t="s">
        <v>69</v>
      </c>
      <c r="N4249" s="32" t="s">
        <v>6647</v>
      </c>
      <c r="O4249" s="32" t="s">
        <v>62</v>
      </c>
      <c r="P4249" s="32" t="s">
        <v>684</v>
      </c>
      <c r="Q4249" s="32" t="s">
        <v>685</v>
      </c>
      <c r="R4249" s="34">
        <v>2</v>
      </c>
      <c r="S4249" s="34">
        <v>3200</v>
      </c>
      <c r="T4249" s="35">
        <f t="shared" si="328"/>
        <v>6400</v>
      </c>
      <c r="U4249" s="36">
        <f t="shared" si="329"/>
        <v>7168.0000000000009</v>
      </c>
      <c r="V4249" s="37" t="s">
        <v>48</v>
      </c>
      <c r="W4249" s="32">
        <v>2016</v>
      </c>
      <c r="X4249" s="38" t="s">
        <v>48</v>
      </c>
    </row>
    <row r="4250" spans="1:24" ht="50.1" customHeight="1">
      <c r="A4250" s="29" t="s">
        <v>10360</v>
      </c>
      <c r="B4250" s="30" t="s">
        <v>35</v>
      </c>
      <c r="C4250" s="31" t="s">
        <v>10361</v>
      </c>
      <c r="D4250" s="31" t="s">
        <v>10362</v>
      </c>
      <c r="E4250" s="31" t="s">
        <v>10109</v>
      </c>
      <c r="F4250" s="31" t="s">
        <v>10363</v>
      </c>
      <c r="G4250" s="32" t="s">
        <v>40</v>
      </c>
      <c r="H4250" s="33">
        <v>0</v>
      </c>
      <c r="I4250" s="67">
        <v>590000000</v>
      </c>
      <c r="J4250" s="32" t="s">
        <v>394</v>
      </c>
      <c r="K4250" s="32" t="s">
        <v>957</v>
      </c>
      <c r="L4250" s="32" t="s">
        <v>394</v>
      </c>
      <c r="M4250" s="32" t="s">
        <v>69</v>
      </c>
      <c r="N4250" s="32" t="s">
        <v>6647</v>
      </c>
      <c r="O4250" s="32" t="s">
        <v>62</v>
      </c>
      <c r="P4250" s="32" t="s">
        <v>5716</v>
      </c>
      <c r="Q4250" s="32" t="s">
        <v>5717</v>
      </c>
      <c r="R4250" s="34">
        <v>30</v>
      </c>
      <c r="S4250" s="34">
        <v>100</v>
      </c>
      <c r="T4250" s="35">
        <f t="shared" si="328"/>
        <v>3000</v>
      </c>
      <c r="U4250" s="36">
        <f t="shared" si="329"/>
        <v>3360.0000000000005</v>
      </c>
      <c r="V4250" s="37" t="s">
        <v>48</v>
      </c>
      <c r="W4250" s="32">
        <v>2016</v>
      </c>
      <c r="X4250" s="38" t="s">
        <v>48</v>
      </c>
    </row>
    <row r="4251" spans="1:24" ht="50.1" customHeight="1">
      <c r="A4251" s="29" t="s">
        <v>10364</v>
      </c>
      <c r="B4251" s="30" t="s">
        <v>35</v>
      </c>
      <c r="C4251" s="31" t="s">
        <v>10365</v>
      </c>
      <c r="D4251" s="31" t="s">
        <v>10366</v>
      </c>
      <c r="E4251" s="31" t="s">
        <v>10124</v>
      </c>
      <c r="F4251" s="31" t="s">
        <v>10367</v>
      </c>
      <c r="G4251" s="32" t="s">
        <v>40</v>
      </c>
      <c r="H4251" s="33">
        <v>0</v>
      </c>
      <c r="I4251" s="67">
        <v>590000000</v>
      </c>
      <c r="J4251" s="32" t="s">
        <v>394</v>
      </c>
      <c r="K4251" s="32" t="s">
        <v>957</v>
      </c>
      <c r="L4251" s="32" t="s">
        <v>394</v>
      </c>
      <c r="M4251" s="32" t="s">
        <v>69</v>
      </c>
      <c r="N4251" s="32" t="s">
        <v>6647</v>
      </c>
      <c r="O4251" s="32" t="s">
        <v>62</v>
      </c>
      <c r="P4251" s="32" t="s">
        <v>684</v>
      </c>
      <c r="Q4251" s="32" t="s">
        <v>685</v>
      </c>
      <c r="R4251" s="34">
        <v>20</v>
      </c>
      <c r="S4251" s="34">
        <v>110</v>
      </c>
      <c r="T4251" s="35">
        <f t="shared" si="328"/>
        <v>2200</v>
      </c>
      <c r="U4251" s="36">
        <f t="shared" si="329"/>
        <v>2464.0000000000005</v>
      </c>
      <c r="V4251" s="37" t="s">
        <v>48</v>
      </c>
      <c r="W4251" s="32">
        <v>2016</v>
      </c>
      <c r="X4251" s="38" t="s">
        <v>48</v>
      </c>
    </row>
    <row r="4252" spans="1:24" ht="50.1" customHeight="1">
      <c r="A4252" s="29" t="s">
        <v>10368</v>
      </c>
      <c r="B4252" s="30" t="s">
        <v>35</v>
      </c>
      <c r="C4252" s="31" t="s">
        <v>10369</v>
      </c>
      <c r="D4252" s="31" t="s">
        <v>10370</v>
      </c>
      <c r="E4252" s="31" t="s">
        <v>10109</v>
      </c>
      <c r="F4252" s="31" t="s">
        <v>10371</v>
      </c>
      <c r="G4252" s="32" t="s">
        <v>40</v>
      </c>
      <c r="H4252" s="33">
        <v>0</v>
      </c>
      <c r="I4252" s="67">
        <v>590000000</v>
      </c>
      <c r="J4252" s="32" t="s">
        <v>394</v>
      </c>
      <c r="K4252" s="32" t="s">
        <v>957</v>
      </c>
      <c r="L4252" s="32" t="s">
        <v>394</v>
      </c>
      <c r="M4252" s="32" t="s">
        <v>69</v>
      </c>
      <c r="N4252" s="32" t="s">
        <v>6647</v>
      </c>
      <c r="O4252" s="32" t="s">
        <v>62</v>
      </c>
      <c r="P4252" s="32" t="s">
        <v>5716</v>
      </c>
      <c r="Q4252" s="32" t="s">
        <v>5717</v>
      </c>
      <c r="R4252" s="34">
        <v>3</v>
      </c>
      <c r="S4252" s="34">
        <v>190</v>
      </c>
      <c r="T4252" s="35">
        <f t="shared" si="328"/>
        <v>570</v>
      </c>
      <c r="U4252" s="36">
        <f t="shared" si="329"/>
        <v>638.40000000000009</v>
      </c>
      <c r="V4252" s="37" t="s">
        <v>48</v>
      </c>
      <c r="W4252" s="32">
        <v>2016</v>
      </c>
      <c r="X4252" s="38" t="s">
        <v>48</v>
      </c>
    </row>
    <row r="4253" spans="1:24" ht="50.1" customHeight="1">
      <c r="A4253" s="29" t="s">
        <v>10372</v>
      </c>
      <c r="B4253" s="30" t="s">
        <v>35</v>
      </c>
      <c r="C4253" s="31" t="s">
        <v>10373</v>
      </c>
      <c r="D4253" s="31" t="s">
        <v>10374</v>
      </c>
      <c r="E4253" s="31" t="s">
        <v>10124</v>
      </c>
      <c r="F4253" s="31" t="s">
        <v>10375</v>
      </c>
      <c r="G4253" s="32" t="s">
        <v>40</v>
      </c>
      <c r="H4253" s="33">
        <v>0</v>
      </c>
      <c r="I4253" s="67">
        <v>590000000</v>
      </c>
      <c r="J4253" s="32" t="s">
        <v>394</v>
      </c>
      <c r="K4253" s="32" t="s">
        <v>957</v>
      </c>
      <c r="L4253" s="32" t="s">
        <v>394</v>
      </c>
      <c r="M4253" s="32" t="s">
        <v>69</v>
      </c>
      <c r="N4253" s="32" t="s">
        <v>6647</v>
      </c>
      <c r="O4253" s="32" t="s">
        <v>62</v>
      </c>
      <c r="P4253" s="32" t="s">
        <v>684</v>
      </c>
      <c r="Q4253" s="32" t="s">
        <v>685</v>
      </c>
      <c r="R4253" s="34">
        <v>1</v>
      </c>
      <c r="S4253" s="34">
        <v>1800</v>
      </c>
      <c r="T4253" s="35">
        <f t="shared" si="328"/>
        <v>1800</v>
      </c>
      <c r="U4253" s="36">
        <f t="shared" si="329"/>
        <v>2016.0000000000002</v>
      </c>
      <c r="V4253" s="37" t="s">
        <v>48</v>
      </c>
      <c r="W4253" s="32">
        <v>2016</v>
      </c>
      <c r="X4253" s="38" t="s">
        <v>48</v>
      </c>
    </row>
    <row r="4254" spans="1:24" ht="50.1" customHeight="1">
      <c r="A4254" s="29" t="s">
        <v>10376</v>
      </c>
      <c r="B4254" s="30" t="s">
        <v>35</v>
      </c>
      <c r="C4254" s="31" t="s">
        <v>10377</v>
      </c>
      <c r="D4254" s="31" t="s">
        <v>10378</v>
      </c>
      <c r="E4254" s="31" t="s">
        <v>10124</v>
      </c>
      <c r="F4254" s="31" t="s">
        <v>10379</v>
      </c>
      <c r="G4254" s="32" t="s">
        <v>40</v>
      </c>
      <c r="H4254" s="33">
        <v>0</v>
      </c>
      <c r="I4254" s="67">
        <v>590000000</v>
      </c>
      <c r="J4254" s="32" t="s">
        <v>394</v>
      </c>
      <c r="K4254" s="32" t="s">
        <v>957</v>
      </c>
      <c r="L4254" s="32" t="s">
        <v>394</v>
      </c>
      <c r="M4254" s="32" t="s">
        <v>69</v>
      </c>
      <c r="N4254" s="32" t="s">
        <v>6647</v>
      </c>
      <c r="O4254" s="32" t="s">
        <v>62</v>
      </c>
      <c r="P4254" s="32" t="s">
        <v>684</v>
      </c>
      <c r="Q4254" s="32" t="s">
        <v>685</v>
      </c>
      <c r="R4254" s="34">
        <v>1</v>
      </c>
      <c r="S4254" s="34">
        <v>1900</v>
      </c>
      <c r="T4254" s="35">
        <f t="shared" si="328"/>
        <v>1900</v>
      </c>
      <c r="U4254" s="36">
        <f t="shared" si="329"/>
        <v>2128</v>
      </c>
      <c r="V4254" s="37" t="s">
        <v>48</v>
      </c>
      <c r="W4254" s="32">
        <v>2016</v>
      </c>
      <c r="X4254" s="38" t="s">
        <v>48</v>
      </c>
    </row>
    <row r="4255" spans="1:24" ht="50.1" customHeight="1">
      <c r="A4255" s="29" t="s">
        <v>10380</v>
      </c>
      <c r="B4255" s="30" t="s">
        <v>35</v>
      </c>
      <c r="C4255" s="31" t="s">
        <v>10381</v>
      </c>
      <c r="D4255" s="31" t="s">
        <v>10382</v>
      </c>
      <c r="E4255" s="31" t="s">
        <v>10383</v>
      </c>
      <c r="F4255" s="31" t="s">
        <v>10384</v>
      </c>
      <c r="G4255" s="32" t="s">
        <v>40</v>
      </c>
      <c r="H4255" s="33">
        <v>0</v>
      </c>
      <c r="I4255" s="67">
        <v>590000000</v>
      </c>
      <c r="J4255" s="32" t="s">
        <v>394</v>
      </c>
      <c r="K4255" s="32" t="s">
        <v>957</v>
      </c>
      <c r="L4255" s="32" t="s">
        <v>394</v>
      </c>
      <c r="M4255" s="32" t="s">
        <v>69</v>
      </c>
      <c r="N4255" s="32" t="s">
        <v>6647</v>
      </c>
      <c r="O4255" s="32" t="s">
        <v>62</v>
      </c>
      <c r="P4255" s="32">
        <v>796</v>
      </c>
      <c r="Q4255" s="32" t="s">
        <v>47</v>
      </c>
      <c r="R4255" s="34">
        <v>1</v>
      </c>
      <c r="S4255" s="34">
        <v>6500</v>
      </c>
      <c r="T4255" s="35">
        <f t="shared" si="328"/>
        <v>6500</v>
      </c>
      <c r="U4255" s="36">
        <f t="shared" si="329"/>
        <v>7280.0000000000009</v>
      </c>
      <c r="V4255" s="37" t="s">
        <v>48</v>
      </c>
      <c r="W4255" s="32">
        <v>2016</v>
      </c>
      <c r="X4255" s="38" t="s">
        <v>48</v>
      </c>
    </row>
    <row r="4256" spans="1:24" ht="50.1" customHeight="1">
      <c r="A4256" s="29" t="s">
        <v>10385</v>
      </c>
      <c r="B4256" s="30" t="s">
        <v>35</v>
      </c>
      <c r="C4256" s="31" t="s">
        <v>10386</v>
      </c>
      <c r="D4256" s="31" t="s">
        <v>10387</v>
      </c>
      <c r="E4256" s="31" t="s">
        <v>10124</v>
      </c>
      <c r="F4256" s="31" t="s">
        <v>10388</v>
      </c>
      <c r="G4256" s="32" t="s">
        <v>40</v>
      </c>
      <c r="H4256" s="33">
        <v>0</v>
      </c>
      <c r="I4256" s="67">
        <v>590000000</v>
      </c>
      <c r="J4256" s="32" t="s">
        <v>394</v>
      </c>
      <c r="K4256" s="32" t="s">
        <v>957</v>
      </c>
      <c r="L4256" s="32" t="s">
        <v>394</v>
      </c>
      <c r="M4256" s="32" t="s">
        <v>69</v>
      </c>
      <c r="N4256" s="32" t="s">
        <v>6647</v>
      </c>
      <c r="O4256" s="32" t="s">
        <v>62</v>
      </c>
      <c r="P4256" s="32" t="s">
        <v>684</v>
      </c>
      <c r="Q4256" s="32" t="s">
        <v>685</v>
      </c>
      <c r="R4256" s="34">
        <v>200</v>
      </c>
      <c r="S4256" s="34">
        <v>40</v>
      </c>
      <c r="T4256" s="35">
        <f t="shared" si="328"/>
        <v>8000</v>
      </c>
      <c r="U4256" s="36">
        <f t="shared" si="329"/>
        <v>8960</v>
      </c>
      <c r="V4256" s="37" t="s">
        <v>48</v>
      </c>
      <c r="W4256" s="32">
        <v>2016</v>
      </c>
      <c r="X4256" s="38" t="s">
        <v>48</v>
      </c>
    </row>
    <row r="4257" spans="1:24" ht="50.1" customHeight="1">
      <c r="A4257" s="29" t="s">
        <v>10389</v>
      </c>
      <c r="B4257" s="30" t="s">
        <v>35</v>
      </c>
      <c r="C4257" s="31" t="s">
        <v>10261</v>
      </c>
      <c r="D4257" s="31" t="s">
        <v>10262</v>
      </c>
      <c r="E4257" s="31" t="s">
        <v>10263</v>
      </c>
      <c r="F4257" s="31" t="s">
        <v>10390</v>
      </c>
      <c r="G4257" s="32" t="s">
        <v>40</v>
      </c>
      <c r="H4257" s="33">
        <v>0</v>
      </c>
      <c r="I4257" s="67">
        <v>590000000</v>
      </c>
      <c r="J4257" s="32" t="s">
        <v>394</v>
      </c>
      <c r="K4257" s="32" t="s">
        <v>957</v>
      </c>
      <c r="L4257" s="32" t="s">
        <v>394</v>
      </c>
      <c r="M4257" s="32" t="s">
        <v>69</v>
      </c>
      <c r="N4257" s="32" t="s">
        <v>6647</v>
      </c>
      <c r="O4257" s="32" t="s">
        <v>62</v>
      </c>
      <c r="P4257" s="32" t="s">
        <v>684</v>
      </c>
      <c r="Q4257" s="32" t="s">
        <v>685</v>
      </c>
      <c r="R4257" s="34">
        <v>2</v>
      </c>
      <c r="S4257" s="34">
        <v>200</v>
      </c>
      <c r="T4257" s="35">
        <f t="shared" si="328"/>
        <v>400</v>
      </c>
      <c r="U4257" s="36">
        <f t="shared" si="329"/>
        <v>448.00000000000006</v>
      </c>
      <c r="V4257" s="37" t="s">
        <v>48</v>
      </c>
      <c r="W4257" s="32">
        <v>2016</v>
      </c>
      <c r="X4257" s="38" t="s">
        <v>48</v>
      </c>
    </row>
    <row r="4258" spans="1:24" ht="50.1" customHeight="1">
      <c r="A4258" s="29" t="s">
        <v>10391</v>
      </c>
      <c r="B4258" s="30" t="s">
        <v>35</v>
      </c>
      <c r="C4258" s="31" t="s">
        <v>10392</v>
      </c>
      <c r="D4258" s="31" t="s">
        <v>10393</v>
      </c>
      <c r="E4258" s="31" t="s">
        <v>10124</v>
      </c>
      <c r="F4258" s="31" t="s">
        <v>10394</v>
      </c>
      <c r="G4258" s="32" t="s">
        <v>40</v>
      </c>
      <c r="H4258" s="33">
        <v>0</v>
      </c>
      <c r="I4258" s="67">
        <v>590000000</v>
      </c>
      <c r="J4258" s="32" t="s">
        <v>394</v>
      </c>
      <c r="K4258" s="32" t="s">
        <v>957</v>
      </c>
      <c r="L4258" s="32" t="s">
        <v>394</v>
      </c>
      <c r="M4258" s="32" t="s">
        <v>69</v>
      </c>
      <c r="N4258" s="32" t="s">
        <v>6647</v>
      </c>
      <c r="O4258" s="32" t="s">
        <v>62</v>
      </c>
      <c r="P4258" s="32" t="s">
        <v>684</v>
      </c>
      <c r="Q4258" s="32" t="s">
        <v>685</v>
      </c>
      <c r="R4258" s="34">
        <v>1</v>
      </c>
      <c r="S4258" s="34">
        <v>1000</v>
      </c>
      <c r="T4258" s="35">
        <f t="shared" si="328"/>
        <v>1000</v>
      </c>
      <c r="U4258" s="36">
        <f t="shared" si="329"/>
        <v>1120</v>
      </c>
      <c r="V4258" s="37" t="s">
        <v>48</v>
      </c>
      <c r="W4258" s="32">
        <v>2016</v>
      </c>
      <c r="X4258" s="38" t="s">
        <v>48</v>
      </c>
    </row>
    <row r="4259" spans="1:24" ht="50.1" customHeight="1">
      <c r="A4259" s="29" t="s">
        <v>10395</v>
      </c>
      <c r="B4259" s="30" t="s">
        <v>35</v>
      </c>
      <c r="C4259" s="31" t="s">
        <v>10396</v>
      </c>
      <c r="D4259" s="31" t="s">
        <v>10397</v>
      </c>
      <c r="E4259" s="31" t="s">
        <v>10124</v>
      </c>
      <c r="F4259" s="31" t="s">
        <v>10398</v>
      </c>
      <c r="G4259" s="32" t="s">
        <v>40</v>
      </c>
      <c r="H4259" s="33">
        <v>0</v>
      </c>
      <c r="I4259" s="67">
        <v>590000000</v>
      </c>
      <c r="J4259" s="32" t="s">
        <v>394</v>
      </c>
      <c r="K4259" s="32" t="s">
        <v>957</v>
      </c>
      <c r="L4259" s="32" t="s">
        <v>394</v>
      </c>
      <c r="M4259" s="32" t="s">
        <v>69</v>
      </c>
      <c r="N4259" s="32" t="s">
        <v>6647</v>
      </c>
      <c r="O4259" s="32" t="s">
        <v>62</v>
      </c>
      <c r="P4259" s="32" t="s">
        <v>684</v>
      </c>
      <c r="Q4259" s="32" t="s">
        <v>685</v>
      </c>
      <c r="R4259" s="34">
        <v>40</v>
      </c>
      <c r="S4259" s="34">
        <v>35</v>
      </c>
      <c r="T4259" s="35">
        <f t="shared" si="328"/>
        <v>1400</v>
      </c>
      <c r="U4259" s="36">
        <f t="shared" si="329"/>
        <v>1568.0000000000002</v>
      </c>
      <c r="V4259" s="37" t="s">
        <v>48</v>
      </c>
      <c r="W4259" s="32">
        <v>2016</v>
      </c>
      <c r="X4259" s="38" t="s">
        <v>48</v>
      </c>
    </row>
    <row r="4260" spans="1:24" ht="50.1" customHeight="1">
      <c r="A4260" s="29" t="s">
        <v>10399</v>
      </c>
      <c r="B4260" s="30" t="s">
        <v>35</v>
      </c>
      <c r="C4260" s="31" t="s">
        <v>10400</v>
      </c>
      <c r="D4260" s="31" t="s">
        <v>10401</v>
      </c>
      <c r="E4260" s="31" t="s">
        <v>10402</v>
      </c>
      <c r="F4260" s="31" t="s">
        <v>10403</v>
      </c>
      <c r="G4260" s="32" t="s">
        <v>40</v>
      </c>
      <c r="H4260" s="33">
        <v>0</v>
      </c>
      <c r="I4260" s="67">
        <v>590000000</v>
      </c>
      <c r="J4260" s="32" t="s">
        <v>394</v>
      </c>
      <c r="K4260" s="32" t="s">
        <v>957</v>
      </c>
      <c r="L4260" s="32" t="s">
        <v>394</v>
      </c>
      <c r="M4260" s="32" t="s">
        <v>69</v>
      </c>
      <c r="N4260" s="32" t="s">
        <v>6647</v>
      </c>
      <c r="O4260" s="32" t="s">
        <v>62</v>
      </c>
      <c r="P4260" s="32">
        <v>796</v>
      </c>
      <c r="Q4260" s="32" t="s">
        <v>47</v>
      </c>
      <c r="R4260" s="34">
        <v>50</v>
      </c>
      <c r="S4260" s="34">
        <v>38</v>
      </c>
      <c r="T4260" s="35">
        <f t="shared" si="328"/>
        <v>1900</v>
      </c>
      <c r="U4260" s="36">
        <f t="shared" si="329"/>
        <v>2128</v>
      </c>
      <c r="V4260" s="37" t="s">
        <v>48</v>
      </c>
      <c r="W4260" s="32">
        <v>2016</v>
      </c>
      <c r="X4260" s="38" t="s">
        <v>48</v>
      </c>
    </row>
    <row r="4261" spans="1:24" ht="50.1" customHeight="1">
      <c r="A4261" s="29" t="s">
        <v>10404</v>
      </c>
      <c r="B4261" s="30" t="s">
        <v>35</v>
      </c>
      <c r="C4261" s="31" t="s">
        <v>10405</v>
      </c>
      <c r="D4261" s="31" t="s">
        <v>10401</v>
      </c>
      <c r="E4261" s="31" t="s">
        <v>10406</v>
      </c>
      <c r="F4261" s="31" t="s">
        <v>10407</v>
      </c>
      <c r="G4261" s="32" t="s">
        <v>40</v>
      </c>
      <c r="H4261" s="33">
        <v>0</v>
      </c>
      <c r="I4261" s="67">
        <v>590000000</v>
      </c>
      <c r="J4261" s="32" t="s">
        <v>394</v>
      </c>
      <c r="K4261" s="32" t="s">
        <v>957</v>
      </c>
      <c r="L4261" s="32" t="s">
        <v>394</v>
      </c>
      <c r="M4261" s="32" t="s">
        <v>69</v>
      </c>
      <c r="N4261" s="32" t="s">
        <v>6647</v>
      </c>
      <c r="O4261" s="32" t="s">
        <v>62</v>
      </c>
      <c r="P4261" s="32">
        <v>796</v>
      </c>
      <c r="Q4261" s="32" t="s">
        <v>47</v>
      </c>
      <c r="R4261" s="34">
        <v>100</v>
      </c>
      <c r="S4261" s="34">
        <v>28</v>
      </c>
      <c r="T4261" s="35">
        <f t="shared" ref="T4261:T4283" si="330">R4261*S4261</f>
        <v>2800</v>
      </c>
      <c r="U4261" s="36">
        <f t="shared" ref="U4261:U4283" si="331">T4261*1.12</f>
        <v>3136.0000000000005</v>
      </c>
      <c r="V4261" s="37" t="s">
        <v>48</v>
      </c>
      <c r="W4261" s="32">
        <v>2016</v>
      </c>
      <c r="X4261" s="38" t="s">
        <v>48</v>
      </c>
    </row>
    <row r="4262" spans="1:24" ht="50.1" customHeight="1">
      <c r="A4262" s="29" t="s">
        <v>10408</v>
      </c>
      <c r="B4262" s="30" t="s">
        <v>35</v>
      </c>
      <c r="C4262" s="31" t="s">
        <v>10409</v>
      </c>
      <c r="D4262" s="31" t="s">
        <v>10401</v>
      </c>
      <c r="E4262" s="31" t="s">
        <v>10410</v>
      </c>
      <c r="F4262" s="31" t="s">
        <v>10411</v>
      </c>
      <c r="G4262" s="32" t="s">
        <v>40</v>
      </c>
      <c r="H4262" s="33">
        <v>0</v>
      </c>
      <c r="I4262" s="67">
        <v>590000000</v>
      </c>
      <c r="J4262" s="32" t="s">
        <v>394</v>
      </c>
      <c r="K4262" s="32" t="s">
        <v>957</v>
      </c>
      <c r="L4262" s="32" t="s">
        <v>394</v>
      </c>
      <c r="M4262" s="32" t="s">
        <v>69</v>
      </c>
      <c r="N4262" s="32" t="s">
        <v>6647</v>
      </c>
      <c r="O4262" s="32" t="s">
        <v>62</v>
      </c>
      <c r="P4262" s="32">
        <v>796</v>
      </c>
      <c r="Q4262" s="32" t="s">
        <v>47</v>
      </c>
      <c r="R4262" s="34">
        <v>30</v>
      </c>
      <c r="S4262" s="34">
        <v>52</v>
      </c>
      <c r="T4262" s="35">
        <f t="shared" si="330"/>
        <v>1560</v>
      </c>
      <c r="U4262" s="36">
        <f t="shared" si="331"/>
        <v>1747.2000000000003</v>
      </c>
      <c r="V4262" s="37" t="s">
        <v>48</v>
      </c>
      <c r="W4262" s="32">
        <v>2016</v>
      </c>
      <c r="X4262" s="38" t="s">
        <v>48</v>
      </c>
    </row>
    <row r="4263" spans="1:24" ht="50.1" customHeight="1">
      <c r="A4263" s="29" t="s">
        <v>10412</v>
      </c>
      <c r="B4263" s="30" t="s">
        <v>35</v>
      </c>
      <c r="C4263" s="31" t="s">
        <v>10413</v>
      </c>
      <c r="D4263" s="31" t="s">
        <v>10401</v>
      </c>
      <c r="E4263" s="31" t="s">
        <v>10414</v>
      </c>
      <c r="F4263" s="31" t="s">
        <v>10415</v>
      </c>
      <c r="G4263" s="32" t="s">
        <v>40</v>
      </c>
      <c r="H4263" s="33">
        <v>0</v>
      </c>
      <c r="I4263" s="67">
        <v>590000000</v>
      </c>
      <c r="J4263" s="32" t="s">
        <v>394</v>
      </c>
      <c r="K4263" s="32" t="s">
        <v>957</v>
      </c>
      <c r="L4263" s="32" t="s">
        <v>394</v>
      </c>
      <c r="M4263" s="32" t="s">
        <v>69</v>
      </c>
      <c r="N4263" s="32" t="s">
        <v>6647</v>
      </c>
      <c r="O4263" s="32" t="s">
        <v>62</v>
      </c>
      <c r="P4263" s="32">
        <v>796</v>
      </c>
      <c r="Q4263" s="32" t="s">
        <v>47</v>
      </c>
      <c r="R4263" s="34">
        <v>100</v>
      </c>
      <c r="S4263" s="34">
        <v>28</v>
      </c>
      <c r="T4263" s="35">
        <f t="shared" si="330"/>
        <v>2800</v>
      </c>
      <c r="U4263" s="36">
        <f t="shared" si="331"/>
        <v>3136.0000000000005</v>
      </c>
      <c r="V4263" s="37" t="s">
        <v>48</v>
      </c>
      <c r="W4263" s="32">
        <v>2016</v>
      </c>
      <c r="X4263" s="38" t="s">
        <v>48</v>
      </c>
    </row>
    <row r="4264" spans="1:24" ht="50.1" customHeight="1">
      <c r="A4264" s="29" t="s">
        <v>10416</v>
      </c>
      <c r="B4264" s="30" t="s">
        <v>35</v>
      </c>
      <c r="C4264" s="31" t="s">
        <v>10417</v>
      </c>
      <c r="D4264" s="31" t="s">
        <v>10418</v>
      </c>
      <c r="E4264" s="31" t="s">
        <v>10124</v>
      </c>
      <c r="F4264" s="31" t="s">
        <v>10419</v>
      </c>
      <c r="G4264" s="32" t="s">
        <v>40</v>
      </c>
      <c r="H4264" s="33">
        <v>0</v>
      </c>
      <c r="I4264" s="67">
        <v>590000000</v>
      </c>
      <c r="J4264" s="32" t="s">
        <v>394</v>
      </c>
      <c r="K4264" s="32" t="s">
        <v>957</v>
      </c>
      <c r="L4264" s="32" t="s">
        <v>394</v>
      </c>
      <c r="M4264" s="32" t="s">
        <v>69</v>
      </c>
      <c r="N4264" s="32" t="s">
        <v>6647</v>
      </c>
      <c r="O4264" s="32" t="s">
        <v>62</v>
      </c>
      <c r="P4264" s="32" t="s">
        <v>684</v>
      </c>
      <c r="Q4264" s="32" t="s">
        <v>685</v>
      </c>
      <c r="R4264" s="34">
        <v>2</v>
      </c>
      <c r="S4264" s="34">
        <v>420</v>
      </c>
      <c r="T4264" s="35">
        <f t="shared" si="330"/>
        <v>840</v>
      </c>
      <c r="U4264" s="36">
        <f t="shared" si="331"/>
        <v>940.80000000000007</v>
      </c>
      <c r="V4264" s="37" t="s">
        <v>48</v>
      </c>
      <c r="W4264" s="32">
        <v>2016</v>
      </c>
      <c r="X4264" s="38" t="s">
        <v>48</v>
      </c>
    </row>
    <row r="4265" spans="1:24" ht="50.1" customHeight="1">
      <c r="A4265" s="29" t="s">
        <v>10420</v>
      </c>
      <c r="B4265" s="30" t="s">
        <v>35</v>
      </c>
      <c r="C4265" s="31" t="s">
        <v>10421</v>
      </c>
      <c r="D4265" s="31" t="s">
        <v>6459</v>
      </c>
      <c r="E4265" s="31" t="s">
        <v>10422</v>
      </c>
      <c r="F4265" s="31" t="s">
        <v>10423</v>
      </c>
      <c r="G4265" s="32" t="s">
        <v>40</v>
      </c>
      <c r="H4265" s="33">
        <v>0</v>
      </c>
      <c r="I4265" s="67">
        <v>590000000</v>
      </c>
      <c r="J4265" s="32" t="s">
        <v>41</v>
      </c>
      <c r="K4265" s="32" t="s">
        <v>957</v>
      </c>
      <c r="L4265" s="32" t="s">
        <v>41</v>
      </c>
      <c r="M4265" s="32" t="s">
        <v>84</v>
      </c>
      <c r="N4265" s="32" t="s">
        <v>85</v>
      </c>
      <c r="O4265" s="32" t="s">
        <v>62</v>
      </c>
      <c r="P4265" s="32">
        <v>796</v>
      </c>
      <c r="Q4265" s="32" t="s">
        <v>47</v>
      </c>
      <c r="R4265" s="34">
        <v>100</v>
      </c>
      <c r="S4265" s="34">
        <v>6</v>
      </c>
      <c r="T4265" s="35">
        <f t="shared" si="330"/>
        <v>600</v>
      </c>
      <c r="U4265" s="36">
        <f t="shared" si="331"/>
        <v>672.00000000000011</v>
      </c>
      <c r="V4265" s="37" t="s">
        <v>48</v>
      </c>
      <c r="W4265" s="32">
        <v>2016</v>
      </c>
      <c r="X4265" s="38" t="s">
        <v>48</v>
      </c>
    </row>
    <row r="4266" spans="1:24" ht="50.1" customHeight="1">
      <c r="A4266" s="29" t="s">
        <v>10424</v>
      </c>
      <c r="B4266" s="30" t="s">
        <v>35</v>
      </c>
      <c r="C4266" s="31" t="s">
        <v>10425</v>
      </c>
      <c r="D4266" s="31" t="s">
        <v>1191</v>
      </c>
      <c r="E4266" s="31" t="s">
        <v>10426</v>
      </c>
      <c r="F4266" s="31" t="s">
        <v>48</v>
      </c>
      <c r="G4266" s="32" t="s">
        <v>40</v>
      </c>
      <c r="H4266" s="33">
        <v>0</v>
      </c>
      <c r="I4266" s="67">
        <v>590000000</v>
      </c>
      <c r="J4266" s="32" t="s">
        <v>41</v>
      </c>
      <c r="K4266" s="32" t="s">
        <v>957</v>
      </c>
      <c r="L4266" s="32" t="s">
        <v>41</v>
      </c>
      <c r="M4266" s="32" t="s">
        <v>44</v>
      </c>
      <c r="N4266" s="32" t="s">
        <v>6647</v>
      </c>
      <c r="O4266" s="32" t="s">
        <v>2295</v>
      </c>
      <c r="P4266" s="32">
        <v>796</v>
      </c>
      <c r="Q4266" s="32" t="s">
        <v>47</v>
      </c>
      <c r="R4266" s="34">
        <v>30</v>
      </c>
      <c r="S4266" s="34">
        <v>1500</v>
      </c>
      <c r="T4266" s="35">
        <f t="shared" si="330"/>
        <v>45000</v>
      </c>
      <c r="U4266" s="36">
        <f t="shared" si="331"/>
        <v>50400.000000000007</v>
      </c>
      <c r="V4266" s="37" t="s">
        <v>48</v>
      </c>
      <c r="W4266" s="32">
        <v>2016</v>
      </c>
      <c r="X4266" s="38" t="s">
        <v>48</v>
      </c>
    </row>
    <row r="4267" spans="1:24" ht="50.1" customHeight="1">
      <c r="A4267" s="29" t="s">
        <v>10427</v>
      </c>
      <c r="B4267" s="30" t="s">
        <v>35</v>
      </c>
      <c r="C4267" s="31" t="s">
        <v>10428</v>
      </c>
      <c r="D4267" s="31" t="s">
        <v>10429</v>
      </c>
      <c r="E4267" s="31" t="s">
        <v>10430</v>
      </c>
      <c r="F4267" s="31" t="s">
        <v>48</v>
      </c>
      <c r="G4267" s="32" t="s">
        <v>40</v>
      </c>
      <c r="H4267" s="33">
        <v>0</v>
      </c>
      <c r="I4267" s="67">
        <v>590000000</v>
      </c>
      <c r="J4267" s="32" t="s">
        <v>41</v>
      </c>
      <c r="K4267" s="32" t="s">
        <v>957</v>
      </c>
      <c r="L4267" s="32" t="s">
        <v>41</v>
      </c>
      <c r="M4267" s="32" t="s">
        <v>44</v>
      </c>
      <c r="N4267" s="32" t="s">
        <v>6647</v>
      </c>
      <c r="O4267" s="32" t="s">
        <v>2295</v>
      </c>
      <c r="P4267" s="32">
        <v>796</v>
      </c>
      <c r="Q4267" s="32" t="s">
        <v>47</v>
      </c>
      <c r="R4267" s="34">
        <v>20</v>
      </c>
      <c r="S4267" s="34">
        <v>600</v>
      </c>
      <c r="T4267" s="35">
        <f t="shared" si="330"/>
        <v>12000</v>
      </c>
      <c r="U4267" s="36">
        <f t="shared" si="331"/>
        <v>13440.000000000002</v>
      </c>
      <c r="V4267" s="37" t="s">
        <v>48</v>
      </c>
      <c r="W4267" s="32">
        <v>2016</v>
      </c>
      <c r="X4267" s="38" t="s">
        <v>48</v>
      </c>
    </row>
    <row r="4268" spans="1:24" ht="50.1" customHeight="1">
      <c r="A4268" s="29" t="s">
        <v>10431</v>
      </c>
      <c r="B4268" s="30" t="s">
        <v>35</v>
      </c>
      <c r="C4268" s="31" t="s">
        <v>10432</v>
      </c>
      <c r="D4268" s="31" t="s">
        <v>3742</v>
      </c>
      <c r="E4268" s="31" t="s">
        <v>10433</v>
      </c>
      <c r="F4268" s="31" t="s">
        <v>48</v>
      </c>
      <c r="G4268" s="32" t="s">
        <v>40</v>
      </c>
      <c r="H4268" s="33">
        <v>0</v>
      </c>
      <c r="I4268" s="67">
        <v>590000000</v>
      </c>
      <c r="J4268" s="32" t="s">
        <v>41</v>
      </c>
      <c r="K4268" s="32" t="s">
        <v>957</v>
      </c>
      <c r="L4268" s="32" t="s">
        <v>41</v>
      </c>
      <c r="M4268" s="32" t="s">
        <v>44</v>
      </c>
      <c r="N4268" s="32" t="s">
        <v>6647</v>
      </c>
      <c r="O4268" s="32" t="s">
        <v>2295</v>
      </c>
      <c r="P4268" s="32">
        <v>796</v>
      </c>
      <c r="Q4268" s="32" t="s">
        <v>47</v>
      </c>
      <c r="R4268" s="34">
        <v>200</v>
      </c>
      <c r="S4268" s="34">
        <v>6</v>
      </c>
      <c r="T4268" s="35">
        <f t="shared" si="330"/>
        <v>1200</v>
      </c>
      <c r="U4268" s="36">
        <f t="shared" si="331"/>
        <v>1344.0000000000002</v>
      </c>
      <c r="V4268" s="37" t="s">
        <v>48</v>
      </c>
      <c r="W4268" s="32">
        <v>2016</v>
      </c>
      <c r="X4268" s="38" t="s">
        <v>48</v>
      </c>
    </row>
    <row r="4269" spans="1:24" ht="50.1" customHeight="1">
      <c r="A4269" s="29" t="s">
        <v>10434</v>
      </c>
      <c r="B4269" s="30" t="s">
        <v>35</v>
      </c>
      <c r="C4269" s="31" t="s">
        <v>10102</v>
      </c>
      <c r="D4269" s="31" t="s">
        <v>10103</v>
      </c>
      <c r="E4269" s="31" t="s">
        <v>10104</v>
      </c>
      <c r="F4269" s="31" t="s">
        <v>10105</v>
      </c>
      <c r="G4269" s="32" t="s">
        <v>40</v>
      </c>
      <c r="H4269" s="33">
        <v>0</v>
      </c>
      <c r="I4269" s="67">
        <v>590000000</v>
      </c>
      <c r="J4269" s="32" t="s">
        <v>41</v>
      </c>
      <c r="K4269" s="32" t="s">
        <v>957</v>
      </c>
      <c r="L4269" s="32" t="s">
        <v>41</v>
      </c>
      <c r="M4269" s="32" t="s">
        <v>69</v>
      </c>
      <c r="N4269" s="32" t="s">
        <v>85</v>
      </c>
      <c r="O4269" s="32" t="s">
        <v>62</v>
      </c>
      <c r="P4269" s="32" t="s">
        <v>133</v>
      </c>
      <c r="Q4269" s="32" t="s">
        <v>134</v>
      </c>
      <c r="R4269" s="34">
        <v>50</v>
      </c>
      <c r="S4269" s="34">
        <v>1696.4290000000001</v>
      </c>
      <c r="T4269" s="35">
        <f t="shared" si="330"/>
        <v>84821.450000000012</v>
      </c>
      <c r="U4269" s="36">
        <f t="shared" si="331"/>
        <v>95000.024000000019</v>
      </c>
      <c r="V4269" s="37" t="s">
        <v>48</v>
      </c>
      <c r="W4269" s="32">
        <v>2016</v>
      </c>
      <c r="X4269" s="38" t="s">
        <v>48</v>
      </c>
    </row>
    <row r="4270" spans="1:24" ht="50.1" customHeight="1">
      <c r="A4270" s="29" t="s">
        <v>10435</v>
      </c>
      <c r="B4270" s="30" t="s">
        <v>35</v>
      </c>
      <c r="C4270" s="31" t="s">
        <v>10436</v>
      </c>
      <c r="D4270" s="31" t="s">
        <v>5045</v>
      </c>
      <c r="E4270" s="31" t="s">
        <v>10437</v>
      </c>
      <c r="F4270" s="31" t="s">
        <v>10438</v>
      </c>
      <c r="G4270" s="32" t="s">
        <v>40</v>
      </c>
      <c r="H4270" s="33">
        <v>0</v>
      </c>
      <c r="I4270" s="67">
        <v>590000000</v>
      </c>
      <c r="J4270" s="32" t="s">
        <v>394</v>
      </c>
      <c r="K4270" s="32" t="s">
        <v>957</v>
      </c>
      <c r="L4270" s="32" t="s">
        <v>83</v>
      </c>
      <c r="M4270" s="32" t="s">
        <v>69</v>
      </c>
      <c r="N4270" s="32" t="s">
        <v>3561</v>
      </c>
      <c r="O4270" s="32" t="s">
        <v>2295</v>
      </c>
      <c r="P4270" s="32">
        <v>796</v>
      </c>
      <c r="Q4270" s="32" t="s">
        <v>47</v>
      </c>
      <c r="R4270" s="34">
        <v>1</v>
      </c>
      <c r="S4270" s="34">
        <v>64923</v>
      </c>
      <c r="T4270" s="35">
        <f t="shared" si="330"/>
        <v>64923</v>
      </c>
      <c r="U4270" s="36">
        <f t="shared" si="331"/>
        <v>72713.760000000009</v>
      </c>
      <c r="V4270" s="37" t="s">
        <v>48</v>
      </c>
      <c r="W4270" s="32">
        <v>2016</v>
      </c>
      <c r="X4270" s="38" t="s">
        <v>48</v>
      </c>
    </row>
    <row r="4271" spans="1:24" ht="50.1" customHeight="1">
      <c r="A4271" s="29" t="s">
        <v>10439</v>
      </c>
      <c r="B4271" s="30" t="s">
        <v>35</v>
      </c>
      <c r="C4271" s="31" t="s">
        <v>10440</v>
      </c>
      <c r="D4271" s="31" t="s">
        <v>1149</v>
      </c>
      <c r="E4271" s="31" t="s">
        <v>10441</v>
      </c>
      <c r="F4271" s="31" t="s">
        <v>10442</v>
      </c>
      <c r="G4271" s="32" t="s">
        <v>40</v>
      </c>
      <c r="H4271" s="33">
        <v>0</v>
      </c>
      <c r="I4271" s="67">
        <v>590000000</v>
      </c>
      <c r="J4271" s="32" t="s">
        <v>41</v>
      </c>
      <c r="K4271" s="32" t="s">
        <v>957</v>
      </c>
      <c r="L4271" s="32" t="s">
        <v>302</v>
      </c>
      <c r="M4271" s="32" t="s">
        <v>69</v>
      </c>
      <c r="N4271" s="32" t="s">
        <v>3561</v>
      </c>
      <c r="O4271" s="32" t="s">
        <v>2295</v>
      </c>
      <c r="P4271" s="32">
        <v>796</v>
      </c>
      <c r="Q4271" s="32" t="s">
        <v>47</v>
      </c>
      <c r="R4271" s="34">
        <v>260</v>
      </c>
      <c r="S4271" s="34">
        <v>29</v>
      </c>
      <c r="T4271" s="35">
        <f t="shared" si="330"/>
        <v>7540</v>
      </c>
      <c r="U4271" s="36">
        <f t="shared" si="331"/>
        <v>8444.8000000000011</v>
      </c>
      <c r="V4271" s="37" t="s">
        <v>48</v>
      </c>
      <c r="W4271" s="32">
        <v>2016</v>
      </c>
      <c r="X4271" s="38" t="s">
        <v>48</v>
      </c>
    </row>
    <row r="4272" spans="1:24" ht="50.1" customHeight="1">
      <c r="A4272" s="29" t="s">
        <v>10443</v>
      </c>
      <c r="B4272" s="30" t="s">
        <v>35</v>
      </c>
      <c r="C4272" s="31" t="s">
        <v>10440</v>
      </c>
      <c r="D4272" s="31" t="s">
        <v>1149</v>
      </c>
      <c r="E4272" s="31" t="s">
        <v>10441</v>
      </c>
      <c r="F4272" s="31" t="s">
        <v>10444</v>
      </c>
      <c r="G4272" s="32" t="s">
        <v>40</v>
      </c>
      <c r="H4272" s="33">
        <v>0</v>
      </c>
      <c r="I4272" s="67">
        <v>590000000</v>
      </c>
      <c r="J4272" s="32" t="s">
        <v>41</v>
      </c>
      <c r="K4272" s="32" t="s">
        <v>957</v>
      </c>
      <c r="L4272" s="32" t="s">
        <v>302</v>
      </c>
      <c r="M4272" s="32" t="s">
        <v>69</v>
      </c>
      <c r="N4272" s="32" t="s">
        <v>3561</v>
      </c>
      <c r="O4272" s="32" t="s">
        <v>2295</v>
      </c>
      <c r="P4272" s="32">
        <v>796</v>
      </c>
      <c r="Q4272" s="32" t="s">
        <v>47</v>
      </c>
      <c r="R4272" s="34">
        <v>56</v>
      </c>
      <c r="S4272" s="34">
        <v>30</v>
      </c>
      <c r="T4272" s="35">
        <f t="shared" si="330"/>
        <v>1680</v>
      </c>
      <c r="U4272" s="36">
        <f t="shared" si="331"/>
        <v>1881.6000000000001</v>
      </c>
      <c r="V4272" s="37" t="s">
        <v>48</v>
      </c>
      <c r="W4272" s="32">
        <v>2016</v>
      </c>
      <c r="X4272" s="38" t="s">
        <v>48</v>
      </c>
    </row>
    <row r="4273" spans="1:24" ht="50.1" customHeight="1">
      <c r="A4273" s="29" t="s">
        <v>10445</v>
      </c>
      <c r="B4273" s="30" t="s">
        <v>35</v>
      </c>
      <c r="C4273" s="31" t="s">
        <v>10446</v>
      </c>
      <c r="D4273" s="31" t="s">
        <v>673</v>
      </c>
      <c r="E4273" s="31" t="s">
        <v>10447</v>
      </c>
      <c r="F4273" s="31" t="s">
        <v>10448</v>
      </c>
      <c r="G4273" s="32" t="s">
        <v>40</v>
      </c>
      <c r="H4273" s="33">
        <v>0</v>
      </c>
      <c r="I4273" s="67">
        <v>590000000</v>
      </c>
      <c r="J4273" s="32" t="s">
        <v>41</v>
      </c>
      <c r="K4273" s="32" t="s">
        <v>957</v>
      </c>
      <c r="L4273" s="32" t="s">
        <v>41</v>
      </c>
      <c r="M4273" s="32" t="s">
        <v>84</v>
      </c>
      <c r="N4273" s="32" t="s">
        <v>303</v>
      </c>
      <c r="O4273" s="32" t="s">
        <v>483</v>
      </c>
      <c r="P4273" s="32">
        <v>796</v>
      </c>
      <c r="Q4273" s="32" t="s">
        <v>47</v>
      </c>
      <c r="R4273" s="34">
        <v>3</v>
      </c>
      <c r="S4273" s="34">
        <v>21714.285</v>
      </c>
      <c r="T4273" s="35">
        <f t="shared" si="330"/>
        <v>65142.854999999996</v>
      </c>
      <c r="U4273" s="36">
        <f t="shared" si="331"/>
        <v>72959.997600000002</v>
      </c>
      <c r="V4273" s="37" t="s">
        <v>48</v>
      </c>
      <c r="W4273" s="32">
        <v>2016</v>
      </c>
      <c r="X4273" s="38" t="s">
        <v>48</v>
      </c>
    </row>
    <row r="4274" spans="1:24" ht="50.1" customHeight="1">
      <c r="A4274" s="29" t="s">
        <v>10449</v>
      </c>
      <c r="B4274" s="30" t="s">
        <v>35</v>
      </c>
      <c r="C4274" s="31" t="s">
        <v>10446</v>
      </c>
      <c r="D4274" s="31" t="s">
        <v>673</v>
      </c>
      <c r="E4274" s="31" t="s">
        <v>10447</v>
      </c>
      <c r="F4274" s="31" t="s">
        <v>10450</v>
      </c>
      <c r="G4274" s="32" t="s">
        <v>40</v>
      </c>
      <c r="H4274" s="33">
        <v>0</v>
      </c>
      <c r="I4274" s="67">
        <v>590000000</v>
      </c>
      <c r="J4274" s="32" t="s">
        <v>41</v>
      </c>
      <c r="K4274" s="32" t="s">
        <v>957</v>
      </c>
      <c r="L4274" s="32" t="s">
        <v>41</v>
      </c>
      <c r="M4274" s="32" t="s">
        <v>84</v>
      </c>
      <c r="N4274" s="32" t="s">
        <v>303</v>
      </c>
      <c r="O4274" s="32" t="s">
        <v>483</v>
      </c>
      <c r="P4274" s="32">
        <v>796</v>
      </c>
      <c r="Q4274" s="32" t="s">
        <v>47</v>
      </c>
      <c r="R4274" s="34">
        <v>3</v>
      </c>
      <c r="S4274" s="34">
        <v>13035.714</v>
      </c>
      <c r="T4274" s="35">
        <f t="shared" si="330"/>
        <v>39107.142</v>
      </c>
      <c r="U4274" s="36">
        <f t="shared" si="331"/>
        <v>43799.999040000002</v>
      </c>
      <c r="V4274" s="37" t="s">
        <v>48</v>
      </c>
      <c r="W4274" s="32">
        <v>2016</v>
      </c>
      <c r="X4274" s="38" t="s">
        <v>48</v>
      </c>
    </row>
    <row r="4275" spans="1:24" ht="50.1" customHeight="1">
      <c r="A4275" s="29" t="s">
        <v>10451</v>
      </c>
      <c r="B4275" s="30" t="s">
        <v>35</v>
      </c>
      <c r="C4275" s="31" t="s">
        <v>10452</v>
      </c>
      <c r="D4275" s="31" t="s">
        <v>10453</v>
      </c>
      <c r="E4275" s="31" t="s">
        <v>10454</v>
      </c>
      <c r="F4275" s="31" t="s">
        <v>10455</v>
      </c>
      <c r="G4275" s="32" t="s">
        <v>40</v>
      </c>
      <c r="H4275" s="33">
        <v>0</v>
      </c>
      <c r="I4275" s="67">
        <v>590000000</v>
      </c>
      <c r="J4275" s="32" t="s">
        <v>41</v>
      </c>
      <c r="K4275" s="32" t="s">
        <v>957</v>
      </c>
      <c r="L4275" s="32" t="s">
        <v>43</v>
      </c>
      <c r="M4275" s="32" t="s">
        <v>69</v>
      </c>
      <c r="N4275" s="32" t="s">
        <v>284</v>
      </c>
      <c r="O4275" s="32" t="s">
        <v>77</v>
      </c>
      <c r="P4275" s="32">
        <v>796</v>
      </c>
      <c r="Q4275" s="32" t="s">
        <v>47</v>
      </c>
      <c r="R4275" s="34">
        <v>4</v>
      </c>
      <c r="S4275" s="34">
        <v>401.786</v>
      </c>
      <c r="T4275" s="35">
        <f t="shared" si="330"/>
        <v>1607.144</v>
      </c>
      <c r="U4275" s="36">
        <f t="shared" si="331"/>
        <v>1800.0012800000002</v>
      </c>
      <c r="V4275" s="37" t="s">
        <v>48</v>
      </c>
      <c r="W4275" s="32">
        <v>2016</v>
      </c>
      <c r="X4275" s="38" t="s">
        <v>48</v>
      </c>
    </row>
    <row r="4276" spans="1:24" ht="50.1" customHeight="1">
      <c r="A4276" s="29" t="s">
        <v>10456</v>
      </c>
      <c r="B4276" s="30" t="s">
        <v>35</v>
      </c>
      <c r="C4276" s="31" t="s">
        <v>10457</v>
      </c>
      <c r="D4276" s="31" t="s">
        <v>10458</v>
      </c>
      <c r="E4276" s="31" t="s">
        <v>10459</v>
      </c>
      <c r="F4276" s="31" t="s">
        <v>10460</v>
      </c>
      <c r="G4276" s="32" t="s">
        <v>40</v>
      </c>
      <c r="H4276" s="33">
        <v>0</v>
      </c>
      <c r="I4276" s="67">
        <v>590000000</v>
      </c>
      <c r="J4276" s="32" t="s">
        <v>41</v>
      </c>
      <c r="K4276" s="32" t="s">
        <v>957</v>
      </c>
      <c r="L4276" s="32" t="s">
        <v>43</v>
      </c>
      <c r="M4276" s="32" t="s">
        <v>69</v>
      </c>
      <c r="N4276" s="32" t="s">
        <v>284</v>
      </c>
      <c r="O4276" s="32" t="s">
        <v>77</v>
      </c>
      <c r="P4276" s="32">
        <v>796</v>
      </c>
      <c r="Q4276" s="32" t="s">
        <v>47</v>
      </c>
      <c r="R4276" s="34">
        <v>2</v>
      </c>
      <c r="S4276" s="34">
        <v>49.106999999999999</v>
      </c>
      <c r="T4276" s="35">
        <f t="shared" si="330"/>
        <v>98.213999999999999</v>
      </c>
      <c r="U4276" s="36">
        <f t="shared" si="331"/>
        <v>109.99968000000001</v>
      </c>
      <c r="V4276" s="37" t="s">
        <v>48</v>
      </c>
      <c r="W4276" s="32">
        <v>2016</v>
      </c>
      <c r="X4276" s="38" t="s">
        <v>48</v>
      </c>
    </row>
    <row r="4277" spans="1:24" ht="50.1" customHeight="1">
      <c r="A4277" s="29" t="s">
        <v>10461</v>
      </c>
      <c r="B4277" s="30" t="s">
        <v>35</v>
      </c>
      <c r="C4277" s="31" t="s">
        <v>5352</v>
      </c>
      <c r="D4277" s="31" t="s">
        <v>5353</v>
      </c>
      <c r="E4277" s="31" t="s">
        <v>5354</v>
      </c>
      <c r="F4277" s="31" t="s">
        <v>5355</v>
      </c>
      <c r="G4277" s="32" t="s">
        <v>40</v>
      </c>
      <c r="H4277" s="33">
        <v>0</v>
      </c>
      <c r="I4277" s="67">
        <v>590000000</v>
      </c>
      <c r="J4277" s="32" t="s">
        <v>41</v>
      </c>
      <c r="K4277" s="32" t="s">
        <v>957</v>
      </c>
      <c r="L4277" s="32" t="s">
        <v>43</v>
      </c>
      <c r="M4277" s="32" t="s">
        <v>69</v>
      </c>
      <c r="N4277" s="32" t="s">
        <v>284</v>
      </c>
      <c r="O4277" s="32" t="s">
        <v>77</v>
      </c>
      <c r="P4277" s="32">
        <v>796</v>
      </c>
      <c r="Q4277" s="32" t="s">
        <v>47</v>
      </c>
      <c r="R4277" s="34">
        <v>10</v>
      </c>
      <c r="S4277" s="34">
        <v>129.464</v>
      </c>
      <c r="T4277" s="35">
        <f t="shared" si="330"/>
        <v>1294.6399999999999</v>
      </c>
      <c r="U4277" s="36">
        <f t="shared" si="331"/>
        <v>1449.9967999999999</v>
      </c>
      <c r="V4277" s="37" t="s">
        <v>48</v>
      </c>
      <c r="W4277" s="32">
        <v>2016</v>
      </c>
      <c r="X4277" s="38" t="s">
        <v>48</v>
      </c>
    </row>
    <row r="4278" spans="1:24" ht="50.1" customHeight="1">
      <c r="A4278" s="29" t="s">
        <v>10462</v>
      </c>
      <c r="B4278" s="30" t="s">
        <v>35</v>
      </c>
      <c r="C4278" s="31" t="s">
        <v>10463</v>
      </c>
      <c r="D4278" s="31" t="s">
        <v>10464</v>
      </c>
      <c r="E4278" s="31" t="s">
        <v>10465</v>
      </c>
      <c r="F4278" s="31" t="s">
        <v>48</v>
      </c>
      <c r="G4278" s="32" t="s">
        <v>40</v>
      </c>
      <c r="H4278" s="33">
        <v>0</v>
      </c>
      <c r="I4278" s="67">
        <v>590000000</v>
      </c>
      <c r="J4278" s="32" t="s">
        <v>41</v>
      </c>
      <c r="K4278" s="32" t="s">
        <v>957</v>
      </c>
      <c r="L4278" s="32" t="s">
        <v>43</v>
      </c>
      <c r="M4278" s="32" t="s">
        <v>69</v>
      </c>
      <c r="N4278" s="32" t="s">
        <v>284</v>
      </c>
      <c r="O4278" s="32" t="s">
        <v>77</v>
      </c>
      <c r="P4278" s="32">
        <v>796</v>
      </c>
      <c r="Q4278" s="32" t="s">
        <v>47</v>
      </c>
      <c r="R4278" s="34">
        <v>4</v>
      </c>
      <c r="S4278" s="34">
        <v>71.429000000000002</v>
      </c>
      <c r="T4278" s="35">
        <f t="shared" si="330"/>
        <v>285.71600000000001</v>
      </c>
      <c r="U4278" s="36">
        <f t="shared" si="331"/>
        <v>320.00192000000004</v>
      </c>
      <c r="V4278" s="37" t="s">
        <v>48</v>
      </c>
      <c r="W4278" s="32">
        <v>2016</v>
      </c>
      <c r="X4278" s="38" t="s">
        <v>48</v>
      </c>
    </row>
    <row r="4279" spans="1:24" ht="50.1" customHeight="1">
      <c r="A4279" s="29" t="s">
        <v>10466</v>
      </c>
      <c r="B4279" s="30" t="s">
        <v>35</v>
      </c>
      <c r="C4279" s="31" t="s">
        <v>10467</v>
      </c>
      <c r="D4279" s="31" t="s">
        <v>10468</v>
      </c>
      <c r="E4279" s="31" t="s">
        <v>10469</v>
      </c>
      <c r="F4279" s="31" t="s">
        <v>10470</v>
      </c>
      <c r="G4279" s="32" t="s">
        <v>40</v>
      </c>
      <c r="H4279" s="33">
        <v>0</v>
      </c>
      <c r="I4279" s="67">
        <v>590000000</v>
      </c>
      <c r="J4279" s="32" t="s">
        <v>41</v>
      </c>
      <c r="K4279" s="32" t="s">
        <v>957</v>
      </c>
      <c r="L4279" s="32" t="s">
        <v>43</v>
      </c>
      <c r="M4279" s="32" t="s">
        <v>69</v>
      </c>
      <c r="N4279" s="32" t="s">
        <v>284</v>
      </c>
      <c r="O4279" s="32" t="s">
        <v>77</v>
      </c>
      <c r="P4279" s="32" t="s">
        <v>3452</v>
      </c>
      <c r="Q4279" s="32" t="s">
        <v>3453</v>
      </c>
      <c r="R4279" s="34">
        <v>1</v>
      </c>
      <c r="S4279" s="34">
        <v>49.106999999999999</v>
      </c>
      <c r="T4279" s="35">
        <f t="shared" si="330"/>
        <v>49.106999999999999</v>
      </c>
      <c r="U4279" s="36">
        <f t="shared" si="331"/>
        <v>54.999840000000006</v>
      </c>
      <c r="V4279" s="37" t="s">
        <v>48</v>
      </c>
      <c r="W4279" s="32">
        <v>2016</v>
      </c>
      <c r="X4279" s="38" t="s">
        <v>48</v>
      </c>
    </row>
    <row r="4280" spans="1:24" ht="50.1" customHeight="1">
      <c r="A4280" s="29" t="s">
        <v>10471</v>
      </c>
      <c r="B4280" s="30" t="s">
        <v>35</v>
      </c>
      <c r="C4280" s="31" t="s">
        <v>10472</v>
      </c>
      <c r="D4280" s="31" t="s">
        <v>10473</v>
      </c>
      <c r="E4280" s="31" t="s">
        <v>10474</v>
      </c>
      <c r="F4280" s="31" t="s">
        <v>10475</v>
      </c>
      <c r="G4280" s="32" t="s">
        <v>40</v>
      </c>
      <c r="H4280" s="33">
        <v>0</v>
      </c>
      <c r="I4280" s="67">
        <v>590000000</v>
      </c>
      <c r="J4280" s="32" t="s">
        <v>41</v>
      </c>
      <c r="K4280" s="32" t="s">
        <v>957</v>
      </c>
      <c r="L4280" s="32" t="s">
        <v>43</v>
      </c>
      <c r="M4280" s="32" t="s">
        <v>69</v>
      </c>
      <c r="N4280" s="32" t="s">
        <v>284</v>
      </c>
      <c r="O4280" s="32" t="s">
        <v>77</v>
      </c>
      <c r="P4280" s="32">
        <v>796</v>
      </c>
      <c r="Q4280" s="32" t="s">
        <v>47</v>
      </c>
      <c r="R4280" s="34">
        <v>30</v>
      </c>
      <c r="S4280" s="34">
        <v>8.9290000000000003</v>
      </c>
      <c r="T4280" s="35">
        <f t="shared" si="330"/>
        <v>267.87</v>
      </c>
      <c r="U4280" s="36">
        <f t="shared" si="331"/>
        <v>300.01440000000002</v>
      </c>
      <c r="V4280" s="37" t="s">
        <v>48</v>
      </c>
      <c r="W4280" s="32">
        <v>2016</v>
      </c>
      <c r="X4280" s="38" t="s">
        <v>48</v>
      </c>
    </row>
    <row r="4281" spans="1:24" ht="50.1" customHeight="1">
      <c r="A4281" s="29" t="s">
        <v>10476</v>
      </c>
      <c r="B4281" s="30" t="s">
        <v>35</v>
      </c>
      <c r="C4281" s="31" t="s">
        <v>10477</v>
      </c>
      <c r="D4281" s="31" t="s">
        <v>1214</v>
      </c>
      <c r="E4281" s="31" t="s">
        <v>10478</v>
      </c>
      <c r="F4281" s="31" t="s">
        <v>10479</v>
      </c>
      <c r="G4281" s="32" t="s">
        <v>40</v>
      </c>
      <c r="H4281" s="33">
        <v>0</v>
      </c>
      <c r="I4281" s="67">
        <v>590000000</v>
      </c>
      <c r="J4281" s="32" t="s">
        <v>394</v>
      </c>
      <c r="K4281" s="32" t="s">
        <v>957</v>
      </c>
      <c r="L4281" s="32" t="s">
        <v>83</v>
      </c>
      <c r="M4281" s="32" t="s">
        <v>69</v>
      </c>
      <c r="N4281" s="32" t="s">
        <v>3561</v>
      </c>
      <c r="O4281" s="32" t="s">
        <v>62</v>
      </c>
      <c r="P4281" s="32">
        <v>796</v>
      </c>
      <c r="Q4281" s="32" t="s">
        <v>47</v>
      </c>
      <c r="R4281" s="34">
        <v>3</v>
      </c>
      <c r="S4281" s="34">
        <v>87500</v>
      </c>
      <c r="T4281" s="35">
        <f t="shared" si="330"/>
        <v>262500</v>
      </c>
      <c r="U4281" s="36">
        <f t="shared" si="331"/>
        <v>294000</v>
      </c>
      <c r="V4281" s="37" t="s">
        <v>48</v>
      </c>
      <c r="W4281" s="32">
        <v>2016</v>
      </c>
      <c r="X4281" s="38" t="s">
        <v>48</v>
      </c>
    </row>
    <row r="4282" spans="1:24" ht="50.1" customHeight="1">
      <c r="A4282" s="29" t="s">
        <v>10480</v>
      </c>
      <c r="B4282" s="30" t="s">
        <v>35</v>
      </c>
      <c r="C4282" s="31" t="s">
        <v>10477</v>
      </c>
      <c r="D4282" s="31" t="s">
        <v>1214</v>
      </c>
      <c r="E4282" s="31" t="s">
        <v>10478</v>
      </c>
      <c r="F4282" s="31" t="s">
        <v>10481</v>
      </c>
      <c r="G4282" s="32" t="s">
        <v>40</v>
      </c>
      <c r="H4282" s="33">
        <v>0</v>
      </c>
      <c r="I4282" s="67">
        <v>590000000</v>
      </c>
      <c r="J4282" s="32" t="s">
        <v>41</v>
      </c>
      <c r="K4282" s="32" t="s">
        <v>957</v>
      </c>
      <c r="L4282" s="32" t="s">
        <v>302</v>
      </c>
      <c r="M4282" s="32" t="s">
        <v>69</v>
      </c>
      <c r="N4282" s="32" t="s">
        <v>4830</v>
      </c>
      <c r="O4282" s="32" t="s">
        <v>62</v>
      </c>
      <c r="P4282" s="32">
        <v>796</v>
      </c>
      <c r="Q4282" s="32" t="s">
        <v>47</v>
      </c>
      <c r="R4282" s="34">
        <v>4</v>
      </c>
      <c r="S4282" s="34">
        <v>50000</v>
      </c>
      <c r="T4282" s="35">
        <f t="shared" si="330"/>
        <v>200000</v>
      </c>
      <c r="U4282" s="36">
        <f t="shared" si="331"/>
        <v>224000.00000000003</v>
      </c>
      <c r="V4282" s="37" t="s">
        <v>48</v>
      </c>
      <c r="W4282" s="32">
        <v>2016</v>
      </c>
      <c r="X4282" s="38" t="s">
        <v>48</v>
      </c>
    </row>
    <row r="4283" spans="1:24" ht="50.1" customHeight="1">
      <c r="A4283" s="29" t="s">
        <v>10482</v>
      </c>
      <c r="B4283" s="30" t="s">
        <v>35</v>
      </c>
      <c r="C4283" s="31" t="s">
        <v>10483</v>
      </c>
      <c r="D4283" s="31" t="s">
        <v>10484</v>
      </c>
      <c r="E4283" s="31" t="s">
        <v>10485</v>
      </c>
      <c r="F4283" s="31" t="s">
        <v>10486</v>
      </c>
      <c r="G4283" s="32" t="s">
        <v>40</v>
      </c>
      <c r="H4283" s="33">
        <v>0</v>
      </c>
      <c r="I4283" s="67">
        <v>590000000</v>
      </c>
      <c r="J4283" s="32" t="s">
        <v>41</v>
      </c>
      <c r="K4283" s="32" t="s">
        <v>957</v>
      </c>
      <c r="L4283" s="32" t="s">
        <v>302</v>
      </c>
      <c r="M4283" s="32" t="s">
        <v>69</v>
      </c>
      <c r="N4283" s="32" t="s">
        <v>4830</v>
      </c>
      <c r="O4283" s="32" t="s">
        <v>62</v>
      </c>
      <c r="P4283" s="32" t="s">
        <v>267</v>
      </c>
      <c r="Q4283" s="32" t="s">
        <v>268</v>
      </c>
      <c r="R4283" s="34">
        <v>4</v>
      </c>
      <c r="S4283" s="34">
        <v>400000</v>
      </c>
      <c r="T4283" s="35">
        <f t="shared" si="330"/>
        <v>1600000</v>
      </c>
      <c r="U4283" s="36">
        <f t="shared" si="331"/>
        <v>1792000.0000000002</v>
      </c>
      <c r="V4283" s="37" t="s">
        <v>48</v>
      </c>
      <c r="W4283" s="32">
        <v>2016</v>
      </c>
      <c r="X4283" s="38" t="s">
        <v>48</v>
      </c>
    </row>
    <row r="4284" spans="1:24" ht="50.1" customHeight="1">
      <c r="A4284" s="29" t="s">
        <v>10487</v>
      </c>
      <c r="B4284" s="30" t="s">
        <v>35</v>
      </c>
      <c r="C4284" s="31" t="s">
        <v>9101</v>
      </c>
      <c r="D4284" s="31" t="s">
        <v>178</v>
      </c>
      <c r="E4284" s="31" t="s">
        <v>9102</v>
      </c>
      <c r="F4284" s="31" t="s">
        <v>10488</v>
      </c>
      <c r="G4284" s="32" t="s">
        <v>40</v>
      </c>
      <c r="H4284" s="33">
        <v>0</v>
      </c>
      <c r="I4284" s="67">
        <v>590000000</v>
      </c>
      <c r="J4284" s="32" t="s">
        <v>41</v>
      </c>
      <c r="K4284" s="32" t="s">
        <v>957</v>
      </c>
      <c r="L4284" s="32" t="s">
        <v>2068</v>
      </c>
      <c r="M4284" s="32" t="s">
        <v>512</v>
      </c>
      <c r="N4284" s="32" t="s">
        <v>10489</v>
      </c>
      <c r="O4284" s="32" t="s">
        <v>398</v>
      </c>
      <c r="P4284" s="32">
        <v>796</v>
      </c>
      <c r="Q4284" s="32" t="s">
        <v>47</v>
      </c>
      <c r="R4284" s="34">
        <v>16</v>
      </c>
      <c r="S4284" s="34">
        <v>55000</v>
      </c>
      <c r="T4284" s="35">
        <v>0</v>
      </c>
      <c r="U4284" s="36">
        <v>0</v>
      </c>
      <c r="V4284" s="37" t="s">
        <v>48</v>
      </c>
      <c r="W4284" s="32">
        <v>2016</v>
      </c>
      <c r="X4284" s="70">
        <v>11</v>
      </c>
    </row>
    <row r="4285" spans="1:24" ht="50.1" customHeight="1">
      <c r="A4285" s="29" t="s">
        <v>10490</v>
      </c>
      <c r="B4285" s="30" t="s">
        <v>35</v>
      </c>
      <c r="C4285" s="31" t="s">
        <v>9101</v>
      </c>
      <c r="D4285" s="31" t="s">
        <v>178</v>
      </c>
      <c r="E4285" s="31" t="s">
        <v>9102</v>
      </c>
      <c r="F4285" s="31" t="s">
        <v>10488</v>
      </c>
      <c r="G4285" s="32" t="s">
        <v>40</v>
      </c>
      <c r="H4285" s="33">
        <v>0</v>
      </c>
      <c r="I4285" s="67">
        <v>590000000</v>
      </c>
      <c r="J4285" s="32" t="s">
        <v>6956</v>
      </c>
      <c r="K4285" s="32" t="s">
        <v>1105</v>
      </c>
      <c r="L4285" s="32" t="s">
        <v>2068</v>
      </c>
      <c r="M4285" s="32" t="s">
        <v>512</v>
      </c>
      <c r="N4285" s="32" t="s">
        <v>10489</v>
      </c>
      <c r="O4285" s="32" t="s">
        <v>398</v>
      </c>
      <c r="P4285" s="32">
        <v>796</v>
      </c>
      <c r="Q4285" s="32" t="s">
        <v>47</v>
      </c>
      <c r="R4285" s="34">
        <v>16</v>
      </c>
      <c r="S4285" s="34">
        <v>55000</v>
      </c>
      <c r="T4285" s="35">
        <f t="shared" ref="T4285:T4350" si="332">R4285*S4285</f>
        <v>880000</v>
      </c>
      <c r="U4285" s="36">
        <f t="shared" ref="U4285:U4350" si="333">T4285*1.12</f>
        <v>985600.00000000012</v>
      </c>
      <c r="V4285" s="37" t="s">
        <v>48</v>
      </c>
      <c r="W4285" s="32">
        <v>2016</v>
      </c>
      <c r="X4285" s="38" t="s">
        <v>48</v>
      </c>
    </row>
    <row r="4286" spans="1:24" ht="50.1" customHeight="1">
      <c r="A4286" s="29" t="s">
        <v>10491</v>
      </c>
      <c r="B4286" s="30" t="s">
        <v>35</v>
      </c>
      <c r="C4286" s="31" t="s">
        <v>10492</v>
      </c>
      <c r="D4286" s="31" t="s">
        <v>10493</v>
      </c>
      <c r="E4286" s="31" t="s">
        <v>10494</v>
      </c>
      <c r="F4286" s="31" t="s">
        <v>10495</v>
      </c>
      <c r="G4286" s="32" t="s">
        <v>40</v>
      </c>
      <c r="H4286" s="33">
        <v>0</v>
      </c>
      <c r="I4286" s="67">
        <v>590000000</v>
      </c>
      <c r="J4286" s="32" t="s">
        <v>41</v>
      </c>
      <c r="K4286" s="32" t="s">
        <v>957</v>
      </c>
      <c r="L4286" s="32" t="s">
        <v>302</v>
      </c>
      <c r="M4286" s="32" t="s">
        <v>69</v>
      </c>
      <c r="N4286" s="32" t="s">
        <v>3561</v>
      </c>
      <c r="O4286" s="32" t="s">
        <v>62</v>
      </c>
      <c r="P4286" s="32">
        <v>796</v>
      </c>
      <c r="Q4286" s="32" t="s">
        <v>47</v>
      </c>
      <c r="R4286" s="34">
        <v>8</v>
      </c>
      <c r="S4286" s="34">
        <v>20400</v>
      </c>
      <c r="T4286" s="35">
        <f t="shared" si="332"/>
        <v>163200</v>
      </c>
      <c r="U4286" s="36">
        <f t="shared" si="333"/>
        <v>182784.00000000003</v>
      </c>
      <c r="V4286" s="37" t="s">
        <v>48</v>
      </c>
      <c r="W4286" s="32">
        <v>2016</v>
      </c>
      <c r="X4286" s="38" t="s">
        <v>48</v>
      </c>
    </row>
    <row r="4287" spans="1:24" ht="50.1" customHeight="1">
      <c r="A4287" s="29" t="s">
        <v>10496</v>
      </c>
      <c r="B4287" s="30" t="s">
        <v>35</v>
      </c>
      <c r="C4287" s="31" t="s">
        <v>10497</v>
      </c>
      <c r="D4287" s="31" t="s">
        <v>10498</v>
      </c>
      <c r="E4287" s="31" t="s">
        <v>10499</v>
      </c>
      <c r="F4287" s="31" t="s">
        <v>10500</v>
      </c>
      <c r="G4287" s="32" t="s">
        <v>40</v>
      </c>
      <c r="H4287" s="33">
        <v>0</v>
      </c>
      <c r="I4287" s="67">
        <v>590000000</v>
      </c>
      <c r="J4287" s="32" t="s">
        <v>41</v>
      </c>
      <c r="K4287" s="32" t="s">
        <v>957</v>
      </c>
      <c r="L4287" s="32" t="s">
        <v>302</v>
      </c>
      <c r="M4287" s="32" t="s">
        <v>69</v>
      </c>
      <c r="N4287" s="32" t="s">
        <v>3561</v>
      </c>
      <c r="O4287" s="32" t="s">
        <v>398</v>
      </c>
      <c r="P4287" s="32">
        <v>796</v>
      </c>
      <c r="Q4287" s="32" t="s">
        <v>47</v>
      </c>
      <c r="R4287" s="34">
        <v>1</v>
      </c>
      <c r="S4287" s="34">
        <v>7000</v>
      </c>
      <c r="T4287" s="35">
        <f t="shared" si="332"/>
        <v>7000</v>
      </c>
      <c r="U4287" s="36">
        <f t="shared" si="333"/>
        <v>7840.0000000000009</v>
      </c>
      <c r="V4287" s="37" t="s">
        <v>48</v>
      </c>
      <c r="W4287" s="32">
        <v>2016</v>
      </c>
      <c r="X4287" s="38" t="s">
        <v>48</v>
      </c>
    </row>
    <row r="4288" spans="1:24" ht="50.1" customHeight="1">
      <c r="A4288" s="29" t="s">
        <v>10501</v>
      </c>
      <c r="B4288" s="30" t="s">
        <v>35</v>
      </c>
      <c r="C4288" s="31" t="s">
        <v>10497</v>
      </c>
      <c r="D4288" s="31" t="s">
        <v>10498</v>
      </c>
      <c r="E4288" s="31" t="s">
        <v>10499</v>
      </c>
      <c r="F4288" s="31" t="s">
        <v>10502</v>
      </c>
      <c r="G4288" s="32" t="s">
        <v>40</v>
      </c>
      <c r="H4288" s="33">
        <v>0</v>
      </c>
      <c r="I4288" s="67">
        <v>590000000</v>
      </c>
      <c r="J4288" s="32" t="s">
        <v>41</v>
      </c>
      <c r="K4288" s="32" t="s">
        <v>957</v>
      </c>
      <c r="L4288" s="32" t="s">
        <v>83</v>
      </c>
      <c r="M4288" s="32" t="s">
        <v>69</v>
      </c>
      <c r="N4288" s="32" t="s">
        <v>3561</v>
      </c>
      <c r="O4288" s="32" t="s">
        <v>398</v>
      </c>
      <c r="P4288" s="32">
        <v>796</v>
      </c>
      <c r="Q4288" s="32" t="s">
        <v>47</v>
      </c>
      <c r="R4288" s="34">
        <v>12</v>
      </c>
      <c r="S4288" s="34">
        <v>15500</v>
      </c>
      <c r="T4288" s="35">
        <f t="shared" si="332"/>
        <v>186000</v>
      </c>
      <c r="U4288" s="36">
        <f t="shared" si="333"/>
        <v>208320.00000000003</v>
      </c>
      <c r="V4288" s="37" t="s">
        <v>48</v>
      </c>
      <c r="W4288" s="32">
        <v>2016</v>
      </c>
      <c r="X4288" s="38" t="s">
        <v>48</v>
      </c>
    </row>
    <row r="4289" spans="1:24" ht="50.1" customHeight="1">
      <c r="A4289" s="29" t="s">
        <v>10503</v>
      </c>
      <c r="B4289" s="30" t="s">
        <v>35</v>
      </c>
      <c r="C4289" s="31" t="s">
        <v>10504</v>
      </c>
      <c r="D4289" s="31" t="s">
        <v>4833</v>
      </c>
      <c r="E4289" s="31" t="s">
        <v>10505</v>
      </c>
      <c r="F4289" s="31" t="s">
        <v>48</v>
      </c>
      <c r="G4289" s="32" t="s">
        <v>40</v>
      </c>
      <c r="H4289" s="33">
        <v>0</v>
      </c>
      <c r="I4289" s="67">
        <v>590000000</v>
      </c>
      <c r="J4289" s="32" t="s">
        <v>10506</v>
      </c>
      <c r="K4289" s="32" t="s">
        <v>957</v>
      </c>
      <c r="L4289" s="32" t="s">
        <v>8190</v>
      </c>
      <c r="M4289" s="32" t="s">
        <v>44</v>
      </c>
      <c r="N4289" s="32" t="s">
        <v>85</v>
      </c>
      <c r="O4289" s="32" t="s">
        <v>62</v>
      </c>
      <c r="P4289" s="32" t="s">
        <v>133</v>
      </c>
      <c r="Q4289" s="32" t="s">
        <v>134</v>
      </c>
      <c r="R4289" s="34">
        <v>10</v>
      </c>
      <c r="S4289" s="34">
        <v>8000</v>
      </c>
      <c r="T4289" s="35">
        <f t="shared" si="332"/>
        <v>80000</v>
      </c>
      <c r="U4289" s="36">
        <f t="shared" si="333"/>
        <v>89600.000000000015</v>
      </c>
      <c r="V4289" s="37" t="s">
        <v>48</v>
      </c>
      <c r="W4289" s="32">
        <v>2016</v>
      </c>
      <c r="X4289" s="38" t="s">
        <v>48</v>
      </c>
    </row>
    <row r="4290" spans="1:24" ht="50.1" customHeight="1">
      <c r="A4290" s="29" t="s">
        <v>10507</v>
      </c>
      <c r="B4290" s="30" t="s">
        <v>35</v>
      </c>
      <c r="C4290" s="31" t="s">
        <v>3495</v>
      </c>
      <c r="D4290" s="31" t="s">
        <v>3475</v>
      </c>
      <c r="E4290" s="31" t="s">
        <v>3496</v>
      </c>
      <c r="F4290" s="31" t="s">
        <v>10508</v>
      </c>
      <c r="G4290" s="32" t="s">
        <v>40</v>
      </c>
      <c r="H4290" s="33">
        <v>0</v>
      </c>
      <c r="I4290" s="67">
        <v>590000000</v>
      </c>
      <c r="J4290" s="32" t="s">
        <v>394</v>
      </c>
      <c r="K4290" s="32" t="s">
        <v>957</v>
      </c>
      <c r="L4290" s="32" t="s">
        <v>394</v>
      </c>
      <c r="M4290" s="32" t="s">
        <v>69</v>
      </c>
      <c r="N4290" s="32" t="s">
        <v>1481</v>
      </c>
      <c r="O4290" s="32" t="s">
        <v>398</v>
      </c>
      <c r="P4290" s="32">
        <v>796</v>
      </c>
      <c r="Q4290" s="32" t="s">
        <v>47</v>
      </c>
      <c r="R4290" s="34">
        <v>100</v>
      </c>
      <c r="S4290" s="34">
        <v>204</v>
      </c>
      <c r="T4290" s="35">
        <f t="shared" si="332"/>
        <v>20400</v>
      </c>
      <c r="U4290" s="36">
        <f t="shared" si="333"/>
        <v>22848.000000000004</v>
      </c>
      <c r="V4290" s="37" t="s">
        <v>48</v>
      </c>
      <c r="W4290" s="32">
        <v>2016</v>
      </c>
      <c r="X4290" s="38" t="s">
        <v>48</v>
      </c>
    </row>
    <row r="4291" spans="1:24" ht="50.1" customHeight="1">
      <c r="A4291" s="29" t="s">
        <v>10509</v>
      </c>
      <c r="B4291" s="30" t="s">
        <v>35</v>
      </c>
      <c r="C4291" s="31" t="s">
        <v>3495</v>
      </c>
      <c r="D4291" s="31" t="s">
        <v>3475</v>
      </c>
      <c r="E4291" s="31" t="s">
        <v>3496</v>
      </c>
      <c r="F4291" s="31" t="s">
        <v>10510</v>
      </c>
      <c r="G4291" s="32" t="s">
        <v>40</v>
      </c>
      <c r="H4291" s="33">
        <v>0</v>
      </c>
      <c r="I4291" s="67">
        <v>590000000</v>
      </c>
      <c r="J4291" s="32" t="s">
        <v>394</v>
      </c>
      <c r="K4291" s="32" t="s">
        <v>957</v>
      </c>
      <c r="L4291" s="32" t="s">
        <v>394</v>
      </c>
      <c r="M4291" s="32" t="s">
        <v>69</v>
      </c>
      <c r="N4291" s="32" t="s">
        <v>1481</v>
      </c>
      <c r="O4291" s="32" t="s">
        <v>398</v>
      </c>
      <c r="P4291" s="32">
        <v>796</v>
      </c>
      <c r="Q4291" s="32" t="s">
        <v>47</v>
      </c>
      <c r="R4291" s="34">
        <v>50</v>
      </c>
      <c r="S4291" s="34">
        <v>335</v>
      </c>
      <c r="T4291" s="35">
        <f t="shared" si="332"/>
        <v>16750</v>
      </c>
      <c r="U4291" s="36">
        <f t="shared" si="333"/>
        <v>18760</v>
      </c>
      <c r="V4291" s="37" t="s">
        <v>48</v>
      </c>
      <c r="W4291" s="32">
        <v>2016</v>
      </c>
      <c r="X4291" s="38" t="s">
        <v>48</v>
      </c>
    </row>
    <row r="4292" spans="1:24" ht="50.1" customHeight="1">
      <c r="A4292" s="29" t="s">
        <v>10511</v>
      </c>
      <c r="B4292" s="30" t="s">
        <v>35</v>
      </c>
      <c r="C4292" s="31" t="s">
        <v>3495</v>
      </c>
      <c r="D4292" s="31" t="s">
        <v>3475</v>
      </c>
      <c r="E4292" s="31" t="s">
        <v>3496</v>
      </c>
      <c r="F4292" s="31" t="s">
        <v>10512</v>
      </c>
      <c r="G4292" s="32" t="s">
        <v>40</v>
      </c>
      <c r="H4292" s="33">
        <v>0</v>
      </c>
      <c r="I4292" s="67">
        <v>590000000</v>
      </c>
      <c r="J4292" s="32" t="s">
        <v>394</v>
      </c>
      <c r="K4292" s="32" t="s">
        <v>957</v>
      </c>
      <c r="L4292" s="32" t="s">
        <v>394</v>
      </c>
      <c r="M4292" s="32" t="s">
        <v>69</v>
      </c>
      <c r="N4292" s="32" t="s">
        <v>1481</v>
      </c>
      <c r="O4292" s="32" t="s">
        <v>398</v>
      </c>
      <c r="P4292" s="32">
        <v>796</v>
      </c>
      <c r="Q4292" s="32" t="s">
        <v>47</v>
      </c>
      <c r="R4292" s="34">
        <v>25</v>
      </c>
      <c r="S4292" s="34">
        <v>572</v>
      </c>
      <c r="T4292" s="35">
        <f t="shared" si="332"/>
        <v>14300</v>
      </c>
      <c r="U4292" s="36">
        <f t="shared" si="333"/>
        <v>16016.000000000002</v>
      </c>
      <c r="V4292" s="37" t="s">
        <v>48</v>
      </c>
      <c r="W4292" s="32">
        <v>2016</v>
      </c>
      <c r="X4292" s="38" t="s">
        <v>48</v>
      </c>
    </row>
    <row r="4293" spans="1:24" ht="50.1" customHeight="1">
      <c r="A4293" s="29" t="s">
        <v>10513</v>
      </c>
      <c r="B4293" s="30" t="s">
        <v>35</v>
      </c>
      <c r="C4293" s="31" t="s">
        <v>1909</v>
      </c>
      <c r="D4293" s="31" t="s">
        <v>1910</v>
      </c>
      <c r="E4293" s="31" t="s">
        <v>1911</v>
      </c>
      <c r="F4293" s="31" t="s">
        <v>1912</v>
      </c>
      <c r="G4293" s="32" t="s">
        <v>40</v>
      </c>
      <c r="H4293" s="33">
        <v>0</v>
      </c>
      <c r="I4293" s="67">
        <v>590000000</v>
      </c>
      <c r="J4293" s="32" t="s">
        <v>41</v>
      </c>
      <c r="K4293" s="32" t="s">
        <v>957</v>
      </c>
      <c r="L4293" s="32" t="s">
        <v>43</v>
      </c>
      <c r="M4293" s="32" t="s">
        <v>69</v>
      </c>
      <c r="N4293" s="32" t="s">
        <v>70</v>
      </c>
      <c r="O4293" s="32" t="s">
        <v>77</v>
      </c>
      <c r="P4293" s="32">
        <v>796</v>
      </c>
      <c r="Q4293" s="32" t="s">
        <v>47</v>
      </c>
      <c r="R4293" s="34">
        <v>1</v>
      </c>
      <c r="S4293" s="34">
        <v>6428.5709999999999</v>
      </c>
      <c r="T4293" s="35">
        <f t="shared" si="332"/>
        <v>6428.5709999999999</v>
      </c>
      <c r="U4293" s="36">
        <f t="shared" si="333"/>
        <v>7199.9995200000003</v>
      </c>
      <c r="V4293" s="37" t="s">
        <v>48</v>
      </c>
      <c r="W4293" s="32">
        <v>2016</v>
      </c>
      <c r="X4293" s="38" t="s">
        <v>48</v>
      </c>
    </row>
    <row r="4294" spans="1:24" ht="50.1" customHeight="1">
      <c r="A4294" s="29" t="s">
        <v>10514</v>
      </c>
      <c r="B4294" s="30" t="s">
        <v>35</v>
      </c>
      <c r="C4294" s="31" t="s">
        <v>964</v>
      </c>
      <c r="D4294" s="31" t="s">
        <v>960</v>
      </c>
      <c r="E4294" s="31" t="s">
        <v>965</v>
      </c>
      <c r="F4294" s="31" t="s">
        <v>48</v>
      </c>
      <c r="G4294" s="32" t="s">
        <v>40</v>
      </c>
      <c r="H4294" s="33">
        <v>0</v>
      </c>
      <c r="I4294" s="67">
        <v>590000000</v>
      </c>
      <c r="J4294" s="32" t="s">
        <v>41</v>
      </c>
      <c r="K4294" s="32" t="s">
        <v>957</v>
      </c>
      <c r="L4294" s="32" t="s">
        <v>43</v>
      </c>
      <c r="M4294" s="32" t="s">
        <v>69</v>
      </c>
      <c r="N4294" s="32" t="s">
        <v>70</v>
      </c>
      <c r="O4294" s="32" t="s">
        <v>77</v>
      </c>
      <c r="P4294" s="32">
        <v>796</v>
      </c>
      <c r="Q4294" s="32" t="s">
        <v>47</v>
      </c>
      <c r="R4294" s="34">
        <v>1</v>
      </c>
      <c r="S4294" s="34">
        <v>26696.429</v>
      </c>
      <c r="T4294" s="35">
        <f t="shared" si="332"/>
        <v>26696.429</v>
      </c>
      <c r="U4294" s="36">
        <f t="shared" si="333"/>
        <v>29900.000480000002</v>
      </c>
      <c r="V4294" s="37" t="s">
        <v>48</v>
      </c>
      <c r="W4294" s="32">
        <v>2016</v>
      </c>
      <c r="X4294" s="38" t="s">
        <v>48</v>
      </c>
    </row>
    <row r="4295" spans="1:24" ht="50.1" customHeight="1">
      <c r="A4295" s="29" t="s">
        <v>10515</v>
      </c>
      <c r="B4295" s="30" t="s">
        <v>35</v>
      </c>
      <c r="C4295" s="31" t="s">
        <v>10516</v>
      </c>
      <c r="D4295" s="31" t="s">
        <v>7018</v>
      </c>
      <c r="E4295" s="31" t="s">
        <v>10517</v>
      </c>
      <c r="F4295" s="31" t="s">
        <v>10518</v>
      </c>
      <c r="G4295" s="32" t="s">
        <v>40</v>
      </c>
      <c r="H4295" s="33">
        <v>0</v>
      </c>
      <c r="I4295" s="67">
        <v>590000000</v>
      </c>
      <c r="J4295" s="32" t="s">
        <v>41</v>
      </c>
      <c r="K4295" s="32" t="s">
        <v>957</v>
      </c>
      <c r="L4295" s="32" t="s">
        <v>43</v>
      </c>
      <c r="M4295" s="32" t="s">
        <v>44</v>
      </c>
      <c r="N4295" s="32" t="s">
        <v>10519</v>
      </c>
      <c r="O4295" s="32" t="s">
        <v>175</v>
      </c>
      <c r="P4295" s="32">
        <v>796</v>
      </c>
      <c r="Q4295" s="32" t="s">
        <v>47</v>
      </c>
      <c r="R4295" s="34">
        <v>30</v>
      </c>
      <c r="S4295" s="34">
        <v>550</v>
      </c>
      <c r="T4295" s="35">
        <f t="shared" si="332"/>
        <v>16500</v>
      </c>
      <c r="U4295" s="36">
        <f t="shared" si="333"/>
        <v>18480</v>
      </c>
      <c r="V4295" s="37" t="s">
        <v>48</v>
      </c>
      <c r="W4295" s="32">
        <v>2016</v>
      </c>
      <c r="X4295" s="38" t="s">
        <v>48</v>
      </c>
    </row>
    <row r="4296" spans="1:24" ht="50.1" customHeight="1">
      <c r="A4296" s="29" t="s">
        <v>10520</v>
      </c>
      <c r="B4296" s="30" t="s">
        <v>35</v>
      </c>
      <c r="C4296" s="31" t="s">
        <v>10521</v>
      </c>
      <c r="D4296" s="31" t="s">
        <v>65</v>
      </c>
      <c r="E4296" s="31" t="s">
        <v>10522</v>
      </c>
      <c r="F4296" s="31" t="s">
        <v>10523</v>
      </c>
      <c r="G4296" s="32" t="s">
        <v>40</v>
      </c>
      <c r="H4296" s="33">
        <v>0</v>
      </c>
      <c r="I4296" s="67">
        <v>590000000</v>
      </c>
      <c r="J4296" s="32" t="s">
        <v>41</v>
      </c>
      <c r="K4296" s="32" t="s">
        <v>957</v>
      </c>
      <c r="L4296" s="32" t="s">
        <v>41</v>
      </c>
      <c r="M4296" s="32" t="s">
        <v>44</v>
      </c>
      <c r="N4296" s="32" t="s">
        <v>8934</v>
      </c>
      <c r="O4296" s="32" t="s">
        <v>175</v>
      </c>
      <c r="P4296" s="32">
        <v>796</v>
      </c>
      <c r="Q4296" s="32" t="s">
        <v>47</v>
      </c>
      <c r="R4296" s="34">
        <v>20</v>
      </c>
      <c r="S4296" s="34">
        <v>1300</v>
      </c>
      <c r="T4296" s="35">
        <f t="shared" si="332"/>
        <v>26000</v>
      </c>
      <c r="U4296" s="36">
        <f t="shared" si="333"/>
        <v>29120.000000000004</v>
      </c>
      <c r="V4296" s="37" t="s">
        <v>48</v>
      </c>
      <c r="W4296" s="32">
        <v>2016</v>
      </c>
      <c r="X4296" s="38" t="s">
        <v>48</v>
      </c>
    </row>
    <row r="4297" spans="1:24" ht="50.1" customHeight="1">
      <c r="A4297" s="29" t="s">
        <v>10524</v>
      </c>
      <c r="B4297" s="30" t="s">
        <v>35</v>
      </c>
      <c r="C4297" s="31" t="s">
        <v>10525</v>
      </c>
      <c r="D4297" s="31" t="s">
        <v>10526</v>
      </c>
      <c r="E4297" s="31" t="s">
        <v>10527</v>
      </c>
      <c r="F4297" s="31" t="s">
        <v>10528</v>
      </c>
      <c r="G4297" s="32" t="s">
        <v>103</v>
      </c>
      <c r="H4297" s="33">
        <v>0</v>
      </c>
      <c r="I4297" s="67">
        <v>590000000</v>
      </c>
      <c r="J4297" s="32" t="s">
        <v>41</v>
      </c>
      <c r="K4297" s="32" t="s">
        <v>957</v>
      </c>
      <c r="L4297" s="32" t="s">
        <v>43</v>
      </c>
      <c r="M4297" s="32" t="s">
        <v>69</v>
      </c>
      <c r="N4297" s="32" t="s">
        <v>10529</v>
      </c>
      <c r="O4297" s="32" t="s">
        <v>10530</v>
      </c>
      <c r="P4297" s="32" t="s">
        <v>267</v>
      </c>
      <c r="Q4297" s="32" t="s">
        <v>268</v>
      </c>
      <c r="R4297" s="34">
        <v>9</v>
      </c>
      <c r="S4297" s="34">
        <v>289000</v>
      </c>
      <c r="T4297" s="35">
        <f t="shared" si="332"/>
        <v>2601000</v>
      </c>
      <c r="U4297" s="36">
        <f t="shared" si="333"/>
        <v>2913120.0000000005</v>
      </c>
      <c r="V4297" s="37" t="s">
        <v>48</v>
      </c>
      <c r="W4297" s="32">
        <v>2016</v>
      </c>
      <c r="X4297" s="38" t="s">
        <v>48</v>
      </c>
    </row>
    <row r="4298" spans="1:24" ht="50.1" customHeight="1">
      <c r="A4298" s="29" t="s">
        <v>10531</v>
      </c>
      <c r="B4298" s="30" t="s">
        <v>35</v>
      </c>
      <c r="C4298" s="31" t="s">
        <v>10525</v>
      </c>
      <c r="D4298" s="31" t="s">
        <v>10526</v>
      </c>
      <c r="E4298" s="31" t="s">
        <v>10527</v>
      </c>
      <c r="F4298" s="31" t="s">
        <v>10532</v>
      </c>
      <c r="G4298" s="32" t="s">
        <v>103</v>
      </c>
      <c r="H4298" s="33">
        <v>0</v>
      </c>
      <c r="I4298" s="67">
        <v>590000000</v>
      </c>
      <c r="J4298" s="32" t="s">
        <v>41</v>
      </c>
      <c r="K4298" s="32" t="s">
        <v>957</v>
      </c>
      <c r="L4298" s="32" t="s">
        <v>43</v>
      </c>
      <c r="M4298" s="32" t="s">
        <v>69</v>
      </c>
      <c r="N4298" s="32" t="s">
        <v>10529</v>
      </c>
      <c r="O4298" s="32" t="s">
        <v>10530</v>
      </c>
      <c r="P4298" s="32" t="s">
        <v>267</v>
      </c>
      <c r="Q4298" s="32" t="s">
        <v>268</v>
      </c>
      <c r="R4298" s="34">
        <v>10</v>
      </c>
      <c r="S4298" s="34">
        <v>290000</v>
      </c>
      <c r="T4298" s="35">
        <f t="shared" si="332"/>
        <v>2900000</v>
      </c>
      <c r="U4298" s="36">
        <f t="shared" si="333"/>
        <v>3248000.0000000005</v>
      </c>
      <c r="V4298" s="37" t="s">
        <v>48</v>
      </c>
      <c r="W4298" s="32">
        <v>2016</v>
      </c>
      <c r="X4298" s="38" t="s">
        <v>48</v>
      </c>
    </row>
    <row r="4299" spans="1:24" ht="50.1" customHeight="1">
      <c r="A4299" s="29" t="s">
        <v>10533</v>
      </c>
      <c r="B4299" s="30" t="s">
        <v>35</v>
      </c>
      <c r="C4299" s="31" t="s">
        <v>10534</v>
      </c>
      <c r="D4299" s="31" t="s">
        <v>9639</v>
      </c>
      <c r="E4299" s="31" t="s">
        <v>10535</v>
      </c>
      <c r="F4299" s="31" t="s">
        <v>10536</v>
      </c>
      <c r="G4299" s="32" t="s">
        <v>103</v>
      </c>
      <c r="H4299" s="33">
        <v>0</v>
      </c>
      <c r="I4299" s="67">
        <v>590000000</v>
      </c>
      <c r="J4299" s="32" t="s">
        <v>41</v>
      </c>
      <c r="K4299" s="32" t="s">
        <v>957</v>
      </c>
      <c r="L4299" s="32" t="s">
        <v>43</v>
      </c>
      <c r="M4299" s="32" t="s">
        <v>69</v>
      </c>
      <c r="N4299" s="32" t="s">
        <v>10529</v>
      </c>
      <c r="O4299" s="32" t="s">
        <v>10530</v>
      </c>
      <c r="P4299" s="32">
        <v>796</v>
      </c>
      <c r="Q4299" s="32" t="s">
        <v>47</v>
      </c>
      <c r="R4299" s="34">
        <v>20</v>
      </c>
      <c r="S4299" s="34">
        <v>185000</v>
      </c>
      <c r="T4299" s="35">
        <f t="shared" si="332"/>
        <v>3700000</v>
      </c>
      <c r="U4299" s="36">
        <f t="shared" si="333"/>
        <v>4144000.0000000005</v>
      </c>
      <c r="V4299" s="37" t="s">
        <v>48</v>
      </c>
      <c r="W4299" s="32">
        <v>2016</v>
      </c>
      <c r="X4299" s="38" t="s">
        <v>48</v>
      </c>
    </row>
    <row r="4300" spans="1:24" ht="50.1" customHeight="1">
      <c r="A4300" s="29" t="s">
        <v>10537</v>
      </c>
      <c r="B4300" s="30" t="s">
        <v>35</v>
      </c>
      <c r="C4300" s="31" t="s">
        <v>10538</v>
      </c>
      <c r="D4300" s="31" t="s">
        <v>9639</v>
      </c>
      <c r="E4300" s="31" t="s">
        <v>10539</v>
      </c>
      <c r="F4300" s="31" t="s">
        <v>10540</v>
      </c>
      <c r="G4300" s="32" t="s">
        <v>103</v>
      </c>
      <c r="H4300" s="33">
        <v>0</v>
      </c>
      <c r="I4300" s="67">
        <v>590000000</v>
      </c>
      <c r="J4300" s="32" t="s">
        <v>41</v>
      </c>
      <c r="K4300" s="32" t="s">
        <v>957</v>
      </c>
      <c r="L4300" s="32" t="s">
        <v>43</v>
      </c>
      <c r="M4300" s="32" t="s">
        <v>69</v>
      </c>
      <c r="N4300" s="32" t="s">
        <v>10529</v>
      </c>
      <c r="O4300" s="32" t="s">
        <v>10530</v>
      </c>
      <c r="P4300" s="32">
        <v>796</v>
      </c>
      <c r="Q4300" s="32" t="s">
        <v>47</v>
      </c>
      <c r="R4300" s="34">
        <v>4</v>
      </c>
      <c r="S4300" s="34">
        <v>230000</v>
      </c>
      <c r="T4300" s="35">
        <f t="shared" si="332"/>
        <v>920000</v>
      </c>
      <c r="U4300" s="36">
        <f t="shared" si="333"/>
        <v>1030400.0000000001</v>
      </c>
      <c r="V4300" s="37" t="s">
        <v>48</v>
      </c>
      <c r="W4300" s="32">
        <v>2016</v>
      </c>
      <c r="X4300" s="38" t="s">
        <v>48</v>
      </c>
    </row>
    <row r="4301" spans="1:24" ht="50.1" customHeight="1">
      <c r="A4301" s="29" t="s">
        <v>10541</v>
      </c>
      <c r="B4301" s="30" t="s">
        <v>35</v>
      </c>
      <c r="C4301" s="31" t="s">
        <v>10538</v>
      </c>
      <c r="D4301" s="31" t="s">
        <v>9639</v>
      </c>
      <c r="E4301" s="31" t="s">
        <v>10539</v>
      </c>
      <c r="F4301" s="31" t="s">
        <v>10542</v>
      </c>
      <c r="G4301" s="32" t="s">
        <v>103</v>
      </c>
      <c r="H4301" s="33">
        <v>0</v>
      </c>
      <c r="I4301" s="67">
        <v>590000000</v>
      </c>
      <c r="J4301" s="32" t="s">
        <v>41</v>
      </c>
      <c r="K4301" s="32" t="s">
        <v>957</v>
      </c>
      <c r="L4301" s="32" t="s">
        <v>43</v>
      </c>
      <c r="M4301" s="32" t="s">
        <v>69</v>
      </c>
      <c r="N4301" s="32" t="s">
        <v>10529</v>
      </c>
      <c r="O4301" s="32" t="s">
        <v>10530</v>
      </c>
      <c r="P4301" s="32">
        <v>796</v>
      </c>
      <c r="Q4301" s="32" t="s">
        <v>47</v>
      </c>
      <c r="R4301" s="34">
        <v>2</v>
      </c>
      <c r="S4301" s="34">
        <v>260000</v>
      </c>
      <c r="T4301" s="35">
        <f t="shared" si="332"/>
        <v>520000</v>
      </c>
      <c r="U4301" s="36">
        <f t="shared" si="333"/>
        <v>582400</v>
      </c>
      <c r="V4301" s="37" t="s">
        <v>48</v>
      </c>
      <c r="W4301" s="32">
        <v>2016</v>
      </c>
      <c r="X4301" s="38" t="s">
        <v>48</v>
      </c>
    </row>
    <row r="4302" spans="1:24" ht="50.1" customHeight="1">
      <c r="A4302" s="29" t="s">
        <v>10543</v>
      </c>
      <c r="B4302" s="30" t="s">
        <v>35</v>
      </c>
      <c r="C4302" s="31" t="s">
        <v>9820</v>
      </c>
      <c r="D4302" s="31" t="s">
        <v>9821</v>
      </c>
      <c r="E4302" s="31" t="s">
        <v>9822</v>
      </c>
      <c r="F4302" s="31" t="s">
        <v>10544</v>
      </c>
      <c r="G4302" s="32" t="s">
        <v>103</v>
      </c>
      <c r="H4302" s="33">
        <v>0</v>
      </c>
      <c r="I4302" s="67">
        <v>590000000</v>
      </c>
      <c r="J4302" s="32" t="s">
        <v>41</v>
      </c>
      <c r="K4302" s="32" t="s">
        <v>957</v>
      </c>
      <c r="L4302" s="32" t="s">
        <v>43</v>
      </c>
      <c r="M4302" s="32" t="s">
        <v>69</v>
      </c>
      <c r="N4302" s="32" t="s">
        <v>10529</v>
      </c>
      <c r="O4302" s="32" t="s">
        <v>10530</v>
      </c>
      <c r="P4302" s="32">
        <v>796</v>
      </c>
      <c r="Q4302" s="32" t="s">
        <v>47</v>
      </c>
      <c r="R4302" s="34">
        <v>9</v>
      </c>
      <c r="S4302" s="34">
        <v>25000</v>
      </c>
      <c r="T4302" s="35">
        <f t="shared" si="332"/>
        <v>225000</v>
      </c>
      <c r="U4302" s="36">
        <f t="shared" si="333"/>
        <v>252000.00000000003</v>
      </c>
      <c r="V4302" s="37" t="s">
        <v>48</v>
      </c>
      <c r="W4302" s="32">
        <v>2016</v>
      </c>
      <c r="X4302" s="38" t="s">
        <v>48</v>
      </c>
    </row>
    <row r="4303" spans="1:24" ht="50.1" customHeight="1">
      <c r="A4303" s="29" t="s">
        <v>10545</v>
      </c>
      <c r="B4303" s="30" t="s">
        <v>35</v>
      </c>
      <c r="C4303" s="31" t="s">
        <v>10546</v>
      </c>
      <c r="D4303" s="31" t="s">
        <v>10547</v>
      </c>
      <c r="E4303" s="31" t="s">
        <v>10548</v>
      </c>
      <c r="F4303" s="31" t="s">
        <v>10549</v>
      </c>
      <c r="G4303" s="32" t="s">
        <v>103</v>
      </c>
      <c r="H4303" s="33">
        <v>0</v>
      </c>
      <c r="I4303" s="67">
        <v>590000000</v>
      </c>
      <c r="J4303" s="32" t="s">
        <v>41</v>
      </c>
      <c r="K4303" s="32" t="s">
        <v>957</v>
      </c>
      <c r="L4303" s="32" t="s">
        <v>43</v>
      </c>
      <c r="M4303" s="32" t="s">
        <v>69</v>
      </c>
      <c r="N4303" s="32" t="s">
        <v>10529</v>
      </c>
      <c r="O4303" s="32" t="s">
        <v>10530</v>
      </c>
      <c r="P4303" s="32">
        <v>796</v>
      </c>
      <c r="Q4303" s="32" t="s">
        <v>47</v>
      </c>
      <c r="R4303" s="34">
        <v>3</v>
      </c>
      <c r="S4303" s="34">
        <v>49500</v>
      </c>
      <c r="T4303" s="35">
        <f t="shared" si="332"/>
        <v>148500</v>
      </c>
      <c r="U4303" s="36">
        <f t="shared" si="333"/>
        <v>166320.00000000003</v>
      </c>
      <c r="V4303" s="37" t="s">
        <v>48</v>
      </c>
      <c r="W4303" s="32">
        <v>2016</v>
      </c>
      <c r="X4303" s="38" t="s">
        <v>48</v>
      </c>
    </row>
    <row r="4304" spans="1:24" ht="50.1" customHeight="1">
      <c r="A4304" s="29" t="s">
        <v>10550</v>
      </c>
      <c r="B4304" s="30" t="s">
        <v>35</v>
      </c>
      <c r="C4304" s="31" t="s">
        <v>8449</v>
      </c>
      <c r="D4304" s="31" t="s">
        <v>4488</v>
      </c>
      <c r="E4304" s="31" t="s">
        <v>8450</v>
      </c>
      <c r="F4304" s="31" t="s">
        <v>10551</v>
      </c>
      <c r="G4304" s="32" t="s">
        <v>40</v>
      </c>
      <c r="H4304" s="33">
        <v>0</v>
      </c>
      <c r="I4304" s="67">
        <v>590000000</v>
      </c>
      <c r="J4304" s="32" t="s">
        <v>41</v>
      </c>
      <c r="K4304" s="32" t="s">
        <v>957</v>
      </c>
      <c r="L4304" s="32" t="s">
        <v>41</v>
      </c>
      <c r="M4304" s="32" t="s">
        <v>69</v>
      </c>
      <c r="N4304" s="32" t="s">
        <v>9747</v>
      </c>
      <c r="O4304" s="32" t="s">
        <v>71</v>
      </c>
      <c r="P4304" s="32">
        <v>796</v>
      </c>
      <c r="Q4304" s="32" t="s">
        <v>47</v>
      </c>
      <c r="R4304" s="34">
        <v>2</v>
      </c>
      <c r="S4304" s="34">
        <v>58000</v>
      </c>
      <c r="T4304" s="35">
        <f t="shared" si="332"/>
        <v>116000</v>
      </c>
      <c r="U4304" s="36">
        <f t="shared" si="333"/>
        <v>129920.00000000001</v>
      </c>
      <c r="V4304" s="37" t="s">
        <v>48</v>
      </c>
      <c r="W4304" s="32">
        <v>2016</v>
      </c>
      <c r="X4304" s="38" t="s">
        <v>48</v>
      </c>
    </row>
    <row r="4305" spans="1:24" ht="50.1" customHeight="1">
      <c r="A4305" s="29" t="s">
        <v>10552</v>
      </c>
      <c r="B4305" s="30" t="s">
        <v>35</v>
      </c>
      <c r="C4305" s="31" t="s">
        <v>8449</v>
      </c>
      <c r="D4305" s="31" t="s">
        <v>4488</v>
      </c>
      <c r="E4305" s="31" t="s">
        <v>8450</v>
      </c>
      <c r="F4305" s="31" t="s">
        <v>10553</v>
      </c>
      <c r="G4305" s="32" t="s">
        <v>40</v>
      </c>
      <c r="H4305" s="33">
        <v>0</v>
      </c>
      <c r="I4305" s="67">
        <v>590000000</v>
      </c>
      <c r="J4305" s="32" t="s">
        <v>41</v>
      </c>
      <c r="K4305" s="32" t="s">
        <v>957</v>
      </c>
      <c r="L4305" s="32" t="s">
        <v>41</v>
      </c>
      <c r="M4305" s="32" t="s">
        <v>69</v>
      </c>
      <c r="N4305" s="32" t="s">
        <v>9747</v>
      </c>
      <c r="O4305" s="32" t="s">
        <v>71</v>
      </c>
      <c r="P4305" s="32">
        <v>796</v>
      </c>
      <c r="Q4305" s="32" t="s">
        <v>47</v>
      </c>
      <c r="R4305" s="34">
        <v>6</v>
      </c>
      <c r="S4305" s="34">
        <v>176000</v>
      </c>
      <c r="T4305" s="35">
        <f t="shared" si="332"/>
        <v>1056000</v>
      </c>
      <c r="U4305" s="36">
        <f t="shared" si="333"/>
        <v>1182720</v>
      </c>
      <c r="V4305" s="37" t="s">
        <v>48</v>
      </c>
      <c r="W4305" s="32">
        <v>2016</v>
      </c>
      <c r="X4305" s="38" t="s">
        <v>48</v>
      </c>
    </row>
    <row r="4306" spans="1:24" ht="50.1" customHeight="1">
      <c r="A4306" s="29" t="s">
        <v>10554</v>
      </c>
      <c r="B4306" s="30" t="s">
        <v>35</v>
      </c>
      <c r="C4306" s="31" t="s">
        <v>8449</v>
      </c>
      <c r="D4306" s="31" t="s">
        <v>4488</v>
      </c>
      <c r="E4306" s="31" t="s">
        <v>8450</v>
      </c>
      <c r="F4306" s="31" t="s">
        <v>10555</v>
      </c>
      <c r="G4306" s="32" t="s">
        <v>40</v>
      </c>
      <c r="H4306" s="33">
        <v>0</v>
      </c>
      <c r="I4306" s="67">
        <v>590000000</v>
      </c>
      <c r="J4306" s="32" t="s">
        <v>41</v>
      </c>
      <c r="K4306" s="32" t="s">
        <v>957</v>
      </c>
      <c r="L4306" s="32" t="s">
        <v>41</v>
      </c>
      <c r="M4306" s="32" t="s">
        <v>69</v>
      </c>
      <c r="N4306" s="32" t="s">
        <v>9747</v>
      </c>
      <c r="O4306" s="32" t="s">
        <v>71</v>
      </c>
      <c r="P4306" s="32">
        <v>796</v>
      </c>
      <c r="Q4306" s="32" t="s">
        <v>47</v>
      </c>
      <c r="R4306" s="34">
        <v>2</v>
      </c>
      <c r="S4306" s="34">
        <v>132000</v>
      </c>
      <c r="T4306" s="35">
        <f t="shared" si="332"/>
        <v>264000</v>
      </c>
      <c r="U4306" s="36">
        <f t="shared" si="333"/>
        <v>295680</v>
      </c>
      <c r="V4306" s="37" t="s">
        <v>48</v>
      </c>
      <c r="W4306" s="32">
        <v>2016</v>
      </c>
      <c r="X4306" s="38" t="s">
        <v>48</v>
      </c>
    </row>
    <row r="4307" spans="1:24" ht="50.1" customHeight="1">
      <c r="A4307" s="29" t="s">
        <v>10556</v>
      </c>
      <c r="B4307" s="30" t="s">
        <v>35</v>
      </c>
      <c r="C4307" s="31" t="s">
        <v>10557</v>
      </c>
      <c r="D4307" s="31" t="s">
        <v>10558</v>
      </c>
      <c r="E4307" s="31" t="s">
        <v>10559</v>
      </c>
      <c r="F4307" s="31" t="s">
        <v>10560</v>
      </c>
      <c r="G4307" s="32" t="s">
        <v>40</v>
      </c>
      <c r="H4307" s="33">
        <v>0</v>
      </c>
      <c r="I4307" s="67">
        <v>590000000</v>
      </c>
      <c r="J4307" s="32" t="s">
        <v>41</v>
      </c>
      <c r="K4307" s="32" t="s">
        <v>957</v>
      </c>
      <c r="L4307" s="32" t="s">
        <v>394</v>
      </c>
      <c r="M4307" s="32" t="s">
        <v>44</v>
      </c>
      <c r="N4307" s="32" t="s">
        <v>10561</v>
      </c>
      <c r="O4307" s="32" t="s">
        <v>10562</v>
      </c>
      <c r="P4307" s="32">
        <v>796</v>
      </c>
      <c r="Q4307" s="32" t="s">
        <v>47</v>
      </c>
      <c r="R4307" s="34">
        <v>1</v>
      </c>
      <c r="S4307" s="34">
        <v>339285.71399999998</v>
      </c>
      <c r="T4307" s="35">
        <f t="shared" si="332"/>
        <v>339285.71399999998</v>
      </c>
      <c r="U4307" s="36">
        <f t="shared" si="333"/>
        <v>379999.99968000001</v>
      </c>
      <c r="V4307" s="37" t="s">
        <v>48</v>
      </c>
      <c r="W4307" s="32">
        <v>2016</v>
      </c>
      <c r="X4307" s="38" t="s">
        <v>48</v>
      </c>
    </row>
    <row r="4308" spans="1:24" ht="50.1" customHeight="1">
      <c r="A4308" s="29" t="s">
        <v>10563</v>
      </c>
      <c r="B4308" s="30" t="s">
        <v>35</v>
      </c>
      <c r="C4308" s="31" t="s">
        <v>10564</v>
      </c>
      <c r="D4308" s="31" t="s">
        <v>9557</v>
      </c>
      <c r="E4308" s="31" t="s">
        <v>10565</v>
      </c>
      <c r="F4308" s="31" t="s">
        <v>10566</v>
      </c>
      <c r="G4308" s="32" t="s">
        <v>40</v>
      </c>
      <c r="H4308" s="33">
        <v>0</v>
      </c>
      <c r="I4308" s="67">
        <v>590000000</v>
      </c>
      <c r="J4308" s="32" t="s">
        <v>41</v>
      </c>
      <c r="K4308" s="32" t="s">
        <v>10567</v>
      </c>
      <c r="L4308" s="32" t="s">
        <v>41</v>
      </c>
      <c r="M4308" s="32" t="s">
        <v>84</v>
      </c>
      <c r="N4308" s="32" t="s">
        <v>836</v>
      </c>
      <c r="O4308" s="32" t="s">
        <v>10568</v>
      </c>
      <c r="P4308" s="32" t="s">
        <v>994</v>
      </c>
      <c r="Q4308" s="32" t="s">
        <v>1222</v>
      </c>
      <c r="R4308" s="34">
        <v>400</v>
      </c>
      <c r="S4308" s="34">
        <v>1600</v>
      </c>
      <c r="T4308" s="35">
        <f t="shared" si="332"/>
        <v>640000</v>
      </c>
      <c r="U4308" s="36">
        <f t="shared" si="333"/>
        <v>716800.00000000012</v>
      </c>
      <c r="V4308" s="37" t="s">
        <v>48</v>
      </c>
      <c r="W4308" s="32">
        <v>2016</v>
      </c>
      <c r="X4308" s="38" t="s">
        <v>48</v>
      </c>
    </row>
    <row r="4309" spans="1:24" ht="50.1" customHeight="1">
      <c r="A4309" s="29" t="s">
        <v>10569</v>
      </c>
      <c r="B4309" s="30" t="s">
        <v>35</v>
      </c>
      <c r="C4309" s="31" t="s">
        <v>10570</v>
      </c>
      <c r="D4309" s="31" t="s">
        <v>10063</v>
      </c>
      <c r="E4309" s="31" t="s">
        <v>10571</v>
      </c>
      <c r="F4309" s="31" t="s">
        <v>8255</v>
      </c>
      <c r="G4309" s="32" t="s">
        <v>40</v>
      </c>
      <c r="H4309" s="33">
        <v>0</v>
      </c>
      <c r="I4309" s="67">
        <v>590000000</v>
      </c>
      <c r="J4309" s="32" t="s">
        <v>41</v>
      </c>
      <c r="K4309" s="32" t="s">
        <v>957</v>
      </c>
      <c r="L4309" s="32" t="s">
        <v>83</v>
      </c>
      <c r="M4309" s="32" t="s">
        <v>84</v>
      </c>
      <c r="N4309" s="32" t="s">
        <v>8342</v>
      </c>
      <c r="O4309" s="32" t="s">
        <v>10572</v>
      </c>
      <c r="P4309" s="32">
        <v>796</v>
      </c>
      <c r="Q4309" s="32" t="s">
        <v>47</v>
      </c>
      <c r="R4309" s="34">
        <v>2</v>
      </c>
      <c r="S4309" s="34">
        <v>35000</v>
      </c>
      <c r="T4309" s="35">
        <f t="shared" si="332"/>
        <v>70000</v>
      </c>
      <c r="U4309" s="36">
        <f t="shared" si="333"/>
        <v>78400.000000000015</v>
      </c>
      <c r="V4309" s="37" t="s">
        <v>48</v>
      </c>
      <c r="W4309" s="32">
        <v>2016</v>
      </c>
      <c r="X4309" s="38" t="s">
        <v>48</v>
      </c>
    </row>
    <row r="4310" spans="1:24" ht="50.1" customHeight="1">
      <c r="A4310" s="29" t="s">
        <v>10573</v>
      </c>
      <c r="B4310" s="30" t="s">
        <v>35</v>
      </c>
      <c r="C4310" s="31" t="s">
        <v>10574</v>
      </c>
      <c r="D4310" s="31" t="s">
        <v>8267</v>
      </c>
      <c r="E4310" s="31" t="s">
        <v>10575</v>
      </c>
      <c r="F4310" s="31" t="s">
        <v>10576</v>
      </c>
      <c r="G4310" s="32" t="s">
        <v>40</v>
      </c>
      <c r="H4310" s="33">
        <v>0</v>
      </c>
      <c r="I4310" s="67">
        <v>590000000</v>
      </c>
      <c r="J4310" s="32" t="s">
        <v>41</v>
      </c>
      <c r="K4310" s="32" t="s">
        <v>957</v>
      </c>
      <c r="L4310" s="32" t="s">
        <v>83</v>
      </c>
      <c r="M4310" s="32" t="s">
        <v>84</v>
      </c>
      <c r="N4310" s="32" t="s">
        <v>303</v>
      </c>
      <c r="O4310" s="32" t="s">
        <v>10572</v>
      </c>
      <c r="P4310" s="32">
        <v>796</v>
      </c>
      <c r="Q4310" s="32" t="s">
        <v>47</v>
      </c>
      <c r="R4310" s="34">
        <v>2</v>
      </c>
      <c r="S4310" s="34">
        <v>7000</v>
      </c>
      <c r="T4310" s="35">
        <f t="shared" si="332"/>
        <v>14000</v>
      </c>
      <c r="U4310" s="36">
        <f t="shared" si="333"/>
        <v>15680.000000000002</v>
      </c>
      <c r="V4310" s="37" t="s">
        <v>48</v>
      </c>
      <c r="W4310" s="32">
        <v>2016</v>
      </c>
      <c r="X4310" s="38" t="s">
        <v>48</v>
      </c>
    </row>
    <row r="4311" spans="1:24" ht="50.1" customHeight="1">
      <c r="A4311" s="29" t="s">
        <v>10577</v>
      </c>
      <c r="B4311" s="30" t="s">
        <v>35</v>
      </c>
      <c r="C4311" s="31" t="s">
        <v>8272</v>
      </c>
      <c r="D4311" s="31" t="s">
        <v>540</v>
      </c>
      <c r="E4311" s="31" t="s">
        <v>8273</v>
      </c>
      <c r="F4311" s="31" t="s">
        <v>10576</v>
      </c>
      <c r="G4311" s="32" t="s">
        <v>40</v>
      </c>
      <c r="H4311" s="33">
        <v>0</v>
      </c>
      <c r="I4311" s="67">
        <v>590000000</v>
      </c>
      <c r="J4311" s="32" t="s">
        <v>41</v>
      </c>
      <c r="K4311" s="32" t="s">
        <v>957</v>
      </c>
      <c r="L4311" s="32" t="s">
        <v>83</v>
      </c>
      <c r="M4311" s="32" t="s">
        <v>84</v>
      </c>
      <c r="N4311" s="32" t="s">
        <v>10578</v>
      </c>
      <c r="O4311" s="32" t="s">
        <v>10572</v>
      </c>
      <c r="P4311" s="32">
        <v>796</v>
      </c>
      <c r="Q4311" s="32" t="s">
        <v>47</v>
      </c>
      <c r="R4311" s="34">
        <v>2</v>
      </c>
      <c r="S4311" s="34">
        <v>4000</v>
      </c>
      <c r="T4311" s="35">
        <f t="shared" si="332"/>
        <v>8000</v>
      </c>
      <c r="U4311" s="36">
        <f t="shared" si="333"/>
        <v>8960</v>
      </c>
      <c r="V4311" s="37" t="s">
        <v>48</v>
      </c>
      <c r="W4311" s="32">
        <v>2016</v>
      </c>
      <c r="X4311" s="38" t="s">
        <v>48</v>
      </c>
    </row>
    <row r="4312" spans="1:24" ht="50.1" customHeight="1">
      <c r="A4312" s="29" t="s">
        <v>10579</v>
      </c>
      <c r="B4312" s="30" t="s">
        <v>35</v>
      </c>
      <c r="C4312" s="31" t="s">
        <v>10580</v>
      </c>
      <c r="D4312" s="31" t="s">
        <v>10581</v>
      </c>
      <c r="E4312" s="31" t="s">
        <v>10582</v>
      </c>
      <c r="F4312" s="31" t="s">
        <v>10583</v>
      </c>
      <c r="G4312" s="32" t="s">
        <v>40</v>
      </c>
      <c r="H4312" s="33">
        <v>0</v>
      </c>
      <c r="I4312" s="67">
        <v>590000000</v>
      </c>
      <c r="J4312" s="32" t="s">
        <v>41</v>
      </c>
      <c r="K4312" s="32" t="s">
        <v>957</v>
      </c>
      <c r="L4312" s="32" t="s">
        <v>83</v>
      </c>
      <c r="M4312" s="32" t="s">
        <v>84</v>
      </c>
      <c r="N4312" s="32" t="s">
        <v>10578</v>
      </c>
      <c r="O4312" s="32" t="s">
        <v>10572</v>
      </c>
      <c r="P4312" s="32">
        <v>796</v>
      </c>
      <c r="Q4312" s="32" t="s">
        <v>47</v>
      </c>
      <c r="R4312" s="34">
        <v>2</v>
      </c>
      <c r="S4312" s="34">
        <v>13000</v>
      </c>
      <c r="T4312" s="35">
        <f t="shared" si="332"/>
        <v>26000</v>
      </c>
      <c r="U4312" s="36">
        <f t="shared" si="333"/>
        <v>29120.000000000004</v>
      </c>
      <c r="V4312" s="37" t="s">
        <v>48</v>
      </c>
      <c r="W4312" s="32">
        <v>2016</v>
      </c>
      <c r="X4312" s="38" t="s">
        <v>48</v>
      </c>
    </row>
    <row r="4313" spans="1:24" ht="50.1" customHeight="1">
      <c r="A4313" s="29" t="s">
        <v>10584</v>
      </c>
      <c r="B4313" s="30" t="s">
        <v>35</v>
      </c>
      <c r="C4313" s="31" t="s">
        <v>10585</v>
      </c>
      <c r="D4313" s="31" t="s">
        <v>10586</v>
      </c>
      <c r="E4313" s="31" t="s">
        <v>8838</v>
      </c>
      <c r="F4313" s="31" t="s">
        <v>10576</v>
      </c>
      <c r="G4313" s="32" t="s">
        <v>40</v>
      </c>
      <c r="H4313" s="33">
        <v>0</v>
      </c>
      <c r="I4313" s="67">
        <v>590000000</v>
      </c>
      <c r="J4313" s="32" t="s">
        <v>41</v>
      </c>
      <c r="K4313" s="32" t="s">
        <v>957</v>
      </c>
      <c r="L4313" s="32" t="s">
        <v>83</v>
      </c>
      <c r="M4313" s="32" t="s">
        <v>84</v>
      </c>
      <c r="N4313" s="32" t="s">
        <v>10578</v>
      </c>
      <c r="O4313" s="32" t="s">
        <v>10572</v>
      </c>
      <c r="P4313" s="32">
        <v>796</v>
      </c>
      <c r="Q4313" s="32" t="s">
        <v>47</v>
      </c>
      <c r="R4313" s="34">
        <v>1</v>
      </c>
      <c r="S4313" s="34">
        <v>7500</v>
      </c>
      <c r="T4313" s="35">
        <f t="shared" si="332"/>
        <v>7500</v>
      </c>
      <c r="U4313" s="36">
        <f t="shared" si="333"/>
        <v>8400</v>
      </c>
      <c r="V4313" s="37" t="s">
        <v>48</v>
      </c>
      <c r="W4313" s="32">
        <v>2016</v>
      </c>
      <c r="X4313" s="38" t="s">
        <v>48</v>
      </c>
    </row>
    <row r="4314" spans="1:24" ht="50.1" customHeight="1">
      <c r="A4314" s="29" t="s">
        <v>10587</v>
      </c>
      <c r="B4314" s="30" t="s">
        <v>35</v>
      </c>
      <c r="C4314" s="31" t="s">
        <v>10588</v>
      </c>
      <c r="D4314" s="31" t="s">
        <v>10589</v>
      </c>
      <c r="E4314" s="31" t="s">
        <v>8838</v>
      </c>
      <c r="F4314" s="31" t="s">
        <v>8502</v>
      </c>
      <c r="G4314" s="32" t="s">
        <v>40</v>
      </c>
      <c r="H4314" s="33">
        <v>0</v>
      </c>
      <c r="I4314" s="67">
        <v>590000000</v>
      </c>
      <c r="J4314" s="32" t="s">
        <v>41</v>
      </c>
      <c r="K4314" s="32" t="s">
        <v>957</v>
      </c>
      <c r="L4314" s="32" t="s">
        <v>83</v>
      </c>
      <c r="M4314" s="32" t="s">
        <v>84</v>
      </c>
      <c r="N4314" s="32" t="s">
        <v>4029</v>
      </c>
      <c r="O4314" s="32" t="s">
        <v>10572</v>
      </c>
      <c r="P4314" s="32">
        <v>796</v>
      </c>
      <c r="Q4314" s="32" t="s">
        <v>47</v>
      </c>
      <c r="R4314" s="34">
        <v>2</v>
      </c>
      <c r="S4314" s="34">
        <v>7500</v>
      </c>
      <c r="T4314" s="35">
        <f t="shared" si="332"/>
        <v>15000</v>
      </c>
      <c r="U4314" s="36">
        <f t="shared" si="333"/>
        <v>16800</v>
      </c>
      <c r="V4314" s="37" t="s">
        <v>48</v>
      </c>
      <c r="W4314" s="32">
        <v>2016</v>
      </c>
      <c r="X4314" s="38" t="s">
        <v>48</v>
      </c>
    </row>
    <row r="4315" spans="1:24" ht="50.1" customHeight="1">
      <c r="A4315" s="29" t="s">
        <v>10590</v>
      </c>
      <c r="B4315" s="30" t="s">
        <v>35</v>
      </c>
      <c r="C4315" s="31" t="s">
        <v>10591</v>
      </c>
      <c r="D4315" s="31" t="s">
        <v>10592</v>
      </c>
      <c r="E4315" s="31" t="s">
        <v>10593</v>
      </c>
      <c r="F4315" s="31" t="s">
        <v>8502</v>
      </c>
      <c r="G4315" s="32" t="s">
        <v>40</v>
      </c>
      <c r="H4315" s="33">
        <v>0</v>
      </c>
      <c r="I4315" s="67">
        <v>590000000</v>
      </c>
      <c r="J4315" s="32" t="s">
        <v>41</v>
      </c>
      <c r="K4315" s="32" t="s">
        <v>61</v>
      </c>
      <c r="L4315" s="32" t="s">
        <v>83</v>
      </c>
      <c r="M4315" s="32" t="s">
        <v>84</v>
      </c>
      <c r="N4315" s="32" t="s">
        <v>4029</v>
      </c>
      <c r="O4315" s="32" t="s">
        <v>10572</v>
      </c>
      <c r="P4315" s="32">
        <v>796</v>
      </c>
      <c r="Q4315" s="32" t="s">
        <v>47</v>
      </c>
      <c r="R4315" s="170">
        <v>2</v>
      </c>
      <c r="S4315" s="170">
        <v>6000</v>
      </c>
      <c r="T4315" s="35">
        <v>0</v>
      </c>
      <c r="U4315" s="36">
        <f>T4315*1.12</f>
        <v>0</v>
      </c>
      <c r="V4315" s="37" t="s">
        <v>48</v>
      </c>
      <c r="W4315" s="32">
        <v>2016</v>
      </c>
      <c r="X4315" s="32">
        <v>11.15</v>
      </c>
    </row>
    <row r="4316" spans="1:24" ht="50.1" customHeight="1">
      <c r="A4316" s="204" t="s">
        <v>10594</v>
      </c>
      <c r="B4316" s="54" t="s">
        <v>35</v>
      </c>
      <c r="C4316" s="205" t="s">
        <v>10591</v>
      </c>
      <c r="D4316" s="205" t="s">
        <v>10592</v>
      </c>
      <c r="E4316" s="205" t="s">
        <v>10593</v>
      </c>
      <c r="F4316" s="205" t="s">
        <v>8502</v>
      </c>
      <c r="G4316" s="57" t="s">
        <v>40</v>
      </c>
      <c r="H4316" s="32">
        <v>0</v>
      </c>
      <c r="I4316" s="67">
        <v>590000000</v>
      </c>
      <c r="J4316" s="57" t="s">
        <v>41</v>
      </c>
      <c r="K4316" s="48" t="s">
        <v>136</v>
      </c>
      <c r="L4316" s="68" t="s">
        <v>83</v>
      </c>
      <c r="M4316" s="57" t="s">
        <v>84</v>
      </c>
      <c r="N4316" s="57" t="s">
        <v>88</v>
      </c>
      <c r="O4316" s="54" t="s">
        <v>166</v>
      </c>
      <c r="P4316" s="32">
        <v>796</v>
      </c>
      <c r="Q4316" s="54" t="s">
        <v>47</v>
      </c>
      <c r="R4316" s="206">
        <v>2</v>
      </c>
      <c r="S4316" s="206">
        <v>6000</v>
      </c>
      <c r="T4316" s="207">
        <f>R4316*S4316</f>
        <v>12000</v>
      </c>
      <c r="U4316" s="207">
        <f>T4316*1.12</f>
        <v>13440.000000000002</v>
      </c>
      <c r="V4316" s="204"/>
      <c r="W4316" s="32">
        <v>2016</v>
      </c>
      <c r="X4316" s="123"/>
    </row>
    <row r="4317" spans="1:24" ht="50.1" customHeight="1">
      <c r="A4317" s="29" t="s">
        <v>10595</v>
      </c>
      <c r="B4317" s="30" t="s">
        <v>35</v>
      </c>
      <c r="C4317" s="31" t="s">
        <v>10596</v>
      </c>
      <c r="D4317" s="31" t="s">
        <v>2572</v>
      </c>
      <c r="E4317" s="31" t="s">
        <v>10597</v>
      </c>
      <c r="F4317" s="31" t="s">
        <v>10598</v>
      </c>
      <c r="G4317" s="32" t="s">
        <v>40</v>
      </c>
      <c r="H4317" s="33">
        <v>0</v>
      </c>
      <c r="I4317" s="67">
        <v>590000000</v>
      </c>
      <c r="J4317" s="32" t="s">
        <v>41</v>
      </c>
      <c r="K4317" s="32" t="s">
        <v>61</v>
      </c>
      <c r="L4317" s="32" t="s">
        <v>83</v>
      </c>
      <c r="M4317" s="32" t="s">
        <v>84</v>
      </c>
      <c r="N4317" s="32" t="s">
        <v>4029</v>
      </c>
      <c r="O4317" s="32" t="s">
        <v>10572</v>
      </c>
      <c r="P4317" s="32">
        <v>796</v>
      </c>
      <c r="Q4317" s="32" t="s">
        <v>47</v>
      </c>
      <c r="R4317" s="170">
        <v>2</v>
      </c>
      <c r="S4317" s="170">
        <v>4500</v>
      </c>
      <c r="T4317" s="35">
        <v>0</v>
      </c>
      <c r="U4317" s="36">
        <f>T4317*1.12</f>
        <v>0</v>
      </c>
      <c r="V4317" s="37" t="s">
        <v>48</v>
      </c>
      <c r="W4317" s="32">
        <v>2016</v>
      </c>
      <c r="X4317" s="32">
        <v>11.15</v>
      </c>
    </row>
    <row r="4318" spans="1:24" ht="50.1" customHeight="1">
      <c r="A4318" s="204" t="s">
        <v>10599</v>
      </c>
      <c r="B4318" s="54" t="s">
        <v>35</v>
      </c>
      <c r="C4318" s="205" t="s">
        <v>10596</v>
      </c>
      <c r="D4318" s="205" t="s">
        <v>2572</v>
      </c>
      <c r="E4318" s="205" t="s">
        <v>10597</v>
      </c>
      <c r="F4318" s="205" t="s">
        <v>10598</v>
      </c>
      <c r="G4318" s="57" t="s">
        <v>40</v>
      </c>
      <c r="H4318" s="32">
        <v>0</v>
      </c>
      <c r="I4318" s="67">
        <v>590000000</v>
      </c>
      <c r="J4318" s="57" t="s">
        <v>41</v>
      </c>
      <c r="K4318" s="48" t="s">
        <v>136</v>
      </c>
      <c r="L4318" s="68" t="s">
        <v>83</v>
      </c>
      <c r="M4318" s="57" t="s">
        <v>84</v>
      </c>
      <c r="N4318" s="57" t="s">
        <v>88</v>
      </c>
      <c r="O4318" s="54" t="s">
        <v>166</v>
      </c>
      <c r="P4318" s="32">
        <v>796</v>
      </c>
      <c r="Q4318" s="54" t="s">
        <v>47</v>
      </c>
      <c r="R4318" s="206">
        <v>2</v>
      </c>
      <c r="S4318" s="206">
        <v>4500</v>
      </c>
      <c r="T4318" s="207">
        <f>R4318*S4318</f>
        <v>9000</v>
      </c>
      <c r="U4318" s="207">
        <f>T4318*1.12</f>
        <v>10080.000000000002</v>
      </c>
      <c r="V4318" s="204"/>
      <c r="W4318" s="32">
        <v>2016</v>
      </c>
      <c r="X4318" s="123"/>
    </row>
    <row r="4319" spans="1:24" ht="50.1" customHeight="1">
      <c r="A4319" s="29" t="s">
        <v>10600</v>
      </c>
      <c r="B4319" s="30" t="s">
        <v>35</v>
      </c>
      <c r="C4319" s="31" t="s">
        <v>10601</v>
      </c>
      <c r="D4319" s="31" t="s">
        <v>1847</v>
      </c>
      <c r="E4319" s="31" t="s">
        <v>10602</v>
      </c>
      <c r="F4319" s="31" t="s">
        <v>8502</v>
      </c>
      <c r="G4319" s="32" t="s">
        <v>40</v>
      </c>
      <c r="H4319" s="33">
        <v>0</v>
      </c>
      <c r="I4319" s="67">
        <v>590000000</v>
      </c>
      <c r="J4319" s="32" t="s">
        <v>41</v>
      </c>
      <c r="K4319" s="32" t="s">
        <v>61</v>
      </c>
      <c r="L4319" s="32" t="s">
        <v>83</v>
      </c>
      <c r="M4319" s="32" t="s">
        <v>84</v>
      </c>
      <c r="N4319" s="32" t="s">
        <v>4029</v>
      </c>
      <c r="O4319" s="32" t="s">
        <v>10572</v>
      </c>
      <c r="P4319" s="32" t="s">
        <v>267</v>
      </c>
      <c r="Q4319" s="32" t="s">
        <v>268</v>
      </c>
      <c r="R4319" s="34">
        <v>1</v>
      </c>
      <c r="S4319" s="34">
        <v>9500</v>
      </c>
      <c r="T4319" s="35">
        <f t="shared" si="332"/>
        <v>9500</v>
      </c>
      <c r="U4319" s="36">
        <f t="shared" si="333"/>
        <v>10640.000000000002</v>
      </c>
      <c r="V4319" s="37" t="s">
        <v>48</v>
      </c>
      <c r="W4319" s="32">
        <v>2016</v>
      </c>
      <c r="X4319" s="38" t="s">
        <v>48</v>
      </c>
    </row>
    <row r="4320" spans="1:24" ht="50.1" customHeight="1">
      <c r="A4320" s="29" t="s">
        <v>10603</v>
      </c>
      <c r="B4320" s="30" t="s">
        <v>35</v>
      </c>
      <c r="C4320" s="31" t="s">
        <v>10604</v>
      </c>
      <c r="D4320" s="31" t="s">
        <v>7018</v>
      </c>
      <c r="E4320" s="31" t="s">
        <v>10605</v>
      </c>
      <c r="F4320" s="31" t="s">
        <v>3266</v>
      </c>
      <c r="G4320" s="32" t="s">
        <v>40</v>
      </c>
      <c r="H4320" s="33">
        <v>0</v>
      </c>
      <c r="I4320" s="67">
        <v>590000000</v>
      </c>
      <c r="J4320" s="32" t="s">
        <v>41</v>
      </c>
      <c r="K4320" s="32" t="s">
        <v>313</v>
      </c>
      <c r="L4320" s="32" t="s">
        <v>83</v>
      </c>
      <c r="M4320" s="32" t="s">
        <v>84</v>
      </c>
      <c r="N4320" s="32" t="s">
        <v>4029</v>
      </c>
      <c r="O4320" s="32" t="s">
        <v>10572</v>
      </c>
      <c r="P4320" s="32">
        <v>796</v>
      </c>
      <c r="Q4320" s="32" t="s">
        <v>47</v>
      </c>
      <c r="R4320" s="34">
        <v>6</v>
      </c>
      <c r="S4320" s="34">
        <v>7000</v>
      </c>
      <c r="T4320" s="35">
        <f t="shared" si="332"/>
        <v>42000</v>
      </c>
      <c r="U4320" s="36">
        <f t="shared" si="333"/>
        <v>47040.000000000007</v>
      </c>
      <c r="V4320" s="37" t="s">
        <v>48</v>
      </c>
      <c r="W4320" s="32">
        <v>2016</v>
      </c>
      <c r="X4320" s="38" t="s">
        <v>48</v>
      </c>
    </row>
    <row r="4321" spans="1:24" ht="50.1" customHeight="1">
      <c r="A4321" s="29" t="s">
        <v>10606</v>
      </c>
      <c r="B4321" s="30" t="s">
        <v>35</v>
      </c>
      <c r="C4321" s="31" t="s">
        <v>941</v>
      </c>
      <c r="D4321" s="31" t="s">
        <v>936</v>
      </c>
      <c r="E4321" s="31" t="s">
        <v>942</v>
      </c>
      <c r="F4321" s="31" t="s">
        <v>10607</v>
      </c>
      <c r="G4321" s="32" t="s">
        <v>40</v>
      </c>
      <c r="H4321" s="33">
        <v>0</v>
      </c>
      <c r="I4321" s="67">
        <v>590000000</v>
      </c>
      <c r="J4321" s="32" t="s">
        <v>41</v>
      </c>
      <c r="K4321" s="32" t="s">
        <v>957</v>
      </c>
      <c r="L4321" s="32" t="s">
        <v>83</v>
      </c>
      <c r="M4321" s="32" t="s">
        <v>84</v>
      </c>
      <c r="N4321" s="32" t="s">
        <v>4029</v>
      </c>
      <c r="O4321" s="32" t="s">
        <v>10572</v>
      </c>
      <c r="P4321" s="32">
        <v>796</v>
      </c>
      <c r="Q4321" s="32" t="s">
        <v>47</v>
      </c>
      <c r="R4321" s="34">
        <v>1</v>
      </c>
      <c r="S4321" s="34">
        <v>35000</v>
      </c>
      <c r="T4321" s="35">
        <f t="shared" si="332"/>
        <v>35000</v>
      </c>
      <c r="U4321" s="36">
        <f t="shared" si="333"/>
        <v>39200.000000000007</v>
      </c>
      <c r="V4321" s="37" t="s">
        <v>48</v>
      </c>
      <c r="W4321" s="32">
        <v>2016</v>
      </c>
      <c r="X4321" s="38" t="s">
        <v>48</v>
      </c>
    </row>
    <row r="4322" spans="1:24" ht="50.1" customHeight="1">
      <c r="A4322" s="29" t="s">
        <v>10608</v>
      </c>
      <c r="B4322" s="30" t="s">
        <v>35</v>
      </c>
      <c r="C4322" s="31" t="s">
        <v>10609</v>
      </c>
      <c r="D4322" s="31" t="s">
        <v>2274</v>
      </c>
      <c r="E4322" s="31" t="s">
        <v>10610</v>
      </c>
      <c r="F4322" s="31" t="s">
        <v>10611</v>
      </c>
      <c r="G4322" s="32" t="s">
        <v>40</v>
      </c>
      <c r="H4322" s="33">
        <v>0</v>
      </c>
      <c r="I4322" s="67">
        <v>590000000</v>
      </c>
      <c r="J4322" s="32" t="s">
        <v>41</v>
      </c>
      <c r="K4322" s="32" t="s">
        <v>957</v>
      </c>
      <c r="L4322" s="32" t="s">
        <v>83</v>
      </c>
      <c r="M4322" s="32" t="s">
        <v>84</v>
      </c>
      <c r="N4322" s="32" t="s">
        <v>4029</v>
      </c>
      <c r="O4322" s="32" t="s">
        <v>10572</v>
      </c>
      <c r="P4322" s="32">
        <v>796</v>
      </c>
      <c r="Q4322" s="32" t="s">
        <v>47</v>
      </c>
      <c r="R4322" s="34">
        <v>3</v>
      </c>
      <c r="S4322" s="34">
        <v>6000</v>
      </c>
      <c r="T4322" s="35">
        <f t="shared" si="332"/>
        <v>18000</v>
      </c>
      <c r="U4322" s="36">
        <f t="shared" si="333"/>
        <v>20160.000000000004</v>
      </c>
      <c r="V4322" s="37" t="s">
        <v>48</v>
      </c>
      <c r="W4322" s="32">
        <v>2016</v>
      </c>
      <c r="X4322" s="38" t="s">
        <v>48</v>
      </c>
    </row>
    <row r="4323" spans="1:24" ht="50.1" customHeight="1">
      <c r="A4323" s="29" t="s">
        <v>10612</v>
      </c>
      <c r="B4323" s="30" t="s">
        <v>35</v>
      </c>
      <c r="C4323" s="31" t="s">
        <v>10613</v>
      </c>
      <c r="D4323" s="31" t="s">
        <v>10614</v>
      </c>
      <c r="E4323" s="31" t="s">
        <v>10615</v>
      </c>
      <c r="F4323" s="31" t="s">
        <v>48</v>
      </c>
      <c r="G4323" s="32" t="s">
        <v>40</v>
      </c>
      <c r="H4323" s="33">
        <v>0</v>
      </c>
      <c r="I4323" s="67">
        <v>590000000</v>
      </c>
      <c r="J4323" s="32" t="s">
        <v>7255</v>
      </c>
      <c r="K4323" s="32" t="s">
        <v>313</v>
      </c>
      <c r="L4323" s="32" t="s">
        <v>7255</v>
      </c>
      <c r="M4323" s="32" t="s">
        <v>84</v>
      </c>
      <c r="N4323" s="32" t="s">
        <v>85</v>
      </c>
      <c r="O4323" s="32" t="s">
        <v>46</v>
      </c>
      <c r="P4323" s="32">
        <v>796</v>
      </c>
      <c r="Q4323" s="32" t="s">
        <v>47</v>
      </c>
      <c r="R4323" s="34">
        <v>2</v>
      </c>
      <c r="S4323" s="34">
        <v>2233</v>
      </c>
      <c r="T4323" s="35">
        <f t="shared" si="332"/>
        <v>4466</v>
      </c>
      <c r="U4323" s="36">
        <f t="shared" si="333"/>
        <v>5001.92</v>
      </c>
      <c r="V4323" s="37" t="s">
        <v>48</v>
      </c>
      <c r="W4323" s="32">
        <v>2016</v>
      </c>
      <c r="X4323" s="38" t="s">
        <v>48</v>
      </c>
    </row>
    <row r="4324" spans="1:24" ht="50.1" customHeight="1">
      <c r="A4324" s="29" t="s">
        <v>10616</v>
      </c>
      <c r="B4324" s="30" t="s">
        <v>35</v>
      </c>
      <c r="C4324" s="31" t="s">
        <v>10617</v>
      </c>
      <c r="D4324" s="31" t="s">
        <v>10618</v>
      </c>
      <c r="E4324" s="31" t="s">
        <v>10619</v>
      </c>
      <c r="F4324" s="31" t="s">
        <v>10620</v>
      </c>
      <c r="G4324" s="32" t="s">
        <v>40</v>
      </c>
      <c r="H4324" s="33">
        <v>0</v>
      </c>
      <c r="I4324" s="67">
        <v>590000000</v>
      </c>
      <c r="J4324" s="32" t="s">
        <v>41</v>
      </c>
      <c r="K4324" s="32" t="s">
        <v>10567</v>
      </c>
      <c r="L4324" s="32" t="s">
        <v>41</v>
      </c>
      <c r="M4324" s="32" t="s">
        <v>84</v>
      </c>
      <c r="N4324" s="32" t="s">
        <v>5908</v>
      </c>
      <c r="O4324" s="32" t="s">
        <v>354</v>
      </c>
      <c r="P4324" s="32" t="s">
        <v>1246</v>
      </c>
      <c r="Q4324" s="32" t="s">
        <v>1247</v>
      </c>
      <c r="R4324" s="34">
        <v>732</v>
      </c>
      <c r="S4324" s="34">
        <v>350</v>
      </c>
      <c r="T4324" s="35">
        <f t="shared" si="332"/>
        <v>256200</v>
      </c>
      <c r="U4324" s="36">
        <f t="shared" si="333"/>
        <v>286944</v>
      </c>
      <c r="V4324" s="37" t="s">
        <v>48</v>
      </c>
      <c r="W4324" s="32">
        <v>2016</v>
      </c>
      <c r="X4324" s="38" t="s">
        <v>48</v>
      </c>
    </row>
    <row r="4325" spans="1:24" ht="50.1" customHeight="1">
      <c r="A4325" s="29" t="s">
        <v>10621</v>
      </c>
      <c r="B4325" s="30" t="s">
        <v>35</v>
      </c>
      <c r="C4325" s="31" t="s">
        <v>10617</v>
      </c>
      <c r="D4325" s="31" t="s">
        <v>10618</v>
      </c>
      <c r="E4325" s="31" t="s">
        <v>10619</v>
      </c>
      <c r="F4325" s="31" t="s">
        <v>10622</v>
      </c>
      <c r="G4325" s="32" t="s">
        <v>40</v>
      </c>
      <c r="H4325" s="33">
        <v>0</v>
      </c>
      <c r="I4325" s="67">
        <v>590000000</v>
      </c>
      <c r="J4325" s="32" t="s">
        <v>41</v>
      </c>
      <c r="K4325" s="32" t="s">
        <v>10567</v>
      </c>
      <c r="L4325" s="32" t="s">
        <v>41</v>
      </c>
      <c r="M4325" s="32" t="s">
        <v>84</v>
      </c>
      <c r="N4325" s="32" t="s">
        <v>5908</v>
      </c>
      <c r="O4325" s="32" t="s">
        <v>354</v>
      </c>
      <c r="P4325" s="32" t="s">
        <v>1246</v>
      </c>
      <c r="Q4325" s="32" t="s">
        <v>1247</v>
      </c>
      <c r="R4325" s="34">
        <v>310</v>
      </c>
      <c r="S4325" s="34">
        <v>420</v>
      </c>
      <c r="T4325" s="35">
        <f t="shared" si="332"/>
        <v>130200</v>
      </c>
      <c r="U4325" s="36">
        <f t="shared" si="333"/>
        <v>145824</v>
      </c>
      <c r="V4325" s="37" t="s">
        <v>48</v>
      </c>
      <c r="W4325" s="32">
        <v>2016</v>
      </c>
      <c r="X4325" s="38" t="s">
        <v>48</v>
      </c>
    </row>
    <row r="4326" spans="1:24" ht="50.1" customHeight="1">
      <c r="A4326" s="29" t="s">
        <v>10623</v>
      </c>
      <c r="B4326" s="30" t="s">
        <v>35</v>
      </c>
      <c r="C4326" s="31" t="s">
        <v>10624</v>
      </c>
      <c r="D4326" s="31" t="s">
        <v>8404</v>
      </c>
      <c r="E4326" s="31" t="s">
        <v>10625</v>
      </c>
      <c r="F4326" s="31" t="s">
        <v>10626</v>
      </c>
      <c r="G4326" s="32" t="s">
        <v>40</v>
      </c>
      <c r="H4326" s="33">
        <v>0</v>
      </c>
      <c r="I4326" s="67">
        <v>590000000</v>
      </c>
      <c r="J4326" s="32" t="s">
        <v>41</v>
      </c>
      <c r="K4326" s="32" t="s">
        <v>10567</v>
      </c>
      <c r="L4326" s="32" t="s">
        <v>41</v>
      </c>
      <c r="M4326" s="32" t="s">
        <v>84</v>
      </c>
      <c r="N4326" s="32" t="s">
        <v>5908</v>
      </c>
      <c r="O4326" s="32" t="s">
        <v>354</v>
      </c>
      <c r="P4326" s="32" t="s">
        <v>994</v>
      </c>
      <c r="Q4326" s="32" t="s">
        <v>1222</v>
      </c>
      <c r="R4326" s="34">
        <v>194</v>
      </c>
      <c r="S4326" s="34">
        <v>280</v>
      </c>
      <c r="T4326" s="35">
        <f t="shared" si="332"/>
        <v>54320</v>
      </c>
      <c r="U4326" s="36">
        <f t="shared" si="333"/>
        <v>60838.400000000009</v>
      </c>
      <c r="V4326" s="37" t="s">
        <v>48</v>
      </c>
      <c r="W4326" s="32">
        <v>2016</v>
      </c>
      <c r="X4326" s="38" t="s">
        <v>48</v>
      </c>
    </row>
    <row r="4327" spans="1:24" ht="50.1" customHeight="1">
      <c r="A4327" s="29" t="s">
        <v>10627</v>
      </c>
      <c r="B4327" s="30" t="s">
        <v>35</v>
      </c>
      <c r="C4327" s="31" t="s">
        <v>5474</v>
      </c>
      <c r="D4327" s="31" t="s">
        <v>5475</v>
      </c>
      <c r="E4327" s="31" t="s">
        <v>5476</v>
      </c>
      <c r="F4327" s="31" t="s">
        <v>5475</v>
      </c>
      <c r="G4327" s="32" t="s">
        <v>40</v>
      </c>
      <c r="H4327" s="33">
        <v>0</v>
      </c>
      <c r="I4327" s="67">
        <v>590000000</v>
      </c>
      <c r="J4327" s="32" t="s">
        <v>41</v>
      </c>
      <c r="K4327" s="32" t="s">
        <v>10567</v>
      </c>
      <c r="L4327" s="32" t="s">
        <v>41</v>
      </c>
      <c r="M4327" s="32" t="s">
        <v>84</v>
      </c>
      <c r="N4327" s="32" t="s">
        <v>5908</v>
      </c>
      <c r="O4327" s="32" t="s">
        <v>354</v>
      </c>
      <c r="P4327" s="32" t="s">
        <v>994</v>
      </c>
      <c r="Q4327" s="32" t="s">
        <v>1222</v>
      </c>
      <c r="R4327" s="34">
        <v>14</v>
      </c>
      <c r="S4327" s="34">
        <v>700</v>
      </c>
      <c r="T4327" s="35">
        <f t="shared" si="332"/>
        <v>9800</v>
      </c>
      <c r="U4327" s="36">
        <f t="shared" si="333"/>
        <v>10976.000000000002</v>
      </c>
      <c r="V4327" s="37" t="s">
        <v>48</v>
      </c>
      <c r="W4327" s="32">
        <v>2016</v>
      </c>
      <c r="X4327" s="38" t="s">
        <v>48</v>
      </c>
    </row>
    <row r="4328" spans="1:24" ht="50.1" customHeight="1">
      <c r="A4328" s="29" t="s">
        <v>10628</v>
      </c>
      <c r="B4328" s="30" t="s">
        <v>35</v>
      </c>
      <c r="C4328" s="31" t="s">
        <v>10629</v>
      </c>
      <c r="D4328" s="31" t="s">
        <v>10630</v>
      </c>
      <c r="E4328" s="31" t="s">
        <v>10631</v>
      </c>
      <c r="F4328" s="31" t="s">
        <v>10632</v>
      </c>
      <c r="G4328" s="32" t="s">
        <v>40</v>
      </c>
      <c r="H4328" s="33">
        <v>0</v>
      </c>
      <c r="I4328" s="67">
        <v>590000000</v>
      </c>
      <c r="J4328" s="32" t="s">
        <v>41</v>
      </c>
      <c r="K4328" s="32" t="s">
        <v>957</v>
      </c>
      <c r="L4328" s="32" t="s">
        <v>43</v>
      </c>
      <c r="M4328" s="32" t="s">
        <v>84</v>
      </c>
      <c r="N4328" s="32" t="s">
        <v>882</v>
      </c>
      <c r="O4328" s="32" t="s">
        <v>46</v>
      </c>
      <c r="P4328" s="32" t="s">
        <v>1246</v>
      </c>
      <c r="Q4328" s="32" t="s">
        <v>1247</v>
      </c>
      <c r="R4328" s="34">
        <v>26</v>
      </c>
      <c r="S4328" s="34">
        <v>250</v>
      </c>
      <c r="T4328" s="35">
        <f t="shared" si="332"/>
        <v>6500</v>
      </c>
      <c r="U4328" s="36">
        <f t="shared" si="333"/>
        <v>7280.0000000000009</v>
      </c>
      <c r="V4328" s="37" t="s">
        <v>48</v>
      </c>
      <c r="W4328" s="32">
        <v>2016</v>
      </c>
      <c r="X4328" s="38" t="s">
        <v>48</v>
      </c>
    </row>
    <row r="4329" spans="1:24" ht="50.1" customHeight="1">
      <c r="A4329" s="29" t="s">
        <v>10633</v>
      </c>
      <c r="B4329" s="30" t="s">
        <v>35</v>
      </c>
      <c r="C4329" s="31" t="s">
        <v>10634</v>
      </c>
      <c r="D4329" s="31" t="s">
        <v>6659</v>
      </c>
      <c r="E4329" s="31" t="s">
        <v>10635</v>
      </c>
      <c r="F4329" s="31" t="s">
        <v>10636</v>
      </c>
      <c r="G4329" s="32" t="s">
        <v>40</v>
      </c>
      <c r="H4329" s="33">
        <v>0</v>
      </c>
      <c r="I4329" s="67">
        <v>590000000</v>
      </c>
      <c r="J4329" s="32" t="s">
        <v>41</v>
      </c>
      <c r="K4329" s="32" t="s">
        <v>957</v>
      </c>
      <c r="L4329" s="32" t="s">
        <v>43</v>
      </c>
      <c r="M4329" s="32" t="s">
        <v>84</v>
      </c>
      <c r="N4329" s="32" t="s">
        <v>882</v>
      </c>
      <c r="O4329" s="32" t="s">
        <v>46</v>
      </c>
      <c r="P4329" s="32">
        <v>796</v>
      </c>
      <c r="Q4329" s="32" t="s">
        <v>47</v>
      </c>
      <c r="R4329" s="34">
        <v>10</v>
      </c>
      <c r="S4329" s="34">
        <v>55</v>
      </c>
      <c r="T4329" s="35">
        <f t="shared" si="332"/>
        <v>550</v>
      </c>
      <c r="U4329" s="36">
        <f t="shared" si="333"/>
        <v>616.00000000000011</v>
      </c>
      <c r="V4329" s="37" t="s">
        <v>48</v>
      </c>
      <c r="W4329" s="32">
        <v>2016</v>
      </c>
      <c r="X4329" s="38" t="s">
        <v>48</v>
      </c>
    </row>
    <row r="4330" spans="1:24" ht="50.1" customHeight="1">
      <c r="A4330" s="29" t="s">
        <v>10637</v>
      </c>
      <c r="B4330" s="30" t="s">
        <v>35</v>
      </c>
      <c r="C4330" s="31" t="s">
        <v>6213</v>
      </c>
      <c r="D4330" s="31" t="s">
        <v>6088</v>
      </c>
      <c r="E4330" s="31" t="s">
        <v>6214</v>
      </c>
      <c r="F4330" s="31" t="s">
        <v>48</v>
      </c>
      <c r="G4330" s="32" t="s">
        <v>40</v>
      </c>
      <c r="H4330" s="33">
        <v>0</v>
      </c>
      <c r="I4330" s="67">
        <v>590000000</v>
      </c>
      <c r="J4330" s="32" t="s">
        <v>41</v>
      </c>
      <c r="K4330" s="32" t="s">
        <v>957</v>
      </c>
      <c r="L4330" s="32" t="s">
        <v>43</v>
      </c>
      <c r="M4330" s="32" t="s">
        <v>84</v>
      </c>
      <c r="N4330" s="32" t="s">
        <v>154</v>
      </c>
      <c r="O4330" s="32" t="s">
        <v>2295</v>
      </c>
      <c r="P4330" s="32" t="s">
        <v>162</v>
      </c>
      <c r="Q4330" s="32" t="s">
        <v>163</v>
      </c>
      <c r="R4330" s="34">
        <v>4.3</v>
      </c>
      <c r="S4330" s="34">
        <v>2100000</v>
      </c>
      <c r="T4330" s="35">
        <f t="shared" si="332"/>
        <v>9030000</v>
      </c>
      <c r="U4330" s="36">
        <f t="shared" si="333"/>
        <v>10113600.000000002</v>
      </c>
      <c r="V4330" s="37" t="s">
        <v>48</v>
      </c>
      <c r="W4330" s="32">
        <v>2016</v>
      </c>
      <c r="X4330" s="38" t="s">
        <v>48</v>
      </c>
    </row>
    <row r="4331" spans="1:24" ht="50.1" customHeight="1">
      <c r="A4331" s="29" t="s">
        <v>10638</v>
      </c>
      <c r="B4331" s="30" t="s">
        <v>35</v>
      </c>
      <c r="C4331" s="31" t="s">
        <v>4771</v>
      </c>
      <c r="D4331" s="31" t="s">
        <v>4772</v>
      </c>
      <c r="E4331" s="31" t="s">
        <v>4773</v>
      </c>
      <c r="F4331" s="31" t="s">
        <v>48</v>
      </c>
      <c r="G4331" s="32" t="s">
        <v>40</v>
      </c>
      <c r="H4331" s="33">
        <v>0</v>
      </c>
      <c r="I4331" s="67">
        <v>590000000</v>
      </c>
      <c r="J4331" s="32" t="s">
        <v>41</v>
      </c>
      <c r="K4331" s="32" t="s">
        <v>957</v>
      </c>
      <c r="L4331" s="32" t="s">
        <v>43</v>
      </c>
      <c r="M4331" s="32" t="s">
        <v>84</v>
      </c>
      <c r="N4331" s="32" t="s">
        <v>154</v>
      </c>
      <c r="O4331" s="32" t="s">
        <v>2295</v>
      </c>
      <c r="P4331" s="32" t="s">
        <v>162</v>
      </c>
      <c r="Q4331" s="32" t="s">
        <v>163</v>
      </c>
      <c r="R4331" s="34">
        <v>1.1200000000000001</v>
      </c>
      <c r="S4331" s="34">
        <v>226000</v>
      </c>
      <c r="T4331" s="35">
        <f t="shared" si="332"/>
        <v>253120.00000000003</v>
      </c>
      <c r="U4331" s="36">
        <f t="shared" si="333"/>
        <v>283494.40000000008</v>
      </c>
      <c r="V4331" s="37" t="s">
        <v>48</v>
      </c>
      <c r="W4331" s="32">
        <v>2016</v>
      </c>
      <c r="X4331" s="38" t="s">
        <v>48</v>
      </c>
    </row>
    <row r="4332" spans="1:24" ht="50.1" customHeight="1">
      <c r="A4332" s="29" t="s">
        <v>10639</v>
      </c>
      <c r="B4332" s="30" t="s">
        <v>35</v>
      </c>
      <c r="C4332" s="31" t="s">
        <v>150</v>
      </c>
      <c r="D4332" s="31" t="s">
        <v>151</v>
      </c>
      <c r="E4332" s="31" t="s">
        <v>152</v>
      </c>
      <c r="F4332" s="31" t="s">
        <v>48</v>
      </c>
      <c r="G4332" s="32" t="s">
        <v>40</v>
      </c>
      <c r="H4332" s="33">
        <v>0</v>
      </c>
      <c r="I4332" s="67">
        <v>590000000</v>
      </c>
      <c r="J4332" s="32" t="s">
        <v>41</v>
      </c>
      <c r="K4332" s="32" t="s">
        <v>957</v>
      </c>
      <c r="L4332" s="32" t="s">
        <v>43</v>
      </c>
      <c r="M4332" s="32" t="s">
        <v>84</v>
      </c>
      <c r="N4332" s="32" t="s">
        <v>154</v>
      </c>
      <c r="O4332" s="32" t="s">
        <v>2295</v>
      </c>
      <c r="P4332" s="32" t="s">
        <v>133</v>
      </c>
      <c r="Q4332" s="32" t="s">
        <v>134</v>
      </c>
      <c r="R4332" s="34">
        <v>4176</v>
      </c>
      <c r="S4332" s="34">
        <v>231</v>
      </c>
      <c r="T4332" s="35">
        <f t="shared" si="332"/>
        <v>964656</v>
      </c>
      <c r="U4332" s="36">
        <f t="shared" si="333"/>
        <v>1080414.7200000002</v>
      </c>
      <c r="V4332" s="37" t="s">
        <v>48</v>
      </c>
      <c r="W4332" s="32">
        <v>2016</v>
      </c>
      <c r="X4332" s="38" t="s">
        <v>48</v>
      </c>
    </row>
    <row r="4333" spans="1:24" ht="50.1" customHeight="1">
      <c r="A4333" s="29" t="s">
        <v>10640</v>
      </c>
      <c r="B4333" s="30" t="s">
        <v>35</v>
      </c>
      <c r="C4333" s="31" t="s">
        <v>10641</v>
      </c>
      <c r="D4333" s="31" t="s">
        <v>3142</v>
      </c>
      <c r="E4333" s="31" t="s">
        <v>10642</v>
      </c>
      <c r="F4333" s="31" t="s">
        <v>10643</v>
      </c>
      <c r="G4333" s="32" t="s">
        <v>40</v>
      </c>
      <c r="H4333" s="33">
        <v>0</v>
      </c>
      <c r="I4333" s="67">
        <v>590000000</v>
      </c>
      <c r="J4333" s="32" t="s">
        <v>41</v>
      </c>
      <c r="K4333" s="32" t="s">
        <v>61</v>
      </c>
      <c r="L4333" s="32" t="s">
        <v>41</v>
      </c>
      <c r="M4333" s="32" t="s">
        <v>84</v>
      </c>
      <c r="N4333" s="32" t="s">
        <v>303</v>
      </c>
      <c r="O4333" s="32" t="s">
        <v>483</v>
      </c>
      <c r="P4333" s="32" t="s">
        <v>189</v>
      </c>
      <c r="Q4333" s="32" t="s">
        <v>190</v>
      </c>
      <c r="R4333" s="34">
        <v>20</v>
      </c>
      <c r="S4333" s="34">
        <v>8390.6299999999992</v>
      </c>
      <c r="T4333" s="35">
        <f t="shared" si="332"/>
        <v>167812.59999999998</v>
      </c>
      <c r="U4333" s="36">
        <f t="shared" si="333"/>
        <v>187950.11199999999</v>
      </c>
      <c r="V4333" s="37" t="s">
        <v>48</v>
      </c>
      <c r="W4333" s="32">
        <v>2016</v>
      </c>
      <c r="X4333" s="38" t="s">
        <v>48</v>
      </c>
    </row>
    <row r="4334" spans="1:24" ht="50.1" customHeight="1">
      <c r="A4334" s="29" t="s">
        <v>10644</v>
      </c>
      <c r="B4334" s="30" t="s">
        <v>35</v>
      </c>
      <c r="C4334" s="31" t="s">
        <v>10645</v>
      </c>
      <c r="D4334" s="31" t="s">
        <v>1451</v>
      </c>
      <c r="E4334" s="31" t="s">
        <v>10646</v>
      </c>
      <c r="F4334" s="31" t="s">
        <v>10647</v>
      </c>
      <c r="G4334" s="32" t="s">
        <v>40</v>
      </c>
      <c r="H4334" s="33">
        <v>0</v>
      </c>
      <c r="I4334" s="67">
        <v>590000000</v>
      </c>
      <c r="J4334" s="32" t="s">
        <v>41</v>
      </c>
      <c r="K4334" s="32" t="s">
        <v>313</v>
      </c>
      <c r="L4334" s="32" t="s">
        <v>41</v>
      </c>
      <c r="M4334" s="32" t="s">
        <v>44</v>
      </c>
      <c r="N4334" s="32" t="s">
        <v>10648</v>
      </c>
      <c r="O4334" s="32" t="s">
        <v>354</v>
      </c>
      <c r="P4334" s="32" t="s">
        <v>2995</v>
      </c>
      <c r="Q4334" s="32" t="s">
        <v>2811</v>
      </c>
      <c r="R4334" s="34">
        <v>100</v>
      </c>
      <c r="S4334" s="34">
        <v>200</v>
      </c>
      <c r="T4334" s="35">
        <f t="shared" si="332"/>
        <v>20000</v>
      </c>
      <c r="U4334" s="36">
        <f t="shared" si="333"/>
        <v>22400.000000000004</v>
      </c>
      <c r="V4334" s="37" t="s">
        <v>48</v>
      </c>
      <c r="W4334" s="32">
        <v>2016</v>
      </c>
      <c r="X4334" s="38" t="s">
        <v>48</v>
      </c>
    </row>
    <row r="4335" spans="1:24" ht="50.1" customHeight="1">
      <c r="A4335" s="29" t="s">
        <v>10649</v>
      </c>
      <c r="B4335" s="30" t="s">
        <v>35</v>
      </c>
      <c r="C4335" s="31" t="s">
        <v>8146</v>
      </c>
      <c r="D4335" s="31" t="s">
        <v>7018</v>
      </c>
      <c r="E4335" s="31" t="s">
        <v>8147</v>
      </c>
      <c r="F4335" s="31" t="s">
        <v>10650</v>
      </c>
      <c r="G4335" s="32" t="s">
        <v>40</v>
      </c>
      <c r="H4335" s="33">
        <v>0</v>
      </c>
      <c r="I4335" s="67">
        <v>590000000</v>
      </c>
      <c r="J4335" s="32" t="s">
        <v>41</v>
      </c>
      <c r="K4335" s="32" t="s">
        <v>313</v>
      </c>
      <c r="L4335" s="32" t="s">
        <v>83</v>
      </c>
      <c r="M4335" s="32" t="s">
        <v>84</v>
      </c>
      <c r="N4335" s="32" t="s">
        <v>5908</v>
      </c>
      <c r="O4335" s="32" t="s">
        <v>62</v>
      </c>
      <c r="P4335" s="32">
        <v>796</v>
      </c>
      <c r="Q4335" s="32" t="s">
        <v>47</v>
      </c>
      <c r="R4335" s="34">
        <v>124</v>
      </c>
      <c r="S4335" s="34">
        <v>620</v>
      </c>
      <c r="T4335" s="35">
        <f t="shared" si="332"/>
        <v>76880</v>
      </c>
      <c r="U4335" s="36">
        <f t="shared" si="333"/>
        <v>86105.600000000006</v>
      </c>
      <c r="V4335" s="37" t="s">
        <v>48</v>
      </c>
      <c r="W4335" s="32">
        <v>2016</v>
      </c>
      <c r="X4335" s="38" t="s">
        <v>48</v>
      </c>
    </row>
    <row r="4336" spans="1:24" ht="50.1" customHeight="1">
      <c r="A4336" s="29" t="s">
        <v>10651</v>
      </c>
      <c r="B4336" s="30" t="s">
        <v>35</v>
      </c>
      <c r="C4336" s="31" t="s">
        <v>10652</v>
      </c>
      <c r="D4336" s="31" t="s">
        <v>8925</v>
      </c>
      <c r="E4336" s="31" t="s">
        <v>10653</v>
      </c>
      <c r="F4336" s="31" t="s">
        <v>8925</v>
      </c>
      <c r="G4336" s="32" t="s">
        <v>40</v>
      </c>
      <c r="H4336" s="33">
        <v>0</v>
      </c>
      <c r="I4336" s="67">
        <v>590000000</v>
      </c>
      <c r="J4336" s="32" t="s">
        <v>41</v>
      </c>
      <c r="K4336" s="32" t="s">
        <v>313</v>
      </c>
      <c r="L4336" s="32" t="s">
        <v>41</v>
      </c>
      <c r="M4336" s="32" t="s">
        <v>84</v>
      </c>
      <c r="N4336" s="32" t="s">
        <v>5616</v>
      </c>
      <c r="O4336" s="32" t="s">
        <v>398</v>
      </c>
      <c r="P4336" s="32">
        <v>796</v>
      </c>
      <c r="Q4336" s="32" t="s">
        <v>47</v>
      </c>
      <c r="R4336" s="34">
        <v>1</v>
      </c>
      <c r="S4336" s="34">
        <v>700892.86</v>
      </c>
      <c r="T4336" s="35">
        <f t="shared" si="332"/>
        <v>700892.86</v>
      </c>
      <c r="U4336" s="36">
        <f t="shared" si="333"/>
        <v>785000.00320000004</v>
      </c>
      <c r="V4336" s="37" t="s">
        <v>48</v>
      </c>
      <c r="W4336" s="32">
        <v>2016</v>
      </c>
      <c r="X4336" s="38" t="s">
        <v>48</v>
      </c>
    </row>
    <row r="4337" spans="1:24" ht="50.1" customHeight="1">
      <c r="A4337" s="29" t="s">
        <v>10654</v>
      </c>
      <c r="B4337" s="30" t="s">
        <v>35</v>
      </c>
      <c r="C4337" s="31" t="s">
        <v>10652</v>
      </c>
      <c r="D4337" s="31" t="s">
        <v>8925</v>
      </c>
      <c r="E4337" s="31" t="s">
        <v>10653</v>
      </c>
      <c r="F4337" s="31" t="s">
        <v>10655</v>
      </c>
      <c r="G4337" s="32" t="s">
        <v>40</v>
      </c>
      <c r="H4337" s="33">
        <v>0</v>
      </c>
      <c r="I4337" s="67">
        <v>590000000</v>
      </c>
      <c r="J4337" s="32" t="s">
        <v>41</v>
      </c>
      <c r="K4337" s="32" t="s">
        <v>313</v>
      </c>
      <c r="L4337" s="32" t="s">
        <v>41</v>
      </c>
      <c r="M4337" s="32" t="s">
        <v>84</v>
      </c>
      <c r="N4337" s="32" t="s">
        <v>5616</v>
      </c>
      <c r="O4337" s="32" t="s">
        <v>398</v>
      </c>
      <c r="P4337" s="32">
        <v>796</v>
      </c>
      <c r="Q4337" s="32" t="s">
        <v>47</v>
      </c>
      <c r="R4337" s="34">
        <v>1</v>
      </c>
      <c r="S4337" s="34">
        <v>620000</v>
      </c>
      <c r="T4337" s="35">
        <f t="shared" si="332"/>
        <v>620000</v>
      </c>
      <c r="U4337" s="36">
        <f t="shared" si="333"/>
        <v>694400.00000000012</v>
      </c>
      <c r="V4337" s="37" t="s">
        <v>48</v>
      </c>
      <c r="W4337" s="32">
        <v>2016</v>
      </c>
      <c r="X4337" s="38" t="s">
        <v>48</v>
      </c>
    </row>
    <row r="4338" spans="1:24" ht="50.1" customHeight="1">
      <c r="A4338" s="29" t="s">
        <v>10656</v>
      </c>
      <c r="B4338" s="30" t="s">
        <v>35</v>
      </c>
      <c r="C4338" s="31" t="s">
        <v>10657</v>
      </c>
      <c r="D4338" s="31" t="s">
        <v>1956</v>
      </c>
      <c r="E4338" s="31" t="s">
        <v>10658</v>
      </c>
      <c r="F4338" s="31" t="s">
        <v>10659</v>
      </c>
      <c r="G4338" s="32" t="s">
        <v>40</v>
      </c>
      <c r="H4338" s="33">
        <v>0</v>
      </c>
      <c r="I4338" s="67">
        <v>590000000</v>
      </c>
      <c r="J4338" s="32" t="s">
        <v>394</v>
      </c>
      <c r="K4338" s="32" t="s">
        <v>61</v>
      </c>
      <c r="L4338" s="32" t="s">
        <v>83</v>
      </c>
      <c r="M4338" s="32" t="s">
        <v>69</v>
      </c>
      <c r="N4338" s="32" t="s">
        <v>10660</v>
      </c>
      <c r="O4338" s="32" t="s">
        <v>398</v>
      </c>
      <c r="P4338" s="32">
        <v>796</v>
      </c>
      <c r="Q4338" s="32" t="s">
        <v>47</v>
      </c>
      <c r="R4338" s="34">
        <v>48</v>
      </c>
      <c r="S4338" s="34">
        <v>45</v>
      </c>
      <c r="T4338" s="35">
        <f t="shared" si="332"/>
        <v>2160</v>
      </c>
      <c r="U4338" s="36">
        <f t="shared" si="333"/>
        <v>2419.2000000000003</v>
      </c>
      <c r="V4338" s="37" t="s">
        <v>48</v>
      </c>
      <c r="W4338" s="32">
        <v>2016</v>
      </c>
      <c r="X4338" s="38" t="s">
        <v>48</v>
      </c>
    </row>
    <row r="4339" spans="1:24" ht="50.1" customHeight="1">
      <c r="A4339" s="29" t="s">
        <v>10661</v>
      </c>
      <c r="B4339" s="30" t="s">
        <v>35</v>
      </c>
      <c r="C4339" s="31" t="s">
        <v>10662</v>
      </c>
      <c r="D4339" s="31" t="s">
        <v>1956</v>
      </c>
      <c r="E4339" s="31" t="s">
        <v>10663</v>
      </c>
      <c r="F4339" s="31" t="s">
        <v>10664</v>
      </c>
      <c r="G4339" s="32" t="s">
        <v>40</v>
      </c>
      <c r="H4339" s="33">
        <v>0</v>
      </c>
      <c r="I4339" s="67">
        <v>590000000</v>
      </c>
      <c r="J4339" s="32" t="s">
        <v>41</v>
      </c>
      <c r="K4339" s="32" t="s">
        <v>61</v>
      </c>
      <c r="L4339" s="32" t="s">
        <v>83</v>
      </c>
      <c r="M4339" s="32" t="s">
        <v>69</v>
      </c>
      <c r="N4339" s="32" t="s">
        <v>10660</v>
      </c>
      <c r="O4339" s="32" t="s">
        <v>398</v>
      </c>
      <c r="P4339" s="32">
        <v>796</v>
      </c>
      <c r="Q4339" s="32" t="s">
        <v>47</v>
      </c>
      <c r="R4339" s="34">
        <v>30</v>
      </c>
      <c r="S4339" s="34">
        <v>45</v>
      </c>
      <c r="T4339" s="35">
        <f t="shared" si="332"/>
        <v>1350</v>
      </c>
      <c r="U4339" s="36">
        <f t="shared" si="333"/>
        <v>1512.0000000000002</v>
      </c>
      <c r="V4339" s="37" t="s">
        <v>48</v>
      </c>
      <c r="W4339" s="32">
        <v>2016</v>
      </c>
      <c r="X4339" s="38" t="s">
        <v>48</v>
      </c>
    </row>
    <row r="4340" spans="1:24" ht="50.1" customHeight="1">
      <c r="A4340" s="29" t="s">
        <v>10665</v>
      </c>
      <c r="B4340" s="30" t="s">
        <v>35</v>
      </c>
      <c r="C4340" s="31" t="s">
        <v>10666</v>
      </c>
      <c r="D4340" s="31" t="s">
        <v>5074</v>
      </c>
      <c r="E4340" s="31" t="s">
        <v>10667</v>
      </c>
      <c r="F4340" s="31" t="s">
        <v>10668</v>
      </c>
      <c r="G4340" s="32" t="s">
        <v>40</v>
      </c>
      <c r="H4340" s="33">
        <v>0</v>
      </c>
      <c r="I4340" s="67">
        <v>590000000</v>
      </c>
      <c r="J4340" s="32" t="s">
        <v>41</v>
      </c>
      <c r="K4340" s="32" t="s">
        <v>61</v>
      </c>
      <c r="L4340" s="32" t="s">
        <v>83</v>
      </c>
      <c r="M4340" s="32" t="s">
        <v>69</v>
      </c>
      <c r="N4340" s="32" t="s">
        <v>10660</v>
      </c>
      <c r="O4340" s="32" t="s">
        <v>398</v>
      </c>
      <c r="P4340" s="32">
        <v>796</v>
      </c>
      <c r="Q4340" s="32" t="s">
        <v>47</v>
      </c>
      <c r="R4340" s="34">
        <v>10</v>
      </c>
      <c r="S4340" s="34">
        <v>25</v>
      </c>
      <c r="T4340" s="35">
        <f t="shared" si="332"/>
        <v>250</v>
      </c>
      <c r="U4340" s="36">
        <f t="shared" si="333"/>
        <v>280</v>
      </c>
      <c r="V4340" s="37" t="s">
        <v>48</v>
      </c>
      <c r="W4340" s="32">
        <v>2016</v>
      </c>
      <c r="X4340" s="38" t="s">
        <v>48</v>
      </c>
    </row>
    <row r="4341" spans="1:24" ht="50.1" customHeight="1">
      <c r="A4341" s="29" t="s">
        <v>10669</v>
      </c>
      <c r="B4341" s="30" t="s">
        <v>35</v>
      </c>
      <c r="C4341" s="31" t="s">
        <v>10670</v>
      </c>
      <c r="D4341" s="31" t="s">
        <v>5074</v>
      </c>
      <c r="E4341" s="31" t="s">
        <v>10671</v>
      </c>
      <c r="F4341" s="31" t="s">
        <v>10672</v>
      </c>
      <c r="G4341" s="32" t="s">
        <v>40</v>
      </c>
      <c r="H4341" s="33">
        <v>0</v>
      </c>
      <c r="I4341" s="67">
        <v>590000000</v>
      </c>
      <c r="J4341" s="32" t="s">
        <v>41</v>
      </c>
      <c r="K4341" s="32" t="s">
        <v>61</v>
      </c>
      <c r="L4341" s="32" t="s">
        <v>83</v>
      </c>
      <c r="M4341" s="32" t="s">
        <v>69</v>
      </c>
      <c r="N4341" s="32" t="s">
        <v>10660</v>
      </c>
      <c r="O4341" s="32" t="s">
        <v>398</v>
      </c>
      <c r="P4341" s="32">
        <v>796</v>
      </c>
      <c r="Q4341" s="32" t="s">
        <v>47</v>
      </c>
      <c r="R4341" s="34">
        <v>30</v>
      </c>
      <c r="S4341" s="34">
        <v>25</v>
      </c>
      <c r="T4341" s="35">
        <f t="shared" si="332"/>
        <v>750</v>
      </c>
      <c r="U4341" s="36">
        <f t="shared" si="333"/>
        <v>840.00000000000011</v>
      </c>
      <c r="V4341" s="37" t="s">
        <v>48</v>
      </c>
      <c r="W4341" s="32">
        <v>2016</v>
      </c>
      <c r="X4341" s="38" t="s">
        <v>48</v>
      </c>
    </row>
    <row r="4342" spans="1:24" ht="50.1" customHeight="1">
      <c r="A4342" s="29" t="s">
        <v>10673</v>
      </c>
      <c r="B4342" s="30" t="s">
        <v>35</v>
      </c>
      <c r="C4342" s="31" t="s">
        <v>9264</v>
      </c>
      <c r="D4342" s="31" t="s">
        <v>5074</v>
      </c>
      <c r="E4342" s="31" t="s">
        <v>9265</v>
      </c>
      <c r="F4342" s="31" t="s">
        <v>10674</v>
      </c>
      <c r="G4342" s="32" t="s">
        <v>40</v>
      </c>
      <c r="H4342" s="33">
        <v>0</v>
      </c>
      <c r="I4342" s="67">
        <v>590000000</v>
      </c>
      <c r="J4342" s="32" t="s">
        <v>41</v>
      </c>
      <c r="K4342" s="32" t="s">
        <v>61</v>
      </c>
      <c r="L4342" s="32" t="s">
        <v>83</v>
      </c>
      <c r="M4342" s="32" t="s">
        <v>69</v>
      </c>
      <c r="N4342" s="32" t="s">
        <v>10660</v>
      </c>
      <c r="O4342" s="32" t="s">
        <v>398</v>
      </c>
      <c r="P4342" s="32">
        <v>796</v>
      </c>
      <c r="Q4342" s="32" t="s">
        <v>47</v>
      </c>
      <c r="R4342" s="34">
        <v>10</v>
      </c>
      <c r="S4342" s="34">
        <v>25</v>
      </c>
      <c r="T4342" s="35">
        <f t="shared" si="332"/>
        <v>250</v>
      </c>
      <c r="U4342" s="36">
        <f t="shared" si="333"/>
        <v>280</v>
      </c>
      <c r="V4342" s="37" t="s">
        <v>48</v>
      </c>
      <c r="W4342" s="32">
        <v>2016</v>
      </c>
      <c r="X4342" s="38" t="s">
        <v>48</v>
      </c>
    </row>
    <row r="4343" spans="1:24" ht="50.1" customHeight="1">
      <c r="A4343" s="29" t="s">
        <v>10675</v>
      </c>
      <c r="B4343" s="30" t="s">
        <v>35</v>
      </c>
      <c r="C4343" s="31" t="s">
        <v>10676</v>
      </c>
      <c r="D4343" s="31" t="s">
        <v>5074</v>
      </c>
      <c r="E4343" s="31" t="s">
        <v>10677</v>
      </c>
      <c r="F4343" s="31" t="s">
        <v>10678</v>
      </c>
      <c r="G4343" s="32" t="s">
        <v>40</v>
      </c>
      <c r="H4343" s="33">
        <v>0</v>
      </c>
      <c r="I4343" s="67">
        <v>590000000</v>
      </c>
      <c r="J4343" s="32" t="s">
        <v>41</v>
      </c>
      <c r="K4343" s="32" t="s">
        <v>61</v>
      </c>
      <c r="L4343" s="32" t="s">
        <v>83</v>
      </c>
      <c r="M4343" s="32" t="s">
        <v>69</v>
      </c>
      <c r="N4343" s="32" t="s">
        <v>10660</v>
      </c>
      <c r="O4343" s="32" t="s">
        <v>398</v>
      </c>
      <c r="P4343" s="32">
        <v>796</v>
      </c>
      <c r="Q4343" s="32" t="s">
        <v>47</v>
      </c>
      <c r="R4343" s="34">
        <v>10</v>
      </c>
      <c r="S4343" s="34">
        <v>25</v>
      </c>
      <c r="T4343" s="35">
        <f t="shared" si="332"/>
        <v>250</v>
      </c>
      <c r="U4343" s="36">
        <f t="shared" si="333"/>
        <v>280</v>
      </c>
      <c r="V4343" s="37" t="s">
        <v>48</v>
      </c>
      <c r="W4343" s="32">
        <v>2016</v>
      </c>
      <c r="X4343" s="38" t="s">
        <v>48</v>
      </c>
    </row>
    <row r="4344" spans="1:24" ht="50.1" customHeight="1">
      <c r="A4344" s="29" t="s">
        <v>10679</v>
      </c>
      <c r="B4344" s="30" t="s">
        <v>35</v>
      </c>
      <c r="C4344" s="31" t="s">
        <v>10680</v>
      </c>
      <c r="D4344" s="31" t="s">
        <v>5074</v>
      </c>
      <c r="E4344" s="31" t="s">
        <v>10681</v>
      </c>
      <c r="F4344" s="31" t="s">
        <v>10682</v>
      </c>
      <c r="G4344" s="32" t="s">
        <v>40</v>
      </c>
      <c r="H4344" s="33">
        <v>0</v>
      </c>
      <c r="I4344" s="67">
        <v>590000000</v>
      </c>
      <c r="J4344" s="32" t="s">
        <v>41</v>
      </c>
      <c r="K4344" s="32" t="s">
        <v>61</v>
      </c>
      <c r="L4344" s="32" t="s">
        <v>83</v>
      </c>
      <c r="M4344" s="32" t="s">
        <v>69</v>
      </c>
      <c r="N4344" s="32" t="s">
        <v>10660</v>
      </c>
      <c r="O4344" s="32" t="s">
        <v>398</v>
      </c>
      <c r="P4344" s="32">
        <v>796</v>
      </c>
      <c r="Q4344" s="32" t="s">
        <v>47</v>
      </c>
      <c r="R4344" s="34">
        <v>30</v>
      </c>
      <c r="S4344" s="34">
        <v>25</v>
      </c>
      <c r="T4344" s="35">
        <f t="shared" si="332"/>
        <v>750</v>
      </c>
      <c r="U4344" s="36">
        <f t="shared" si="333"/>
        <v>840.00000000000011</v>
      </c>
      <c r="V4344" s="37" t="s">
        <v>48</v>
      </c>
      <c r="W4344" s="32">
        <v>2016</v>
      </c>
      <c r="X4344" s="38" t="s">
        <v>48</v>
      </c>
    </row>
    <row r="4345" spans="1:24" ht="50.1" customHeight="1">
      <c r="A4345" s="29" t="s">
        <v>10683</v>
      </c>
      <c r="B4345" s="30" t="s">
        <v>35</v>
      </c>
      <c r="C4345" s="31" t="s">
        <v>10684</v>
      </c>
      <c r="D4345" s="31" t="s">
        <v>5074</v>
      </c>
      <c r="E4345" s="31" t="s">
        <v>10685</v>
      </c>
      <c r="F4345" s="31" t="s">
        <v>10686</v>
      </c>
      <c r="G4345" s="32" t="s">
        <v>40</v>
      </c>
      <c r="H4345" s="33">
        <v>0</v>
      </c>
      <c r="I4345" s="67">
        <v>590000000</v>
      </c>
      <c r="J4345" s="32" t="s">
        <v>41</v>
      </c>
      <c r="K4345" s="32" t="s">
        <v>61</v>
      </c>
      <c r="L4345" s="32" t="s">
        <v>83</v>
      </c>
      <c r="M4345" s="32" t="s">
        <v>69</v>
      </c>
      <c r="N4345" s="32" t="s">
        <v>10660</v>
      </c>
      <c r="O4345" s="32" t="s">
        <v>398</v>
      </c>
      <c r="P4345" s="32">
        <v>796</v>
      </c>
      <c r="Q4345" s="32" t="s">
        <v>47</v>
      </c>
      <c r="R4345" s="34">
        <v>20</v>
      </c>
      <c r="S4345" s="34">
        <v>25</v>
      </c>
      <c r="T4345" s="35">
        <f t="shared" si="332"/>
        <v>500</v>
      </c>
      <c r="U4345" s="36">
        <f t="shared" si="333"/>
        <v>560</v>
      </c>
      <c r="V4345" s="37" t="s">
        <v>48</v>
      </c>
      <c r="W4345" s="32">
        <v>2016</v>
      </c>
      <c r="X4345" s="38" t="s">
        <v>48</v>
      </c>
    </row>
    <row r="4346" spans="1:24" ht="50.1" customHeight="1">
      <c r="A4346" s="29" t="s">
        <v>10687</v>
      </c>
      <c r="B4346" s="30" t="s">
        <v>35</v>
      </c>
      <c r="C4346" s="31" t="s">
        <v>10688</v>
      </c>
      <c r="D4346" s="31" t="s">
        <v>5074</v>
      </c>
      <c r="E4346" s="31" t="s">
        <v>10689</v>
      </c>
      <c r="F4346" s="31" t="s">
        <v>10690</v>
      </c>
      <c r="G4346" s="32" t="s">
        <v>40</v>
      </c>
      <c r="H4346" s="33">
        <v>0</v>
      </c>
      <c r="I4346" s="67">
        <v>590000000</v>
      </c>
      <c r="J4346" s="32" t="s">
        <v>41</v>
      </c>
      <c r="K4346" s="32" t="s">
        <v>61</v>
      </c>
      <c r="L4346" s="32" t="s">
        <v>83</v>
      </c>
      <c r="M4346" s="32" t="s">
        <v>69</v>
      </c>
      <c r="N4346" s="32" t="s">
        <v>10660</v>
      </c>
      <c r="O4346" s="32" t="s">
        <v>398</v>
      </c>
      <c r="P4346" s="32">
        <v>796</v>
      </c>
      <c r="Q4346" s="32" t="s">
        <v>47</v>
      </c>
      <c r="R4346" s="34">
        <v>10</v>
      </c>
      <c r="S4346" s="34">
        <v>25</v>
      </c>
      <c r="T4346" s="35">
        <f t="shared" si="332"/>
        <v>250</v>
      </c>
      <c r="U4346" s="36">
        <f t="shared" si="333"/>
        <v>280</v>
      </c>
      <c r="V4346" s="37" t="s">
        <v>48</v>
      </c>
      <c r="W4346" s="32">
        <v>2016</v>
      </c>
      <c r="X4346" s="38" t="s">
        <v>48</v>
      </c>
    </row>
    <row r="4347" spans="1:24" ht="50.1" customHeight="1">
      <c r="A4347" s="29" t="s">
        <v>10691</v>
      </c>
      <c r="B4347" s="30" t="s">
        <v>35</v>
      </c>
      <c r="C4347" s="31" t="s">
        <v>10692</v>
      </c>
      <c r="D4347" s="31" t="s">
        <v>5074</v>
      </c>
      <c r="E4347" s="31" t="s">
        <v>10693</v>
      </c>
      <c r="F4347" s="31" t="s">
        <v>10694</v>
      </c>
      <c r="G4347" s="32" t="s">
        <v>40</v>
      </c>
      <c r="H4347" s="33">
        <v>0</v>
      </c>
      <c r="I4347" s="67">
        <v>590000000</v>
      </c>
      <c r="J4347" s="32" t="s">
        <v>41</v>
      </c>
      <c r="K4347" s="32" t="s">
        <v>61</v>
      </c>
      <c r="L4347" s="32" t="s">
        <v>83</v>
      </c>
      <c r="M4347" s="32" t="s">
        <v>69</v>
      </c>
      <c r="N4347" s="32" t="s">
        <v>10660</v>
      </c>
      <c r="O4347" s="32" t="s">
        <v>398</v>
      </c>
      <c r="P4347" s="32">
        <v>796</v>
      </c>
      <c r="Q4347" s="32" t="s">
        <v>47</v>
      </c>
      <c r="R4347" s="34">
        <v>10</v>
      </c>
      <c r="S4347" s="34">
        <v>25</v>
      </c>
      <c r="T4347" s="35">
        <f t="shared" si="332"/>
        <v>250</v>
      </c>
      <c r="U4347" s="36">
        <f t="shared" si="333"/>
        <v>280</v>
      </c>
      <c r="V4347" s="37" t="s">
        <v>48</v>
      </c>
      <c r="W4347" s="32">
        <v>2016</v>
      </c>
      <c r="X4347" s="38" t="s">
        <v>48</v>
      </c>
    </row>
    <row r="4348" spans="1:24" ht="50.1" customHeight="1">
      <c r="A4348" s="29" t="s">
        <v>10695</v>
      </c>
      <c r="B4348" s="30" t="s">
        <v>35</v>
      </c>
      <c r="C4348" s="31" t="s">
        <v>9449</v>
      </c>
      <c r="D4348" s="31" t="s">
        <v>5074</v>
      </c>
      <c r="E4348" s="31" t="s">
        <v>9450</v>
      </c>
      <c r="F4348" s="31" t="s">
        <v>10696</v>
      </c>
      <c r="G4348" s="32" t="s">
        <v>40</v>
      </c>
      <c r="H4348" s="33">
        <v>0</v>
      </c>
      <c r="I4348" s="67">
        <v>590000000</v>
      </c>
      <c r="J4348" s="32" t="s">
        <v>41</v>
      </c>
      <c r="K4348" s="32" t="s">
        <v>61</v>
      </c>
      <c r="L4348" s="32" t="s">
        <v>83</v>
      </c>
      <c r="M4348" s="32" t="s">
        <v>69</v>
      </c>
      <c r="N4348" s="32" t="s">
        <v>10660</v>
      </c>
      <c r="O4348" s="32" t="s">
        <v>398</v>
      </c>
      <c r="P4348" s="32">
        <v>796</v>
      </c>
      <c r="Q4348" s="32" t="s">
        <v>47</v>
      </c>
      <c r="R4348" s="34">
        <v>10</v>
      </c>
      <c r="S4348" s="34">
        <v>25</v>
      </c>
      <c r="T4348" s="35">
        <f t="shared" si="332"/>
        <v>250</v>
      </c>
      <c r="U4348" s="36">
        <f t="shared" si="333"/>
        <v>280</v>
      </c>
      <c r="V4348" s="37" t="s">
        <v>48</v>
      </c>
      <c r="W4348" s="32">
        <v>2016</v>
      </c>
      <c r="X4348" s="38" t="s">
        <v>48</v>
      </c>
    </row>
    <row r="4349" spans="1:24" ht="50.1" customHeight="1">
      <c r="A4349" s="29" t="s">
        <v>10697</v>
      </c>
      <c r="B4349" s="30" t="s">
        <v>35</v>
      </c>
      <c r="C4349" s="31" t="s">
        <v>10698</v>
      </c>
      <c r="D4349" s="31" t="s">
        <v>1956</v>
      </c>
      <c r="E4349" s="31" t="s">
        <v>10699</v>
      </c>
      <c r="F4349" s="31" t="s">
        <v>10700</v>
      </c>
      <c r="G4349" s="32" t="s">
        <v>40</v>
      </c>
      <c r="H4349" s="33">
        <v>0</v>
      </c>
      <c r="I4349" s="67">
        <v>590000000</v>
      </c>
      <c r="J4349" s="32" t="s">
        <v>41</v>
      </c>
      <c r="K4349" s="32" t="s">
        <v>61</v>
      </c>
      <c r="L4349" s="32" t="s">
        <v>83</v>
      </c>
      <c r="M4349" s="32" t="s">
        <v>69</v>
      </c>
      <c r="N4349" s="32" t="s">
        <v>10660</v>
      </c>
      <c r="O4349" s="32" t="s">
        <v>398</v>
      </c>
      <c r="P4349" s="32">
        <v>796</v>
      </c>
      <c r="Q4349" s="32" t="s">
        <v>47</v>
      </c>
      <c r="R4349" s="34">
        <v>10</v>
      </c>
      <c r="S4349" s="34">
        <v>25</v>
      </c>
      <c r="T4349" s="35">
        <f t="shared" si="332"/>
        <v>250</v>
      </c>
      <c r="U4349" s="36">
        <f t="shared" si="333"/>
        <v>280</v>
      </c>
      <c r="V4349" s="37" t="s">
        <v>48</v>
      </c>
      <c r="W4349" s="32">
        <v>2016</v>
      </c>
      <c r="X4349" s="38" t="s">
        <v>48</v>
      </c>
    </row>
    <row r="4350" spans="1:24" ht="50.1" customHeight="1">
      <c r="A4350" s="29" t="s">
        <v>10701</v>
      </c>
      <c r="B4350" s="30" t="s">
        <v>35</v>
      </c>
      <c r="C4350" s="31" t="s">
        <v>10662</v>
      </c>
      <c r="D4350" s="31" t="s">
        <v>1956</v>
      </c>
      <c r="E4350" s="31" t="s">
        <v>10663</v>
      </c>
      <c r="F4350" s="31" t="s">
        <v>10702</v>
      </c>
      <c r="G4350" s="32" t="s">
        <v>40</v>
      </c>
      <c r="H4350" s="33">
        <v>0</v>
      </c>
      <c r="I4350" s="67">
        <v>590000000</v>
      </c>
      <c r="J4350" s="32" t="s">
        <v>41</v>
      </c>
      <c r="K4350" s="32" t="s">
        <v>61</v>
      </c>
      <c r="L4350" s="32" t="s">
        <v>83</v>
      </c>
      <c r="M4350" s="32" t="s">
        <v>69</v>
      </c>
      <c r="N4350" s="32" t="s">
        <v>10660</v>
      </c>
      <c r="O4350" s="32" t="s">
        <v>398</v>
      </c>
      <c r="P4350" s="32">
        <v>796</v>
      </c>
      <c r="Q4350" s="32" t="s">
        <v>47</v>
      </c>
      <c r="R4350" s="34">
        <v>10</v>
      </c>
      <c r="S4350" s="34">
        <v>25</v>
      </c>
      <c r="T4350" s="35">
        <f t="shared" si="332"/>
        <v>250</v>
      </c>
      <c r="U4350" s="36">
        <f t="shared" si="333"/>
        <v>280</v>
      </c>
      <c r="V4350" s="37" t="s">
        <v>48</v>
      </c>
      <c r="W4350" s="32">
        <v>2016</v>
      </c>
      <c r="X4350" s="38" t="s">
        <v>48</v>
      </c>
    </row>
    <row r="4351" spans="1:24" ht="50.1" customHeight="1">
      <c r="A4351" s="29" t="s">
        <v>10703</v>
      </c>
      <c r="B4351" s="30" t="s">
        <v>35</v>
      </c>
      <c r="C4351" s="31" t="s">
        <v>9128</v>
      </c>
      <c r="D4351" s="31" t="s">
        <v>1956</v>
      </c>
      <c r="E4351" s="31" t="s">
        <v>9129</v>
      </c>
      <c r="F4351" s="31" t="s">
        <v>10704</v>
      </c>
      <c r="G4351" s="32" t="s">
        <v>40</v>
      </c>
      <c r="H4351" s="33">
        <v>0</v>
      </c>
      <c r="I4351" s="67">
        <v>590000000</v>
      </c>
      <c r="J4351" s="32" t="s">
        <v>41</v>
      </c>
      <c r="K4351" s="32" t="s">
        <v>61</v>
      </c>
      <c r="L4351" s="32" t="s">
        <v>83</v>
      </c>
      <c r="M4351" s="32" t="s">
        <v>69</v>
      </c>
      <c r="N4351" s="32" t="s">
        <v>10660</v>
      </c>
      <c r="O4351" s="32" t="s">
        <v>398</v>
      </c>
      <c r="P4351" s="32">
        <v>796</v>
      </c>
      <c r="Q4351" s="32" t="s">
        <v>47</v>
      </c>
      <c r="R4351" s="34">
        <v>10</v>
      </c>
      <c r="S4351" s="34">
        <v>25</v>
      </c>
      <c r="T4351" s="35">
        <f t="shared" ref="T4351:T4414" si="334">R4351*S4351</f>
        <v>250</v>
      </c>
      <c r="U4351" s="36">
        <f t="shared" ref="U4351:U4414" si="335">T4351*1.12</f>
        <v>280</v>
      </c>
      <c r="V4351" s="37" t="s">
        <v>48</v>
      </c>
      <c r="W4351" s="32">
        <v>2016</v>
      </c>
      <c r="X4351" s="38" t="s">
        <v>48</v>
      </c>
    </row>
    <row r="4352" spans="1:24" ht="50.1" customHeight="1">
      <c r="A4352" s="29" t="s">
        <v>10705</v>
      </c>
      <c r="B4352" s="30" t="s">
        <v>35</v>
      </c>
      <c r="C4352" s="31" t="s">
        <v>9128</v>
      </c>
      <c r="D4352" s="31" t="s">
        <v>1956</v>
      </c>
      <c r="E4352" s="31" t="s">
        <v>9129</v>
      </c>
      <c r="F4352" s="31" t="s">
        <v>10706</v>
      </c>
      <c r="G4352" s="32" t="s">
        <v>40</v>
      </c>
      <c r="H4352" s="33">
        <v>0</v>
      </c>
      <c r="I4352" s="67">
        <v>590000000</v>
      </c>
      <c r="J4352" s="32" t="s">
        <v>41</v>
      </c>
      <c r="K4352" s="32" t="s">
        <v>61</v>
      </c>
      <c r="L4352" s="32" t="s">
        <v>83</v>
      </c>
      <c r="M4352" s="32" t="s">
        <v>69</v>
      </c>
      <c r="N4352" s="32" t="s">
        <v>10660</v>
      </c>
      <c r="O4352" s="32" t="s">
        <v>398</v>
      </c>
      <c r="P4352" s="32">
        <v>796</v>
      </c>
      <c r="Q4352" s="32" t="s">
        <v>47</v>
      </c>
      <c r="R4352" s="34">
        <v>30</v>
      </c>
      <c r="S4352" s="34">
        <v>45</v>
      </c>
      <c r="T4352" s="35">
        <f t="shared" si="334"/>
        <v>1350</v>
      </c>
      <c r="U4352" s="36">
        <f t="shared" si="335"/>
        <v>1512.0000000000002</v>
      </c>
      <c r="V4352" s="37" t="s">
        <v>48</v>
      </c>
      <c r="W4352" s="32">
        <v>2016</v>
      </c>
      <c r="X4352" s="38" t="s">
        <v>48</v>
      </c>
    </row>
    <row r="4353" spans="1:24" ht="50.1" customHeight="1">
      <c r="A4353" s="29" t="s">
        <v>10707</v>
      </c>
      <c r="B4353" s="30" t="s">
        <v>35</v>
      </c>
      <c r="C4353" s="31" t="s">
        <v>10708</v>
      </c>
      <c r="D4353" s="31" t="s">
        <v>1956</v>
      </c>
      <c r="E4353" s="31" t="s">
        <v>10709</v>
      </c>
      <c r="F4353" s="31" t="s">
        <v>10710</v>
      </c>
      <c r="G4353" s="32" t="s">
        <v>40</v>
      </c>
      <c r="H4353" s="33">
        <v>0</v>
      </c>
      <c r="I4353" s="67">
        <v>590000000</v>
      </c>
      <c r="J4353" s="32" t="s">
        <v>41</v>
      </c>
      <c r="K4353" s="32" t="s">
        <v>61</v>
      </c>
      <c r="L4353" s="32" t="s">
        <v>83</v>
      </c>
      <c r="M4353" s="32" t="s">
        <v>69</v>
      </c>
      <c r="N4353" s="32" t="s">
        <v>10660</v>
      </c>
      <c r="O4353" s="32" t="s">
        <v>398</v>
      </c>
      <c r="P4353" s="32">
        <v>796</v>
      </c>
      <c r="Q4353" s="32" t="s">
        <v>47</v>
      </c>
      <c r="R4353" s="34">
        <v>10</v>
      </c>
      <c r="S4353" s="34">
        <v>22</v>
      </c>
      <c r="T4353" s="35">
        <f t="shared" si="334"/>
        <v>220</v>
      </c>
      <c r="U4353" s="36">
        <f t="shared" si="335"/>
        <v>246.40000000000003</v>
      </c>
      <c r="V4353" s="37" t="s">
        <v>48</v>
      </c>
      <c r="W4353" s="32">
        <v>2016</v>
      </c>
      <c r="X4353" s="38" t="s">
        <v>48</v>
      </c>
    </row>
    <row r="4354" spans="1:24" ht="50.1" customHeight="1">
      <c r="A4354" s="29" t="s">
        <v>10711</v>
      </c>
      <c r="B4354" s="30" t="s">
        <v>35</v>
      </c>
      <c r="C4354" s="31" t="s">
        <v>10712</v>
      </c>
      <c r="D4354" s="31" t="s">
        <v>922</v>
      </c>
      <c r="E4354" s="31" t="s">
        <v>10713</v>
      </c>
      <c r="F4354" s="31" t="s">
        <v>10714</v>
      </c>
      <c r="G4354" s="32" t="s">
        <v>40</v>
      </c>
      <c r="H4354" s="33">
        <v>0</v>
      </c>
      <c r="I4354" s="67">
        <v>590000000</v>
      </c>
      <c r="J4354" s="32" t="s">
        <v>41</v>
      </c>
      <c r="K4354" s="32" t="s">
        <v>61</v>
      </c>
      <c r="L4354" s="32" t="s">
        <v>83</v>
      </c>
      <c r="M4354" s="32" t="s">
        <v>69</v>
      </c>
      <c r="N4354" s="32" t="s">
        <v>10660</v>
      </c>
      <c r="O4354" s="32" t="s">
        <v>398</v>
      </c>
      <c r="P4354" s="32">
        <v>796</v>
      </c>
      <c r="Q4354" s="32" t="s">
        <v>47</v>
      </c>
      <c r="R4354" s="34">
        <v>20</v>
      </c>
      <c r="S4354" s="34">
        <v>45</v>
      </c>
      <c r="T4354" s="35">
        <f t="shared" si="334"/>
        <v>900</v>
      </c>
      <c r="U4354" s="36">
        <f t="shared" si="335"/>
        <v>1008.0000000000001</v>
      </c>
      <c r="V4354" s="37" t="s">
        <v>48</v>
      </c>
      <c r="W4354" s="32">
        <v>2016</v>
      </c>
      <c r="X4354" s="38" t="s">
        <v>48</v>
      </c>
    </row>
    <row r="4355" spans="1:24" ht="50.1" customHeight="1">
      <c r="A4355" s="29" t="s">
        <v>10715</v>
      </c>
      <c r="B4355" s="30" t="s">
        <v>35</v>
      </c>
      <c r="C4355" s="31" t="s">
        <v>10712</v>
      </c>
      <c r="D4355" s="31" t="s">
        <v>922</v>
      </c>
      <c r="E4355" s="31" t="s">
        <v>10713</v>
      </c>
      <c r="F4355" s="31" t="s">
        <v>10716</v>
      </c>
      <c r="G4355" s="32" t="s">
        <v>40</v>
      </c>
      <c r="H4355" s="33">
        <v>0</v>
      </c>
      <c r="I4355" s="67">
        <v>590000000</v>
      </c>
      <c r="J4355" s="32" t="s">
        <v>41</v>
      </c>
      <c r="K4355" s="32" t="s">
        <v>61</v>
      </c>
      <c r="L4355" s="32" t="s">
        <v>83</v>
      </c>
      <c r="M4355" s="32" t="s">
        <v>69</v>
      </c>
      <c r="N4355" s="32" t="s">
        <v>10660</v>
      </c>
      <c r="O4355" s="32" t="s">
        <v>398</v>
      </c>
      <c r="P4355" s="32">
        <v>796</v>
      </c>
      <c r="Q4355" s="32" t="s">
        <v>47</v>
      </c>
      <c r="R4355" s="34">
        <v>100</v>
      </c>
      <c r="S4355" s="34">
        <v>15</v>
      </c>
      <c r="T4355" s="35">
        <f t="shared" si="334"/>
        <v>1500</v>
      </c>
      <c r="U4355" s="36">
        <f t="shared" si="335"/>
        <v>1680.0000000000002</v>
      </c>
      <c r="V4355" s="37" t="s">
        <v>48</v>
      </c>
      <c r="W4355" s="32">
        <v>2016</v>
      </c>
      <c r="X4355" s="38" t="s">
        <v>48</v>
      </c>
    </row>
    <row r="4356" spans="1:24" ht="50.1" customHeight="1">
      <c r="A4356" s="29" t="s">
        <v>10717</v>
      </c>
      <c r="B4356" s="30" t="s">
        <v>35</v>
      </c>
      <c r="C4356" s="31" t="s">
        <v>10712</v>
      </c>
      <c r="D4356" s="31" t="s">
        <v>922</v>
      </c>
      <c r="E4356" s="31" t="s">
        <v>10713</v>
      </c>
      <c r="F4356" s="31" t="s">
        <v>10718</v>
      </c>
      <c r="G4356" s="32" t="s">
        <v>40</v>
      </c>
      <c r="H4356" s="33">
        <v>0</v>
      </c>
      <c r="I4356" s="67">
        <v>590000000</v>
      </c>
      <c r="J4356" s="32" t="s">
        <v>41</v>
      </c>
      <c r="K4356" s="32" t="s">
        <v>61</v>
      </c>
      <c r="L4356" s="32" t="s">
        <v>83</v>
      </c>
      <c r="M4356" s="32" t="s">
        <v>69</v>
      </c>
      <c r="N4356" s="32" t="s">
        <v>10660</v>
      </c>
      <c r="O4356" s="32" t="s">
        <v>398</v>
      </c>
      <c r="P4356" s="32">
        <v>796</v>
      </c>
      <c r="Q4356" s="32" t="s">
        <v>47</v>
      </c>
      <c r="R4356" s="34">
        <v>40</v>
      </c>
      <c r="S4356" s="34">
        <v>55</v>
      </c>
      <c r="T4356" s="35">
        <f t="shared" si="334"/>
        <v>2200</v>
      </c>
      <c r="U4356" s="36">
        <f t="shared" si="335"/>
        <v>2464.0000000000005</v>
      </c>
      <c r="V4356" s="37" t="s">
        <v>48</v>
      </c>
      <c r="W4356" s="32">
        <v>2016</v>
      </c>
      <c r="X4356" s="38" t="s">
        <v>48</v>
      </c>
    </row>
    <row r="4357" spans="1:24" ht="50.1" customHeight="1">
      <c r="A4357" s="29" t="s">
        <v>10719</v>
      </c>
      <c r="B4357" s="30" t="s">
        <v>35</v>
      </c>
      <c r="C4357" s="31" t="s">
        <v>10720</v>
      </c>
      <c r="D4357" s="31" t="s">
        <v>455</v>
      </c>
      <c r="E4357" s="31" t="s">
        <v>10721</v>
      </c>
      <c r="F4357" s="31" t="s">
        <v>10722</v>
      </c>
      <c r="G4357" s="32" t="s">
        <v>40</v>
      </c>
      <c r="H4357" s="33">
        <v>0</v>
      </c>
      <c r="I4357" s="67">
        <v>590000000</v>
      </c>
      <c r="J4357" s="32" t="s">
        <v>41</v>
      </c>
      <c r="K4357" s="32" t="s">
        <v>61</v>
      </c>
      <c r="L4357" s="32" t="s">
        <v>83</v>
      </c>
      <c r="M4357" s="32" t="s">
        <v>69</v>
      </c>
      <c r="N4357" s="32" t="s">
        <v>10660</v>
      </c>
      <c r="O4357" s="32" t="s">
        <v>398</v>
      </c>
      <c r="P4357" s="32">
        <v>796</v>
      </c>
      <c r="Q4357" s="32" t="s">
        <v>47</v>
      </c>
      <c r="R4357" s="34">
        <v>100</v>
      </c>
      <c r="S4357" s="34">
        <v>155</v>
      </c>
      <c r="T4357" s="35">
        <f t="shared" si="334"/>
        <v>15500</v>
      </c>
      <c r="U4357" s="36">
        <f t="shared" si="335"/>
        <v>17360</v>
      </c>
      <c r="V4357" s="37" t="s">
        <v>48</v>
      </c>
      <c r="W4357" s="32">
        <v>2016</v>
      </c>
      <c r="X4357" s="38" t="s">
        <v>48</v>
      </c>
    </row>
    <row r="4358" spans="1:24" ht="50.1" customHeight="1">
      <c r="A4358" s="29" t="s">
        <v>10723</v>
      </c>
      <c r="B4358" s="30" t="s">
        <v>35</v>
      </c>
      <c r="C4358" s="31" t="s">
        <v>9160</v>
      </c>
      <c r="D4358" s="31" t="s">
        <v>6030</v>
      </c>
      <c r="E4358" s="31" t="s">
        <v>9161</v>
      </c>
      <c r="F4358" s="31" t="s">
        <v>10724</v>
      </c>
      <c r="G4358" s="32" t="s">
        <v>40</v>
      </c>
      <c r="H4358" s="33">
        <v>0</v>
      </c>
      <c r="I4358" s="67">
        <v>590000000</v>
      </c>
      <c r="J4358" s="32" t="s">
        <v>41</v>
      </c>
      <c r="K4358" s="32" t="s">
        <v>61</v>
      </c>
      <c r="L4358" s="32" t="s">
        <v>83</v>
      </c>
      <c r="M4358" s="32" t="s">
        <v>69</v>
      </c>
      <c r="N4358" s="32" t="s">
        <v>10660</v>
      </c>
      <c r="O4358" s="32" t="s">
        <v>398</v>
      </c>
      <c r="P4358" s="32">
        <v>796</v>
      </c>
      <c r="Q4358" s="32" t="s">
        <v>47</v>
      </c>
      <c r="R4358" s="34">
        <v>10</v>
      </c>
      <c r="S4358" s="34">
        <v>200</v>
      </c>
      <c r="T4358" s="35">
        <f t="shared" si="334"/>
        <v>2000</v>
      </c>
      <c r="U4358" s="36">
        <f t="shared" si="335"/>
        <v>2240</v>
      </c>
      <c r="V4358" s="37" t="s">
        <v>48</v>
      </c>
      <c r="W4358" s="32">
        <v>2016</v>
      </c>
      <c r="X4358" s="38" t="s">
        <v>48</v>
      </c>
    </row>
    <row r="4359" spans="1:24" ht="50.1" customHeight="1">
      <c r="A4359" s="29" t="s">
        <v>10725</v>
      </c>
      <c r="B4359" s="30" t="s">
        <v>35</v>
      </c>
      <c r="C4359" s="31" t="s">
        <v>9160</v>
      </c>
      <c r="D4359" s="31" t="s">
        <v>6030</v>
      </c>
      <c r="E4359" s="31" t="s">
        <v>9161</v>
      </c>
      <c r="F4359" s="31" t="s">
        <v>10726</v>
      </c>
      <c r="G4359" s="32" t="s">
        <v>40</v>
      </c>
      <c r="H4359" s="33">
        <v>0</v>
      </c>
      <c r="I4359" s="67">
        <v>590000000</v>
      </c>
      <c r="J4359" s="32" t="s">
        <v>41</v>
      </c>
      <c r="K4359" s="32" t="s">
        <v>61</v>
      </c>
      <c r="L4359" s="32" t="s">
        <v>83</v>
      </c>
      <c r="M4359" s="32" t="s">
        <v>69</v>
      </c>
      <c r="N4359" s="32" t="s">
        <v>10660</v>
      </c>
      <c r="O4359" s="32" t="s">
        <v>398</v>
      </c>
      <c r="P4359" s="32">
        <v>796</v>
      </c>
      <c r="Q4359" s="32" t="s">
        <v>47</v>
      </c>
      <c r="R4359" s="34">
        <v>10</v>
      </c>
      <c r="S4359" s="34">
        <v>500</v>
      </c>
      <c r="T4359" s="35">
        <f t="shared" si="334"/>
        <v>5000</v>
      </c>
      <c r="U4359" s="36">
        <f t="shared" si="335"/>
        <v>5600.0000000000009</v>
      </c>
      <c r="V4359" s="37" t="s">
        <v>48</v>
      </c>
      <c r="W4359" s="32">
        <v>2016</v>
      </c>
      <c r="X4359" s="38" t="s">
        <v>48</v>
      </c>
    </row>
    <row r="4360" spans="1:24" ht="50.1" customHeight="1">
      <c r="A4360" s="29" t="s">
        <v>10727</v>
      </c>
      <c r="B4360" s="30" t="s">
        <v>35</v>
      </c>
      <c r="C4360" s="31" t="s">
        <v>10728</v>
      </c>
      <c r="D4360" s="31" t="s">
        <v>5074</v>
      </c>
      <c r="E4360" s="31" t="s">
        <v>10729</v>
      </c>
      <c r="F4360" s="31" t="s">
        <v>10730</v>
      </c>
      <c r="G4360" s="32" t="s">
        <v>40</v>
      </c>
      <c r="H4360" s="33">
        <v>0</v>
      </c>
      <c r="I4360" s="67">
        <v>590000000</v>
      </c>
      <c r="J4360" s="32" t="s">
        <v>41</v>
      </c>
      <c r="K4360" s="32" t="s">
        <v>61</v>
      </c>
      <c r="L4360" s="32" t="s">
        <v>83</v>
      </c>
      <c r="M4360" s="32" t="s">
        <v>69</v>
      </c>
      <c r="N4360" s="32" t="s">
        <v>10660</v>
      </c>
      <c r="O4360" s="32" t="s">
        <v>398</v>
      </c>
      <c r="P4360" s="32">
        <v>796</v>
      </c>
      <c r="Q4360" s="32" t="s">
        <v>47</v>
      </c>
      <c r="R4360" s="34">
        <v>10</v>
      </c>
      <c r="S4360" s="34">
        <v>1350</v>
      </c>
      <c r="T4360" s="35">
        <f t="shared" si="334"/>
        <v>13500</v>
      </c>
      <c r="U4360" s="36">
        <f t="shared" si="335"/>
        <v>15120.000000000002</v>
      </c>
      <c r="V4360" s="37" t="s">
        <v>48</v>
      </c>
      <c r="W4360" s="32">
        <v>2016</v>
      </c>
      <c r="X4360" s="38" t="s">
        <v>48</v>
      </c>
    </row>
    <row r="4361" spans="1:24" ht="50.1" customHeight="1">
      <c r="A4361" s="29" t="s">
        <v>10731</v>
      </c>
      <c r="B4361" s="30" t="s">
        <v>35</v>
      </c>
      <c r="C4361" s="31" t="s">
        <v>10732</v>
      </c>
      <c r="D4361" s="31" t="s">
        <v>5074</v>
      </c>
      <c r="E4361" s="31" t="s">
        <v>10733</v>
      </c>
      <c r="F4361" s="31" t="s">
        <v>10734</v>
      </c>
      <c r="G4361" s="32" t="s">
        <v>40</v>
      </c>
      <c r="H4361" s="33">
        <v>0</v>
      </c>
      <c r="I4361" s="67">
        <v>590000000</v>
      </c>
      <c r="J4361" s="32" t="s">
        <v>41</v>
      </c>
      <c r="K4361" s="32" t="s">
        <v>61</v>
      </c>
      <c r="L4361" s="32" t="s">
        <v>83</v>
      </c>
      <c r="M4361" s="32" t="s">
        <v>69</v>
      </c>
      <c r="N4361" s="32" t="s">
        <v>10660</v>
      </c>
      <c r="O4361" s="32" t="s">
        <v>398</v>
      </c>
      <c r="P4361" s="32">
        <v>796</v>
      </c>
      <c r="Q4361" s="32" t="s">
        <v>47</v>
      </c>
      <c r="R4361" s="34">
        <v>10</v>
      </c>
      <c r="S4361" s="34">
        <v>1350</v>
      </c>
      <c r="T4361" s="35">
        <f t="shared" si="334"/>
        <v>13500</v>
      </c>
      <c r="U4361" s="36">
        <f t="shared" si="335"/>
        <v>15120.000000000002</v>
      </c>
      <c r="V4361" s="37" t="s">
        <v>48</v>
      </c>
      <c r="W4361" s="32">
        <v>2016</v>
      </c>
      <c r="X4361" s="38" t="s">
        <v>48</v>
      </c>
    </row>
    <row r="4362" spans="1:24" ht="50.1" customHeight="1">
      <c r="A4362" s="29" t="s">
        <v>10735</v>
      </c>
      <c r="B4362" s="30" t="s">
        <v>35</v>
      </c>
      <c r="C4362" s="31" t="s">
        <v>10732</v>
      </c>
      <c r="D4362" s="31" t="s">
        <v>5074</v>
      </c>
      <c r="E4362" s="31" t="s">
        <v>10733</v>
      </c>
      <c r="F4362" s="31" t="s">
        <v>10736</v>
      </c>
      <c r="G4362" s="32" t="s">
        <v>40</v>
      </c>
      <c r="H4362" s="33">
        <v>0</v>
      </c>
      <c r="I4362" s="67">
        <v>590000000</v>
      </c>
      <c r="J4362" s="32" t="s">
        <v>41</v>
      </c>
      <c r="K4362" s="32" t="s">
        <v>61</v>
      </c>
      <c r="L4362" s="32" t="s">
        <v>83</v>
      </c>
      <c r="M4362" s="32" t="s">
        <v>69</v>
      </c>
      <c r="N4362" s="32" t="s">
        <v>10660</v>
      </c>
      <c r="O4362" s="32" t="s">
        <v>398</v>
      </c>
      <c r="P4362" s="32">
        <v>796</v>
      </c>
      <c r="Q4362" s="32" t="s">
        <v>47</v>
      </c>
      <c r="R4362" s="34">
        <v>10</v>
      </c>
      <c r="S4362" s="34">
        <v>1350</v>
      </c>
      <c r="T4362" s="35">
        <f t="shared" si="334"/>
        <v>13500</v>
      </c>
      <c r="U4362" s="36">
        <f t="shared" si="335"/>
        <v>15120.000000000002</v>
      </c>
      <c r="V4362" s="37" t="s">
        <v>48</v>
      </c>
      <c r="W4362" s="32">
        <v>2016</v>
      </c>
      <c r="X4362" s="38" t="s">
        <v>48</v>
      </c>
    </row>
    <row r="4363" spans="1:24" ht="50.1" customHeight="1">
      <c r="A4363" s="29" t="s">
        <v>10737</v>
      </c>
      <c r="B4363" s="30" t="s">
        <v>35</v>
      </c>
      <c r="C4363" s="31" t="s">
        <v>9144</v>
      </c>
      <c r="D4363" s="31" t="s">
        <v>5079</v>
      </c>
      <c r="E4363" s="31" t="s">
        <v>9145</v>
      </c>
      <c r="F4363" s="31" t="s">
        <v>10738</v>
      </c>
      <c r="G4363" s="32" t="s">
        <v>40</v>
      </c>
      <c r="H4363" s="33">
        <v>0</v>
      </c>
      <c r="I4363" s="67">
        <v>590000000</v>
      </c>
      <c r="J4363" s="32" t="s">
        <v>41</v>
      </c>
      <c r="K4363" s="32" t="s">
        <v>61</v>
      </c>
      <c r="L4363" s="32" t="s">
        <v>83</v>
      </c>
      <c r="M4363" s="32" t="s">
        <v>69</v>
      </c>
      <c r="N4363" s="32" t="s">
        <v>10660</v>
      </c>
      <c r="O4363" s="32" t="s">
        <v>398</v>
      </c>
      <c r="P4363" s="32">
        <v>796</v>
      </c>
      <c r="Q4363" s="32" t="s">
        <v>47</v>
      </c>
      <c r="R4363" s="34">
        <v>5</v>
      </c>
      <c r="S4363" s="34">
        <v>3400</v>
      </c>
      <c r="T4363" s="35">
        <f t="shared" si="334"/>
        <v>17000</v>
      </c>
      <c r="U4363" s="36">
        <f t="shared" si="335"/>
        <v>19040</v>
      </c>
      <c r="V4363" s="37" t="s">
        <v>48</v>
      </c>
      <c r="W4363" s="32">
        <v>2016</v>
      </c>
      <c r="X4363" s="38" t="s">
        <v>48</v>
      </c>
    </row>
    <row r="4364" spans="1:24" ht="50.1" customHeight="1">
      <c r="A4364" s="29" t="s">
        <v>10739</v>
      </c>
      <c r="B4364" s="30" t="s">
        <v>35</v>
      </c>
      <c r="C4364" s="31" t="s">
        <v>10740</v>
      </c>
      <c r="D4364" s="31" t="s">
        <v>10741</v>
      </c>
      <c r="E4364" s="31" t="s">
        <v>10742</v>
      </c>
      <c r="F4364" s="31" t="s">
        <v>10743</v>
      </c>
      <c r="G4364" s="32" t="s">
        <v>40</v>
      </c>
      <c r="H4364" s="33">
        <v>0</v>
      </c>
      <c r="I4364" s="67">
        <v>590000000</v>
      </c>
      <c r="J4364" s="32" t="s">
        <v>41</v>
      </c>
      <c r="K4364" s="32" t="s">
        <v>61</v>
      </c>
      <c r="L4364" s="32" t="s">
        <v>83</v>
      </c>
      <c r="M4364" s="32" t="s">
        <v>69</v>
      </c>
      <c r="N4364" s="32" t="s">
        <v>10660</v>
      </c>
      <c r="O4364" s="32" t="s">
        <v>398</v>
      </c>
      <c r="P4364" s="32">
        <v>796</v>
      </c>
      <c r="Q4364" s="32" t="s">
        <v>47</v>
      </c>
      <c r="R4364" s="34">
        <v>70</v>
      </c>
      <c r="S4364" s="34">
        <v>895</v>
      </c>
      <c r="T4364" s="35">
        <f t="shared" si="334"/>
        <v>62650</v>
      </c>
      <c r="U4364" s="36">
        <f t="shared" si="335"/>
        <v>70168</v>
      </c>
      <c r="V4364" s="37" t="s">
        <v>48</v>
      </c>
      <c r="W4364" s="32">
        <v>2016</v>
      </c>
      <c r="X4364" s="38" t="s">
        <v>48</v>
      </c>
    </row>
    <row r="4365" spans="1:24" ht="50.1" customHeight="1">
      <c r="A4365" s="29" t="s">
        <v>10744</v>
      </c>
      <c r="B4365" s="30" t="s">
        <v>35</v>
      </c>
      <c r="C4365" s="31" t="s">
        <v>9160</v>
      </c>
      <c r="D4365" s="31" t="s">
        <v>6030</v>
      </c>
      <c r="E4365" s="31" t="s">
        <v>9161</v>
      </c>
      <c r="F4365" s="31" t="s">
        <v>10745</v>
      </c>
      <c r="G4365" s="32" t="s">
        <v>40</v>
      </c>
      <c r="H4365" s="33">
        <v>0</v>
      </c>
      <c r="I4365" s="67">
        <v>590000000</v>
      </c>
      <c r="J4365" s="32" t="s">
        <v>41</v>
      </c>
      <c r="K4365" s="32" t="s">
        <v>61</v>
      </c>
      <c r="L4365" s="32" t="s">
        <v>83</v>
      </c>
      <c r="M4365" s="32" t="s">
        <v>69</v>
      </c>
      <c r="N4365" s="32" t="s">
        <v>10660</v>
      </c>
      <c r="O4365" s="32" t="s">
        <v>398</v>
      </c>
      <c r="P4365" s="32">
        <v>796</v>
      </c>
      <c r="Q4365" s="32" t="s">
        <v>47</v>
      </c>
      <c r="R4365" s="34">
        <v>10</v>
      </c>
      <c r="S4365" s="34">
        <v>140</v>
      </c>
      <c r="T4365" s="35">
        <f t="shared" si="334"/>
        <v>1400</v>
      </c>
      <c r="U4365" s="36">
        <f t="shared" si="335"/>
        <v>1568.0000000000002</v>
      </c>
      <c r="V4365" s="37" t="s">
        <v>48</v>
      </c>
      <c r="W4365" s="32">
        <v>2016</v>
      </c>
      <c r="X4365" s="38" t="s">
        <v>48</v>
      </c>
    </row>
    <row r="4366" spans="1:24" ht="50.1" customHeight="1">
      <c r="A4366" s="29" t="s">
        <v>10746</v>
      </c>
      <c r="B4366" s="30" t="s">
        <v>35</v>
      </c>
      <c r="C4366" s="31" t="s">
        <v>10728</v>
      </c>
      <c r="D4366" s="31" t="s">
        <v>5074</v>
      </c>
      <c r="E4366" s="31" t="s">
        <v>10729</v>
      </c>
      <c r="F4366" s="31" t="s">
        <v>10747</v>
      </c>
      <c r="G4366" s="32" t="s">
        <v>40</v>
      </c>
      <c r="H4366" s="33">
        <v>0</v>
      </c>
      <c r="I4366" s="67">
        <v>590000000</v>
      </c>
      <c r="J4366" s="32" t="s">
        <v>41</v>
      </c>
      <c r="K4366" s="32" t="s">
        <v>61</v>
      </c>
      <c r="L4366" s="32" t="s">
        <v>83</v>
      </c>
      <c r="M4366" s="32" t="s">
        <v>69</v>
      </c>
      <c r="N4366" s="32" t="s">
        <v>10660</v>
      </c>
      <c r="O4366" s="32" t="s">
        <v>398</v>
      </c>
      <c r="P4366" s="32">
        <v>796</v>
      </c>
      <c r="Q4366" s="32" t="s">
        <v>47</v>
      </c>
      <c r="R4366" s="34">
        <v>48</v>
      </c>
      <c r="S4366" s="34">
        <v>365</v>
      </c>
      <c r="T4366" s="35">
        <f t="shared" si="334"/>
        <v>17520</v>
      </c>
      <c r="U4366" s="36">
        <f t="shared" si="335"/>
        <v>19622.400000000001</v>
      </c>
      <c r="V4366" s="37" t="s">
        <v>48</v>
      </c>
      <c r="W4366" s="32">
        <v>2016</v>
      </c>
      <c r="X4366" s="38" t="s">
        <v>48</v>
      </c>
    </row>
    <row r="4367" spans="1:24" ht="50.1" customHeight="1">
      <c r="A4367" s="29" t="s">
        <v>10748</v>
      </c>
      <c r="B4367" s="30" t="s">
        <v>35</v>
      </c>
      <c r="C4367" s="31" t="s">
        <v>10728</v>
      </c>
      <c r="D4367" s="31" t="s">
        <v>5074</v>
      </c>
      <c r="E4367" s="31" t="s">
        <v>10729</v>
      </c>
      <c r="F4367" s="31" t="s">
        <v>10749</v>
      </c>
      <c r="G4367" s="32" t="s">
        <v>40</v>
      </c>
      <c r="H4367" s="33">
        <v>0</v>
      </c>
      <c r="I4367" s="67">
        <v>590000000</v>
      </c>
      <c r="J4367" s="32" t="s">
        <v>41</v>
      </c>
      <c r="K4367" s="32" t="s">
        <v>61</v>
      </c>
      <c r="L4367" s="32" t="s">
        <v>83</v>
      </c>
      <c r="M4367" s="32" t="s">
        <v>69</v>
      </c>
      <c r="N4367" s="32" t="s">
        <v>10660</v>
      </c>
      <c r="O4367" s="32" t="s">
        <v>398</v>
      </c>
      <c r="P4367" s="32">
        <v>796</v>
      </c>
      <c r="Q4367" s="32" t="s">
        <v>47</v>
      </c>
      <c r="R4367" s="34">
        <v>300</v>
      </c>
      <c r="S4367" s="34">
        <v>365</v>
      </c>
      <c r="T4367" s="35">
        <f t="shared" si="334"/>
        <v>109500</v>
      </c>
      <c r="U4367" s="36">
        <f t="shared" si="335"/>
        <v>122640.00000000001</v>
      </c>
      <c r="V4367" s="37" t="s">
        <v>48</v>
      </c>
      <c r="W4367" s="32">
        <v>2016</v>
      </c>
      <c r="X4367" s="38" t="s">
        <v>48</v>
      </c>
    </row>
    <row r="4368" spans="1:24" ht="50.1" customHeight="1">
      <c r="A4368" s="29" t="s">
        <v>10750</v>
      </c>
      <c r="B4368" s="30" t="s">
        <v>35</v>
      </c>
      <c r="C4368" s="31" t="s">
        <v>10751</v>
      </c>
      <c r="D4368" s="31" t="s">
        <v>455</v>
      </c>
      <c r="E4368" s="31" t="s">
        <v>10752</v>
      </c>
      <c r="F4368" s="31" t="s">
        <v>10753</v>
      </c>
      <c r="G4368" s="32" t="s">
        <v>40</v>
      </c>
      <c r="H4368" s="33">
        <v>0</v>
      </c>
      <c r="I4368" s="67">
        <v>590000000</v>
      </c>
      <c r="J4368" s="32" t="s">
        <v>41</v>
      </c>
      <c r="K4368" s="32" t="s">
        <v>61</v>
      </c>
      <c r="L4368" s="32" t="s">
        <v>83</v>
      </c>
      <c r="M4368" s="32" t="s">
        <v>69</v>
      </c>
      <c r="N4368" s="32" t="s">
        <v>10660</v>
      </c>
      <c r="O4368" s="32" t="s">
        <v>398</v>
      </c>
      <c r="P4368" s="32">
        <v>796</v>
      </c>
      <c r="Q4368" s="32" t="s">
        <v>47</v>
      </c>
      <c r="R4368" s="34">
        <v>10</v>
      </c>
      <c r="S4368" s="34">
        <v>100</v>
      </c>
      <c r="T4368" s="35">
        <f t="shared" si="334"/>
        <v>1000</v>
      </c>
      <c r="U4368" s="36">
        <f t="shared" si="335"/>
        <v>1120</v>
      </c>
      <c r="V4368" s="37" t="s">
        <v>48</v>
      </c>
      <c r="W4368" s="32">
        <v>2016</v>
      </c>
      <c r="X4368" s="38" t="s">
        <v>48</v>
      </c>
    </row>
    <row r="4369" spans="1:24" ht="50.1" customHeight="1">
      <c r="A4369" s="29" t="s">
        <v>10754</v>
      </c>
      <c r="B4369" s="30" t="s">
        <v>35</v>
      </c>
      <c r="C4369" s="31" t="s">
        <v>10755</v>
      </c>
      <c r="D4369" s="31" t="s">
        <v>10756</v>
      </c>
      <c r="E4369" s="31" t="s">
        <v>10757</v>
      </c>
      <c r="F4369" s="31" t="s">
        <v>10758</v>
      </c>
      <c r="G4369" s="32" t="s">
        <v>40</v>
      </c>
      <c r="H4369" s="33">
        <v>0</v>
      </c>
      <c r="I4369" s="67">
        <v>590000000</v>
      </c>
      <c r="J4369" s="32" t="s">
        <v>41</v>
      </c>
      <c r="K4369" s="32" t="s">
        <v>61</v>
      </c>
      <c r="L4369" s="32" t="s">
        <v>83</v>
      </c>
      <c r="M4369" s="32" t="s">
        <v>69</v>
      </c>
      <c r="N4369" s="32" t="s">
        <v>10660</v>
      </c>
      <c r="O4369" s="32" t="s">
        <v>398</v>
      </c>
      <c r="P4369" s="32">
        <v>796</v>
      </c>
      <c r="Q4369" s="32" t="s">
        <v>47</v>
      </c>
      <c r="R4369" s="34">
        <v>16</v>
      </c>
      <c r="S4369" s="34">
        <v>200</v>
      </c>
      <c r="T4369" s="35">
        <f t="shared" si="334"/>
        <v>3200</v>
      </c>
      <c r="U4369" s="36">
        <f t="shared" si="335"/>
        <v>3584.0000000000005</v>
      </c>
      <c r="V4369" s="37" t="s">
        <v>48</v>
      </c>
      <c r="W4369" s="32">
        <v>2016</v>
      </c>
      <c r="X4369" s="38" t="s">
        <v>48</v>
      </c>
    </row>
    <row r="4370" spans="1:24" ht="50.1" customHeight="1">
      <c r="A4370" s="29" t="s">
        <v>10759</v>
      </c>
      <c r="B4370" s="30" t="s">
        <v>35</v>
      </c>
      <c r="C4370" s="31" t="s">
        <v>10760</v>
      </c>
      <c r="D4370" s="31" t="s">
        <v>10761</v>
      </c>
      <c r="E4370" s="31" t="s">
        <v>10762</v>
      </c>
      <c r="F4370" s="31" t="s">
        <v>10763</v>
      </c>
      <c r="G4370" s="32" t="s">
        <v>40</v>
      </c>
      <c r="H4370" s="33">
        <v>0</v>
      </c>
      <c r="I4370" s="67">
        <v>590000000</v>
      </c>
      <c r="J4370" s="32" t="s">
        <v>41</v>
      </c>
      <c r="K4370" s="32" t="s">
        <v>61</v>
      </c>
      <c r="L4370" s="32" t="s">
        <v>83</v>
      </c>
      <c r="M4370" s="32" t="s">
        <v>69</v>
      </c>
      <c r="N4370" s="32" t="s">
        <v>10660</v>
      </c>
      <c r="O4370" s="32" t="s">
        <v>398</v>
      </c>
      <c r="P4370" s="32">
        <v>796</v>
      </c>
      <c r="Q4370" s="32" t="s">
        <v>47</v>
      </c>
      <c r="R4370" s="34">
        <v>40</v>
      </c>
      <c r="S4370" s="34">
        <v>100</v>
      </c>
      <c r="T4370" s="35">
        <f t="shared" si="334"/>
        <v>4000</v>
      </c>
      <c r="U4370" s="36">
        <f t="shared" si="335"/>
        <v>4480</v>
      </c>
      <c r="V4370" s="37" t="s">
        <v>48</v>
      </c>
      <c r="W4370" s="32">
        <v>2016</v>
      </c>
      <c r="X4370" s="38" t="s">
        <v>48</v>
      </c>
    </row>
    <row r="4371" spans="1:24" ht="50.1" customHeight="1">
      <c r="A4371" s="29" t="s">
        <v>10764</v>
      </c>
      <c r="B4371" s="30" t="s">
        <v>35</v>
      </c>
      <c r="C4371" s="31" t="s">
        <v>10712</v>
      </c>
      <c r="D4371" s="31" t="s">
        <v>922</v>
      </c>
      <c r="E4371" s="31" t="s">
        <v>10713</v>
      </c>
      <c r="F4371" s="31" t="s">
        <v>10765</v>
      </c>
      <c r="G4371" s="32" t="s">
        <v>40</v>
      </c>
      <c r="H4371" s="33">
        <v>0</v>
      </c>
      <c r="I4371" s="67">
        <v>590000000</v>
      </c>
      <c r="J4371" s="32" t="s">
        <v>41</v>
      </c>
      <c r="K4371" s="32" t="s">
        <v>61</v>
      </c>
      <c r="L4371" s="32" t="s">
        <v>83</v>
      </c>
      <c r="M4371" s="32" t="s">
        <v>69</v>
      </c>
      <c r="N4371" s="32" t="s">
        <v>10660</v>
      </c>
      <c r="O4371" s="32" t="s">
        <v>398</v>
      </c>
      <c r="P4371" s="32">
        <v>796</v>
      </c>
      <c r="Q4371" s="32" t="s">
        <v>47</v>
      </c>
      <c r="R4371" s="34">
        <v>20</v>
      </c>
      <c r="S4371" s="34">
        <v>45</v>
      </c>
      <c r="T4371" s="35">
        <f t="shared" si="334"/>
        <v>900</v>
      </c>
      <c r="U4371" s="36">
        <f t="shared" si="335"/>
        <v>1008.0000000000001</v>
      </c>
      <c r="V4371" s="37" t="s">
        <v>48</v>
      </c>
      <c r="W4371" s="32">
        <v>2016</v>
      </c>
      <c r="X4371" s="38" t="s">
        <v>48</v>
      </c>
    </row>
    <row r="4372" spans="1:24" ht="50.1" customHeight="1">
      <c r="A4372" s="29" t="s">
        <v>10766</v>
      </c>
      <c r="B4372" s="30" t="s">
        <v>35</v>
      </c>
      <c r="C4372" s="31" t="s">
        <v>10712</v>
      </c>
      <c r="D4372" s="31" t="s">
        <v>922</v>
      </c>
      <c r="E4372" s="31" t="s">
        <v>10713</v>
      </c>
      <c r="F4372" s="31" t="s">
        <v>10767</v>
      </c>
      <c r="G4372" s="32" t="s">
        <v>40</v>
      </c>
      <c r="H4372" s="33">
        <v>0</v>
      </c>
      <c r="I4372" s="67">
        <v>590000000</v>
      </c>
      <c r="J4372" s="32" t="s">
        <v>41</v>
      </c>
      <c r="K4372" s="32" t="s">
        <v>61</v>
      </c>
      <c r="L4372" s="32" t="s">
        <v>83</v>
      </c>
      <c r="M4372" s="32" t="s">
        <v>69</v>
      </c>
      <c r="N4372" s="32" t="s">
        <v>10660</v>
      </c>
      <c r="O4372" s="32" t="s">
        <v>398</v>
      </c>
      <c r="P4372" s="32">
        <v>796</v>
      </c>
      <c r="Q4372" s="32" t="s">
        <v>47</v>
      </c>
      <c r="R4372" s="34">
        <v>10</v>
      </c>
      <c r="S4372" s="34">
        <v>2500</v>
      </c>
      <c r="T4372" s="35">
        <f t="shared" si="334"/>
        <v>25000</v>
      </c>
      <c r="U4372" s="36">
        <f t="shared" si="335"/>
        <v>28000.000000000004</v>
      </c>
      <c r="V4372" s="37" t="s">
        <v>48</v>
      </c>
      <c r="W4372" s="32">
        <v>2016</v>
      </c>
      <c r="X4372" s="38" t="s">
        <v>48</v>
      </c>
    </row>
    <row r="4373" spans="1:24" ht="50.1" customHeight="1">
      <c r="A4373" s="29" t="s">
        <v>10768</v>
      </c>
      <c r="B4373" s="30" t="s">
        <v>35</v>
      </c>
      <c r="C4373" s="31" t="s">
        <v>10769</v>
      </c>
      <c r="D4373" s="31" t="s">
        <v>10770</v>
      </c>
      <c r="E4373" s="31" t="s">
        <v>8224</v>
      </c>
      <c r="F4373" s="31" t="s">
        <v>10771</v>
      </c>
      <c r="G4373" s="32" t="s">
        <v>40</v>
      </c>
      <c r="H4373" s="33">
        <v>0</v>
      </c>
      <c r="I4373" s="67">
        <v>590000000</v>
      </c>
      <c r="J4373" s="32" t="s">
        <v>41</v>
      </c>
      <c r="K4373" s="32" t="s">
        <v>61</v>
      </c>
      <c r="L4373" s="32" t="s">
        <v>83</v>
      </c>
      <c r="M4373" s="32" t="s">
        <v>69</v>
      </c>
      <c r="N4373" s="32" t="s">
        <v>10660</v>
      </c>
      <c r="O4373" s="32" t="s">
        <v>398</v>
      </c>
      <c r="P4373" s="32">
        <v>796</v>
      </c>
      <c r="Q4373" s="32" t="s">
        <v>47</v>
      </c>
      <c r="R4373" s="34">
        <v>5</v>
      </c>
      <c r="S4373" s="34">
        <v>480</v>
      </c>
      <c r="T4373" s="35">
        <f t="shared" si="334"/>
        <v>2400</v>
      </c>
      <c r="U4373" s="36">
        <f t="shared" si="335"/>
        <v>2688.0000000000005</v>
      </c>
      <c r="V4373" s="37" t="s">
        <v>48</v>
      </c>
      <c r="W4373" s="32">
        <v>2016</v>
      </c>
      <c r="X4373" s="38" t="s">
        <v>48</v>
      </c>
    </row>
    <row r="4374" spans="1:24" ht="50.1" customHeight="1">
      <c r="A4374" s="29" t="s">
        <v>10772</v>
      </c>
      <c r="B4374" s="30" t="s">
        <v>35</v>
      </c>
      <c r="C4374" s="31" t="s">
        <v>9453</v>
      </c>
      <c r="D4374" s="31" t="s">
        <v>9454</v>
      </c>
      <c r="E4374" s="31" t="s">
        <v>9455</v>
      </c>
      <c r="F4374" s="31" t="s">
        <v>10773</v>
      </c>
      <c r="G4374" s="32" t="s">
        <v>40</v>
      </c>
      <c r="H4374" s="33">
        <v>0</v>
      </c>
      <c r="I4374" s="67">
        <v>590000000</v>
      </c>
      <c r="J4374" s="32" t="s">
        <v>41</v>
      </c>
      <c r="K4374" s="32" t="s">
        <v>61</v>
      </c>
      <c r="L4374" s="32" t="s">
        <v>83</v>
      </c>
      <c r="M4374" s="32" t="s">
        <v>69</v>
      </c>
      <c r="N4374" s="32" t="s">
        <v>10660</v>
      </c>
      <c r="O4374" s="32" t="s">
        <v>398</v>
      </c>
      <c r="P4374" s="32">
        <v>796</v>
      </c>
      <c r="Q4374" s="32" t="s">
        <v>47</v>
      </c>
      <c r="R4374" s="34">
        <v>60</v>
      </c>
      <c r="S4374" s="34">
        <v>380</v>
      </c>
      <c r="T4374" s="35">
        <f t="shared" si="334"/>
        <v>22800</v>
      </c>
      <c r="U4374" s="36">
        <f t="shared" si="335"/>
        <v>25536.000000000004</v>
      </c>
      <c r="V4374" s="37" t="s">
        <v>48</v>
      </c>
      <c r="W4374" s="32">
        <v>2016</v>
      </c>
      <c r="X4374" s="38" t="s">
        <v>48</v>
      </c>
    </row>
    <row r="4375" spans="1:24" ht="50.1" customHeight="1">
      <c r="A4375" s="29" t="s">
        <v>10774</v>
      </c>
      <c r="B4375" s="30" t="s">
        <v>35</v>
      </c>
      <c r="C4375" s="31" t="s">
        <v>10775</v>
      </c>
      <c r="D4375" s="31" t="s">
        <v>3326</v>
      </c>
      <c r="E4375" s="31" t="s">
        <v>10776</v>
      </c>
      <c r="F4375" s="31" t="s">
        <v>10777</v>
      </c>
      <c r="G4375" s="32" t="s">
        <v>40</v>
      </c>
      <c r="H4375" s="33">
        <v>0</v>
      </c>
      <c r="I4375" s="67">
        <v>590000000</v>
      </c>
      <c r="J4375" s="32" t="s">
        <v>41</v>
      </c>
      <c r="K4375" s="32" t="s">
        <v>61</v>
      </c>
      <c r="L4375" s="32" t="s">
        <v>83</v>
      </c>
      <c r="M4375" s="32" t="s">
        <v>69</v>
      </c>
      <c r="N4375" s="32" t="s">
        <v>10660</v>
      </c>
      <c r="O4375" s="32" t="s">
        <v>398</v>
      </c>
      <c r="P4375" s="32">
        <v>796</v>
      </c>
      <c r="Q4375" s="32" t="s">
        <v>47</v>
      </c>
      <c r="R4375" s="34">
        <v>2</v>
      </c>
      <c r="S4375" s="34">
        <v>300</v>
      </c>
      <c r="T4375" s="35">
        <f t="shared" si="334"/>
        <v>600</v>
      </c>
      <c r="U4375" s="36">
        <f t="shared" si="335"/>
        <v>672.00000000000011</v>
      </c>
      <c r="V4375" s="37" t="s">
        <v>48</v>
      </c>
      <c r="W4375" s="32">
        <v>2016</v>
      </c>
      <c r="X4375" s="38" t="s">
        <v>48</v>
      </c>
    </row>
    <row r="4376" spans="1:24" ht="50.1" customHeight="1">
      <c r="A4376" s="29" t="s">
        <v>10778</v>
      </c>
      <c r="B4376" s="30" t="s">
        <v>35</v>
      </c>
      <c r="C4376" s="31" t="s">
        <v>10779</v>
      </c>
      <c r="D4376" s="31" t="s">
        <v>5074</v>
      </c>
      <c r="E4376" s="31" t="s">
        <v>10780</v>
      </c>
      <c r="F4376" s="31" t="s">
        <v>10781</v>
      </c>
      <c r="G4376" s="32" t="s">
        <v>40</v>
      </c>
      <c r="H4376" s="33">
        <v>0</v>
      </c>
      <c r="I4376" s="67">
        <v>590000000</v>
      </c>
      <c r="J4376" s="32" t="s">
        <v>41</v>
      </c>
      <c r="K4376" s="32" t="s">
        <v>61</v>
      </c>
      <c r="L4376" s="32" t="s">
        <v>83</v>
      </c>
      <c r="M4376" s="32" t="s">
        <v>69</v>
      </c>
      <c r="N4376" s="32" t="s">
        <v>10660</v>
      </c>
      <c r="O4376" s="32" t="s">
        <v>398</v>
      </c>
      <c r="P4376" s="32">
        <v>796</v>
      </c>
      <c r="Q4376" s="32" t="s">
        <v>47</v>
      </c>
      <c r="R4376" s="34">
        <v>20</v>
      </c>
      <c r="S4376" s="34">
        <v>6600</v>
      </c>
      <c r="T4376" s="35">
        <f t="shared" si="334"/>
        <v>132000</v>
      </c>
      <c r="U4376" s="36">
        <f t="shared" si="335"/>
        <v>147840</v>
      </c>
      <c r="V4376" s="37" t="s">
        <v>48</v>
      </c>
      <c r="W4376" s="32">
        <v>2016</v>
      </c>
      <c r="X4376" s="38" t="s">
        <v>48</v>
      </c>
    </row>
    <row r="4377" spans="1:24" ht="50.1" customHeight="1">
      <c r="A4377" s="29" t="s">
        <v>10782</v>
      </c>
      <c r="B4377" s="30" t="s">
        <v>35</v>
      </c>
      <c r="C4377" s="31" t="s">
        <v>10775</v>
      </c>
      <c r="D4377" s="31" t="s">
        <v>3326</v>
      </c>
      <c r="E4377" s="31" t="s">
        <v>10776</v>
      </c>
      <c r="F4377" s="31" t="s">
        <v>10783</v>
      </c>
      <c r="G4377" s="32" t="s">
        <v>40</v>
      </c>
      <c r="H4377" s="33">
        <v>0</v>
      </c>
      <c r="I4377" s="67">
        <v>590000000</v>
      </c>
      <c r="J4377" s="32" t="s">
        <v>41</v>
      </c>
      <c r="K4377" s="32" t="s">
        <v>61</v>
      </c>
      <c r="L4377" s="32" t="s">
        <v>83</v>
      </c>
      <c r="M4377" s="32" t="s">
        <v>69</v>
      </c>
      <c r="N4377" s="32" t="s">
        <v>10660</v>
      </c>
      <c r="O4377" s="32" t="s">
        <v>398</v>
      </c>
      <c r="P4377" s="32">
        <v>796</v>
      </c>
      <c r="Q4377" s="32" t="s">
        <v>47</v>
      </c>
      <c r="R4377" s="34">
        <v>14</v>
      </c>
      <c r="S4377" s="34">
        <v>200</v>
      </c>
      <c r="T4377" s="35">
        <f t="shared" si="334"/>
        <v>2800</v>
      </c>
      <c r="U4377" s="36">
        <f t="shared" si="335"/>
        <v>3136.0000000000005</v>
      </c>
      <c r="V4377" s="37" t="s">
        <v>48</v>
      </c>
      <c r="W4377" s="32">
        <v>2016</v>
      </c>
      <c r="X4377" s="38" t="s">
        <v>48</v>
      </c>
    </row>
    <row r="4378" spans="1:24" ht="50.1" customHeight="1">
      <c r="A4378" s="29" t="s">
        <v>10784</v>
      </c>
      <c r="B4378" s="30" t="s">
        <v>35</v>
      </c>
      <c r="C4378" s="31" t="s">
        <v>9425</v>
      </c>
      <c r="D4378" s="31" t="s">
        <v>5074</v>
      </c>
      <c r="E4378" s="31" t="s">
        <v>9426</v>
      </c>
      <c r="F4378" s="31" t="s">
        <v>10785</v>
      </c>
      <c r="G4378" s="32" t="s">
        <v>40</v>
      </c>
      <c r="H4378" s="33">
        <v>0</v>
      </c>
      <c r="I4378" s="67">
        <v>590000000</v>
      </c>
      <c r="J4378" s="32" t="s">
        <v>41</v>
      </c>
      <c r="K4378" s="32" t="s">
        <v>61</v>
      </c>
      <c r="L4378" s="32" t="s">
        <v>83</v>
      </c>
      <c r="M4378" s="32" t="s">
        <v>69</v>
      </c>
      <c r="N4378" s="32" t="s">
        <v>10660</v>
      </c>
      <c r="O4378" s="32" t="s">
        <v>398</v>
      </c>
      <c r="P4378" s="32">
        <v>796</v>
      </c>
      <c r="Q4378" s="32" t="s">
        <v>47</v>
      </c>
      <c r="R4378" s="34">
        <v>100</v>
      </c>
      <c r="S4378" s="34">
        <v>25</v>
      </c>
      <c r="T4378" s="35">
        <f t="shared" si="334"/>
        <v>2500</v>
      </c>
      <c r="U4378" s="36">
        <f t="shared" si="335"/>
        <v>2800.0000000000005</v>
      </c>
      <c r="V4378" s="37" t="s">
        <v>48</v>
      </c>
      <c r="W4378" s="32">
        <v>2016</v>
      </c>
      <c r="X4378" s="38" t="s">
        <v>48</v>
      </c>
    </row>
    <row r="4379" spans="1:24" ht="50.1" customHeight="1">
      <c r="A4379" s="29" t="s">
        <v>10786</v>
      </c>
      <c r="B4379" s="30" t="s">
        <v>35</v>
      </c>
      <c r="C4379" s="31" t="s">
        <v>10787</v>
      </c>
      <c r="D4379" s="31" t="s">
        <v>5074</v>
      </c>
      <c r="E4379" s="31" t="s">
        <v>10788</v>
      </c>
      <c r="F4379" s="31" t="s">
        <v>10789</v>
      </c>
      <c r="G4379" s="32" t="s">
        <v>40</v>
      </c>
      <c r="H4379" s="33">
        <v>0</v>
      </c>
      <c r="I4379" s="67">
        <v>590000000</v>
      </c>
      <c r="J4379" s="32" t="s">
        <v>41</v>
      </c>
      <c r="K4379" s="32" t="s">
        <v>61</v>
      </c>
      <c r="L4379" s="32" t="s">
        <v>83</v>
      </c>
      <c r="M4379" s="32" t="s">
        <v>69</v>
      </c>
      <c r="N4379" s="32" t="s">
        <v>10660</v>
      </c>
      <c r="O4379" s="32" t="s">
        <v>398</v>
      </c>
      <c r="P4379" s="32">
        <v>796</v>
      </c>
      <c r="Q4379" s="32" t="s">
        <v>47</v>
      </c>
      <c r="R4379" s="34">
        <v>100</v>
      </c>
      <c r="S4379" s="34">
        <v>25</v>
      </c>
      <c r="T4379" s="35">
        <f t="shared" si="334"/>
        <v>2500</v>
      </c>
      <c r="U4379" s="36">
        <f t="shared" si="335"/>
        <v>2800.0000000000005</v>
      </c>
      <c r="V4379" s="37" t="s">
        <v>48</v>
      </c>
      <c r="W4379" s="32">
        <v>2016</v>
      </c>
      <c r="X4379" s="38" t="s">
        <v>48</v>
      </c>
    </row>
    <row r="4380" spans="1:24" ht="50.1" customHeight="1">
      <c r="A4380" s="29" t="s">
        <v>10790</v>
      </c>
      <c r="B4380" s="30" t="s">
        <v>35</v>
      </c>
      <c r="C4380" s="31" t="s">
        <v>10791</v>
      </c>
      <c r="D4380" s="31" t="s">
        <v>5074</v>
      </c>
      <c r="E4380" s="31" t="s">
        <v>10792</v>
      </c>
      <c r="F4380" s="31" t="s">
        <v>10793</v>
      </c>
      <c r="G4380" s="32" t="s">
        <v>40</v>
      </c>
      <c r="H4380" s="33">
        <v>0</v>
      </c>
      <c r="I4380" s="67">
        <v>590000000</v>
      </c>
      <c r="J4380" s="32" t="s">
        <v>41</v>
      </c>
      <c r="K4380" s="32" t="s">
        <v>61</v>
      </c>
      <c r="L4380" s="32" t="s">
        <v>83</v>
      </c>
      <c r="M4380" s="32" t="s">
        <v>69</v>
      </c>
      <c r="N4380" s="32" t="s">
        <v>10660</v>
      </c>
      <c r="O4380" s="32" t="s">
        <v>398</v>
      </c>
      <c r="P4380" s="32">
        <v>796</v>
      </c>
      <c r="Q4380" s="32" t="s">
        <v>47</v>
      </c>
      <c r="R4380" s="34">
        <v>100</v>
      </c>
      <c r="S4380" s="34">
        <v>25</v>
      </c>
      <c r="T4380" s="35">
        <f t="shared" si="334"/>
        <v>2500</v>
      </c>
      <c r="U4380" s="36">
        <f t="shared" si="335"/>
        <v>2800.0000000000005</v>
      </c>
      <c r="V4380" s="37" t="s">
        <v>48</v>
      </c>
      <c r="W4380" s="32">
        <v>2016</v>
      </c>
      <c r="X4380" s="38" t="s">
        <v>48</v>
      </c>
    </row>
    <row r="4381" spans="1:24" ht="50.1" customHeight="1">
      <c r="A4381" s="29" t="s">
        <v>10794</v>
      </c>
      <c r="B4381" s="30" t="s">
        <v>35</v>
      </c>
      <c r="C4381" s="31" t="s">
        <v>10795</v>
      </c>
      <c r="D4381" s="31" t="s">
        <v>5074</v>
      </c>
      <c r="E4381" s="31" t="s">
        <v>10796</v>
      </c>
      <c r="F4381" s="31" t="s">
        <v>10797</v>
      </c>
      <c r="G4381" s="32" t="s">
        <v>40</v>
      </c>
      <c r="H4381" s="33">
        <v>0</v>
      </c>
      <c r="I4381" s="67">
        <v>590000000</v>
      </c>
      <c r="J4381" s="32" t="s">
        <v>41</v>
      </c>
      <c r="K4381" s="32" t="s">
        <v>61</v>
      </c>
      <c r="L4381" s="32" t="s">
        <v>83</v>
      </c>
      <c r="M4381" s="32" t="s">
        <v>69</v>
      </c>
      <c r="N4381" s="32" t="s">
        <v>10660</v>
      </c>
      <c r="O4381" s="32" t="s">
        <v>398</v>
      </c>
      <c r="P4381" s="32">
        <v>796</v>
      </c>
      <c r="Q4381" s="32" t="s">
        <v>47</v>
      </c>
      <c r="R4381" s="34">
        <v>100</v>
      </c>
      <c r="S4381" s="34">
        <v>35</v>
      </c>
      <c r="T4381" s="35">
        <f t="shared" si="334"/>
        <v>3500</v>
      </c>
      <c r="U4381" s="36">
        <f t="shared" si="335"/>
        <v>3920.0000000000005</v>
      </c>
      <c r="V4381" s="37" t="s">
        <v>48</v>
      </c>
      <c r="W4381" s="32">
        <v>2016</v>
      </c>
      <c r="X4381" s="38" t="s">
        <v>48</v>
      </c>
    </row>
    <row r="4382" spans="1:24" ht="50.1" customHeight="1">
      <c r="A4382" s="29" t="s">
        <v>10798</v>
      </c>
      <c r="B4382" s="30" t="s">
        <v>35</v>
      </c>
      <c r="C4382" s="31" t="s">
        <v>9429</v>
      </c>
      <c r="D4382" s="31" t="s">
        <v>5074</v>
      </c>
      <c r="E4382" s="31" t="s">
        <v>9430</v>
      </c>
      <c r="F4382" s="31" t="s">
        <v>10799</v>
      </c>
      <c r="G4382" s="32" t="s">
        <v>40</v>
      </c>
      <c r="H4382" s="33">
        <v>0</v>
      </c>
      <c r="I4382" s="67">
        <v>590000000</v>
      </c>
      <c r="J4382" s="32" t="s">
        <v>41</v>
      </c>
      <c r="K4382" s="32" t="s">
        <v>61</v>
      </c>
      <c r="L4382" s="32" t="s">
        <v>83</v>
      </c>
      <c r="M4382" s="32" t="s">
        <v>69</v>
      </c>
      <c r="N4382" s="32" t="s">
        <v>10660</v>
      </c>
      <c r="O4382" s="32" t="s">
        <v>398</v>
      </c>
      <c r="P4382" s="32">
        <v>796</v>
      </c>
      <c r="Q4382" s="32" t="s">
        <v>47</v>
      </c>
      <c r="R4382" s="34">
        <v>100</v>
      </c>
      <c r="S4382" s="34">
        <v>35</v>
      </c>
      <c r="T4382" s="35">
        <f t="shared" si="334"/>
        <v>3500</v>
      </c>
      <c r="U4382" s="36">
        <f t="shared" si="335"/>
        <v>3920.0000000000005</v>
      </c>
      <c r="V4382" s="37" t="s">
        <v>48</v>
      </c>
      <c r="W4382" s="32">
        <v>2016</v>
      </c>
      <c r="X4382" s="38" t="s">
        <v>48</v>
      </c>
    </row>
    <row r="4383" spans="1:24" ht="50.1" customHeight="1">
      <c r="A4383" s="29" t="s">
        <v>10800</v>
      </c>
      <c r="B4383" s="30" t="s">
        <v>35</v>
      </c>
      <c r="C4383" s="31" t="s">
        <v>10801</v>
      </c>
      <c r="D4383" s="31" t="s">
        <v>5074</v>
      </c>
      <c r="E4383" s="31" t="s">
        <v>10802</v>
      </c>
      <c r="F4383" s="31" t="s">
        <v>10803</v>
      </c>
      <c r="G4383" s="32" t="s">
        <v>40</v>
      </c>
      <c r="H4383" s="33">
        <v>0</v>
      </c>
      <c r="I4383" s="67">
        <v>590000000</v>
      </c>
      <c r="J4383" s="32" t="s">
        <v>41</v>
      </c>
      <c r="K4383" s="32" t="s">
        <v>61</v>
      </c>
      <c r="L4383" s="32" t="s">
        <v>83</v>
      </c>
      <c r="M4383" s="32" t="s">
        <v>69</v>
      </c>
      <c r="N4383" s="32" t="s">
        <v>10660</v>
      </c>
      <c r="O4383" s="32" t="s">
        <v>398</v>
      </c>
      <c r="P4383" s="32">
        <v>796</v>
      </c>
      <c r="Q4383" s="32" t="s">
        <v>47</v>
      </c>
      <c r="R4383" s="34">
        <v>20</v>
      </c>
      <c r="S4383" s="34">
        <v>35</v>
      </c>
      <c r="T4383" s="35">
        <f t="shared" si="334"/>
        <v>700</v>
      </c>
      <c r="U4383" s="36">
        <f t="shared" si="335"/>
        <v>784.00000000000011</v>
      </c>
      <c r="V4383" s="37" t="s">
        <v>48</v>
      </c>
      <c r="W4383" s="32">
        <v>2016</v>
      </c>
      <c r="X4383" s="38" t="s">
        <v>48</v>
      </c>
    </row>
    <row r="4384" spans="1:24" ht="50.1" customHeight="1">
      <c r="A4384" s="29" t="s">
        <v>10804</v>
      </c>
      <c r="B4384" s="30" t="s">
        <v>35</v>
      </c>
      <c r="C4384" s="31" t="s">
        <v>10805</v>
      </c>
      <c r="D4384" s="31" t="s">
        <v>5074</v>
      </c>
      <c r="E4384" s="31" t="s">
        <v>10806</v>
      </c>
      <c r="F4384" s="31" t="s">
        <v>10807</v>
      </c>
      <c r="G4384" s="32" t="s">
        <v>40</v>
      </c>
      <c r="H4384" s="33">
        <v>0</v>
      </c>
      <c r="I4384" s="67">
        <v>590000000</v>
      </c>
      <c r="J4384" s="32" t="s">
        <v>41</v>
      </c>
      <c r="K4384" s="32" t="s">
        <v>61</v>
      </c>
      <c r="L4384" s="32" t="s">
        <v>83</v>
      </c>
      <c r="M4384" s="32" t="s">
        <v>69</v>
      </c>
      <c r="N4384" s="32" t="s">
        <v>10660</v>
      </c>
      <c r="O4384" s="32" t="s">
        <v>398</v>
      </c>
      <c r="P4384" s="32">
        <v>796</v>
      </c>
      <c r="Q4384" s="32" t="s">
        <v>47</v>
      </c>
      <c r="R4384" s="34">
        <v>45</v>
      </c>
      <c r="S4384" s="34">
        <v>35</v>
      </c>
      <c r="T4384" s="35">
        <f t="shared" si="334"/>
        <v>1575</v>
      </c>
      <c r="U4384" s="36">
        <f t="shared" si="335"/>
        <v>1764.0000000000002</v>
      </c>
      <c r="V4384" s="37" t="s">
        <v>48</v>
      </c>
      <c r="W4384" s="32">
        <v>2016</v>
      </c>
      <c r="X4384" s="38" t="s">
        <v>48</v>
      </c>
    </row>
    <row r="4385" spans="1:24" ht="50.1" customHeight="1">
      <c r="A4385" s="29" t="s">
        <v>10808</v>
      </c>
      <c r="B4385" s="30" t="s">
        <v>35</v>
      </c>
      <c r="C4385" s="31" t="s">
        <v>10801</v>
      </c>
      <c r="D4385" s="31" t="s">
        <v>5074</v>
      </c>
      <c r="E4385" s="31" t="s">
        <v>10802</v>
      </c>
      <c r="F4385" s="31" t="s">
        <v>10809</v>
      </c>
      <c r="G4385" s="32" t="s">
        <v>40</v>
      </c>
      <c r="H4385" s="33">
        <v>0</v>
      </c>
      <c r="I4385" s="67">
        <v>590000000</v>
      </c>
      <c r="J4385" s="32" t="s">
        <v>41</v>
      </c>
      <c r="K4385" s="32" t="s">
        <v>61</v>
      </c>
      <c r="L4385" s="32" t="s">
        <v>83</v>
      </c>
      <c r="M4385" s="32" t="s">
        <v>69</v>
      </c>
      <c r="N4385" s="32" t="s">
        <v>10660</v>
      </c>
      <c r="O4385" s="32" t="s">
        <v>398</v>
      </c>
      <c r="P4385" s="32">
        <v>796</v>
      </c>
      <c r="Q4385" s="32" t="s">
        <v>47</v>
      </c>
      <c r="R4385" s="34">
        <v>25</v>
      </c>
      <c r="S4385" s="34">
        <v>35</v>
      </c>
      <c r="T4385" s="35">
        <f t="shared" si="334"/>
        <v>875</v>
      </c>
      <c r="U4385" s="36">
        <f t="shared" si="335"/>
        <v>980.00000000000011</v>
      </c>
      <c r="V4385" s="37" t="s">
        <v>48</v>
      </c>
      <c r="W4385" s="32">
        <v>2016</v>
      </c>
      <c r="X4385" s="38" t="s">
        <v>48</v>
      </c>
    </row>
    <row r="4386" spans="1:24" ht="50.1" customHeight="1">
      <c r="A4386" s="29" t="s">
        <v>10810</v>
      </c>
      <c r="B4386" s="30" t="s">
        <v>35</v>
      </c>
      <c r="C4386" s="31" t="s">
        <v>9144</v>
      </c>
      <c r="D4386" s="31" t="s">
        <v>5079</v>
      </c>
      <c r="E4386" s="31" t="s">
        <v>9145</v>
      </c>
      <c r="F4386" s="31" t="s">
        <v>10811</v>
      </c>
      <c r="G4386" s="32" t="s">
        <v>40</v>
      </c>
      <c r="H4386" s="33">
        <v>0</v>
      </c>
      <c r="I4386" s="67">
        <v>590000000</v>
      </c>
      <c r="J4386" s="32" t="s">
        <v>41</v>
      </c>
      <c r="K4386" s="32" t="s">
        <v>61</v>
      </c>
      <c r="L4386" s="32" t="s">
        <v>83</v>
      </c>
      <c r="M4386" s="32" t="s">
        <v>69</v>
      </c>
      <c r="N4386" s="32" t="s">
        <v>10660</v>
      </c>
      <c r="O4386" s="32" t="s">
        <v>398</v>
      </c>
      <c r="P4386" s="32">
        <v>796</v>
      </c>
      <c r="Q4386" s="32" t="s">
        <v>47</v>
      </c>
      <c r="R4386" s="34">
        <v>250</v>
      </c>
      <c r="S4386" s="34">
        <v>3300</v>
      </c>
      <c r="T4386" s="35">
        <f t="shared" si="334"/>
        <v>825000</v>
      </c>
      <c r="U4386" s="36">
        <f t="shared" si="335"/>
        <v>924000.00000000012</v>
      </c>
      <c r="V4386" s="37" t="s">
        <v>48</v>
      </c>
      <c r="W4386" s="32">
        <v>2016</v>
      </c>
      <c r="X4386" s="38" t="s">
        <v>48</v>
      </c>
    </row>
    <row r="4387" spans="1:24" ht="50.1" customHeight="1">
      <c r="A4387" s="29" t="s">
        <v>10812</v>
      </c>
      <c r="B4387" s="30" t="s">
        <v>35</v>
      </c>
      <c r="C4387" s="31" t="s">
        <v>10813</v>
      </c>
      <c r="D4387" s="31" t="s">
        <v>6507</v>
      </c>
      <c r="E4387" s="31" t="s">
        <v>10814</v>
      </c>
      <c r="F4387" s="31" t="s">
        <v>10815</v>
      </c>
      <c r="G4387" s="32" t="s">
        <v>40</v>
      </c>
      <c r="H4387" s="33">
        <v>0</v>
      </c>
      <c r="I4387" s="67">
        <v>590000000</v>
      </c>
      <c r="J4387" s="32" t="s">
        <v>41</v>
      </c>
      <c r="K4387" s="32" t="s">
        <v>61</v>
      </c>
      <c r="L4387" s="32" t="s">
        <v>83</v>
      </c>
      <c r="M4387" s="32" t="s">
        <v>69</v>
      </c>
      <c r="N4387" s="32" t="s">
        <v>10660</v>
      </c>
      <c r="O4387" s="32" t="s">
        <v>398</v>
      </c>
      <c r="P4387" s="32">
        <v>796</v>
      </c>
      <c r="Q4387" s="32" t="s">
        <v>47</v>
      </c>
      <c r="R4387" s="34">
        <v>2</v>
      </c>
      <c r="S4387" s="34">
        <v>380</v>
      </c>
      <c r="T4387" s="35">
        <f t="shared" si="334"/>
        <v>760</v>
      </c>
      <c r="U4387" s="36">
        <f t="shared" si="335"/>
        <v>851.2</v>
      </c>
      <c r="V4387" s="37" t="s">
        <v>48</v>
      </c>
      <c r="W4387" s="32">
        <v>2016</v>
      </c>
      <c r="X4387" s="38" t="s">
        <v>48</v>
      </c>
    </row>
    <row r="4388" spans="1:24" ht="50.1" customHeight="1">
      <c r="A4388" s="29" t="s">
        <v>10816</v>
      </c>
      <c r="B4388" s="30" t="s">
        <v>35</v>
      </c>
      <c r="C4388" s="31" t="s">
        <v>10720</v>
      </c>
      <c r="D4388" s="31" t="s">
        <v>455</v>
      </c>
      <c r="E4388" s="31" t="s">
        <v>10721</v>
      </c>
      <c r="F4388" s="31" t="s">
        <v>10817</v>
      </c>
      <c r="G4388" s="32" t="s">
        <v>40</v>
      </c>
      <c r="H4388" s="33">
        <v>0</v>
      </c>
      <c r="I4388" s="67">
        <v>590000000</v>
      </c>
      <c r="J4388" s="32" t="s">
        <v>41</v>
      </c>
      <c r="K4388" s="32" t="s">
        <v>61</v>
      </c>
      <c r="L4388" s="32" t="s">
        <v>83</v>
      </c>
      <c r="M4388" s="32" t="s">
        <v>69</v>
      </c>
      <c r="N4388" s="32" t="s">
        <v>10660</v>
      </c>
      <c r="O4388" s="32" t="s">
        <v>398</v>
      </c>
      <c r="P4388" s="32">
        <v>796</v>
      </c>
      <c r="Q4388" s="32" t="s">
        <v>47</v>
      </c>
      <c r="R4388" s="34">
        <v>20</v>
      </c>
      <c r="S4388" s="34">
        <v>260</v>
      </c>
      <c r="T4388" s="35">
        <f t="shared" si="334"/>
        <v>5200</v>
      </c>
      <c r="U4388" s="36">
        <f t="shared" si="335"/>
        <v>5824.0000000000009</v>
      </c>
      <c r="V4388" s="37" t="s">
        <v>48</v>
      </c>
      <c r="W4388" s="32">
        <v>2016</v>
      </c>
      <c r="X4388" s="38" t="s">
        <v>48</v>
      </c>
    </row>
    <row r="4389" spans="1:24" ht="50.1" customHeight="1">
      <c r="A4389" s="29" t="s">
        <v>10818</v>
      </c>
      <c r="B4389" s="30" t="s">
        <v>35</v>
      </c>
      <c r="C4389" s="31" t="s">
        <v>10712</v>
      </c>
      <c r="D4389" s="31" t="s">
        <v>922</v>
      </c>
      <c r="E4389" s="31" t="s">
        <v>10713</v>
      </c>
      <c r="F4389" s="31" t="s">
        <v>10819</v>
      </c>
      <c r="G4389" s="32" t="s">
        <v>40</v>
      </c>
      <c r="H4389" s="33">
        <v>0</v>
      </c>
      <c r="I4389" s="67">
        <v>590000000</v>
      </c>
      <c r="J4389" s="32" t="s">
        <v>41</v>
      </c>
      <c r="K4389" s="32" t="s">
        <v>61</v>
      </c>
      <c r="L4389" s="32" t="s">
        <v>83</v>
      </c>
      <c r="M4389" s="32" t="s">
        <v>69</v>
      </c>
      <c r="N4389" s="32" t="s">
        <v>10660</v>
      </c>
      <c r="O4389" s="32" t="s">
        <v>398</v>
      </c>
      <c r="P4389" s="32">
        <v>796</v>
      </c>
      <c r="Q4389" s="32" t="s">
        <v>47</v>
      </c>
      <c r="R4389" s="34">
        <v>10</v>
      </c>
      <c r="S4389" s="34">
        <v>670</v>
      </c>
      <c r="T4389" s="35">
        <f t="shared" si="334"/>
        <v>6700</v>
      </c>
      <c r="U4389" s="36">
        <f t="shared" si="335"/>
        <v>7504.0000000000009</v>
      </c>
      <c r="V4389" s="37" t="s">
        <v>48</v>
      </c>
      <c r="W4389" s="32">
        <v>2016</v>
      </c>
      <c r="X4389" s="38" t="s">
        <v>48</v>
      </c>
    </row>
    <row r="4390" spans="1:24" ht="50.1" customHeight="1">
      <c r="A4390" s="29" t="s">
        <v>10820</v>
      </c>
      <c r="B4390" s="30" t="s">
        <v>35</v>
      </c>
      <c r="C4390" s="31" t="s">
        <v>7155</v>
      </c>
      <c r="D4390" s="31" t="s">
        <v>7156</v>
      </c>
      <c r="E4390" s="31" t="s">
        <v>7157</v>
      </c>
      <c r="F4390" s="31" t="s">
        <v>10821</v>
      </c>
      <c r="G4390" s="32" t="s">
        <v>40</v>
      </c>
      <c r="H4390" s="33">
        <v>0</v>
      </c>
      <c r="I4390" s="67">
        <v>590000000</v>
      </c>
      <c r="J4390" s="32" t="s">
        <v>41</v>
      </c>
      <c r="K4390" s="32" t="s">
        <v>61</v>
      </c>
      <c r="L4390" s="32" t="s">
        <v>83</v>
      </c>
      <c r="M4390" s="32" t="s">
        <v>69</v>
      </c>
      <c r="N4390" s="32" t="s">
        <v>10660</v>
      </c>
      <c r="O4390" s="32" t="s">
        <v>398</v>
      </c>
      <c r="P4390" s="32">
        <v>796</v>
      </c>
      <c r="Q4390" s="32" t="s">
        <v>47</v>
      </c>
      <c r="R4390" s="34">
        <v>20</v>
      </c>
      <c r="S4390" s="34">
        <v>670</v>
      </c>
      <c r="T4390" s="35">
        <f t="shared" si="334"/>
        <v>13400</v>
      </c>
      <c r="U4390" s="36">
        <f t="shared" si="335"/>
        <v>15008.000000000002</v>
      </c>
      <c r="V4390" s="37" t="s">
        <v>48</v>
      </c>
      <c r="W4390" s="32">
        <v>2016</v>
      </c>
      <c r="X4390" s="38" t="s">
        <v>48</v>
      </c>
    </row>
    <row r="4391" spans="1:24" ht="50.1" customHeight="1">
      <c r="A4391" s="29" t="s">
        <v>10822</v>
      </c>
      <c r="B4391" s="30" t="s">
        <v>35</v>
      </c>
      <c r="C4391" s="31" t="s">
        <v>9349</v>
      </c>
      <c r="D4391" s="31" t="s">
        <v>9350</v>
      </c>
      <c r="E4391" s="31" t="s">
        <v>9351</v>
      </c>
      <c r="F4391" s="31" t="s">
        <v>10823</v>
      </c>
      <c r="G4391" s="32" t="s">
        <v>40</v>
      </c>
      <c r="H4391" s="33">
        <v>0</v>
      </c>
      <c r="I4391" s="67">
        <v>590000000</v>
      </c>
      <c r="J4391" s="32" t="s">
        <v>41</v>
      </c>
      <c r="K4391" s="32" t="s">
        <v>61</v>
      </c>
      <c r="L4391" s="32" t="s">
        <v>83</v>
      </c>
      <c r="M4391" s="32" t="s">
        <v>69</v>
      </c>
      <c r="N4391" s="32" t="s">
        <v>10660</v>
      </c>
      <c r="O4391" s="32" t="s">
        <v>398</v>
      </c>
      <c r="P4391" s="32">
        <v>796</v>
      </c>
      <c r="Q4391" s="32" t="s">
        <v>47</v>
      </c>
      <c r="R4391" s="34">
        <v>80</v>
      </c>
      <c r="S4391" s="34">
        <v>670</v>
      </c>
      <c r="T4391" s="35">
        <f t="shared" si="334"/>
        <v>53600</v>
      </c>
      <c r="U4391" s="36">
        <f t="shared" si="335"/>
        <v>60032.000000000007</v>
      </c>
      <c r="V4391" s="37" t="s">
        <v>48</v>
      </c>
      <c r="W4391" s="32">
        <v>2016</v>
      </c>
      <c r="X4391" s="38" t="s">
        <v>48</v>
      </c>
    </row>
    <row r="4392" spans="1:24" ht="50.1" customHeight="1">
      <c r="A4392" s="29" t="s">
        <v>10824</v>
      </c>
      <c r="B4392" s="30" t="s">
        <v>35</v>
      </c>
      <c r="C4392" s="31" t="s">
        <v>10825</v>
      </c>
      <c r="D4392" s="31" t="s">
        <v>10826</v>
      </c>
      <c r="E4392" s="31" t="s">
        <v>10827</v>
      </c>
      <c r="F4392" s="31" t="s">
        <v>10828</v>
      </c>
      <c r="G4392" s="32" t="s">
        <v>40</v>
      </c>
      <c r="H4392" s="33">
        <v>0</v>
      </c>
      <c r="I4392" s="67">
        <v>590000000</v>
      </c>
      <c r="J4392" s="32" t="s">
        <v>41</v>
      </c>
      <c r="K4392" s="32" t="s">
        <v>61</v>
      </c>
      <c r="L4392" s="32" t="s">
        <v>83</v>
      </c>
      <c r="M4392" s="32" t="s">
        <v>69</v>
      </c>
      <c r="N4392" s="32" t="s">
        <v>10660</v>
      </c>
      <c r="O4392" s="32" t="s">
        <v>398</v>
      </c>
      <c r="P4392" s="32">
        <v>796</v>
      </c>
      <c r="Q4392" s="32" t="s">
        <v>47</v>
      </c>
      <c r="R4392" s="34">
        <v>5</v>
      </c>
      <c r="S4392" s="34">
        <v>250</v>
      </c>
      <c r="T4392" s="35">
        <f t="shared" si="334"/>
        <v>1250</v>
      </c>
      <c r="U4392" s="36">
        <f t="shared" si="335"/>
        <v>1400.0000000000002</v>
      </c>
      <c r="V4392" s="37" t="s">
        <v>48</v>
      </c>
      <c r="W4392" s="32">
        <v>2016</v>
      </c>
      <c r="X4392" s="38" t="s">
        <v>48</v>
      </c>
    </row>
    <row r="4393" spans="1:24" ht="50.1" customHeight="1">
      <c r="A4393" s="29" t="s">
        <v>10829</v>
      </c>
      <c r="B4393" s="30" t="s">
        <v>35</v>
      </c>
      <c r="C4393" s="31" t="s">
        <v>10830</v>
      </c>
      <c r="D4393" s="31" t="s">
        <v>5074</v>
      </c>
      <c r="E4393" s="31" t="s">
        <v>10831</v>
      </c>
      <c r="F4393" s="31" t="s">
        <v>10832</v>
      </c>
      <c r="G4393" s="32" t="s">
        <v>40</v>
      </c>
      <c r="H4393" s="33">
        <v>0</v>
      </c>
      <c r="I4393" s="67">
        <v>590000000</v>
      </c>
      <c r="J4393" s="32" t="s">
        <v>41</v>
      </c>
      <c r="K4393" s="32" t="s">
        <v>61</v>
      </c>
      <c r="L4393" s="32" t="s">
        <v>83</v>
      </c>
      <c r="M4393" s="32" t="s">
        <v>69</v>
      </c>
      <c r="N4393" s="32" t="s">
        <v>10660</v>
      </c>
      <c r="O4393" s="32" t="s">
        <v>398</v>
      </c>
      <c r="P4393" s="32">
        <v>796</v>
      </c>
      <c r="Q4393" s="32" t="s">
        <v>47</v>
      </c>
      <c r="R4393" s="34">
        <v>10</v>
      </c>
      <c r="S4393" s="34">
        <v>250</v>
      </c>
      <c r="T4393" s="35">
        <f t="shared" si="334"/>
        <v>2500</v>
      </c>
      <c r="U4393" s="36">
        <f t="shared" si="335"/>
        <v>2800.0000000000005</v>
      </c>
      <c r="V4393" s="37" t="s">
        <v>48</v>
      </c>
      <c r="W4393" s="32">
        <v>2016</v>
      </c>
      <c r="X4393" s="38" t="s">
        <v>48</v>
      </c>
    </row>
    <row r="4394" spans="1:24" ht="50.1" customHeight="1">
      <c r="A4394" s="29" t="s">
        <v>10833</v>
      </c>
      <c r="B4394" s="30" t="s">
        <v>35</v>
      </c>
      <c r="C4394" s="31" t="s">
        <v>10775</v>
      </c>
      <c r="D4394" s="31" t="s">
        <v>3326</v>
      </c>
      <c r="E4394" s="31" t="s">
        <v>10776</v>
      </c>
      <c r="F4394" s="31" t="s">
        <v>10834</v>
      </c>
      <c r="G4394" s="32" t="s">
        <v>40</v>
      </c>
      <c r="H4394" s="33">
        <v>0</v>
      </c>
      <c r="I4394" s="67">
        <v>590000000</v>
      </c>
      <c r="J4394" s="32" t="s">
        <v>41</v>
      </c>
      <c r="K4394" s="32" t="s">
        <v>61</v>
      </c>
      <c r="L4394" s="32" t="s">
        <v>83</v>
      </c>
      <c r="M4394" s="32" t="s">
        <v>69</v>
      </c>
      <c r="N4394" s="32" t="s">
        <v>10660</v>
      </c>
      <c r="O4394" s="32" t="s">
        <v>398</v>
      </c>
      <c r="P4394" s="32">
        <v>796</v>
      </c>
      <c r="Q4394" s="32" t="s">
        <v>47</v>
      </c>
      <c r="R4394" s="34">
        <v>5</v>
      </c>
      <c r="S4394" s="34">
        <v>90</v>
      </c>
      <c r="T4394" s="35">
        <f t="shared" si="334"/>
        <v>450</v>
      </c>
      <c r="U4394" s="36">
        <f t="shared" si="335"/>
        <v>504.00000000000006</v>
      </c>
      <c r="V4394" s="37" t="s">
        <v>48</v>
      </c>
      <c r="W4394" s="32">
        <v>2016</v>
      </c>
      <c r="X4394" s="38" t="s">
        <v>48</v>
      </c>
    </row>
    <row r="4395" spans="1:24" ht="50.1" customHeight="1">
      <c r="A4395" s="29" t="s">
        <v>10835</v>
      </c>
      <c r="B4395" s="30" t="s">
        <v>35</v>
      </c>
      <c r="C4395" s="31" t="s">
        <v>10775</v>
      </c>
      <c r="D4395" s="31" t="s">
        <v>3326</v>
      </c>
      <c r="E4395" s="31" t="s">
        <v>10776</v>
      </c>
      <c r="F4395" s="31" t="s">
        <v>10836</v>
      </c>
      <c r="G4395" s="32" t="s">
        <v>40</v>
      </c>
      <c r="H4395" s="33">
        <v>0</v>
      </c>
      <c r="I4395" s="67">
        <v>590000000</v>
      </c>
      <c r="J4395" s="32" t="s">
        <v>41</v>
      </c>
      <c r="K4395" s="32" t="s">
        <v>61</v>
      </c>
      <c r="L4395" s="32" t="s">
        <v>83</v>
      </c>
      <c r="M4395" s="32" t="s">
        <v>69</v>
      </c>
      <c r="N4395" s="32" t="s">
        <v>10660</v>
      </c>
      <c r="O4395" s="32" t="s">
        <v>398</v>
      </c>
      <c r="P4395" s="32">
        <v>796</v>
      </c>
      <c r="Q4395" s="32" t="s">
        <v>47</v>
      </c>
      <c r="R4395" s="34">
        <v>2</v>
      </c>
      <c r="S4395" s="34">
        <v>90</v>
      </c>
      <c r="T4395" s="35">
        <f t="shared" si="334"/>
        <v>180</v>
      </c>
      <c r="U4395" s="36">
        <f t="shared" si="335"/>
        <v>201.60000000000002</v>
      </c>
      <c r="V4395" s="37" t="s">
        <v>48</v>
      </c>
      <c r="W4395" s="32">
        <v>2016</v>
      </c>
      <c r="X4395" s="38" t="s">
        <v>48</v>
      </c>
    </row>
    <row r="4396" spans="1:24" ht="50.1" customHeight="1">
      <c r="A4396" s="29" t="s">
        <v>10837</v>
      </c>
      <c r="B4396" s="30" t="s">
        <v>35</v>
      </c>
      <c r="C4396" s="31" t="s">
        <v>9128</v>
      </c>
      <c r="D4396" s="31" t="s">
        <v>1956</v>
      </c>
      <c r="E4396" s="31" t="s">
        <v>9129</v>
      </c>
      <c r="F4396" s="31" t="s">
        <v>10838</v>
      </c>
      <c r="G4396" s="32" t="s">
        <v>40</v>
      </c>
      <c r="H4396" s="33">
        <v>0</v>
      </c>
      <c r="I4396" s="67">
        <v>590000000</v>
      </c>
      <c r="J4396" s="32" t="s">
        <v>41</v>
      </c>
      <c r="K4396" s="32" t="s">
        <v>61</v>
      </c>
      <c r="L4396" s="32" t="s">
        <v>83</v>
      </c>
      <c r="M4396" s="32" t="s">
        <v>69</v>
      </c>
      <c r="N4396" s="32" t="s">
        <v>10660</v>
      </c>
      <c r="O4396" s="32" t="s">
        <v>398</v>
      </c>
      <c r="P4396" s="32">
        <v>796</v>
      </c>
      <c r="Q4396" s="32" t="s">
        <v>47</v>
      </c>
      <c r="R4396" s="34">
        <v>20</v>
      </c>
      <c r="S4396" s="34">
        <v>27</v>
      </c>
      <c r="T4396" s="35">
        <f t="shared" si="334"/>
        <v>540</v>
      </c>
      <c r="U4396" s="36">
        <f t="shared" si="335"/>
        <v>604.80000000000007</v>
      </c>
      <c r="V4396" s="37" t="s">
        <v>48</v>
      </c>
      <c r="W4396" s="32">
        <v>2016</v>
      </c>
      <c r="X4396" s="38" t="s">
        <v>48</v>
      </c>
    </row>
    <row r="4397" spans="1:24" ht="50.1" customHeight="1">
      <c r="A4397" s="29" t="s">
        <v>10839</v>
      </c>
      <c r="B4397" s="30" t="s">
        <v>35</v>
      </c>
      <c r="C4397" s="31" t="s">
        <v>10840</v>
      </c>
      <c r="D4397" s="31" t="s">
        <v>1956</v>
      </c>
      <c r="E4397" s="31" t="s">
        <v>10841</v>
      </c>
      <c r="F4397" s="31" t="s">
        <v>10842</v>
      </c>
      <c r="G4397" s="32" t="s">
        <v>40</v>
      </c>
      <c r="H4397" s="33">
        <v>0</v>
      </c>
      <c r="I4397" s="67">
        <v>590000000</v>
      </c>
      <c r="J4397" s="32" t="s">
        <v>41</v>
      </c>
      <c r="K4397" s="32" t="s">
        <v>61</v>
      </c>
      <c r="L4397" s="32" t="s">
        <v>83</v>
      </c>
      <c r="M4397" s="32" t="s">
        <v>69</v>
      </c>
      <c r="N4397" s="32" t="s">
        <v>10660</v>
      </c>
      <c r="O4397" s="32" t="s">
        <v>398</v>
      </c>
      <c r="P4397" s="32">
        <v>796</v>
      </c>
      <c r="Q4397" s="32" t="s">
        <v>47</v>
      </c>
      <c r="R4397" s="34">
        <v>10</v>
      </c>
      <c r="S4397" s="34">
        <v>180</v>
      </c>
      <c r="T4397" s="35">
        <f t="shared" si="334"/>
        <v>1800</v>
      </c>
      <c r="U4397" s="36">
        <f t="shared" si="335"/>
        <v>2016.0000000000002</v>
      </c>
      <c r="V4397" s="37" t="s">
        <v>48</v>
      </c>
      <c r="W4397" s="32">
        <v>2016</v>
      </c>
      <c r="X4397" s="38" t="s">
        <v>48</v>
      </c>
    </row>
    <row r="4398" spans="1:24" ht="50.1" customHeight="1">
      <c r="A4398" s="29" t="s">
        <v>10843</v>
      </c>
      <c r="B4398" s="30" t="s">
        <v>35</v>
      </c>
      <c r="C4398" s="31" t="s">
        <v>9128</v>
      </c>
      <c r="D4398" s="31" t="s">
        <v>1956</v>
      </c>
      <c r="E4398" s="31" t="s">
        <v>9129</v>
      </c>
      <c r="F4398" s="31" t="s">
        <v>10844</v>
      </c>
      <c r="G4398" s="32" t="s">
        <v>40</v>
      </c>
      <c r="H4398" s="33">
        <v>0</v>
      </c>
      <c r="I4398" s="67">
        <v>590000000</v>
      </c>
      <c r="J4398" s="32" t="s">
        <v>41</v>
      </c>
      <c r="K4398" s="32" t="s">
        <v>61</v>
      </c>
      <c r="L4398" s="32" t="s">
        <v>83</v>
      </c>
      <c r="M4398" s="32" t="s">
        <v>69</v>
      </c>
      <c r="N4398" s="32" t="s">
        <v>10660</v>
      </c>
      <c r="O4398" s="32" t="s">
        <v>398</v>
      </c>
      <c r="P4398" s="32">
        <v>796</v>
      </c>
      <c r="Q4398" s="32" t="s">
        <v>47</v>
      </c>
      <c r="R4398" s="34">
        <v>15</v>
      </c>
      <c r="S4398" s="34">
        <v>27</v>
      </c>
      <c r="T4398" s="35">
        <f t="shared" si="334"/>
        <v>405</v>
      </c>
      <c r="U4398" s="36">
        <f t="shared" si="335"/>
        <v>453.6</v>
      </c>
      <c r="V4398" s="37" t="s">
        <v>48</v>
      </c>
      <c r="W4398" s="32">
        <v>2016</v>
      </c>
      <c r="X4398" s="38" t="s">
        <v>48</v>
      </c>
    </row>
    <row r="4399" spans="1:24" ht="50.1" customHeight="1">
      <c r="A4399" s="29" t="s">
        <v>10845</v>
      </c>
      <c r="B4399" s="30" t="s">
        <v>35</v>
      </c>
      <c r="C4399" s="31" t="s">
        <v>10846</v>
      </c>
      <c r="D4399" s="31" t="s">
        <v>1956</v>
      </c>
      <c r="E4399" s="31" t="s">
        <v>10847</v>
      </c>
      <c r="F4399" s="31" t="s">
        <v>10848</v>
      </c>
      <c r="G4399" s="32" t="s">
        <v>40</v>
      </c>
      <c r="H4399" s="33">
        <v>0</v>
      </c>
      <c r="I4399" s="67">
        <v>590000000</v>
      </c>
      <c r="J4399" s="32" t="s">
        <v>41</v>
      </c>
      <c r="K4399" s="32" t="s">
        <v>61</v>
      </c>
      <c r="L4399" s="32" t="s">
        <v>83</v>
      </c>
      <c r="M4399" s="32" t="s">
        <v>69</v>
      </c>
      <c r="N4399" s="32" t="s">
        <v>10660</v>
      </c>
      <c r="O4399" s="32" t="s">
        <v>398</v>
      </c>
      <c r="P4399" s="32">
        <v>796</v>
      </c>
      <c r="Q4399" s="32" t="s">
        <v>47</v>
      </c>
      <c r="R4399" s="34">
        <v>15</v>
      </c>
      <c r="S4399" s="34">
        <v>35</v>
      </c>
      <c r="T4399" s="35">
        <f t="shared" si="334"/>
        <v>525</v>
      </c>
      <c r="U4399" s="36">
        <f t="shared" si="335"/>
        <v>588</v>
      </c>
      <c r="V4399" s="37" t="s">
        <v>48</v>
      </c>
      <c r="W4399" s="32">
        <v>2016</v>
      </c>
      <c r="X4399" s="38" t="s">
        <v>48</v>
      </c>
    </row>
    <row r="4400" spans="1:24" ht="50.1" customHeight="1">
      <c r="A4400" s="29" t="s">
        <v>10849</v>
      </c>
      <c r="B4400" s="30" t="s">
        <v>35</v>
      </c>
      <c r="C4400" s="31" t="s">
        <v>10846</v>
      </c>
      <c r="D4400" s="31" t="s">
        <v>1956</v>
      </c>
      <c r="E4400" s="31" t="s">
        <v>10847</v>
      </c>
      <c r="F4400" s="31" t="s">
        <v>10850</v>
      </c>
      <c r="G4400" s="32" t="s">
        <v>40</v>
      </c>
      <c r="H4400" s="33">
        <v>0</v>
      </c>
      <c r="I4400" s="67">
        <v>590000000</v>
      </c>
      <c r="J4400" s="32" t="s">
        <v>41</v>
      </c>
      <c r="K4400" s="32" t="s">
        <v>61</v>
      </c>
      <c r="L4400" s="32" t="s">
        <v>83</v>
      </c>
      <c r="M4400" s="32" t="s">
        <v>69</v>
      </c>
      <c r="N4400" s="32" t="s">
        <v>10660</v>
      </c>
      <c r="O4400" s="32" t="s">
        <v>398</v>
      </c>
      <c r="P4400" s="32">
        <v>796</v>
      </c>
      <c r="Q4400" s="32" t="s">
        <v>47</v>
      </c>
      <c r="R4400" s="34">
        <v>11</v>
      </c>
      <c r="S4400" s="34">
        <v>130</v>
      </c>
      <c r="T4400" s="35">
        <f t="shared" si="334"/>
        <v>1430</v>
      </c>
      <c r="U4400" s="36">
        <f t="shared" si="335"/>
        <v>1601.6000000000001</v>
      </c>
      <c r="V4400" s="37" t="s">
        <v>48</v>
      </c>
      <c r="W4400" s="32">
        <v>2016</v>
      </c>
      <c r="X4400" s="38" t="s">
        <v>48</v>
      </c>
    </row>
    <row r="4401" spans="1:24" ht="50.1" customHeight="1">
      <c r="A4401" s="29" t="s">
        <v>10851</v>
      </c>
      <c r="B4401" s="30" t="s">
        <v>35</v>
      </c>
      <c r="C4401" s="31" t="s">
        <v>10708</v>
      </c>
      <c r="D4401" s="31" t="s">
        <v>1956</v>
      </c>
      <c r="E4401" s="31" t="s">
        <v>10709</v>
      </c>
      <c r="F4401" s="31" t="s">
        <v>10852</v>
      </c>
      <c r="G4401" s="32" t="s">
        <v>40</v>
      </c>
      <c r="H4401" s="33">
        <v>0</v>
      </c>
      <c r="I4401" s="67">
        <v>590000000</v>
      </c>
      <c r="J4401" s="32" t="s">
        <v>41</v>
      </c>
      <c r="K4401" s="32" t="s">
        <v>61</v>
      </c>
      <c r="L4401" s="32" t="s">
        <v>83</v>
      </c>
      <c r="M4401" s="32" t="s">
        <v>69</v>
      </c>
      <c r="N4401" s="32" t="s">
        <v>10660</v>
      </c>
      <c r="O4401" s="32" t="s">
        <v>398</v>
      </c>
      <c r="P4401" s="32">
        <v>796</v>
      </c>
      <c r="Q4401" s="32" t="s">
        <v>47</v>
      </c>
      <c r="R4401" s="34">
        <v>94</v>
      </c>
      <c r="S4401" s="34">
        <v>250</v>
      </c>
      <c r="T4401" s="35">
        <f t="shared" si="334"/>
        <v>23500</v>
      </c>
      <c r="U4401" s="36">
        <f t="shared" si="335"/>
        <v>26320.000000000004</v>
      </c>
      <c r="V4401" s="37" t="s">
        <v>48</v>
      </c>
      <c r="W4401" s="32">
        <v>2016</v>
      </c>
      <c r="X4401" s="38" t="s">
        <v>48</v>
      </c>
    </row>
    <row r="4402" spans="1:24" ht="50.1" customHeight="1">
      <c r="A4402" s="29" t="s">
        <v>10853</v>
      </c>
      <c r="B4402" s="30" t="s">
        <v>35</v>
      </c>
      <c r="C4402" s="31" t="s">
        <v>9132</v>
      </c>
      <c r="D4402" s="31" t="s">
        <v>1956</v>
      </c>
      <c r="E4402" s="31" t="s">
        <v>9133</v>
      </c>
      <c r="F4402" s="31" t="s">
        <v>10854</v>
      </c>
      <c r="G4402" s="32" t="s">
        <v>40</v>
      </c>
      <c r="H4402" s="33">
        <v>0</v>
      </c>
      <c r="I4402" s="67">
        <v>590000000</v>
      </c>
      <c r="J4402" s="32" t="s">
        <v>41</v>
      </c>
      <c r="K4402" s="32" t="s">
        <v>61</v>
      </c>
      <c r="L4402" s="32" t="s">
        <v>83</v>
      </c>
      <c r="M4402" s="32" t="s">
        <v>69</v>
      </c>
      <c r="N4402" s="32" t="s">
        <v>10660</v>
      </c>
      <c r="O4402" s="32" t="s">
        <v>398</v>
      </c>
      <c r="P4402" s="32">
        <v>796</v>
      </c>
      <c r="Q4402" s="32" t="s">
        <v>47</v>
      </c>
      <c r="R4402" s="34">
        <v>10</v>
      </c>
      <c r="S4402" s="34">
        <v>1000</v>
      </c>
      <c r="T4402" s="35">
        <f t="shared" si="334"/>
        <v>10000</v>
      </c>
      <c r="U4402" s="36">
        <f t="shared" si="335"/>
        <v>11200.000000000002</v>
      </c>
      <c r="V4402" s="37" t="s">
        <v>48</v>
      </c>
      <c r="W4402" s="32">
        <v>2016</v>
      </c>
      <c r="X4402" s="38" t="s">
        <v>48</v>
      </c>
    </row>
    <row r="4403" spans="1:24" ht="50.1" customHeight="1">
      <c r="A4403" s="29" t="s">
        <v>10855</v>
      </c>
      <c r="B4403" s="30" t="s">
        <v>35</v>
      </c>
      <c r="C4403" s="31" t="s">
        <v>10840</v>
      </c>
      <c r="D4403" s="31" t="s">
        <v>1956</v>
      </c>
      <c r="E4403" s="31" t="s">
        <v>10841</v>
      </c>
      <c r="F4403" s="31" t="s">
        <v>10856</v>
      </c>
      <c r="G4403" s="32" t="s">
        <v>40</v>
      </c>
      <c r="H4403" s="33">
        <v>0</v>
      </c>
      <c r="I4403" s="67">
        <v>590000000</v>
      </c>
      <c r="J4403" s="32" t="s">
        <v>41</v>
      </c>
      <c r="K4403" s="32" t="s">
        <v>61</v>
      </c>
      <c r="L4403" s="32" t="s">
        <v>83</v>
      </c>
      <c r="M4403" s="32" t="s">
        <v>69</v>
      </c>
      <c r="N4403" s="32" t="s">
        <v>10660</v>
      </c>
      <c r="O4403" s="32" t="s">
        <v>398</v>
      </c>
      <c r="P4403" s="32">
        <v>796</v>
      </c>
      <c r="Q4403" s="32" t="s">
        <v>47</v>
      </c>
      <c r="R4403" s="34">
        <v>20</v>
      </c>
      <c r="S4403" s="34">
        <v>1000</v>
      </c>
      <c r="T4403" s="35">
        <f t="shared" si="334"/>
        <v>20000</v>
      </c>
      <c r="U4403" s="36">
        <f t="shared" si="335"/>
        <v>22400.000000000004</v>
      </c>
      <c r="V4403" s="37" t="s">
        <v>48</v>
      </c>
      <c r="W4403" s="32">
        <v>2016</v>
      </c>
      <c r="X4403" s="38" t="s">
        <v>48</v>
      </c>
    </row>
    <row r="4404" spans="1:24" ht="50.1" customHeight="1">
      <c r="A4404" s="29" t="s">
        <v>10857</v>
      </c>
      <c r="B4404" s="30" t="s">
        <v>35</v>
      </c>
      <c r="C4404" s="31" t="s">
        <v>10846</v>
      </c>
      <c r="D4404" s="31" t="s">
        <v>1956</v>
      </c>
      <c r="E4404" s="31" t="s">
        <v>10847</v>
      </c>
      <c r="F4404" s="31" t="s">
        <v>10858</v>
      </c>
      <c r="G4404" s="32" t="s">
        <v>40</v>
      </c>
      <c r="H4404" s="33">
        <v>0</v>
      </c>
      <c r="I4404" s="67">
        <v>590000000</v>
      </c>
      <c r="J4404" s="32" t="s">
        <v>41</v>
      </c>
      <c r="K4404" s="32" t="s">
        <v>61</v>
      </c>
      <c r="L4404" s="32" t="s">
        <v>83</v>
      </c>
      <c r="M4404" s="32" t="s">
        <v>69</v>
      </c>
      <c r="N4404" s="32" t="s">
        <v>10660</v>
      </c>
      <c r="O4404" s="32" t="s">
        <v>398</v>
      </c>
      <c r="P4404" s="32">
        <v>796</v>
      </c>
      <c r="Q4404" s="32" t="s">
        <v>47</v>
      </c>
      <c r="R4404" s="34">
        <v>5</v>
      </c>
      <c r="S4404" s="34">
        <v>1000</v>
      </c>
      <c r="T4404" s="35">
        <f t="shared" si="334"/>
        <v>5000</v>
      </c>
      <c r="U4404" s="36">
        <f t="shared" si="335"/>
        <v>5600.0000000000009</v>
      </c>
      <c r="V4404" s="37" t="s">
        <v>48</v>
      </c>
      <c r="W4404" s="32">
        <v>2016</v>
      </c>
      <c r="X4404" s="38" t="s">
        <v>48</v>
      </c>
    </row>
    <row r="4405" spans="1:24" ht="50.1" customHeight="1">
      <c r="A4405" s="29" t="s">
        <v>10859</v>
      </c>
      <c r="B4405" s="30" t="s">
        <v>35</v>
      </c>
      <c r="C4405" s="31" t="s">
        <v>1966</v>
      </c>
      <c r="D4405" s="31" t="s">
        <v>1956</v>
      </c>
      <c r="E4405" s="31" t="s">
        <v>1967</v>
      </c>
      <c r="F4405" s="31" t="s">
        <v>10860</v>
      </c>
      <c r="G4405" s="32" t="s">
        <v>40</v>
      </c>
      <c r="H4405" s="33">
        <v>0</v>
      </c>
      <c r="I4405" s="67">
        <v>590000000</v>
      </c>
      <c r="J4405" s="32" t="s">
        <v>41</v>
      </c>
      <c r="K4405" s="32" t="s">
        <v>61</v>
      </c>
      <c r="L4405" s="32" t="s">
        <v>83</v>
      </c>
      <c r="M4405" s="32" t="s">
        <v>69</v>
      </c>
      <c r="N4405" s="32" t="s">
        <v>10660</v>
      </c>
      <c r="O4405" s="32" t="s">
        <v>398</v>
      </c>
      <c r="P4405" s="32">
        <v>796</v>
      </c>
      <c r="Q4405" s="32" t="s">
        <v>47</v>
      </c>
      <c r="R4405" s="34">
        <v>23</v>
      </c>
      <c r="S4405" s="34">
        <v>30</v>
      </c>
      <c r="T4405" s="35">
        <f t="shared" si="334"/>
        <v>690</v>
      </c>
      <c r="U4405" s="36">
        <f t="shared" si="335"/>
        <v>772.80000000000007</v>
      </c>
      <c r="V4405" s="37" t="s">
        <v>48</v>
      </c>
      <c r="W4405" s="32">
        <v>2016</v>
      </c>
      <c r="X4405" s="38" t="s">
        <v>48</v>
      </c>
    </row>
    <row r="4406" spans="1:24" ht="50.1" customHeight="1">
      <c r="A4406" s="29" t="s">
        <v>10861</v>
      </c>
      <c r="B4406" s="30" t="s">
        <v>35</v>
      </c>
      <c r="C4406" s="31" t="s">
        <v>10862</v>
      </c>
      <c r="D4406" s="31" t="s">
        <v>1956</v>
      </c>
      <c r="E4406" s="31" t="s">
        <v>10863</v>
      </c>
      <c r="F4406" s="31" t="s">
        <v>10864</v>
      </c>
      <c r="G4406" s="32" t="s">
        <v>40</v>
      </c>
      <c r="H4406" s="33">
        <v>0</v>
      </c>
      <c r="I4406" s="67">
        <v>590000000</v>
      </c>
      <c r="J4406" s="32" t="s">
        <v>41</v>
      </c>
      <c r="K4406" s="32" t="s">
        <v>61</v>
      </c>
      <c r="L4406" s="32" t="s">
        <v>83</v>
      </c>
      <c r="M4406" s="32" t="s">
        <v>69</v>
      </c>
      <c r="N4406" s="32" t="s">
        <v>10660</v>
      </c>
      <c r="O4406" s="32" t="s">
        <v>398</v>
      </c>
      <c r="P4406" s="32">
        <v>796</v>
      </c>
      <c r="Q4406" s="32" t="s">
        <v>47</v>
      </c>
      <c r="R4406" s="34">
        <v>10</v>
      </c>
      <c r="S4406" s="34">
        <v>150</v>
      </c>
      <c r="T4406" s="35">
        <f t="shared" si="334"/>
        <v>1500</v>
      </c>
      <c r="U4406" s="36">
        <f t="shared" si="335"/>
        <v>1680.0000000000002</v>
      </c>
      <c r="V4406" s="37" t="s">
        <v>48</v>
      </c>
      <c r="W4406" s="32">
        <v>2016</v>
      </c>
      <c r="X4406" s="38" t="s">
        <v>48</v>
      </c>
    </row>
    <row r="4407" spans="1:24" ht="50.1" customHeight="1">
      <c r="A4407" s="29" t="s">
        <v>10865</v>
      </c>
      <c r="B4407" s="30" t="s">
        <v>35</v>
      </c>
      <c r="C4407" s="31" t="s">
        <v>10866</v>
      </c>
      <c r="D4407" s="31" t="s">
        <v>1956</v>
      </c>
      <c r="E4407" s="31" t="s">
        <v>10867</v>
      </c>
      <c r="F4407" s="31" t="s">
        <v>10868</v>
      </c>
      <c r="G4407" s="32" t="s">
        <v>40</v>
      </c>
      <c r="H4407" s="33">
        <v>0</v>
      </c>
      <c r="I4407" s="67">
        <v>590000000</v>
      </c>
      <c r="J4407" s="32" t="s">
        <v>41</v>
      </c>
      <c r="K4407" s="32" t="s">
        <v>61</v>
      </c>
      <c r="L4407" s="32" t="s">
        <v>83</v>
      </c>
      <c r="M4407" s="32" t="s">
        <v>69</v>
      </c>
      <c r="N4407" s="32" t="s">
        <v>10660</v>
      </c>
      <c r="O4407" s="32" t="s">
        <v>398</v>
      </c>
      <c r="P4407" s="32">
        <v>796</v>
      </c>
      <c r="Q4407" s="32" t="s">
        <v>47</v>
      </c>
      <c r="R4407" s="34">
        <v>10</v>
      </c>
      <c r="S4407" s="34">
        <v>800</v>
      </c>
      <c r="T4407" s="35">
        <f t="shared" si="334"/>
        <v>8000</v>
      </c>
      <c r="U4407" s="36">
        <f t="shared" si="335"/>
        <v>8960</v>
      </c>
      <c r="V4407" s="37" t="s">
        <v>48</v>
      </c>
      <c r="W4407" s="32">
        <v>2016</v>
      </c>
      <c r="X4407" s="38" t="s">
        <v>48</v>
      </c>
    </row>
    <row r="4408" spans="1:24" ht="50.1" customHeight="1">
      <c r="A4408" s="29" t="s">
        <v>10869</v>
      </c>
      <c r="B4408" s="30" t="s">
        <v>35</v>
      </c>
      <c r="C4408" s="31" t="s">
        <v>9128</v>
      </c>
      <c r="D4408" s="31" t="s">
        <v>1956</v>
      </c>
      <c r="E4408" s="31" t="s">
        <v>9129</v>
      </c>
      <c r="F4408" s="31" t="s">
        <v>10870</v>
      </c>
      <c r="G4408" s="32" t="s">
        <v>40</v>
      </c>
      <c r="H4408" s="33">
        <v>0</v>
      </c>
      <c r="I4408" s="67">
        <v>590000000</v>
      </c>
      <c r="J4408" s="32" t="s">
        <v>41</v>
      </c>
      <c r="K4408" s="32" t="s">
        <v>61</v>
      </c>
      <c r="L4408" s="32" t="s">
        <v>83</v>
      </c>
      <c r="M4408" s="32" t="s">
        <v>69</v>
      </c>
      <c r="N4408" s="32" t="s">
        <v>10660</v>
      </c>
      <c r="O4408" s="32" t="s">
        <v>398</v>
      </c>
      <c r="P4408" s="32">
        <v>796</v>
      </c>
      <c r="Q4408" s="32" t="s">
        <v>47</v>
      </c>
      <c r="R4408" s="34">
        <v>5</v>
      </c>
      <c r="S4408" s="34">
        <v>270</v>
      </c>
      <c r="T4408" s="35">
        <f t="shared" si="334"/>
        <v>1350</v>
      </c>
      <c r="U4408" s="36">
        <f t="shared" si="335"/>
        <v>1512.0000000000002</v>
      </c>
      <c r="V4408" s="37" t="s">
        <v>48</v>
      </c>
      <c r="W4408" s="32">
        <v>2016</v>
      </c>
      <c r="X4408" s="38" t="s">
        <v>48</v>
      </c>
    </row>
    <row r="4409" spans="1:24" ht="50.1" customHeight="1">
      <c r="A4409" s="29" t="s">
        <v>10871</v>
      </c>
      <c r="B4409" s="30" t="s">
        <v>35</v>
      </c>
      <c r="C4409" s="31" t="s">
        <v>10708</v>
      </c>
      <c r="D4409" s="31" t="s">
        <v>1956</v>
      </c>
      <c r="E4409" s="31" t="s">
        <v>10709</v>
      </c>
      <c r="F4409" s="31" t="s">
        <v>10872</v>
      </c>
      <c r="G4409" s="32" t="s">
        <v>40</v>
      </c>
      <c r="H4409" s="33">
        <v>0</v>
      </c>
      <c r="I4409" s="67">
        <v>590000000</v>
      </c>
      <c r="J4409" s="32" t="s">
        <v>41</v>
      </c>
      <c r="K4409" s="32" t="s">
        <v>61</v>
      </c>
      <c r="L4409" s="32" t="s">
        <v>83</v>
      </c>
      <c r="M4409" s="32" t="s">
        <v>69</v>
      </c>
      <c r="N4409" s="32" t="s">
        <v>10660</v>
      </c>
      <c r="O4409" s="32" t="s">
        <v>398</v>
      </c>
      <c r="P4409" s="32">
        <v>796</v>
      </c>
      <c r="Q4409" s="32" t="s">
        <v>47</v>
      </c>
      <c r="R4409" s="34">
        <v>5</v>
      </c>
      <c r="S4409" s="34">
        <v>270</v>
      </c>
      <c r="T4409" s="35">
        <f t="shared" si="334"/>
        <v>1350</v>
      </c>
      <c r="U4409" s="36">
        <f t="shared" si="335"/>
        <v>1512.0000000000002</v>
      </c>
      <c r="V4409" s="37" t="s">
        <v>48</v>
      </c>
      <c r="W4409" s="32">
        <v>2016</v>
      </c>
      <c r="X4409" s="38" t="s">
        <v>48</v>
      </c>
    </row>
    <row r="4410" spans="1:24" ht="50.1" customHeight="1">
      <c r="A4410" s="29" t="s">
        <v>10873</v>
      </c>
      <c r="B4410" s="30" t="s">
        <v>35</v>
      </c>
      <c r="C4410" s="31" t="s">
        <v>9160</v>
      </c>
      <c r="D4410" s="31" t="s">
        <v>6030</v>
      </c>
      <c r="E4410" s="31" t="s">
        <v>9161</v>
      </c>
      <c r="F4410" s="31" t="s">
        <v>10874</v>
      </c>
      <c r="G4410" s="32" t="s">
        <v>40</v>
      </c>
      <c r="H4410" s="33">
        <v>0</v>
      </c>
      <c r="I4410" s="67">
        <v>590000000</v>
      </c>
      <c r="J4410" s="32" t="s">
        <v>41</v>
      </c>
      <c r="K4410" s="32" t="s">
        <v>61</v>
      </c>
      <c r="L4410" s="32" t="s">
        <v>83</v>
      </c>
      <c r="M4410" s="32" t="s">
        <v>69</v>
      </c>
      <c r="N4410" s="32" t="s">
        <v>10660</v>
      </c>
      <c r="O4410" s="32" t="s">
        <v>398</v>
      </c>
      <c r="P4410" s="32">
        <v>796</v>
      </c>
      <c r="Q4410" s="32" t="s">
        <v>47</v>
      </c>
      <c r="R4410" s="34">
        <v>120</v>
      </c>
      <c r="S4410" s="34">
        <v>40</v>
      </c>
      <c r="T4410" s="35">
        <f t="shared" si="334"/>
        <v>4800</v>
      </c>
      <c r="U4410" s="36">
        <f t="shared" si="335"/>
        <v>5376.0000000000009</v>
      </c>
      <c r="V4410" s="37" t="s">
        <v>48</v>
      </c>
      <c r="W4410" s="32">
        <v>2016</v>
      </c>
      <c r="X4410" s="38" t="s">
        <v>48</v>
      </c>
    </row>
    <row r="4411" spans="1:24" ht="50.1" customHeight="1">
      <c r="A4411" s="29" t="s">
        <v>10875</v>
      </c>
      <c r="B4411" s="30" t="s">
        <v>35</v>
      </c>
      <c r="C4411" s="31" t="s">
        <v>9160</v>
      </c>
      <c r="D4411" s="31" t="s">
        <v>6030</v>
      </c>
      <c r="E4411" s="31" t="s">
        <v>9161</v>
      </c>
      <c r="F4411" s="31" t="s">
        <v>10876</v>
      </c>
      <c r="G4411" s="32" t="s">
        <v>40</v>
      </c>
      <c r="H4411" s="33">
        <v>0</v>
      </c>
      <c r="I4411" s="67">
        <v>590000000</v>
      </c>
      <c r="J4411" s="32" t="s">
        <v>41</v>
      </c>
      <c r="K4411" s="32" t="s">
        <v>61</v>
      </c>
      <c r="L4411" s="32" t="s">
        <v>83</v>
      </c>
      <c r="M4411" s="32" t="s">
        <v>69</v>
      </c>
      <c r="N4411" s="32" t="s">
        <v>10660</v>
      </c>
      <c r="O4411" s="32" t="s">
        <v>398</v>
      </c>
      <c r="P4411" s="32">
        <v>796</v>
      </c>
      <c r="Q4411" s="32" t="s">
        <v>47</v>
      </c>
      <c r="R4411" s="34">
        <v>150</v>
      </c>
      <c r="S4411" s="34">
        <v>75</v>
      </c>
      <c r="T4411" s="35">
        <f t="shared" si="334"/>
        <v>11250</v>
      </c>
      <c r="U4411" s="36">
        <f t="shared" si="335"/>
        <v>12600.000000000002</v>
      </c>
      <c r="V4411" s="37" t="s">
        <v>48</v>
      </c>
      <c r="W4411" s="32">
        <v>2016</v>
      </c>
      <c r="X4411" s="38" t="s">
        <v>48</v>
      </c>
    </row>
    <row r="4412" spans="1:24" ht="50.1" customHeight="1">
      <c r="A4412" s="29" t="s">
        <v>10877</v>
      </c>
      <c r="B4412" s="30" t="s">
        <v>35</v>
      </c>
      <c r="C4412" s="31" t="s">
        <v>9425</v>
      </c>
      <c r="D4412" s="31" t="s">
        <v>5074</v>
      </c>
      <c r="E4412" s="31" t="s">
        <v>9426</v>
      </c>
      <c r="F4412" s="31" t="s">
        <v>10878</v>
      </c>
      <c r="G4412" s="32" t="s">
        <v>40</v>
      </c>
      <c r="H4412" s="33">
        <v>0</v>
      </c>
      <c r="I4412" s="67">
        <v>590000000</v>
      </c>
      <c r="J4412" s="32" t="s">
        <v>41</v>
      </c>
      <c r="K4412" s="32" t="s">
        <v>61</v>
      </c>
      <c r="L4412" s="32" t="s">
        <v>83</v>
      </c>
      <c r="M4412" s="32" t="s">
        <v>69</v>
      </c>
      <c r="N4412" s="32" t="s">
        <v>10660</v>
      </c>
      <c r="O4412" s="32" t="s">
        <v>398</v>
      </c>
      <c r="P4412" s="32">
        <v>796</v>
      </c>
      <c r="Q4412" s="32" t="s">
        <v>47</v>
      </c>
      <c r="R4412" s="34">
        <v>100</v>
      </c>
      <c r="S4412" s="34">
        <v>25</v>
      </c>
      <c r="T4412" s="35">
        <f t="shared" si="334"/>
        <v>2500</v>
      </c>
      <c r="U4412" s="36">
        <f t="shared" si="335"/>
        <v>2800.0000000000005</v>
      </c>
      <c r="V4412" s="37" t="s">
        <v>48</v>
      </c>
      <c r="W4412" s="32">
        <v>2016</v>
      </c>
      <c r="X4412" s="38" t="s">
        <v>48</v>
      </c>
    </row>
    <row r="4413" spans="1:24" ht="50.1" customHeight="1">
      <c r="A4413" s="29" t="s">
        <v>10879</v>
      </c>
      <c r="B4413" s="30" t="s">
        <v>35</v>
      </c>
      <c r="C4413" s="31" t="s">
        <v>10791</v>
      </c>
      <c r="D4413" s="31" t="s">
        <v>5074</v>
      </c>
      <c r="E4413" s="31" t="s">
        <v>10792</v>
      </c>
      <c r="F4413" s="31" t="s">
        <v>10880</v>
      </c>
      <c r="G4413" s="32" t="s">
        <v>40</v>
      </c>
      <c r="H4413" s="33">
        <v>0</v>
      </c>
      <c r="I4413" s="67">
        <v>590000000</v>
      </c>
      <c r="J4413" s="32" t="s">
        <v>41</v>
      </c>
      <c r="K4413" s="32" t="s">
        <v>61</v>
      </c>
      <c r="L4413" s="32" t="s">
        <v>83</v>
      </c>
      <c r="M4413" s="32" t="s">
        <v>69</v>
      </c>
      <c r="N4413" s="32" t="s">
        <v>10660</v>
      </c>
      <c r="O4413" s="32" t="s">
        <v>398</v>
      </c>
      <c r="P4413" s="32">
        <v>796</v>
      </c>
      <c r="Q4413" s="32" t="s">
        <v>47</v>
      </c>
      <c r="R4413" s="34">
        <v>100</v>
      </c>
      <c r="S4413" s="34">
        <v>25</v>
      </c>
      <c r="T4413" s="35">
        <f t="shared" si="334"/>
        <v>2500</v>
      </c>
      <c r="U4413" s="36">
        <f t="shared" si="335"/>
        <v>2800.0000000000005</v>
      </c>
      <c r="V4413" s="37" t="s">
        <v>48</v>
      </c>
      <c r="W4413" s="32">
        <v>2016</v>
      </c>
      <c r="X4413" s="38" t="s">
        <v>48</v>
      </c>
    </row>
    <row r="4414" spans="1:24" ht="50.1" customHeight="1">
      <c r="A4414" s="29" t="s">
        <v>10881</v>
      </c>
      <c r="B4414" s="30" t="s">
        <v>35</v>
      </c>
      <c r="C4414" s="31" t="s">
        <v>10882</v>
      </c>
      <c r="D4414" s="31" t="s">
        <v>5294</v>
      </c>
      <c r="E4414" s="31" t="s">
        <v>10883</v>
      </c>
      <c r="F4414" s="31" t="s">
        <v>10884</v>
      </c>
      <c r="G4414" s="32" t="s">
        <v>40</v>
      </c>
      <c r="H4414" s="33">
        <v>0</v>
      </c>
      <c r="I4414" s="67">
        <v>590000000</v>
      </c>
      <c r="J4414" s="32" t="s">
        <v>41</v>
      </c>
      <c r="K4414" s="32" t="s">
        <v>61</v>
      </c>
      <c r="L4414" s="32" t="s">
        <v>83</v>
      </c>
      <c r="M4414" s="32" t="s">
        <v>69</v>
      </c>
      <c r="N4414" s="32" t="s">
        <v>10660</v>
      </c>
      <c r="O4414" s="32" t="s">
        <v>398</v>
      </c>
      <c r="P4414" s="32">
        <v>796</v>
      </c>
      <c r="Q4414" s="32" t="s">
        <v>47</v>
      </c>
      <c r="R4414" s="34">
        <v>250</v>
      </c>
      <c r="S4414" s="34">
        <v>3000</v>
      </c>
      <c r="T4414" s="35">
        <f t="shared" si="334"/>
        <v>750000</v>
      </c>
      <c r="U4414" s="36">
        <f t="shared" si="335"/>
        <v>840000.00000000012</v>
      </c>
      <c r="V4414" s="37" t="s">
        <v>48</v>
      </c>
      <c r="W4414" s="32">
        <v>2016</v>
      </c>
      <c r="X4414" s="38" t="s">
        <v>48</v>
      </c>
    </row>
    <row r="4415" spans="1:24" ht="50.1" customHeight="1">
      <c r="A4415" s="29" t="s">
        <v>10885</v>
      </c>
      <c r="B4415" s="30" t="s">
        <v>35</v>
      </c>
      <c r="C4415" s="31" t="s">
        <v>9144</v>
      </c>
      <c r="D4415" s="31" t="s">
        <v>5079</v>
      </c>
      <c r="E4415" s="31" t="s">
        <v>9145</v>
      </c>
      <c r="F4415" s="31" t="s">
        <v>10886</v>
      </c>
      <c r="G4415" s="32" t="s">
        <v>40</v>
      </c>
      <c r="H4415" s="33">
        <v>0</v>
      </c>
      <c r="I4415" s="67">
        <v>590000000</v>
      </c>
      <c r="J4415" s="32" t="s">
        <v>41</v>
      </c>
      <c r="K4415" s="32" t="s">
        <v>61</v>
      </c>
      <c r="L4415" s="32" t="s">
        <v>83</v>
      </c>
      <c r="M4415" s="32" t="s">
        <v>69</v>
      </c>
      <c r="N4415" s="32" t="s">
        <v>10660</v>
      </c>
      <c r="O4415" s="32" t="s">
        <v>398</v>
      </c>
      <c r="P4415" s="32">
        <v>796</v>
      </c>
      <c r="Q4415" s="32" t="s">
        <v>47</v>
      </c>
      <c r="R4415" s="34">
        <v>60</v>
      </c>
      <c r="S4415" s="34">
        <v>1500</v>
      </c>
      <c r="T4415" s="35">
        <f t="shared" ref="T4415:T4478" si="336">R4415*S4415</f>
        <v>90000</v>
      </c>
      <c r="U4415" s="36">
        <f t="shared" ref="U4415:U4478" si="337">T4415*1.12</f>
        <v>100800.00000000001</v>
      </c>
      <c r="V4415" s="37" t="s">
        <v>48</v>
      </c>
      <c r="W4415" s="32">
        <v>2016</v>
      </c>
      <c r="X4415" s="38" t="s">
        <v>48</v>
      </c>
    </row>
    <row r="4416" spans="1:24" ht="50.1" customHeight="1">
      <c r="A4416" s="29" t="s">
        <v>10887</v>
      </c>
      <c r="B4416" s="30" t="s">
        <v>35</v>
      </c>
      <c r="C4416" s="31" t="s">
        <v>9144</v>
      </c>
      <c r="D4416" s="31" t="s">
        <v>5079</v>
      </c>
      <c r="E4416" s="31" t="s">
        <v>9145</v>
      </c>
      <c r="F4416" s="31" t="s">
        <v>10888</v>
      </c>
      <c r="G4416" s="32" t="s">
        <v>40</v>
      </c>
      <c r="H4416" s="33">
        <v>0</v>
      </c>
      <c r="I4416" s="67">
        <v>590000000</v>
      </c>
      <c r="J4416" s="32" t="s">
        <v>41</v>
      </c>
      <c r="K4416" s="32" t="s">
        <v>61</v>
      </c>
      <c r="L4416" s="32" t="s">
        <v>83</v>
      </c>
      <c r="M4416" s="32" t="s">
        <v>69</v>
      </c>
      <c r="N4416" s="32" t="s">
        <v>10660</v>
      </c>
      <c r="O4416" s="32" t="s">
        <v>398</v>
      </c>
      <c r="P4416" s="32">
        <v>796</v>
      </c>
      <c r="Q4416" s="32" t="s">
        <v>47</v>
      </c>
      <c r="R4416" s="34">
        <v>6</v>
      </c>
      <c r="S4416" s="34">
        <v>900</v>
      </c>
      <c r="T4416" s="35">
        <f t="shared" si="336"/>
        <v>5400</v>
      </c>
      <c r="U4416" s="36">
        <f t="shared" si="337"/>
        <v>6048.0000000000009</v>
      </c>
      <c r="V4416" s="37" t="s">
        <v>48</v>
      </c>
      <c r="W4416" s="32">
        <v>2016</v>
      </c>
      <c r="X4416" s="38" t="s">
        <v>48</v>
      </c>
    </row>
    <row r="4417" spans="1:24" ht="50.1" customHeight="1">
      <c r="A4417" s="29" t="s">
        <v>10889</v>
      </c>
      <c r="B4417" s="30" t="s">
        <v>35</v>
      </c>
      <c r="C4417" s="31" t="s">
        <v>10670</v>
      </c>
      <c r="D4417" s="31" t="s">
        <v>5074</v>
      </c>
      <c r="E4417" s="31" t="s">
        <v>10671</v>
      </c>
      <c r="F4417" s="31" t="s">
        <v>10890</v>
      </c>
      <c r="G4417" s="32" t="s">
        <v>40</v>
      </c>
      <c r="H4417" s="33">
        <v>0</v>
      </c>
      <c r="I4417" s="67">
        <v>590000000</v>
      </c>
      <c r="J4417" s="32" t="s">
        <v>41</v>
      </c>
      <c r="K4417" s="32" t="s">
        <v>61</v>
      </c>
      <c r="L4417" s="32" t="s">
        <v>83</v>
      </c>
      <c r="M4417" s="32" t="s">
        <v>69</v>
      </c>
      <c r="N4417" s="32" t="s">
        <v>10660</v>
      </c>
      <c r="O4417" s="32" t="s">
        <v>398</v>
      </c>
      <c r="P4417" s="32">
        <v>796</v>
      </c>
      <c r="Q4417" s="32" t="s">
        <v>47</v>
      </c>
      <c r="R4417" s="34">
        <v>10</v>
      </c>
      <c r="S4417" s="34">
        <v>25</v>
      </c>
      <c r="T4417" s="35">
        <f t="shared" si="336"/>
        <v>250</v>
      </c>
      <c r="U4417" s="36">
        <f t="shared" si="337"/>
        <v>280</v>
      </c>
      <c r="V4417" s="37" t="s">
        <v>48</v>
      </c>
      <c r="W4417" s="32">
        <v>2016</v>
      </c>
      <c r="X4417" s="38" t="s">
        <v>48</v>
      </c>
    </row>
    <row r="4418" spans="1:24" ht="50.1" customHeight="1">
      <c r="A4418" s="29" t="s">
        <v>10891</v>
      </c>
      <c r="B4418" s="30" t="s">
        <v>35</v>
      </c>
      <c r="C4418" s="31" t="s">
        <v>9264</v>
      </c>
      <c r="D4418" s="31" t="s">
        <v>5074</v>
      </c>
      <c r="E4418" s="31" t="s">
        <v>9265</v>
      </c>
      <c r="F4418" s="31" t="s">
        <v>10892</v>
      </c>
      <c r="G4418" s="32" t="s">
        <v>40</v>
      </c>
      <c r="H4418" s="33">
        <v>0</v>
      </c>
      <c r="I4418" s="67">
        <v>590000000</v>
      </c>
      <c r="J4418" s="32" t="s">
        <v>41</v>
      </c>
      <c r="K4418" s="32" t="s">
        <v>61</v>
      </c>
      <c r="L4418" s="32" t="s">
        <v>83</v>
      </c>
      <c r="M4418" s="32" t="s">
        <v>69</v>
      </c>
      <c r="N4418" s="32" t="s">
        <v>10660</v>
      </c>
      <c r="O4418" s="32" t="s">
        <v>398</v>
      </c>
      <c r="P4418" s="32">
        <v>796</v>
      </c>
      <c r="Q4418" s="32" t="s">
        <v>47</v>
      </c>
      <c r="R4418" s="34">
        <v>20</v>
      </c>
      <c r="S4418" s="34">
        <v>25</v>
      </c>
      <c r="T4418" s="35">
        <f t="shared" si="336"/>
        <v>500</v>
      </c>
      <c r="U4418" s="36">
        <f t="shared" si="337"/>
        <v>560</v>
      </c>
      <c r="V4418" s="37" t="s">
        <v>48</v>
      </c>
      <c r="W4418" s="32">
        <v>2016</v>
      </c>
      <c r="X4418" s="38" t="s">
        <v>48</v>
      </c>
    </row>
    <row r="4419" spans="1:24" ht="50.1" customHeight="1">
      <c r="A4419" s="29" t="s">
        <v>10893</v>
      </c>
      <c r="B4419" s="30" t="s">
        <v>35</v>
      </c>
      <c r="C4419" s="31" t="s">
        <v>10676</v>
      </c>
      <c r="D4419" s="31" t="s">
        <v>5074</v>
      </c>
      <c r="E4419" s="31" t="s">
        <v>10677</v>
      </c>
      <c r="F4419" s="31" t="s">
        <v>10894</v>
      </c>
      <c r="G4419" s="32" t="s">
        <v>40</v>
      </c>
      <c r="H4419" s="33">
        <v>0</v>
      </c>
      <c r="I4419" s="67">
        <v>590000000</v>
      </c>
      <c r="J4419" s="32" t="s">
        <v>41</v>
      </c>
      <c r="K4419" s="32" t="s">
        <v>61</v>
      </c>
      <c r="L4419" s="32" t="s">
        <v>83</v>
      </c>
      <c r="M4419" s="32" t="s">
        <v>69</v>
      </c>
      <c r="N4419" s="32" t="s">
        <v>10660</v>
      </c>
      <c r="O4419" s="32" t="s">
        <v>398</v>
      </c>
      <c r="P4419" s="32">
        <v>796</v>
      </c>
      <c r="Q4419" s="32" t="s">
        <v>47</v>
      </c>
      <c r="R4419" s="34">
        <v>10</v>
      </c>
      <c r="S4419" s="34">
        <v>25</v>
      </c>
      <c r="T4419" s="35">
        <f t="shared" si="336"/>
        <v>250</v>
      </c>
      <c r="U4419" s="36">
        <f t="shared" si="337"/>
        <v>280</v>
      </c>
      <c r="V4419" s="37" t="s">
        <v>48</v>
      </c>
      <c r="W4419" s="32">
        <v>2016</v>
      </c>
      <c r="X4419" s="38" t="s">
        <v>48</v>
      </c>
    </row>
    <row r="4420" spans="1:24" ht="50.1" customHeight="1">
      <c r="A4420" s="29" t="s">
        <v>10895</v>
      </c>
      <c r="B4420" s="30" t="s">
        <v>35</v>
      </c>
      <c r="C4420" s="31" t="s">
        <v>10680</v>
      </c>
      <c r="D4420" s="31" t="s">
        <v>5074</v>
      </c>
      <c r="E4420" s="31" t="s">
        <v>10681</v>
      </c>
      <c r="F4420" s="31" t="s">
        <v>10896</v>
      </c>
      <c r="G4420" s="32" t="s">
        <v>40</v>
      </c>
      <c r="H4420" s="33">
        <v>0</v>
      </c>
      <c r="I4420" s="67">
        <v>590000000</v>
      </c>
      <c r="J4420" s="32" t="s">
        <v>41</v>
      </c>
      <c r="K4420" s="32" t="s">
        <v>61</v>
      </c>
      <c r="L4420" s="32" t="s">
        <v>83</v>
      </c>
      <c r="M4420" s="32" t="s">
        <v>69</v>
      </c>
      <c r="N4420" s="32" t="s">
        <v>10660</v>
      </c>
      <c r="O4420" s="32" t="s">
        <v>398</v>
      </c>
      <c r="P4420" s="32">
        <v>796</v>
      </c>
      <c r="Q4420" s="32" t="s">
        <v>47</v>
      </c>
      <c r="R4420" s="34">
        <v>10</v>
      </c>
      <c r="S4420" s="34">
        <v>25</v>
      </c>
      <c r="T4420" s="35">
        <f t="shared" si="336"/>
        <v>250</v>
      </c>
      <c r="U4420" s="36">
        <f t="shared" si="337"/>
        <v>280</v>
      </c>
      <c r="V4420" s="37" t="s">
        <v>48</v>
      </c>
      <c r="W4420" s="32">
        <v>2016</v>
      </c>
      <c r="X4420" s="38" t="s">
        <v>48</v>
      </c>
    </row>
    <row r="4421" spans="1:24" ht="50.1" customHeight="1">
      <c r="A4421" s="29" t="s">
        <v>10897</v>
      </c>
      <c r="B4421" s="30" t="s">
        <v>35</v>
      </c>
      <c r="C4421" s="31" t="s">
        <v>10684</v>
      </c>
      <c r="D4421" s="31" t="s">
        <v>5074</v>
      </c>
      <c r="E4421" s="31" t="s">
        <v>10685</v>
      </c>
      <c r="F4421" s="31" t="s">
        <v>10898</v>
      </c>
      <c r="G4421" s="32" t="s">
        <v>40</v>
      </c>
      <c r="H4421" s="33">
        <v>0</v>
      </c>
      <c r="I4421" s="67">
        <v>590000000</v>
      </c>
      <c r="J4421" s="32" t="s">
        <v>41</v>
      </c>
      <c r="K4421" s="32" t="s">
        <v>61</v>
      </c>
      <c r="L4421" s="32" t="s">
        <v>83</v>
      </c>
      <c r="M4421" s="32" t="s">
        <v>69</v>
      </c>
      <c r="N4421" s="32" t="s">
        <v>10660</v>
      </c>
      <c r="O4421" s="32" t="s">
        <v>398</v>
      </c>
      <c r="P4421" s="32">
        <v>796</v>
      </c>
      <c r="Q4421" s="32" t="s">
        <v>47</v>
      </c>
      <c r="R4421" s="34">
        <v>10</v>
      </c>
      <c r="S4421" s="34">
        <v>25</v>
      </c>
      <c r="T4421" s="35">
        <f t="shared" si="336"/>
        <v>250</v>
      </c>
      <c r="U4421" s="36">
        <f t="shared" si="337"/>
        <v>280</v>
      </c>
      <c r="V4421" s="37" t="s">
        <v>48</v>
      </c>
      <c r="W4421" s="32">
        <v>2016</v>
      </c>
      <c r="X4421" s="38" t="s">
        <v>48</v>
      </c>
    </row>
    <row r="4422" spans="1:24" ht="50.1" customHeight="1">
      <c r="A4422" s="29" t="s">
        <v>10899</v>
      </c>
      <c r="B4422" s="30" t="s">
        <v>35</v>
      </c>
      <c r="C4422" s="31" t="s">
        <v>10684</v>
      </c>
      <c r="D4422" s="31" t="s">
        <v>5074</v>
      </c>
      <c r="E4422" s="31" t="s">
        <v>10685</v>
      </c>
      <c r="F4422" s="31" t="s">
        <v>10900</v>
      </c>
      <c r="G4422" s="32" t="s">
        <v>40</v>
      </c>
      <c r="H4422" s="33">
        <v>0</v>
      </c>
      <c r="I4422" s="67">
        <v>590000000</v>
      </c>
      <c r="J4422" s="32" t="s">
        <v>41</v>
      </c>
      <c r="K4422" s="32" t="s">
        <v>61</v>
      </c>
      <c r="L4422" s="32" t="s">
        <v>83</v>
      </c>
      <c r="M4422" s="32" t="s">
        <v>69</v>
      </c>
      <c r="N4422" s="32" t="s">
        <v>10660</v>
      </c>
      <c r="O4422" s="32" t="s">
        <v>398</v>
      </c>
      <c r="P4422" s="32">
        <v>796</v>
      </c>
      <c r="Q4422" s="32" t="s">
        <v>47</v>
      </c>
      <c r="R4422" s="34">
        <v>20</v>
      </c>
      <c r="S4422" s="34">
        <v>25</v>
      </c>
      <c r="T4422" s="35">
        <f t="shared" si="336"/>
        <v>500</v>
      </c>
      <c r="U4422" s="36">
        <f t="shared" si="337"/>
        <v>560</v>
      </c>
      <c r="V4422" s="37" t="s">
        <v>48</v>
      </c>
      <c r="W4422" s="32">
        <v>2016</v>
      </c>
      <c r="X4422" s="38" t="s">
        <v>48</v>
      </c>
    </row>
    <row r="4423" spans="1:24" ht="50.1" customHeight="1">
      <c r="A4423" s="29" t="s">
        <v>10901</v>
      </c>
      <c r="B4423" s="30" t="s">
        <v>35</v>
      </c>
      <c r="C4423" s="31" t="s">
        <v>10902</v>
      </c>
      <c r="D4423" s="31" t="s">
        <v>5074</v>
      </c>
      <c r="E4423" s="31" t="s">
        <v>10903</v>
      </c>
      <c r="F4423" s="31" t="s">
        <v>10904</v>
      </c>
      <c r="G4423" s="32" t="s">
        <v>40</v>
      </c>
      <c r="H4423" s="33">
        <v>0</v>
      </c>
      <c r="I4423" s="67">
        <v>590000000</v>
      </c>
      <c r="J4423" s="32" t="s">
        <v>41</v>
      </c>
      <c r="K4423" s="32" t="s">
        <v>61</v>
      </c>
      <c r="L4423" s="32" t="s">
        <v>83</v>
      </c>
      <c r="M4423" s="32" t="s">
        <v>69</v>
      </c>
      <c r="N4423" s="32" t="s">
        <v>10660</v>
      </c>
      <c r="O4423" s="32" t="s">
        <v>398</v>
      </c>
      <c r="P4423" s="32">
        <v>796</v>
      </c>
      <c r="Q4423" s="32" t="s">
        <v>47</v>
      </c>
      <c r="R4423" s="34">
        <v>10</v>
      </c>
      <c r="S4423" s="34">
        <v>25</v>
      </c>
      <c r="T4423" s="35">
        <f t="shared" si="336"/>
        <v>250</v>
      </c>
      <c r="U4423" s="36">
        <f t="shared" si="337"/>
        <v>280</v>
      </c>
      <c r="V4423" s="37" t="s">
        <v>48</v>
      </c>
      <c r="W4423" s="32">
        <v>2016</v>
      </c>
      <c r="X4423" s="38" t="s">
        <v>48</v>
      </c>
    </row>
    <row r="4424" spans="1:24" ht="50.1" customHeight="1">
      <c r="A4424" s="29" t="s">
        <v>10905</v>
      </c>
      <c r="B4424" s="30" t="s">
        <v>35</v>
      </c>
      <c r="C4424" s="31" t="s">
        <v>10692</v>
      </c>
      <c r="D4424" s="31" t="s">
        <v>5074</v>
      </c>
      <c r="E4424" s="31" t="s">
        <v>10693</v>
      </c>
      <c r="F4424" s="31" t="s">
        <v>10906</v>
      </c>
      <c r="G4424" s="32" t="s">
        <v>40</v>
      </c>
      <c r="H4424" s="33">
        <v>0</v>
      </c>
      <c r="I4424" s="67">
        <v>590000000</v>
      </c>
      <c r="J4424" s="32" t="s">
        <v>41</v>
      </c>
      <c r="K4424" s="32" t="s">
        <v>61</v>
      </c>
      <c r="L4424" s="32" t="s">
        <v>83</v>
      </c>
      <c r="M4424" s="32" t="s">
        <v>69</v>
      </c>
      <c r="N4424" s="32" t="s">
        <v>10660</v>
      </c>
      <c r="O4424" s="32" t="s">
        <v>398</v>
      </c>
      <c r="P4424" s="32">
        <v>796</v>
      </c>
      <c r="Q4424" s="32" t="s">
        <v>47</v>
      </c>
      <c r="R4424" s="34">
        <v>20</v>
      </c>
      <c r="S4424" s="34">
        <v>25</v>
      </c>
      <c r="T4424" s="35">
        <f t="shared" si="336"/>
        <v>500</v>
      </c>
      <c r="U4424" s="36">
        <f t="shared" si="337"/>
        <v>560</v>
      </c>
      <c r="V4424" s="37" t="s">
        <v>48</v>
      </c>
      <c r="W4424" s="32">
        <v>2016</v>
      </c>
      <c r="X4424" s="38" t="s">
        <v>48</v>
      </c>
    </row>
    <row r="4425" spans="1:24" ht="50.1" customHeight="1">
      <c r="A4425" s="29" t="s">
        <v>10907</v>
      </c>
      <c r="B4425" s="30" t="s">
        <v>35</v>
      </c>
      <c r="C4425" s="31" t="s">
        <v>10692</v>
      </c>
      <c r="D4425" s="31" t="s">
        <v>5074</v>
      </c>
      <c r="E4425" s="31" t="s">
        <v>10693</v>
      </c>
      <c r="F4425" s="31" t="s">
        <v>10908</v>
      </c>
      <c r="G4425" s="32" t="s">
        <v>40</v>
      </c>
      <c r="H4425" s="33">
        <v>0</v>
      </c>
      <c r="I4425" s="67">
        <v>590000000</v>
      </c>
      <c r="J4425" s="32" t="s">
        <v>41</v>
      </c>
      <c r="K4425" s="32" t="s">
        <v>61</v>
      </c>
      <c r="L4425" s="32" t="s">
        <v>83</v>
      </c>
      <c r="M4425" s="32" t="s">
        <v>69</v>
      </c>
      <c r="N4425" s="32" t="s">
        <v>10660</v>
      </c>
      <c r="O4425" s="32" t="s">
        <v>398</v>
      </c>
      <c r="P4425" s="32">
        <v>796</v>
      </c>
      <c r="Q4425" s="32" t="s">
        <v>47</v>
      </c>
      <c r="R4425" s="34">
        <v>10</v>
      </c>
      <c r="S4425" s="34">
        <v>25</v>
      </c>
      <c r="T4425" s="35">
        <f t="shared" si="336"/>
        <v>250</v>
      </c>
      <c r="U4425" s="36">
        <f t="shared" si="337"/>
        <v>280</v>
      </c>
      <c r="V4425" s="37" t="s">
        <v>48</v>
      </c>
      <c r="W4425" s="32">
        <v>2016</v>
      </c>
      <c r="X4425" s="38" t="s">
        <v>48</v>
      </c>
    </row>
    <row r="4426" spans="1:24" ht="50.1" customHeight="1">
      <c r="A4426" s="29" t="s">
        <v>10909</v>
      </c>
      <c r="B4426" s="30" t="s">
        <v>35</v>
      </c>
      <c r="C4426" s="31" t="s">
        <v>10688</v>
      </c>
      <c r="D4426" s="31" t="s">
        <v>5074</v>
      </c>
      <c r="E4426" s="31" t="s">
        <v>10689</v>
      </c>
      <c r="F4426" s="31" t="s">
        <v>10910</v>
      </c>
      <c r="G4426" s="32" t="s">
        <v>40</v>
      </c>
      <c r="H4426" s="33">
        <v>0</v>
      </c>
      <c r="I4426" s="67">
        <v>590000000</v>
      </c>
      <c r="J4426" s="32" t="s">
        <v>41</v>
      </c>
      <c r="K4426" s="32" t="s">
        <v>61</v>
      </c>
      <c r="L4426" s="32" t="s">
        <v>83</v>
      </c>
      <c r="M4426" s="32" t="s">
        <v>69</v>
      </c>
      <c r="N4426" s="32" t="s">
        <v>10660</v>
      </c>
      <c r="O4426" s="32" t="s">
        <v>398</v>
      </c>
      <c r="P4426" s="32">
        <v>796</v>
      </c>
      <c r="Q4426" s="32" t="s">
        <v>47</v>
      </c>
      <c r="R4426" s="34">
        <v>10</v>
      </c>
      <c r="S4426" s="34">
        <v>25</v>
      </c>
      <c r="T4426" s="35">
        <f t="shared" si="336"/>
        <v>250</v>
      </c>
      <c r="U4426" s="36">
        <f t="shared" si="337"/>
        <v>280</v>
      </c>
      <c r="V4426" s="37" t="s">
        <v>48</v>
      </c>
      <c r="W4426" s="32">
        <v>2016</v>
      </c>
      <c r="X4426" s="38" t="s">
        <v>48</v>
      </c>
    </row>
    <row r="4427" spans="1:24" ht="50.1" customHeight="1">
      <c r="A4427" s="29" t="s">
        <v>10911</v>
      </c>
      <c r="B4427" s="30" t="s">
        <v>35</v>
      </c>
      <c r="C4427" s="31" t="s">
        <v>9401</v>
      </c>
      <c r="D4427" s="31" t="s">
        <v>5074</v>
      </c>
      <c r="E4427" s="31" t="s">
        <v>9402</v>
      </c>
      <c r="F4427" s="31" t="s">
        <v>10912</v>
      </c>
      <c r="G4427" s="32" t="s">
        <v>40</v>
      </c>
      <c r="H4427" s="33">
        <v>0</v>
      </c>
      <c r="I4427" s="67">
        <v>590000000</v>
      </c>
      <c r="J4427" s="32" t="s">
        <v>41</v>
      </c>
      <c r="K4427" s="32" t="s">
        <v>61</v>
      </c>
      <c r="L4427" s="32" t="s">
        <v>83</v>
      </c>
      <c r="M4427" s="32" t="s">
        <v>69</v>
      </c>
      <c r="N4427" s="32" t="s">
        <v>10660</v>
      </c>
      <c r="O4427" s="32" t="s">
        <v>398</v>
      </c>
      <c r="P4427" s="32">
        <v>796</v>
      </c>
      <c r="Q4427" s="32" t="s">
        <v>47</v>
      </c>
      <c r="R4427" s="34">
        <v>10</v>
      </c>
      <c r="S4427" s="34">
        <v>25</v>
      </c>
      <c r="T4427" s="35">
        <f t="shared" si="336"/>
        <v>250</v>
      </c>
      <c r="U4427" s="36">
        <f t="shared" si="337"/>
        <v>280</v>
      </c>
      <c r="V4427" s="37" t="s">
        <v>48</v>
      </c>
      <c r="W4427" s="32">
        <v>2016</v>
      </c>
      <c r="X4427" s="38" t="s">
        <v>48</v>
      </c>
    </row>
    <row r="4428" spans="1:24" ht="50.1" customHeight="1">
      <c r="A4428" s="29" t="s">
        <v>10913</v>
      </c>
      <c r="B4428" s="30" t="s">
        <v>35</v>
      </c>
      <c r="C4428" s="31" t="s">
        <v>10791</v>
      </c>
      <c r="D4428" s="31" t="s">
        <v>5074</v>
      </c>
      <c r="E4428" s="31" t="s">
        <v>10792</v>
      </c>
      <c r="F4428" s="31" t="s">
        <v>10914</v>
      </c>
      <c r="G4428" s="32" t="s">
        <v>40</v>
      </c>
      <c r="H4428" s="33">
        <v>0</v>
      </c>
      <c r="I4428" s="67">
        <v>590000000</v>
      </c>
      <c r="J4428" s="32" t="s">
        <v>41</v>
      </c>
      <c r="K4428" s="32" t="s">
        <v>61</v>
      </c>
      <c r="L4428" s="32" t="s">
        <v>83</v>
      </c>
      <c r="M4428" s="32" t="s">
        <v>69</v>
      </c>
      <c r="N4428" s="32" t="s">
        <v>10660</v>
      </c>
      <c r="O4428" s="32" t="s">
        <v>398</v>
      </c>
      <c r="P4428" s="32">
        <v>796</v>
      </c>
      <c r="Q4428" s="32" t="s">
        <v>47</v>
      </c>
      <c r="R4428" s="34">
        <v>10</v>
      </c>
      <c r="S4428" s="34">
        <v>25</v>
      </c>
      <c r="T4428" s="35">
        <f t="shared" si="336"/>
        <v>250</v>
      </c>
      <c r="U4428" s="36">
        <f t="shared" si="337"/>
        <v>280</v>
      </c>
      <c r="V4428" s="37" t="s">
        <v>48</v>
      </c>
      <c r="W4428" s="32">
        <v>2016</v>
      </c>
      <c r="X4428" s="38" t="s">
        <v>48</v>
      </c>
    </row>
    <row r="4429" spans="1:24" ht="50.1" customHeight="1">
      <c r="A4429" s="29" t="s">
        <v>10915</v>
      </c>
      <c r="B4429" s="30" t="s">
        <v>35</v>
      </c>
      <c r="C4429" s="31" t="s">
        <v>10801</v>
      </c>
      <c r="D4429" s="31" t="s">
        <v>5074</v>
      </c>
      <c r="E4429" s="31" t="s">
        <v>10802</v>
      </c>
      <c r="F4429" s="31" t="s">
        <v>10916</v>
      </c>
      <c r="G4429" s="32" t="s">
        <v>40</v>
      </c>
      <c r="H4429" s="33">
        <v>0</v>
      </c>
      <c r="I4429" s="67">
        <v>590000000</v>
      </c>
      <c r="J4429" s="32" t="s">
        <v>41</v>
      </c>
      <c r="K4429" s="32" t="s">
        <v>61</v>
      </c>
      <c r="L4429" s="32" t="s">
        <v>83</v>
      </c>
      <c r="M4429" s="32" t="s">
        <v>69</v>
      </c>
      <c r="N4429" s="32" t="s">
        <v>10660</v>
      </c>
      <c r="O4429" s="32" t="s">
        <v>398</v>
      </c>
      <c r="P4429" s="32">
        <v>796</v>
      </c>
      <c r="Q4429" s="32" t="s">
        <v>47</v>
      </c>
      <c r="R4429" s="34">
        <v>20</v>
      </c>
      <c r="S4429" s="34">
        <v>25</v>
      </c>
      <c r="T4429" s="35">
        <f t="shared" si="336"/>
        <v>500</v>
      </c>
      <c r="U4429" s="36">
        <f t="shared" si="337"/>
        <v>560</v>
      </c>
      <c r="V4429" s="37" t="s">
        <v>48</v>
      </c>
      <c r="W4429" s="32">
        <v>2016</v>
      </c>
      <c r="X4429" s="38" t="s">
        <v>48</v>
      </c>
    </row>
    <row r="4430" spans="1:24" ht="50.1" customHeight="1">
      <c r="A4430" s="29" t="s">
        <v>10917</v>
      </c>
      <c r="B4430" s="30" t="s">
        <v>35</v>
      </c>
      <c r="C4430" s="31" t="s">
        <v>10670</v>
      </c>
      <c r="D4430" s="31" t="s">
        <v>5074</v>
      </c>
      <c r="E4430" s="31" t="s">
        <v>10671</v>
      </c>
      <c r="F4430" s="31" t="s">
        <v>10918</v>
      </c>
      <c r="G4430" s="32" t="s">
        <v>40</v>
      </c>
      <c r="H4430" s="33">
        <v>0</v>
      </c>
      <c r="I4430" s="67">
        <v>590000000</v>
      </c>
      <c r="J4430" s="32" t="s">
        <v>41</v>
      </c>
      <c r="K4430" s="32" t="s">
        <v>61</v>
      </c>
      <c r="L4430" s="32" t="s">
        <v>83</v>
      </c>
      <c r="M4430" s="32" t="s">
        <v>69</v>
      </c>
      <c r="N4430" s="32" t="s">
        <v>10660</v>
      </c>
      <c r="O4430" s="32" t="s">
        <v>398</v>
      </c>
      <c r="P4430" s="32">
        <v>796</v>
      </c>
      <c r="Q4430" s="32" t="s">
        <v>47</v>
      </c>
      <c r="R4430" s="34">
        <v>10</v>
      </c>
      <c r="S4430" s="34">
        <v>25</v>
      </c>
      <c r="T4430" s="35">
        <f t="shared" si="336"/>
        <v>250</v>
      </c>
      <c r="U4430" s="36">
        <f t="shared" si="337"/>
        <v>280</v>
      </c>
      <c r="V4430" s="37" t="s">
        <v>48</v>
      </c>
      <c r="W4430" s="32">
        <v>2016</v>
      </c>
      <c r="X4430" s="38" t="s">
        <v>48</v>
      </c>
    </row>
    <row r="4431" spans="1:24" ht="50.1" customHeight="1">
      <c r="A4431" s="29" t="s">
        <v>10919</v>
      </c>
      <c r="B4431" s="30" t="s">
        <v>35</v>
      </c>
      <c r="C4431" s="31" t="s">
        <v>10680</v>
      </c>
      <c r="D4431" s="31" t="s">
        <v>5074</v>
      </c>
      <c r="E4431" s="31" t="s">
        <v>10681</v>
      </c>
      <c r="F4431" s="31" t="s">
        <v>10920</v>
      </c>
      <c r="G4431" s="32" t="s">
        <v>40</v>
      </c>
      <c r="H4431" s="33">
        <v>0</v>
      </c>
      <c r="I4431" s="67">
        <v>590000000</v>
      </c>
      <c r="J4431" s="32" t="s">
        <v>41</v>
      </c>
      <c r="K4431" s="32" t="s">
        <v>61</v>
      </c>
      <c r="L4431" s="32" t="s">
        <v>83</v>
      </c>
      <c r="M4431" s="32" t="s">
        <v>69</v>
      </c>
      <c r="N4431" s="32" t="s">
        <v>10660</v>
      </c>
      <c r="O4431" s="32" t="s">
        <v>398</v>
      </c>
      <c r="P4431" s="32">
        <v>796</v>
      </c>
      <c r="Q4431" s="32" t="s">
        <v>47</v>
      </c>
      <c r="R4431" s="34">
        <v>10</v>
      </c>
      <c r="S4431" s="34">
        <v>25</v>
      </c>
      <c r="T4431" s="35">
        <f t="shared" si="336"/>
        <v>250</v>
      </c>
      <c r="U4431" s="36">
        <f t="shared" si="337"/>
        <v>280</v>
      </c>
      <c r="V4431" s="37" t="s">
        <v>48</v>
      </c>
      <c r="W4431" s="32">
        <v>2016</v>
      </c>
      <c r="X4431" s="38" t="s">
        <v>48</v>
      </c>
    </row>
    <row r="4432" spans="1:24" ht="50.1" customHeight="1">
      <c r="A4432" s="29" t="s">
        <v>10921</v>
      </c>
      <c r="B4432" s="30" t="s">
        <v>35</v>
      </c>
      <c r="C4432" s="31" t="s">
        <v>9425</v>
      </c>
      <c r="D4432" s="31" t="s">
        <v>5074</v>
      </c>
      <c r="E4432" s="31" t="s">
        <v>9426</v>
      </c>
      <c r="F4432" s="31" t="s">
        <v>10922</v>
      </c>
      <c r="G4432" s="32" t="s">
        <v>40</v>
      </c>
      <c r="H4432" s="33">
        <v>0</v>
      </c>
      <c r="I4432" s="67">
        <v>590000000</v>
      </c>
      <c r="J4432" s="32" t="s">
        <v>41</v>
      </c>
      <c r="K4432" s="32" t="s">
        <v>61</v>
      </c>
      <c r="L4432" s="32" t="s">
        <v>83</v>
      </c>
      <c r="M4432" s="32" t="s">
        <v>69</v>
      </c>
      <c r="N4432" s="32" t="s">
        <v>10660</v>
      </c>
      <c r="O4432" s="32" t="s">
        <v>398</v>
      </c>
      <c r="P4432" s="32">
        <v>796</v>
      </c>
      <c r="Q4432" s="32" t="s">
        <v>47</v>
      </c>
      <c r="R4432" s="34">
        <v>20</v>
      </c>
      <c r="S4432" s="34">
        <v>25</v>
      </c>
      <c r="T4432" s="35">
        <f t="shared" si="336"/>
        <v>500</v>
      </c>
      <c r="U4432" s="36">
        <f t="shared" si="337"/>
        <v>560</v>
      </c>
      <c r="V4432" s="37" t="s">
        <v>48</v>
      </c>
      <c r="W4432" s="32">
        <v>2016</v>
      </c>
      <c r="X4432" s="38" t="s">
        <v>48</v>
      </c>
    </row>
    <row r="4433" spans="1:24" ht="50.1" customHeight="1">
      <c r="A4433" s="29" t="s">
        <v>10923</v>
      </c>
      <c r="B4433" s="30" t="s">
        <v>35</v>
      </c>
      <c r="C4433" s="31" t="s">
        <v>10688</v>
      </c>
      <c r="D4433" s="31" t="s">
        <v>5074</v>
      </c>
      <c r="E4433" s="31" t="s">
        <v>10689</v>
      </c>
      <c r="F4433" s="31" t="s">
        <v>10924</v>
      </c>
      <c r="G4433" s="32" t="s">
        <v>40</v>
      </c>
      <c r="H4433" s="33">
        <v>0</v>
      </c>
      <c r="I4433" s="67">
        <v>590000000</v>
      </c>
      <c r="J4433" s="32" t="s">
        <v>41</v>
      </c>
      <c r="K4433" s="32" t="s">
        <v>61</v>
      </c>
      <c r="L4433" s="32" t="s">
        <v>83</v>
      </c>
      <c r="M4433" s="32" t="s">
        <v>69</v>
      </c>
      <c r="N4433" s="32" t="s">
        <v>10660</v>
      </c>
      <c r="O4433" s="32" t="s">
        <v>398</v>
      </c>
      <c r="P4433" s="32">
        <v>796</v>
      </c>
      <c r="Q4433" s="32" t="s">
        <v>47</v>
      </c>
      <c r="R4433" s="34">
        <v>10</v>
      </c>
      <c r="S4433" s="34">
        <v>25</v>
      </c>
      <c r="T4433" s="35">
        <f t="shared" si="336"/>
        <v>250</v>
      </c>
      <c r="U4433" s="36">
        <f t="shared" si="337"/>
        <v>280</v>
      </c>
      <c r="V4433" s="37" t="s">
        <v>48</v>
      </c>
      <c r="W4433" s="32">
        <v>2016</v>
      </c>
      <c r="X4433" s="38" t="s">
        <v>48</v>
      </c>
    </row>
    <row r="4434" spans="1:24" ht="50.1" customHeight="1">
      <c r="A4434" s="29" t="s">
        <v>10925</v>
      </c>
      <c r="B4434" s="30" t="s">
        <v>35</v>
      </c>
      <c r="C4434" s="31" t="s">
        <v>10926</v>
      </c>
      <c r="D4434" s="31" t="s">
        <v>5074</v>
      </c>
      <c r="E4434" s="31" t="s">
        <v>10927</v>
      </c>
      <c r="F4434" s="31" t="s">
        <v>10928</v>
      </c>
      <c r="G4434" s="32" t="s">
        <v>40</v>
      </c>
      <c r="H4434" s="33">
        <v>0</v>
      </c>
      <c r="I4434" s="67">
        <v>590000000</v>
      </c>
      <c r="J4434" s="32" t="s">
        <v>41</v>
      </c>
      <c r="K4434" s="32" t="s">
        <v>61</v>
      </c>
      <c r="L4434" s="32" t="s">
        <v>83</v>
      </c>
      <c r="M4434" s="32" t="s">
        <v>69</v>
      </c>
      <c r="N4434" s="32" t="s">
        <v>10660</v>
      </c>
      <c r="O4434" s="32" t="s">
        <v>398</v>
      </c>
      <c r="P4434" s="32">
        <v>796</v>
      </c>
      <c r="Q4434" s="32" t="s">
        <v>47</v>
      </c>
      <c r="R4434" s="34">
        <v>70</v>
      </c>
      <c r="S4434" s="34">
        <v>1000</v>
      </c>
      <c r="T4434" s="35">
        <f t="shared" si="336"/>
        <v>70000</v>
      </c>
      <c r="U4434" s="36">
        <f t="shared" si="337"/>
        <v>78400.000000000015</v>
      </c>
      <c r="V4434" s="37" t="s">
        <v>48</v>
      </c>
      <c r="W4434" s="32">
        <v>2016</v>
      </c>
      <c r="X4434" s="38" t="s">
        <v>48</v>
      </c>
    </row>
    <row r="4435" spans="1:24" ht="50.1" customHeight="1">
      <c r="A4435" s="29" t="s">
        <v>10929</v>
      </c>
      <c r="B4435" s="30" t="s">
        <v>35</v>
      </c>
      <c r="C4435" s="31" t="s">
        <v>10930</v>
      </c>
      <c r="D4435" s="31" t="s">
        <v>5074</v>
      </c>
      <c r="E4435" s="31" t="s">
        <v>10931</v>
      </c>
      <c r="F4435" s="31" t="s">
        <v>10932</v>
      </c>
      <c r="G4435" s="32" t="s">
        <v>40</v>
      </c>
      <c r="H4435" s="33">
        <v>0</v>
      </c>
      <c r="I4435" s="67">
        <v>590000000</v>
      </c>
      <c r="J4435" s="32" t="s">
        <v>41</v>
      </c>
      <c r="K4435" s="32" t="s">
        <v>61</v>
      </c>
      <c r="L4435" s="32" t="s">
        <v>83</v>
      </c>
      <c r="M4435" s="32" t="s">
        <v>69</v>
      </c>
      <c r="N4435" s="32" t="s">
        <v>10660</v>
      </c>
      <c r="O4435" s="32" t="s">
        <v>398</v>
      </c>
      <c r="P4435" s="32">
        <v>796</v>
      </c>
      <c r="Q4435" s="32" t="s">
        <v>47</v>
      </c>
      <c r="R4435" s="34">
        <v>10</v>
      </c>
      <c r="S4435" s="34">
        <v>2000</v>
      </c>
      <c r="T4435" s="35">
        <f t="shared" si="336"/>
        <v>20000</v>
      </c>
      <c r="U4435" s="36">
        <f t="shared" si="337"/>
        <v>22400.000000000004</v>
      </c>
      <c r="V4435" s="37" t="s">
        <v>48</v>
      </c>
      <c r="W4435" s="32">
        <v>2016</v>
      </c>
      <c r="X4435" s="38" t="s">
        <v>48</v>
      </c>
    </row>
    <row r="4436" spans="1:24" ht="50.1" customHeight="1">
      <c r="A4436" s="29" t="s">
        <v>10933</v>
      </c>
      <c r="B4436" s="30" t="s">
        <v>35</v>
      </c>
      <c r="C4436" s="31" t="s">
        <v>10760</v>
      </c>
      <c r="D4436" s="31" t="s">
        <v>10761</v>
      </c>
      <c r="E4436" s="31" t="s">
        <v>10762</v>
      </c>
      <c r="F4436" s="31" t="s">
        <v>10934</v>
      </c>
      <c r="G4436" s="32" t="s">
        <v>40</v>
      </c>
      <c r="H4436" s="33">
        <v>0</v>
      </c>
      <c r="I4436" s="67">
        <v>590000000</v>
      </c>
      <c r="J4436" s="32" t="s">
        <v>41</v>
      </c>
      <c r="K4436" s="32" t="s">
        <v>61</v>
      </c>
      <c r="L4436" s="32" t="s">
        <v>83</v>
      </c>
      <c r="M4436" s="32" t="s">
        <v>69</v>
      </c>
      <c r="N4436" s="32" t="s">
        <v>10660</v>
      </c>
      <c r="O4436" s="32" t="s">
        <v>398</v>
      </c>
      <c r="P4436" s="32">
        <v>796</v>
      </c>
      <c r="Q4436" s="32" t="s">
        <v>47</v>
      </c>
      <c r="R4436" s="34">
        <v>2</v>
      </c>
      <c r="S4436" s="34">
        <v>3200</v>
      </c>
      <c r="T4436" s="35">
        <f t="shared" si="336"/>
        <v>6400</v>
      </c>
      <c r="U4436" s="36">
        <f t="shared" si="337"/>
        <v>7168.0000000000009</v>
      </c>
      <c r="V4436" s="37" t="s">
        <v>48</v>
      </c>
      <c r="W4436" s="32">
        <v>2016</v>
      </c>
      <c r="X4436" s="38" t="s">
        <v>48</v>
      </c>
    </row>
    <row r="4437" spans="1:24" ht="50.1" customHeight="1">
      <c r="A4437" s="29" t="s">
        <v>10935</v>
      </c>
      <c r="B4437" s="30" t="s">
        <v>35</v>
      </c>
      <c r="C4437" s="31" t="s">
        <v>10936</v>
      </c>
      <c r="D4437" s="31" t="s">
        <v>10937</v>
      </c>
      <c r="E4437" s="31" t="s">
        <v>10938</v>
      </c>
      <c r="F4437" s="31" t="s">
        <v>10939</v>
      </c>
      <c r="G4437" s="32" t="s">
        <v>40</v>
      </c>
      <c r="H4437" s="33">
        <v>0</v>
      </c>
      <c r="I4437" s="67">
        <v>590000000</v>
      </c>
      <c r="J4437" s="32" t="s">
        <v>41</v>
      </c>
      <c r="K4437" s="32" t="s">
        <v>61</v>
      </c>
      <c r="L4437" s="32" t="s">
        <v>83</v>
      </c>
      <c r="M4437" s="32" t="s">
        <v>69</v>
      </c>
      <c r="N4437" s="32" t="s">
        <v>10660</v>
      </c>
      <c r="O4437" s="32" t="s">
        <v>398</v>
      </c>
      <c r="P4437" s="32">
        <v>796</v>
      </c>
      <c r="Q4437" s="32" t="s">
        <v>47</v>
      </c>
      <c r="R4437" s="34">
        <v>10</v>
      </c>
      <c r="S4437" s="34">
        <v>5500</v>
      </c>
      <c r="T4437" s="35">
        <f t="shared" si="336"/>
        <v>55000</v>
      </c>
      <c r="U4437" s="36">
        <f t="shared" si="337"/>
        <v>61600.000000000007</v>
      </c>
      <c r="V4437" s="37" t="s">
        <v>48</v>
      </c>
      <c r="W4437" s="32">
        <v>2016</v>
      </c>
      <c r="X4437" s="38" t="s">
        <v>48</v>
      </c>
    </row>
    <row r="4438" spans="1:24" ht="50.1" customHeight="1">
      <c r="A4438" s="29" t="s">
        <v>10940</v>
      </c>
      <c r="B4438" s="30" t="s">
        <v>35</v>
      </c>
      <c r="C4438" s="31" t="s">
        <v>10941</v>
      </c>
      <c r="D4438" s="31" t="s">
        <v>455</v>
      </c>
      <c r="E4438" s="31" t="s">
        <v>10942</v>
      </c>
      <c r="F4438" s="31" t="s">
        <v>10943</v>
      </c>
      <c r="G4438" s="32" t="s">
        <v>40</v>
      </c>
      <c r="H4438" s="33">
        <v>0</v>
      </c>
      <c r="I4438" s="67">
        <v>590000000</v>
      </c>
      <c r="J4438" s="32" t="s">
        <v>41</v>
      </c>
      <c r="K4438" s="32" t="s">
        <v>61</v>
      </c>
      <c r="L4438" s="32" t="s">
        <v>83</v>
      </c>
      <c r="M4438" s="32" t="s">
        <v>69</v>
      </c>
      <c r="N4438" s="32" t="s">
        <v>10660</v>
      </c>
      <c r="O4438" s="32" t="s">
        <v>398</v>
      </c>
      <c r="P4438" s="32">
        <v>796</v>
      </c>
      <c r="Q4438" s="32" t="s">
        <v>47</v>
      </c>
      <c r="R4438" s="34">
        <v>60</v>
      </c>
      <c r="S4438" s="34">
        <v>400</v>
      </c>
      <c r="T4438" s="35">
        <f t="shared" si="336"/>
        <v>24000</v>
      </c>
      <c r="U4438" s="36">
        <f t="shared" si="337"/>
        <v>26880.000000000004</v>
      </c>
      <c r="V4438" s="37" t="s">
        <v>48</v>
      </c>
      <c r="W4438" s="32">
        <v>2016</v>
      </c>
      <c r="X4438" s="38" t="s">
        <v>48</v>
      </c>
    </row>
    <row r="4439" spans="1:24" ht="50.1" customHeight="1">
      <c r="A4439" s="29" t="s">
        <v>10944</v>
      </c>
      <c r="B4439" s="30" t="s">
        <v>35</v>
      </c>
      <c r="C4439" s="31" t="s">
        <v>10945</v>
      </c>
      <c r="D4439" s="31" t="s">
        <v>10946</v>
      </c>
      <c r="E4439" s="31" t="s">
        <v>10947</v>
      </c>
      <c r="F4439" s="31" t="s">
        <v>10948</v>
      </c>
      <c r="G4439" s="32" t="s">
        <v>40</v>
      </c>
      <c r="H4439" s="33">
        <v>0</v>
      </c>
      <c r="I4439" s="67">
        <v>590000000</v>
      </c>
      <c r="J4439" s="32" t="s">
        <v>41</v>
      </c>
      <c r="K4439" s="32" t="s">
        <v>61</v>
      </c>
      <c r="L4439" s="32" t="s">
        <v>83</v>
      </c>
      <c r="M4439" s="32" t="s">
        <v>69</v>
      </c>
      <c r="N4439" s="32" t="s">
        <v>10660</v>
      </c>
      <c r="O4439" s="32" t="s">
        <v>398</v>
      </c>
      <c r="P4439" s="32">
        <v>796</v>
      </c>
      <c r="Q4439" s="32" t="s">
        <v>47</v>
      </c>
      <c r="R4439" s="34">
        <v>125</v>
      </c>
      <c r="S4439" s="34">
        <v>750</v>
      </c>
      <c r="T4439" s="35">
        <f t="shared" si="336"/>
        <v>93750</v>
      </c>
      <c r="U4439" s="36">
        <f t="shared" si="337"/>
        <v>105000.00000000001</v>
      </c>
      <c r="V4439" s="37" t="s">
        <v>48</v>
      </c>
      <c r="W4439" s="32">
        <v>2016</v>
      </c>
      <c r="X4439" s="38" t="s">
        <v>48</v>
      </c>
    </row>
    <row r="4440" spans="1:24" ht="50.1" customHeight="1">
      <c r="A4440" s="29" t="s">
        <v>10949</v>
      </c>
      <c r="B4440" s="30" t="s">
        <v>35</v>
      </c>
      <c r="C4440" s="31" t="s">
        <v>10950</v>
      </c>
      <c r="D4440" s="31" t="s">
        <v>10951</v>
      </c>
      <c r="E4440" s="31" t="s">
        <v>10952</v>
      </c>
      <c r="F4440" s="31" t="s">
        <v>10953</v>
      </c>
      <c r="G4440" s="32" t="s">
        <v>40</v>
      </c>
      <c r="H4440" s="33">
        <v>0</v>
      </c>
      <c r="I4440" s="67">
        <v>590000000</v>
      </c>
      <c r="J4440" s="32" t="s">
        <v>41</v>
      </c>
      <c r="K4440" s="32" t="s">
        <v>61</v>
      </c>
      <c r="L4440" s="32" t="s">
        <v>83</v>
      </c>
      <c r="M4440" s="32" t="s">
        <v>69</v>
      </c>
      <c r="N4440" s="32" t="s">
        <v>10660</v>
      </c>
      <c r="O4440" s="32" t="s">
        <v>398</v>
      </c>
      <c r="P4440" s="32">
        <v>796</v>
      </c>
      <c r="Q4440" s="32" t="s">
        <v>47</v>
      </c>
      <c r="R4440" s="34">
        <v>5</v>
      </c>
      <c r="S4440" s="34">
        <v>37000</v>
      </c>
      <c r="T4440" s="35">
        <f t="shared" si="336"/>
        <v>185000</v>
      </c>
      <c r="U4440" s="36">
        <f t="shared" si="337"/>
        <v>207200.00000000003</v>
      </c>
      <c r="V4440" s="37" t="s">
        <v>48</v>
      </c>
      <c r="W4440" s="32">
        <v>2016</v>
      </c>
      <c r="X4440" s="38" t="s">
        <v>48</v>
      </c>
    </row>
    <row r="4441" spans="1:24" ht="50.1" customHeight="1">
      <c r="A4441" s="29" t="s">
        <v>10954</v>
      </c>
      <c r="B4441" s="30" t="s">
        <v>35</v>
      </c>
      <c r="C4441" s="31" t="s">
        <v>10955</v>
      </c>
      <c r="D4441" s="31" t="s">
        <v>10956</v>
      </c>
      <c r="E4441" s="31" t="s">
        <v>10957</v>
      </c>
      <c r="F4441" s="31" t="s">
        <v>10958</v>
      </c>
      <c r="G4441" s="32" t="s">
        <v>40</v>
      </c>
      <c r="H4441" s="33">
        <v>0</v>
      </c>
      <c r="I4441" s="67">
        <v>590000000</v>
      </c>
      <c r="J4441" s="32" t="s">
        <v>41</v>
      </c>
      <c r="K4441" s="32" t="s">
        <v>61</v>
      </c>
      <c r="L4441" s="32" t="s">
        <v>83</v>
      </c>
      <c r="M4441" s="32" t="s">
        <v>69</v>
      </c>
      <c r="N4441" s="32" t="s">
        <v>10660</v>
      </c>
      <c r="O4441" s="32" t="s">
        <v>398</v>
      </c>
      <c r="P4441" s="32">
        <v>796</v>
      </c>
      <c r="Q4441" s="32" t="s">
        <v>47</v>
      </c>
      <c r="R4441" s="34">
        <v>10</v>
      </c>
      <c r="S4441" s="34">
        <v>2800</v>
      </c>
      <c r="T4441" s="35">
        <f t="shared" si="336"/>
        <v>28000</v>
      </c>
      <c r="U4441" s="36">
        <f t="shared" si="337"/>
        <v>31360.000000000004</v>
      </c>
      <c r="V4441" s="37" t="s">
        <v>48</v>
      </c>
      <c r="W4441" s="32">
        <v>2016</v>
      </c>
      <c r="X4441" s="38" t="s">
        <v>48</v>
      </c>
    </row>
    <row r="4442" spans="1:24" ht="50.1" customHeight="1">
      <c r="A4442" s="29" t="s">
        <v>10959</v>
      </c>
      <c r="B4442" s="30" t="s">
        <v>35</v>
      </c>
      <c r="C4442" s="31" t="s">
        <v>10945</v>
      </c>
      <c r="D4442" s="31" t="s">
        <v>10946</v>
      </c>
      <c r="E4442" s="31" t="s">
        <v>10947</v>
      </c>
      <c r="F4442" s="31" t="s">
        <v>10960</v>
      </c>
      <c r="G4442" s="32" t="s">
        <v>40</v>
      </c>
      <c r="H4442" s="33">
        <v>0</v>
      </c>
      <c r="I4442" s="67">
        <v>590000000</v>
      </c>
      <c r="J4442" s="32" t="s">
        <v>41</v>
      </c>
      <c r="K4442" s="32" t="s">
        <v>61</v>
      </c>
      <c r="L4442" s="32" t="s">
        <v>83</v>
      </c>
      <c r="M4442" s="32" t="s">
        <v>69</v>
      </c>
      <c r="N4442" s="32" t="s">
        <v>10660</v>
      </c>
      <c r="O4442" s="32" t="s">
        <v>398</v>
      </c>
      <c r="P4442" s="32">
        <v>796</v>
      </c>
      <c r="Q4442" s="32" t="s">
        <v>47</v>
      </c>
      <c r="R4442" s="34">
        <v>70</v>
      </c>
      <c r="S4442" s="34">
        <v>384</v>
      </c>
      <c r="T4442" s="35">
        <f t="shared" si="336"/>
        <v>26880</v>
      </c>
      <c r="U4442" s="36">
        <f t="shared" si="337"/>
        <v>30105.600000000002</v>
      </c>
      <c r="V4442" s="37" t="s">
        <v>48</v>
      </c>
      <c r="W4442" s="32">
        <v>2016</v>
      </c>
      <c r="X4442" s="38" t="s">
        <v>48</v>
      </c>
    </row>
    <row r="4443" spans="1:24" ht="50.1" customHeight="1">
      <c r="A4443" s="29" t="s">
        <v>10961</v>
      </c>
      <c r="B4443" s="30" t="s">
        <v>35</v>
      </c>
      <c r="C4443" s="31" t="s">
        <v>10962</v>
      </c>
      <c r="D4443" s="31" t="s">
        <v>5000</v>
      </c>
      <c r="E4443" s="31" t="s">
        <v>10963</v>
      </c>
      <c r="F4443" s="31" t="s">
        <v>10964</v>
      </c>
      <c r="G4443" s="32" t="s">
        <v>40</v>
      </c>
      <c r="H4443" s="33">
        <v>0</v>
      </c>
      <c r="I4443" s="67">
        <v>590000000</v>
      </c>
      <c r="J4443" s="32" t="s">
        <v>41</v>
      </c>
      <c r="K4443" s="32" t="s">
        <v>61</v>
      </c>
      <c r="L4443" s="32" t="s">
        <v>83</v>
      </c>
      <c r="M4443" s="32" t="s">
        <v>69</v>
      </c>
      <c r="N4443" s="32" t="s">
        <v>10660</v>
      </c>
      <c r="O4443" s="32" t="s">
        <v>398</v>
      </c>
      <c r="P4443" s="32">
        <v>796</v>
      </c>
      <c r="Q4443" s="32" t="s">
        <v>47</v>
      </c>
      <c r="R4443" s="34">
        <v>20</v>
      </c>
      <c r="S4443" s="34">
        <v>498</v>
      </c>
      <c r="T4443" s="35">
        <f t="shared" si="336"/>
        <v>9960</v>
      </c>
      <c r="U4443" s="36">
        <f t="shared" si="337"/>
        <v>11155.2</v>
      </c>
      <c r="V4443" s="37" t="s">
        <v>48</v>
      </c>
      <c r="W4443" s="32">
        <v>2016</v>
      </c>
      <c r="X4443" s="38" t="s">
        <v>48</v>
      </c>
    </row>
    <row r="4444" spans="1:24" ht="50.1" customHeight="1">
      <c r="A4444" s="29" t="s">
        <v>10965</v>
      </c>
      <c r="B4444" s="30" t="s">
        <v>35</v>
      </c>
      <c r="C4444" s="31" t="s">
        <v>9453</v>
      </c>
      <c r="D4444" s="31" t="s">
        <v>9454</v>
      </c>
      <c r="E4444" s="31" t="s">
        <v>9455</v>
      </c>
      <c r="F4444" s="31" t="s">
        <v>10966</v>
      </c>
      <c r="G4444" s="32" t="s">
        <v>40</v>
      </c>
      <c r="H4444" s="33">
        <v>0</v>
      </c>
      <c r="I4444" s="67">
        <v>590000000</v>
      </c>
      <c r="J4444" s="32" t="s">
        <v>41</v>
      </c>
      <c r="K4444" s="32" t="s">
        <v>61</v>
      </c>
      <c r="L4444" s="32" t="s">
        <v>83</v>
      </c>
      <c r="M4444" s="32" t="s">
        <v>69</v>
      </c>
      <c r="N4444" s="32" t="s">
        <v>10660</v>
      </c>
      <c r="O4444" s="32" t="s">
        <v>398</v>
      </c>
      <c r="P4444" s="32">
        <v>796</v>
      </c>
      <c r="Q4444" s="32" t="s">
        <v>47</v>
      </c>
      <c r="R4444" s="34">
        <v>175</v>
      </c>
      <c r="S4444" s="34">
        <v>1000</v>
      </c>
      <c r="T4444" s="35">
        <f t="shared" si="336"/>
        <v>175000</v>
      </c>
      <c r="U4444" s="36">
        <f t="shared" si="337"/>
        <v>196000.00000000003</v>
      </c>
      <c r="V4444" s="37" t="s">
        <v>48</v>
      </c>
      <c r="W4444" s="32">
        <v>2016</v>
      </c>
      <c r="X4444" s="38" t="s">
        <v>48</v>
      </c>
    </row>
    <row r="4445" spans="1:24" ht="50.1" customHeight="1">
      <c r="A4445" s="29" t="s">
        <v>10967</v>
      </c>
      <c r="B4445" s="30" t="s">
        <v>35</v>
      </c>
      <c r="C4445" s="31" t="s">
        <v>10968</v>
      </c>
      <c r="D4445" s="31" t="s">
        <v>3372</v>
      </c>
      <c r="E4445" s="31" t="s">
        <v>10969</v>
      </c>
      <c r="F4445" s="31" t="s">
        <v>10970</v>
      </c>
      <c r="G4445" s="32" t="s">
        <v>40</v>
      </c>
      <c r="H4445" s="33">
        <v>0</v>
      </c>
      <c r="I4445" s="67">
        <v>590000000</v>
      </c>
      <c r="J4445" s="32" t="s">
        <v>41</v>
      </c>
      <c r="K4445" s="32" t="s">
        <v>61</v>
      </c>
      <c r="L4445" s="32" t="s">
        <v>83</v>
      </c>
      <c r="M4445" s="32" t="s">
        <v>69</v>
      </c>
      <c r="N4445" s="32" t="s">
        <v>10660</v>
      </c>
      <c r="O4445" s="32" t="s">
        <v>398</v>
      </c>
      <c r="P4445" s="32">
        <v>796</v>
      </c>
      <c r="Q4445" s="32" t="s">
        <v>47</v>
      </c>
      <c r="R4445" s="34">
        <v>5</v>
      </c>
      <c r="S4445" s="34">
        <v>14100</v>
      </c>
      <c r="T4445" s="35">
        <f t="shared" si="336"/>
        <v>70500</v>
      </c>
      <c r="U4445" s="36">
        <f t="shared" si="337"/>
        <v>78960.000000000015</v>
      </c>
      <c r="V4445" s="37" t="s">
        <v>48</v>
      </c>
      <c r="W4445" s="32">
        <v>2016</v>
      </c>
      <c r="X4445" s="38" t="s">
        <v>48</v>
      </c>
    </row>
    <row r="4446" spans="1:24" ht="50.1" customHeight="1">
      <c r="A4446" s="29" t="s">
        <v>10971</v>
      </c>
      <c r="B4446" s="30" t="s">
        <v>35</v>
      </c>
      <c r="C4446" s="31" t="s">
        <v>10972</v>
      </c>
      <c r="D4446" s="31" t="s">
        <v>5294</v>
      </c>
      <c r="E4446" s="31" t="s">
        <v>10973</v>
      </c>
      <c r="F4446" s="31" t="s">
        <v>10974</v>
      </c>
      <c r="G4446" s="32" t="s">
        <v>40</v>
      </c>
      <c r="H4446" s="33">
        <v>0</v>
      </c>
      <c r="I4446" s="67">
        <v>590000000</v>
      </c>
      <c r="J4446" s="32" t="s">
        <v>41</v>
      </c>
      <c r="K4446" s="32" t="s">
        <v>61</v>
      </c>
      <c r="L4446" s="32" t="s">
        <v>83</v>
      </c>
      <c r="M4446" s="32" t="s">
        <v>69</v>
      </c>
      <c r="N4446" s="32" t="s">
        <v>10660</v>
      </c>
      <c r="O4446" s="32" t="s">
        <v>398</v>
      </c>
      <c r="P4446" s="32">
        <v>796</v>
      </c>
      <c r="Q4446" s="32" t="s">
        <v>47</v>
      </c>
      <c r="R4446" s="34">
        <v>150</v>
      </c>
      <c r="S4446" s="34">
        <v>1000</v>
      </c>
      <c r="T4446" s="35">
        <f t="shared" si="336"/>
        <v>150000</v>
      </c>
      <c r="U4446" s="36">
        <f t="shared" si="337"/>
        <v>168000.00000000003</v>
      </c>
      <c r="V4446" s="37" t="s">
        <v>48</v>
      </c>
      <c r="W4446" s="32">
        <v>2016</v>
      </c>
      <c r="X4446" s="38" t="s">
        <v>48</v>
      </c>
    </row>
    <row r="4447" spans="1:24" ht="50.1" customHeight="1">
      <c r="A4447" s="29" t="s">
        <v>10975</v>
      </c>
      <c r="B4447" s="30" t="s">
        <v>35</v>
      </c>
      <c r="C4447" s="31" t="s">
        <v>10976</v>
      </c>
      <c r="D4447" s="31" t="s">
        <v>10977</v>
      </c>
      <c r="E4447" s="31" t="s">
        <v>10978</v>
      </c>
      <c r="F4447" s="31" t="s">
        <v>10979</v>
      </c>
      <c r="G4447" s="32" t="s">
        <v>40</v>
      </c>
      <c r="H4447" s="33">
        <v>0</v>
      </c>
      <c r="I4447" s="67">
        <v>590000000</v>
      </c>
      <c r="J4447" s="32" t="s">
        <v>41</v>
      </c>
      <c r="K4447" s="32" t="s">
        <v>61</v>
      </c>
      <c r="L4447" s="32" t="s">
        <v>83</v>
      </c>
      <c r="M4447" s="32" t="s">
        <v>69</v>
      </c>
      <c r="N4447" s="32" t="s">
        <v>85</v>
      </c>
      <c r="O4447" s="32" t="s">
        <v>398</v>
      </c>
      <c r="P4447" s="32">
        <v>796</v>
      </c>
      <c r="Q4447" s="32" t="s">
        <v>47</v>
      </c>
      <c r="R4447" s="34">
        <v>24</v>
      </c>
      <c r="S4447" s="34">
        <v>7800</v>
      </c>
      <c r="T4447" s="35">
        <f t="shared" si="336"/>
        <v>187200</v>
      </c>
      <c r="U4447" s="36">
        <f t="shared" si="337"/>
        <v>209664.00000000003</v>
      </c>
      <c r="V4447" s="37" t="s">
        <v>48</v>
      </c>
      <c r="W4447" s="32">
        <v>2016</v>
      </c>
      <c r="X4447" s="38" t="s">
        <v>48</v>
      </c>
    </row>
    <row r="4448" spans="1:24" ht="50.1" customHeight="1">
      <c r="A4448" s="29" t="s">
        <v>10980</v>
      </c>
      <c r="B4448" s="30" t="s">
        <v>35</v>
      </c>
      <c r="C4448" s="31" t="s">
        <v>10981</v>
      </c>
      <c r="D4448" s="31" t="s">
        <v>997</v>
      </c>
      <c r="E4448" s="31" t="s">
        <v>10982</v>
      </c>
      <c r="F4448" s="31" t="s">
        <v>48</v>
      </c>
      <c r="G4448" s="32" t="s">
        <v>40</v>
      </c>
      <c r="H4448" s="33">
        <v>0</v>
      </c>
      <c r="I4448" s="67">
        <v>590000000</v>
      </c>
      <c r="J4448" s="32" t="s">
        <v>10506</v>
      </c>
      <c r="K4448" s="32" t="s">
        <v>313</v>
      </c>
      <c r="L4448" s="32" t="s">
        <v>10506</v>
      </c>
      <c r="M4448" s="32" t="s">
        <v>69</v>
      </c>
      <c r="N4448" s="32" t="s">
        <v>10983</v>
      </c>
      <c r="O4448" s="32" t="s">
        <v>89</v>
      </c>
      <c r="P4448" s="32" t="s">
        <v>133</v>
      </c>
      <c r="Q4448" s="32" t="s">
        <v>134</v>
      </c>
      <c r="R4448" s="34">
        <v>1000</v>
      </c>
      <c r="S4448" s="34">
        <v>237</v>
      </c>
      <c r="T4448" s="35">
        <f t="shared" si="336"/>
        <v>237000</v>
      </c>
      <c r="U4448" s="36">
        <f t="shared" si="337"/>
        <v>265440</v>
      </c>
      <c r="V4448" s="37" t="s">
        <v>48</v>
      </c>
      <c r="W4448" s="32">
        <v>2016</v>
      </c>
      <c r="X4448" s="38" t="s">
        <v>48</v>
      </c>
    </row>
    <row r="4449" spans="1:24" ht="50.1" customHeight="1">
      <c r="A4449" s="29" t="s">
        <v>10984</v>
      </c>
      <c r="B4449" s="30" t="s">
        <v>35</v>
      </c>
      <c r="C4449" s="31" t="s">
        <v>10985</v>
      </c>
      <c r="D4449" s="31" t="s">
        <v>4772</v>
      </c>
      <c r="E4449" s="31" t="s">
        <v>10986</v>
      </c>
      <c r="F4449" s="31" t="s">
        <v>10987</v>
      </c>
      <c r="G4449" s="32" t="s">
        <v>40</v>
      </c>
      <c r="H4449" s="33">
        <v>0</v>
      </c>
      <c r="I4449" s="67">
        <v>590000000</v>
      </c>
      <c r="J4449" s="32" t="s">
        <v>41</v>
      </c>
      <c r="K4449" s="32" t="s">
        <v>313</v>
      </c>
      <c r="L4449" s="32" t="s">
        <v>8806</v>
      </c>
      <c r="M4449" s="32" t="s">
        <v>84</v>
      </c>
      <c r="N4449" s="32" t="s">
        <v>1411</v>
      </c>
      <c r="O4449" s="32" t="s">
        <v>398</v>
      </c>
      <c r="P4449" s="32" t="s">
        <v>133</v>
      </c>
      <c r="Q4449" s="32" t="s">
        <v>134</v>
      </c>
      <c r="R4449" s="34">
        <v>60</v>
      </c>
      <c r="S4449" s="34">
        <v>6030</v>
      </c>
      <c r="T4449" s="35">
        <f t="shared" si="336"/>
        <v>361800</v>
      </c>
      <c r="U4449" s="36">
        <f t="shared" si="337"/>
        <v>405216.00000000006</v>
      </c>
      <c r="V4449" s="37" t="s">
        <v>48</v>
      </c>
      <c r="W4449" s="32">
        <v>2016</v>
      </c>
      <c r="X4449" s="38" t="s">
        <v>48</v>
      </c>
    </row>
    <row r="4450" spans="1:24" ht="50.1" customHeight="1">
      <c r="A4450" s="29" t="s">
        <v>10988</v>
      </c>
      <c r="B4450" s="30" t="s">
        <v>35</v>
      </c>
      <c r="C4450" s="31" t="s">
        <v>10989</v>
      </c>
      <c r="D4450" s="31" t="s">
        <v>4772</v>
      </c>
      <c r="E4450" s="31" t="s">
        <v>10990</v>
      </c>
      <c r="F4450" s="31" t="s">
        <v>10991</v>
      </c>
      <c r="G4450" s="32" t="s">
        <v>40</v>
      </c>
      <c r="H4450" s="33">
        <v>0</v>
      </c>
      <c r="I4450" s="67">
        <v>590000000</v>
      </c>
      <c r="J4450" s="32" t="s">
        <v>41</v>
      </c>
      <c r="K4450" s="32" t="s">
        <v>313</v>
      </c>
      <c r="L4450" s="32" t="s">
        <v>8806</v>
      </c>
      <c r="M4450" s="32" t="s">
        <v>84</v>
      </c>
      <c r="N4450" s="32" t="s">
        <v>1411</v>
      </c>
      <c r="O4450" s="32" t="s">
        <v>398</v>
      </c>
      <c r="P4450" s="32" t="s">
        <v>133</v>
      </c>
      <c r="Q4450" s="32" t="s">
        <v>134</v>
      </c>
      <c r="R4450" s="34">
        <v>75</v>
      </c>
      <c r="S4450" s="34">
        <v>3770</v>
      </c>
      <c r="T4450" s="35">
        <f t="shared" si="336"/>
        <v>282750</v>
      </c>
      <c r="U4450" s="36">
        <f t="shared" si="337"/>
        <v>316680.00000000006</v>
      </c>
      <c r="V4450" s="37" t="s">
        <v>48</v>
      </c>
      <c r="W4450" s="32">
        <v>2016</v>
      </c>
      <c r="X4450" s="38" t="s">
        <v>48</v>
      </c>
    </row>
    <row r="4451" spans="1:24" ht="50.1" customHeight="1">
      <c r="A4451" s="29" t="s">
        <v>10992</v>
      </c>
      <c r="B4451" s="30" t="s">
        <v>35</v>
      </c>
      <c r="C4451" s="31" t="s">
        <v>10993</v>
      </c>
      <c r="D4451" s="31" t="s">
        <v>4772</v>
      </c>
      <c r="E4451" s="31" t="s">
        <v>10994</v>
      </c>
      <c r="F4451" s="31" t="s">
        <v>48</v>
      </c>
      <c r="G4451" s="32" t="s">
        <v>40</v>
      </c>
      <c r="H4451" s="33">
        <v>0</v>
      </c>
      <c r="I4451" s="67">
        <v>590000000</v>
      </c>
      <c r="J4451" s="32" t="s">
        <v>41</v>
      </c>
      <c r="K4451" s="32" t="s">
        <v>313</v>
      </c>
      <c r="L4451" s="32" t="s">
        <v>8806</v>
      </c>
      <c r="M4451" s="32" t="s">
        <v>84</v>
      </c>
      <c r="N4451" s="32" t="s">
        <v>1411</v>
      </c>
      <c r="O4451" s="32" t="s">
        <v>398</v>
      </c>
      <c r="P4451" s="32" t="s">
        <v>133</v>
      </c>
      <c r="Q4451" s="32" t="s">
        <v>134</v>
      </c>
      <c r="R4451" s="34">
        <v>255</v>
      </c>
      <c r="S4451" s="34">
        <v>895</v>
      </c>
      <c r="T4451" s="35">
        <f t="shared" si="336"/>
        <v>228225</v>
      </c>
      <c r="U4451" s="36">
        <f t="shared" si="337"/>
        <v>255612.00000000003</v>
      </c>
      <c r="V4451" s="37" t="s">
        <v>48</v>
      </c>
      <c r="W4451" s="32">
        <v>2016</v>
      </c>
      <c r="X4451" s="38" t="s">
        <v>48</v>
      </c>
    </row>
    <row r="4452" spans="1:24" ht="50.1" customHeight="1">
      <c r="A4452" s="29" t="s">
        <v>10995</v>
      </c>
      <c r="B4452" s="30" t="s">
        <v>35</v>
      </c>
      <c r="C4452" s="31" t="s">
        <v>10996</v>
      </c>
      <c r="D4452" s="31" t="s">
        <v>4772</v>
      </c>
      <c r="E4452" s="31" t="s">
        <v>10997</v>
      </c>
      <c r="F4452" s="31" t="s">
        <v>10998</v>
      </c>
      <c r="G4452" s="32" t="s">
        <v>40</v>
      </c>
      <c r="H4452" s="33">
        <v>0</v>
      </c>
      <c r="I4452" s="67">
        <v>590000000</v>
      </c>
      <c r="J4452" s="32" t="s">
        <v>41</v>
      </c>
      <c r="K4452" s="32" t="s">
        <v>313</v>
      </c>
      <c r="L4452" s="32" t="s">
        <v>8806</v>
      </c>
      <c r="M4452" s="32" t="s">
        <v>84</v>
      </c>
      <c r="N4452" s="32" t="s">
        <v>1411</v>
      </c>
      <c r="O4452" s="32" t="s">
        <v>398</v>
      </c>
      <c r="P4452" s="32" t="s">
        <v>133</v>
      </c>
      <c r="Q4452" s="32" t="s">
        <v>134</v>
      </c>
      <c r="R4452" s="34">
        <v>6.6</v>
      </c>
      <c r="S4452" s="34">
        <v>82840</v>
      </c>
      <c r="T4452" s="35">
        <f t="shared" si="336"/>
        <v>546744</v>
      </c>
      <c r="U4452" s="36">
        <f t="shared" si="337"/>
        <v>612353.28000000003</v>
      </c>
      <c r="V4452" s="37" t="s">
        <v>48</v>
      </c>
      <c r="W4452" s="32">
        <v>2016</v>
      </c>
      <c r="X4452" s="38" t="s">
        <v>48</v>
      </c>
    </row>
    <row r="4453" spans="1:24" ht="50.1" customHeight="1">
      <c r="A4453" s="29" t="s">
        <v>10999</v>
      </c>
      <c r="B4453" s="30" t="s">
        <v>35</v>
      </c>
      <c r="C4453" s="31" t="s">
        <v>11000</v>
      </c>
      <c r="D4453" s="31" t="s">
        <v>4772</v>
      </c>
      <c r="E4453" s="31" t="s">
        <v>11001</v>
      </c>
      <c r="F4453" s="31" t="s">
        <v>48</v>
      </c>
      <c r="G4453" s="32" t="s">
        <v>40</v>
      </c>
      <c r="H4453" s="33">
        <v>0</v>
      </c>
      <c r="I4453" s="67">
        <v>590000000</v>
      </c>
      <c r="J4453" s="32" t="s">
        <v>41</v>
      </c>
      <c r="K4453" s="32" t="s">
        <v>313</v>
      </c>
      <c r="L4453" s="32" t="s">
        <v>8806</v>
      </c>
      <c r="M4453" s="32" t="s">
        <v>84</v>
      </c>
      <c r="N4453" s="32" t="s">
        <v>1411</v>
      </c>
      <c r="O4453" s="32" t="s">
        <v>398</v>
      </c>
      <c r="P4453" s="32" t="s">
        <v>133</v>
      </c>
      <c r="Q4453" s="32" t="s">
        <v>134</v>
      </c>
      <c r="R4453" s="34">
        <v>100</v>
      </c>
      <c r="S4453" s="34">
        <v>1610</v>
      </c>
      <c r="T4453" s="35">
        <f t="shared" si="336"/>
        <v>161000</v>
      </c>
      <c r="U4453" s="36">
        <f t="shared" si="337"/>
        <v>180320.00000000003</v>
      </c>
      <c r="V4453" s="37" t="s">
        <v>48</v>
      </c>
      <c r="W4453" s="32">
        <v>2016</v>
      </c>
      <c r="X4453" s="38" t="s">
        <v>48</v>
      </c>
    </row>
    <row r="4454" spans="1:24" ht="50.1" customHeight="1">
      <c r="A4454" s="29" t="s">
        <v>11002</v>
      </c>
      <c r="B4454" s="30" t="s">
        <v>35</v>
      </c>
      <c r="C4454" s="31" t="s">
        <v>8473</v>
      </c>
      <c r="D4454" s="31" t="s">
        <v>8474</v>
      </c>
      <c r="E4454" s="31" t="s">
        <v>8475</v>
      </c>
      <c r="F4454" s="31" t="s">
        <v>8476</v>
      </c>
      <c r="G4454" s="32" t="s">
        <v>40</v>
      </c>
      <c r="H4454" s="33">
        <v>0</v>
      </c>
      <c r="I4454" s="67">
        <v>590000000</v>
      </c>
      <c r="J4454" s="32" t="s">
        <v>41</v>
      </c>
      <c r="K4454" s="32" t="s">
        <v>61</v>
      </c>
      <c r="L4454" s="32" t="s">
        <v>41</v>
      </c>
      <c r="M4454" s="32" t="s">
        <v>69</v>
      </c>
      <c r="N4454" s="32" t="s">
        <v>11003</v>
      </c>
      <c r="O4454" s="32" t="s">
        <v>354</v>
      </c>
      <c r="P4454" s="32" t="s">
        <v>133</v>
      </c>
      <c r="Q4454" s="32" t="s">
        <v>134</v>
      </c>
      <c r="R4454" s="34">
        <v>54</v>
      </c>
      <c r="S4454" s="34">
        <v>1950</v>
      </c>
      <c r="T4454" s="35">
        <f t="shared" si="336"/>
        <v>105300</v>
      </c>
      <c r="U4454" s="36">
        <f t="shared" si="337"/>
        <v>117936.00000000001</v>
      </c>
      <c r="V4454" s="37" t="s">
        <v>48</v>
      </c>
      <c r="W4454" s="32">
        <v>2016</v>
      </c>
      <c r="X4454" s="38" t="s">
        <v>48</v>
      </c>
    </row>
    <row r="4455" spans="1:24" ht="50.1" customHeight="1">
      <c r="A4455" s="29" t="s">
        <v>11004</v>
      </c>
      <c r="B4455" s="30" t="s">
        <v>35</v>
      </c>
      <c r="C4455" s="31" t="s">
        <v>8478</v>
      </c>
      <c r="D4455" s="31" t="s">
        <v>7216</v>
      </c>
      <c r="E4455" s="31" t="s">
        <v>8479</v>
      </c>
      <c r="F4455" s="31" t="s">
        <v>8480</v>
      </c>
      <c r="G4455" s="32" t="s">
        <v>40</v>
      </c>
      <c r="H4455" s="33">
        <v>0</v>
      </c>
      <c r="I4455" s="67">
        <v>590000000</v>
      </c>
      <c r="J4455" s="32" t="s">
        <v>41</v>
      </c>
      <c r="K4455" s="32" t="s">
        <v>61</v>
      </c>
      <c r="L4455" s="32" t="s">
        <v>41</v>
      </c>
      <c r="M4455" s="32" t="s">
        <v>69</v>
      </c>
      <c r="N4455" s="32" t="s">
        <v>11003</v>
      </c>
      <c r="O4455" s="32" t="s">
        <v>354</v>
      </c>
      <c r="P4455" s="32" t="s">
        <v>133</v>
      </c>
      <c r="Q4455" s="32" t="s">
        <v>134</v>
      </c>
      <c r="R4455" s="34">
        <v>36</v>
      </c>
      <c r="S4455" s="34">
        <v>2800</v>
      </c>
      <c r="T4455" s="35">
        <f t="shared" si="336"/>
        <v>100800</v>
      </c>
      <c r="U4455" s="36">
        <f t="shared" si="337"/>
        <v>112896.00000000001</v>
      </c>
      <c r="V4455" s="37" t="s">
        <v>48</v>
      </c>
      <c r="W4455" s="32">
        <v>2016</v>
      </c>
      <c r="X4455" s="38" t="s">
        <v>48</v>
      </c>
    </row>
    <row r="4456" spans="1:24" ht="50.1" customHeight="1">
      <c r="A4456" s="29" t="s">
        <v>11005</v>
      </c>
      <c r="B4456" s="30" t="s">
        <v>35</v>
      </c>
      <c r="C4456" s="31" t="s">
        <v>8482</v>
      </c>
      <c r="D4456" s="31" t="s">
        <v>8483</v>
      </c>
      <c r="E4456" s="31" t="s">
        <v>8484</v>
      </c>
      <c r="F4456" s="31" t="s">
        <v>8485</v>
      </c>
      <c r="G4456" s="32" t="s">
        <v>40</v>
      </c>
      <c r="H4456" s="33">
        <v>0</v>
      </c>
      <c r="I4456" s="67">
        <v>590000000</v>
      </c>
      <c r="J4456" s="32" t="s">
        <v>41</v>
      </c>
      <c r="K4456" s="32" t="s">
        <v>61</v>
      </c>
      <c r="L4456" s="32" t="s">
        <v>41</v>
      </c>
      <c r="M4456" s="32" t="s">
        <v>69</v>
      </c>
      <c r="N4456" s="32" t="s">
        <v>11003</v>
      </c>
      <c r="O4456" s="32" t="s">
        <v>354</v>
      </c>
      <c r="P4456" s="32" t="s">
        <v>133</v>
      </c>
      <c r="Q4456" s="32" t="s">
        <v>134</v>
      </c>
      <c r="R4456" s="34">
        <v>10.3</v>
      </c>
      <c r="S4456" s="34">
        <v>4200</v>
      </c>
      <c r="T4456" s="35">
        <f t="shared" si="336"/>
        <v>43260</v>
      </c>
      <c r="U4456" s="36">
        <f t="shared" si="337"/>
        <v>48451.200000000004</v>
      </c>
      <c r="V4456" s="37" t="s">
        <v>48</v>
      </c>
      <c r="W4456" s="32">
        <v>2016</v>
      </c>
      <c r="X4456" s="38" t="s">
        <v>48</v>
      </c>
    </row>
    <row r="4457" spans="1:24" ht="50.1" customHeight="1">
      <c r="A4457" s="29" t="s">
        <v>11006</v>
      </c>
      <c r="B4457" s="30" t="s">
        <v>35</v>
      </c>
      <c r="C4457" s="31" t="s">
        <v>8487</v>
      </c>
      <c r="D4457" s="31" t="s">
        <v>8488</v>
      </c>
      <c r="E4457" s="31" t="s">
        <v>8489</v>
      </c>
      <c r="F4457" s="31" t="s">
        <v>8490</v>
      </c>
      <c r="G4457" s="32" t="s">
        <v>40</v>
      </c>
      <c r="H4457" s="33">
        <v>0</v>
      </c>
      <c r="I4457" s="67">
        <v>590000000</v>
      </c>
      <c r="J4457" s="32" t="s">
        <v>41</v>
      </c>
      <c r="K4457" s="32" t="s">
        <v>61</v>
      </c>
      <c r="L4457" s="32" t="s">
        <v>41</v>
      </c>
      <c r="M4457" s="32" t="s">
        <v>69</v>
      </c>
      <c r="N4457" s="32" t="s">
        <v>11003</v>
      </c>
      <c r="O4457" s="32" t="s">
        <v>354</v>
      </c>
      <c r="P4457" s="32" t="s">
        <v>189</v>
      </c>
      <c r="Q4457" s="32" t="s">
        <v>190</v>
      </c>
      <c r="R4457" s="34">
        <v>60</v>
      </c>
      <c r="S4457" s="34">
        <v>1050</v>
      </c>
      <c r="T4457" s="35">
        <f t="shared" si="336"/>
        <v>63000</v>
      </c>
      <c r="U4457" s="36">
        <f t="shared" si="337"/>
        <v>70560</v>
      </c>
      <c r="V4457" s="37" t="s">
        <v>48</v>
      </c>
      <c r="W4457" s="32">
        <v>2016</v>
      </c>
      <c r="X4457" s="38" t="s">
        <v>48</v>
      </c>
    </row>
    <row r="4458" spans="1:24" ht="50.1" customHeight="1">
      <c r="A4458" s="29" t="s">
        <v>11007</v>
      </c>
      <c r="B4458" s="30" t="s">
        <v>35</v>
      </c>
      <c r="C4458" s="31" t="s">
        <v>11008</v>
      </c>
      <c r="D4458" s="31" t="s">
        <v>829</v>
      </c>
      <c r="E4458" s="31" t="s">
        <v>11009</v>
      </c>
      <c r="F4458" s="31" t="s">
        <v>11010</v>
      </c>
      <c r="G4458" s="32" t="s">
        <v>40</v>
      </c>
      <c r="H4458" s="33">
        <v>0</v>
      </c>
      <c r="I4458" s="67">
        <v>590000000</v>
      </c>
      <c r="J4458" s="32" t="s">
        <v>6956</v>
      </c>
      <c r="K4458" s="32" t="s">
        <v>61</v>
      </c>
      <c r="L4458" s="32" t="s">
        <v>6956</v>
      </c>
      <c r="M4458" s="32" t="s">
        <v>84</v>
      </c>
      <c r="N4458" s="32" t="s">
        <v>11011</v>
      </c>
      <c r="O4458" s="32" t="s">
        <v>62</v>
      </c>
      <c r="P4458" s="32" t="s">
        <v>189</v>
      </c>
      <c r="Q4458" s="32" t="s">
        <v>190</v>
      </c>
      <c r="R4458" s="34">
        <v>55.5</v>
      </c>
      <c r="S4458" s="34">
        <v>9200</v>
      </c>
      <c r="T4458" s="35">
        <f t="shared" si="336"/>
        <v>510600</v>
      </c>
      <c r="U4458" s="36">
        <f t="shared" si="337"/>
        <v>571872</v>
      </c>
      <c r="V4458" s="37" t="s">
        <v>48</v>
      </c>
      <c r="W4458" s="32">
        <v>2016</v>
      </c>
      <c r="X4458" s="38" t="s">
        <v>48</v>
      </c>
    </row>
    <row r="4459" spans="1:24" ht="50.1" customHeight="1">
      <c r="A4459" s="29" t="s">
        <v>11012</v>
      </c>
      <c r="B4459" s="30" t="s">
        <v>35</v>
      </c>
      <c r="C4459" s="31" t="s">
        <v>11013</v>
      </c>
      <c r="D4459" s="31" t="s">
        <v>2227</v>
      </c>
      <c r="E4459" s="31" t="s">
        <v>11014</v>
      </c>
      <c r="F4459" s="31" t="s">
        <v>11015</v>
      </c>
      <c r="G4459" s="32" t="s">
        <v>40</v>
      </c>
      <c r="H4459" s="33">
        <v>0</v>
      </c>
      <c r="I4459" s="67">
        <v>590000000</v>
      </c>
      <c r="J4459" s="32" t="s">
        <v>6956</v>
      </c>
      <c r="K4459" s="32" t="s">
        <v>61</v>
      </c>
      <c r="L4459" s="32" t="s">
        <v>6956</v>
      </c>
      <c r="M4459" s="32" t="s">
        <v>84</v>
      </c>
      <c r="N4459" s="32" t="s">
        <v>11011</v>
      </c>
      <c r="O4459" s="32" t="s">
        <v>62</v>
      </c>
      <c r="P4459" s="32" t="s">
        <v>189</v>
      </c>
      <c r="Q4459" s="32" t="s">
        <v>190</v>
      </c>
      <c r="R4459" s="34">
        <v>60</v>
      </c>
      <c r="S4459" s="34">
        <v>11500</v>
      </c>
      <c r="T4459" s="35">
        <f t="shared" si="336"/>
        <v>690000</v>
      </c>
      <c r="U4459" s="36">
        <f t="shared" si="337"/>
        <v>772800.00000000012</v>
      </c>
      <c r="V4459" s="37" t="s">
        <v>48</v>
      </c>
      <c r="W4459" s="32">
        <v>2016</v>
      </c>
      <c r="X4459" s="38" t="s">
        <v>48</v>
      </c>
    </row>
    <row r="4460" spans="1:24" ht="50.1" customHeight="1">
      <c r="A4460" s="29" t="s">
        <v>11016</v>
      </c>
      <c r="B4460" s="30" t="s">
        <v>35</v>
      </c>
      <c r="C4460" s="31" t="s">
        <v>11017</v>
      </c>
      <c r="D4460" s="31" t="s">
        <v>5029</v>
      </c>
      <c r="E4460" s="31" t="s">
        <v>11018</v>
      </c>
      <c r="F4460" s="31" t="s">
        <v>11019</v>
      </c>
      <c r="G4460" s="32" t="s">
        <v>40</v>
      </c>
      <c r="H4460" s="33">
        <v>0</v>
      </c>
      <c r="I4460" s="67">
        <v>590000000</v>
      </c>
      <c r="J4460" s="32" t="s">
        <v>6956</v>
      </c>
      <c r="K4460" s="32" t="s">
        <v>61</v>
      </c>
      <c r="L4460" s="32" t="s">
        <v>6956</v>
      </c>
      <c r="M4460" s="32" t="s">
        <v>84</v>
      </c>
      <c r="N4460" s="32" t="s">
        <v>11011</v>
      </c>
      <c r="O4460" s="32" t="s">
        <v>62</v>
      </c>
      <c r="P4460" s="32" t="s">
        <v>189</v>
      </c>
      <c r="Q4460" s="32" t="s">
        <v>190</v>
      </c>
      <c r="R4460" s="34">
        <v>10</v>
      </c>
      <c r="S4460" s="34">
        <v>3300</v>
      </c>
      <c r="T4460" s="35">
        <f t="shared" si="336"/>
        <v>33000</v>
      </c>
      <c r="U4460" s="36">
        <f t="shared" si="337"/>
        <v>36960</v>
      </c>
      <c r="V4460" s="37" t="s">
        <v>48</v>
      </c>
      <c r="W4460" s="32">
        <v>2016</v>
      </c>
      <c r="X4460" s="38" t="s">
        <v>48</v>
      </c>
    </row>
    <row r="4461" spans="1:24" ht="50.1" customHeight="1">
      <c r="A4461" s="29" t="s">
        <v>11020</v>
      </c>
      <c r="B4461" s="30" t="s">
        <v>35</v>
      </c>
      <c r="C4461" s="31" t="s">
        <v>4785</v>
      </c>
      <c r="D4461" s="31" t="s">
        <v>4772</v>
      </c>
      <c r="E4461" s="31" t="s">
        <v>4786</v>
      </c>
      <c r="F4461" s="31" t="s">
        <v>11021</v>
      </c>
      <c r="G4461" s="32" t="s">
        <v>40</v>
      </c>
      <c r="H4461" s="33">
        <v>0</v>
      </c>
      <c r="I4461" s="67">
        <v>590000000</v>
      </c>
      <c r="J4461" s="32" t="s">
        <v>6956</v>
      </c>
      <c r="K4461" s="32" t="s">
        <v>61</v>
      </c>
      <c r="L4461" s="32" t="s">
        <v>41</v>
      </c>
      <c r="M4461" s="32" t="s">
        <v>69</v>
      </c>
      <c r="N4461" s="32" t="s">
        <v>1481</v>
      </c>
      <c r="O4461" s="32" t="s">
        <v>2295</v>
      </c>
      <c r="P4461" s="32" t="s">
        <v>162</v>
      </c>
      <c r="Q4461" s="32" t="s">
        <v>163</v>
      </c>
      <c r="R4461" s="34">
        <v>8.5679999999999996</v>
      </c>
      <c r="S4461" s="34">
        <v>596800</v>
      </c>
      <c r="T4461" s="35">
        <f t="shared" si="336"/>
        <v>5113382.3999999994</v>
      </c>
      <c r="U4461" s="36">
        <f t="shared" si="337"/>
        <v>5726988.2879999997</v>
      </c>
      <c r="V4461" s="37" t="s">
        <v>48</v>
      </c>
      <c r="W4461" s="32">
        <v>2016</v>
      </c>
      <c r="X4461" s="38" t="s">
        <v>48</v>
      </c>
    </row>
    <row r="4462" spans="1:24" ht="50.1" customHeight="1">
      <c r="A4462" s="29" t="s">
        <v>11022</v>
      </c>
      <c r="B4462" s="30" t="s">
        <v>35</v>
      </c>
      <c r="C4462" s="31" t="s">
        <v>11023</v>
      </c>
      <c r="D4462" s="31" t="s">
        <v>11024</v>
      </c>
      <c r="E4462" s="31" t="s">
        <v>11025</v>
      </c>
      <c r="F4462" s="31" t="s">
        <v>11026</v>
      </c>
      <c r="G4462" s="32" t="s">
        <v>40</v>
      </c>
      <c r="H4462" s="33">
        <v>0</v>
      </c>
      <c r="I4462" s="67">
        <v>590000000</v>
      </c>
      <c r="J4462" s="32" t="s">
        <v>394</v>
      </c>
      <c r="K4462" s="32" t="s">
        <v>61</v>
      </c>
      <c r="L4462" s="32" t="s">
        <v>83</v>
      </c>
      <c r="M4462" s="32" t="s">
        <v>69</v>
      </c>
      <c r="N4462" s="32" t="s">
        <v>11027</v>
      </c>
      <c r="O4462" s="32" t="s">
        <v>62</v>
      </c>
      <c r="P4462" s="32">
        <v>796</v>
      </c>
      <c r="Q4462" s="32" t="s">
        <v>47</v>
      </c>
      <c r="R4462" s="34">
        <v>34</v>
      </c>
      <c r="S4462" s="34">
        <v>1200</v>
      </c>
      <c r="T4462" s="35">
        <f t="shared" si="336"/>
        <v>40800</v>
      </c>
      <c r="U4462" s="36">
        <f t="shared" si="337"/>
        <v>45696.000000000007</v>
      </c>
      <c r="V4462" s="37" t="s">
        <v>48</v>
      </c>
      <c r="W4462" s="32">
        <v>2016</v>
      </c>
      <c r="X4462" s="38" t="s">
        <v>48</v>
      </c>
    </row>
    <row r="4463" spans="1:24" ht="50.1" customHeight="1">
      <c r="A4463" s="29" t="s">
        <v>11028</v>
      </c>
      <c r="B4463" s="30" t="s">
        <v>35</v>
      </c>
      <c r="C4463" s="31" t="s">
        <v>11023</v>
      </c>
      <c r="D4463" s="31" t="s">
        <v>11024</v>
      </c>
      <c r="E4463" s="31" t="s">
        <v>11025</v>
      </c>
      <c r="F4463" s="31" t="s">
        <v>11029</v>
      </c>
      <c r="G4463" s="32" t="s">
        <v>40</v>
      </c>
      <c r="H4463" s="33">
        <v>0</v>
      </c>
      <c r="I4463" s="67">
        <v>590000000</v>
      </c>
      <c r="J4463" s="32" t="s">
        <v>394</v>
      </c>
      <c r="K4463" s="32" t="s">
        <v>61</v>
      </c>
      <c r="L4463" s="32" t="s">
        <v>83</v>
      </c>
      <c r="M4463" s="32" t="s">
        <v>69</v>
      </c>
      <c r="N4463" s="32" t="s">
        <v>11027</v>
      </c>
      <c r="O4463" s="32" t="s">
        <v>62</v>
      </c>
      <c r="P4463" s="32">
        <v>796</v>
      </c>
      <c r="Q4463" s="32" t="s">
        <v>47</v>
      </c>
      <c r="R4463" s="34">
        <v>15</v>
      </c>
      <c r="S4463" s="34">
        <v>1600</v>
      </c>
      <c r="T4463" s="35">
        <f t="shared" si="336"/>
        <v>24000</v>
      </c>
      <c r="U4463" s="36">
        <f t="shared" si="337"/>
        <v>26880.000000000004</v>
      </c>
      <c r="V4463" s="37" t="s">
        <v>48</v>
      </c>
      <c r="W4463" s="32">
        <v>2016</v>
      </c>
      <c r="X4463" s="38" t="s">
        <v>48</v>
      </c>
    </row>
    <row r="4464" spans="1:24" ht="50.1" customHeight="1">
      <c r="A4464" s="29" t="s">
        <v>11030</v>
      </c>
      <c r="B4464" s="30" t="s">
        <v>35</v>
      </c>
      <c r="C4464" s="31" t="s">
        <v>3156</v>
      </c>
      <c r="D4464" s="31" t="s">
        <v>3142</v>
      </c>
      <c r="E4464" s="31" t="s">
        <v>3157</v>
      </c>
      <c r="F4464" s="31" t="s">
        <v>3158</v>
      </c>
      <c r="G4464" s="32" t="s">
        <v>40</v>
      </c>
      <c r="H4464" s="33">
        <v>0</v>
      </c>
      <c r="I4464" s="67">
        <v>590000000</v>
      </c>
      <c r="J4464" s="32" t="s">
        <v>41</v>
      </c>
      <c r="K4464" s="32" t="s">
        <v>61</v>
      </c>
      <c r="L4464" s="32" t="s">
        <v>41</v>
      </c>
      <c r="M4464" s="32" t="s">
        <v>84</v>
      </c>
      <c r="N4464" s="32" t="s">
        <v>353</v>
      </c>
      <c r="O4464" s="32" t="s">
        <v>354</v>
      </c>
      <c r="P4464" s="32" t="s">
        <v>189</v>
      </c>
      <c r="Q4464" s="32" t="s">
        <v>190</v>
      </c>
      <c r="R4464" s="34">
        <v>866</v>
      </c>
      <c r="S4464" s="34">
        <v>342.85</v>
      </c>
      <c r="T4464" s="35">
        <f t="shared" si="336"/>
        <v>296908.10000000003</v>
      </c>
      <c r="U4464" s="36">
        <f t="shared" si="337"/>
        <v>332537.07200000004</v>
      </c>
      <c r="V4464" s="37" t="s">
        <v>48</v>
      </c>
      <c r="W4464" s="32">
        <v>2016</v>
      </c>
      <c r="X4464" s="38" t="s">
        <v>48</v>
      </c>
    </row>
    <row r="4465" spans="1:24" ht="50.1" customHeight="1">
      <c r="A4465" s="29" t="s">
        <v>11031</v>
      </c>
      <c r="B4465" s="30" t="s">
        <v>35</v>
      </c>
      <c r="C4465" s="31" t="s">
        <v>8752</v>
      </c>
      <c r="D4465" s="31" t="s">
        <v>8753</v>
      </c>
      <c r="E4465" s="31" t="s">
        <v>8754</v>
      </c>
      <c r="F4465" s="31" t="s">
        <v>11032</v>
      </c>
      <c r="G4465" s="32" t="s">
        <v>40</v>
      </c>
      <c r="H4465" s="33">
        <v>0</v>
      </c>
      <c r="I4465" s="67">
        <v>590000000</v>
      </c>
      <c r="J4465" s="32" t="s">
        <v>394</v>
      </c>
      <c r="K4465" s="32" t="s">
        <v>61</v>
      </c>
      <c r="L4465" s="32" t="s">
        <v>83</v>
      </c>
      <c r="M4465" s="32" t="s">
        <v>69</v>
      </c>
      <c r="N4465" s="32" t="s">
        <v>11033</v>
      </c>
      <c r="O4465" s="32" t="s">
        <v>11034</v>
      </c>
      <c r="P4465" s="32">
        <v>796</v>
      </c>
      <c r="Q4465" s="32" t="s">
        <v>47</v>
      </c>
      <c r="R4465" s="34">
        <v>2</v>
      </c>
      <c r="S4465" s="34">
        <v>247000</v>
      </c>
      <c r="T4465" s="35">
        <f t="shared" si="336"/>
        <v>494000</v>
      </c>
      <c r="U4465" s="36">
        <f t="shared" si="337"/>
        <v>553280</v>
      </c>
      <c r="V4465" s="37" t="s">
        <v>48</v>
      </c>
      <c r="W4465" s="32">
        <v>2016</v>
      </c>
      <c r="X4465" s="38" t="s">
        <v>48</v>
      </c>
    </row>
    <row r="4466" spans="1:24" ht="50.1" customHeight="1">
      <c r="A4466" s="29" t="s">
        <v>11035</v>
      </c>
      <c r="B4466" s="30" t="s">
        <v>35</v>
      </c>
      <c r="C4466" s="31" t="s">
        <v>9020</v>
      </c>
      <c r="D4466" s="31" t="s">
        <v>9021</v>
      </c>
      <c r="E4466" s="31" t="s">
        <v>9022</v>
      </c>
      <c r="F4466" s="31" t="s">
        <v>11036</v>
      </c>
      <c r="G4466" s="32" t="s">
        <v>40</v>
      </c>
      <c r="H4466" s="33">
        <v>0</v>
      </c>
      <c r="I4466" s="67">
        <v>590000000</v>
      </c>
      <c r="J4466" s="32" t="s">
        <v>394</v>
      </c>
      <c r="K4466" s="32" t="s">
        <v>61</v>
      </c>
      <c r="L4466" s="32" t="s">
        <v>83</v>
      </c>
      <c r="M4466" s="32" t="s">
        <v>69</v>
      </c>
      <c r="N4466" s="32" t="s">
        <v>11037</v>
      </c>
      <c r="O4466" s="32" t="s">
        <v>3711</v>
      </c>
      <c r="P4466" s="32">
        <v>796</v>
      </c>
      <c r="Q4466" s="32" t="s">
        <v>47</v>
      </c>
      <c r="R4466" s="34">
        <v>8</v>
      </c>
      <c r="S4466" s="34">
        <v>235000</v>
      </c>
      <c r="T4466" s="35">
        <f t="shared" si="336"/>
        <v>1880000</v>
      </c>
      <c r="U4466" s="36">
        <f t="shared" si="337"/>
        <v>2105600</v>
      </c>
      <c r="V4466" s="37" t="s">
        <v>48</v>
      </c>
      <c r="W4466" s="32">
        <v>2016</v>
      </c>
      <c r="X4466" s="38" t="s">
        <v>48</v>
      </c>
    </row>
    <row r="4467" spans="1:24" ht="50.1" customHeight="1">
      <c r="A4467" s="29" t="s">
        <v>11038</v>
      </c>
      <c r="B4467" s="30" t="s">
        <v>35</v>
      </c>
      <c r="C4467" s="31" t="s">
        <v>11039</v>
      </c>
      <c r="D4467" s="31" t="s">
        <v>1672</v>
      </c>
      <c r="E4467" s="31" t="s">
        <v>11040</v>
      </c>
      <c r="F4467" s="31" t="s">
        <v>11041</v>
      </c>
      <c r="G4467" s="32" t="s">
        <v>40</v>
      </c>
      <c r="H4467" s="33">
        <v>0</v>
      </c>
      <c r="I4467" s="67">
        <v>590000000</v>
      </c>
      <c r="J4467" s="32" t="s">
        <v>394</v>
      </c>
      <c r="K4467" s="32" t="s">
        <v>61</v>
      </c>
      <c r="L4467" s="32" t="s">
        <v>83</v>
      </c>
      <c r="M4467" s="32" t="s">
        <v>69</v>
      </c>
      <c r="N4467" s="32" t="s">
        <v>11042</v>
      </c>
      <c r="O4467" s="32" t="s">
        <v>3711</v>
      </c>
      <c r="P4467" s="32">
        <v>796</v>
      </c>
      <c r="Q4467" s="32" t="s">
        <v>47</v>
      </c>
      <c r="R4467" s="34">
        <v>24</v>
      </c>
      <c r="S4467" s="34">
        <v>350</v>
      </c>
      <c r="T4467" s="35">
        <f t="shared" si="336"/>
        <v>8400</v>
      </c>
      <c r="U4467" s="36">
        <f t="shared" si="337"/>
        <v>9408</v>
      </c>
      <c r="V4467" s="37" t="s">
        <v>48</v>
      </c>
      <c r="W4467" s="32">
        <v>2016</v>
      </c>
      <c r="X4467" s="38" t="s">
        <v>48</v>
      </c>
    </row>
    <row r="4468" spans="1:24" ht="50.1" customHeight="1">
      <c r="A4468" s="29" t="s">
        <v>11043</v>
      </c>
      <c r="B4468" s="30" t="s">
        <v>35</v>
      </c>
      <c r="C4468" s="31" t="s">
        <v>11044</v>
      </c>
      <c r="D4468" s="31" t="s">
        <v>3672</v>
      </c>
      <c r="E4468" s="31" t="s">
        <v>11045</v>
      </c>
      <c r="F4468" s="31" t="s">
        <v>11046</v>
      </c>
      <c r="G4468" s="32" t="s">
        <v>40</v>
      </c>
      <c r="H4468" s="33">
        <v>0</v>
      </c>
      <c r="I4468" s="67">
        <v>590000000</v>
      </c>
      <c r="J4468" s="32" t="s">
        <v>394</v>
      </c>
      <c r="K4468" s="32" t="s">
        <v>61</v>
      </c>
      <c r="L4468" s="32" t="s">
        <v>83</v>
      </c>
      <c r="M4468" s="32" t="s">
        <v>69</v>
      </c>
      <c r="N4468" s="32" t="s">
        <v>11042</v>
      </c>
      <c r="O4468" s="32" t="s">
        <v>3711</v>
      </c>
      <c r="P4468" s="32">
        <v>796</v>
      </c>
      <c r="Q4468" s="32" t="s">
        <v>47</v>
      </c>
      <c r="R4468" s="34">
        <v>1</v>
      </c>
      <c r="S4468" s="34">
        <v>300</v>
      </c>
      <c r="T4468" s="35">
        <f t="shared" si="336"/>
        <v>300</v>
      </c>
      <c r="U4468" s="36">
        <f t="shared" si="337"/>
        <v>336.00000000000006</v>
      </c>
      <c r="V4468" s="37" t="s">
        <v>48</v>
      </c>
      <c r="W4468" s="32">
        <v>2016</v>
      </c>
      <c r="X4468" s="38" t="s">
        <v>48</v>
      </c>
    </row>
    <row r="4469" spans="1:24" ht="50.1" customHeight="1">
      <c r="A4469" s="29" t="s">
        <v>11047</v>
      </c>
      <c r="B4469" s="30" t="s">
        <v>35</v>
      </c>
      <c r="C4469" s="31" t="s">
        <v>11048</v>
      </c>
      <c r="D4469" s="31" t="s">
        <v>3672</v>
      </c>
      <c r="E4469" s="31" t="s">
        <v>11049</v>
      </c>
      <c r="F4469" s="31" t="s">
        <v>11050</v>
      </c>
      <c r="G4469" s="32" t="s">
        <v>40</v>
      </c>
      <c r="H4469" s="33">
        <v>0</v>
      </c>
      <c r="I4469" s="67">
        <v>590000000</v>
      </c>
      <c r="J4469" s="32" t="s">
        <v>394</v>
      </c>
      <c r="K4469" s="32" t="s">
        <v>61</v>
      </c>
      <c r="L4469" s="32" t="s">
        <v>83</v>
      </c>
      <c r="M4469" s="32" t="s">
        <v>69</v>
      </c>
      <c r="N4469" s="32" t="s">
        <v>11042</v>
      </c>
      <c r="O4469" s="32" t="s">
        <v>3711</v>
      </c>
      <c r="P4469" s="32">
        <v>796</v>
      </c>
      <c r="Q4469" s="32" t="s">
        <v>47</v>
      </c>
      <c r="R4469" s="34">
        <v>1</v>
      </c>
      <c r="S4469" s="34">
        <v>850</v>
      </c>
      <c r="T4469" s="35">
        <f t="shared" si="336"/>
        <v>850</v>
      </c>
      <c r="U4469" s="36">
        <f t="shared" si="337"/>
        <v>952.00000000000011</v>
      </c>
      <c r="V4469" s="37" t="s">
        <v>48</v>
      </c>
      <c r="W4469" s="32">
        <v>2016</v>
      </c>
      <c r="X4469" s="38" t="s">
        <v>48</v>
      </c>
    </row>
    <row r="4470" spans="1:24" ht="50.1" customHeight="1">
      <c r="A4470" s="29" t="s">
        <v>11051</v>
      </c>
      <c r="B4470" s="30" t="s">
        <v>35</v>
      </c>
      <c r="C4470" s="31" t="s">
        <v>11052</v>
      </c>
      <c r="D4470" s="31" t="s">
        <v>9903</v>
      </c>
      <c r="E4470" s="31" t="s">
        <v>11053</v>
      </c>
      <c r="F4470" s="31" t="s">
        <v>11054</v>
      </c>
      <c r="G4470" s="32" t="s">
        <v>40</v>
      </c>
      <c r="H4470" s="33">
        <v>0</v>
      </c>
      <c r="I4470" s="67">
        <v>590000000</v>
      </c>
      <c r="J4470" s="32" t="s">
        <v>394</v>
      </c>
      <c r="K4470" s="32" t="s">
        <v>61</v>
      </c>
      <c r="L4470" s="32" t="s">
        <v>83</v>
      </c>
      <c r="M4470" s="32" t="s">
        <v>69</v>
      </c>
      <c r="N4470" s="32" t="s">
        <v>11042</v>
      </c>
      <c r="O4470" s="32" t="s">
        <v>3711</v>
      </c>
      <c r="P4470" s="32">
        <v>796</v>
      </c>
      <c r="Q4470" s="32" t="s">
        <v>47</v>
      </c>
      <c r="R4470" s="34">
        <v>1</v>
      </c>
      <c r="S4470" s="34">
        <v>900</v>
      </c>
      <c r="T4470" s="35">
        <f t="shared" si="336"/>
        <v>900</v>
      </c>
      <c r="U4470" s="36">
        <f t="shared" si="337"/>
        <v>1008.0000000000001</v>
      </c>
      <c r="V4470" s="37" t="s">
        <v>48</v>
      </c>
      <c r="W4470" s="32">
        <v>2016</v>
      </c>
      <c r="X4470" s="38" t="s">
        <v>48</v>
      </c>
    </row>
    <row r="4471" spans="1:24" ht="50.1" customHeight="1">
      <c r="A4471" s="29" t="s">
        <v>11055</v>
      </c>
      <c r="B4471" s="30" t="s">
        <v>35</v>
      </c>
      <c r="C4471" s="31" t="s">
        <v>9902</v>
      </c>
      <c r="D4471" s="31" t="s">
        <v>9903</v>
      </c>
      <c r="E4471" s="31" t="s">
        <v>9904</v>
      </c>
      <c r="F4471" s="31" t="s">
        <v>11056</v>
      </c>
      <c r="G4471" s="32" t="s">
        <v>40</v>
      </c>
      <c r="H4471" s="33">
        <v>0</v>
      </c>
      <c r="I4471" s="67">
        <v>590000000</v>
      </c>
      <c r="J4471" s="32" t="s">
        <v>394</v>
      </c>
      <c r="K4471" s="32" t="s">
        <v>61</v>
      </c>
      <c r="L4471" s="32" t="s">
        <v>83</v>
      </c>
      <c r="M4471" s="32" t="s">
        <v>69</v>
      </c>
      <c r="N4471" s="32" t="s">
        <v>11042</v>
      </c>
      <c r="O4471" s="32" t="s">
        <v>3711</v>
      </c>
      <c r="P4471" s="32">
        <v>796</v>
      </c>
      <c r="Q4471" s="32" t="s">
        <v>47</v>
      </c>
      <c r="R4471" s="34">
        <v>1</v>
      </c>
      <c r="S4471" s="34">
        <v>1100</v>
      </c>
      <c r="T4471" s="35">
        <f t="shared" si="336"/>
        <v>1100</v>
      </c>
      <c r="U4471" s="36">
        <f t="shared" si="337"/>
        <v>1232.0000000000002</v>
      </c>
      <c r="V4471" s="37" t="s">
        <v>48</v>
      </c>
      <c r="W4471" s="32">
        <v>2016</v>
      </c>
      <c r="X4471" s="38" t="s">
        <v>48</v>
      </c>
    </row>
    <row r="4472" spans="1:24" ht="50.1" customHeight="1">
      <c r="A4472" s="29" t="s">
        <v>11057</v>
      </c>
      <c r="B4472" s="30" t="s">
        <v>35</v>
      </c>
      <c r="C4472" s="31" t="s">
        <v>11058</v>
      </c>
      <c r="D4472" s="31" t="s">
        <v>11059</v>
      </c>
      <c r="E4472" s="31" t="s">
        <v>11060</v>
      </c>
      <c r="F4472" s="31" t="s">
        <v>11061</v>
      </c>
      <c r="G4472" s="32" t="s">
        <v>40</v>
      </c>
      <c r="H4472" s="33">
        <v>0</v>
      </c>
      <c r="I4472" s="67">
        <v>590000000</v>
      </c>
      <c r="J4472" s="32" t="s">
        <v>394</v>
      </c>
      <c r="K4472" s="32" t="s">
        <v>61</v>
      </c>
      <c r="L4472" s="32" t="s">
        <v>83</v>
      </c>
      <c r="M4472" s="32" t="s">
        <v>69</v>
      </c>
      <c r="N4472" s="32" t="s">
        <v>11042</v>
      </c>
      <c r="O4472" s="32" t="s">
        <v>3711</v>
      </c>
      <c r="P4472" s="32">
        <v>796</v>
      </c>
      <c r="Q4472" s="32" t="s">
        <v>47</v>
      </c>
      <c r="R4472" s="34">
        <v>1</v>
      </c>
      <c r="S4472" s="34">
        <v>1500</v>
      </c>
      <c r="T4472" s="35">
        <f t="shared" si="336"/>
        <v>1500</v>
      </c>
      <c r="U4472" s="36">
        <f t="shared" si="337"/>
        <v>1680.0000000000002</v>
      </c>
      <c r="V4472" s="37" t="s">
        <v>48</v>
      </c>
      <c r="W4472" s="32">
        <v>2016</v>
      </c>
      <c r="X4472" s="38" t="s">
        <v>48</v>
      </c>
    </row>
    <row r="4473" spans="1:24" ht="50.1" customHeight="1">
      <c r="A4473" s="29" t="s">
        <v>11062</v>
      </c>
      <c r="B4473" s="30" t="s">
        <v>35</v>
      </c>
      <c r="C4473" s="31" t="s">
        <v>11063</v>
      </c>
      <c r="D4473" s="31" t="s">
        <v>11064</v>
      </c>
      <c r="E4473" s="31" t="s">
        <v>11065</v>
      </c>
      <c r="F4473" s="31" t="s">
        <v>11066</v>
      </c>
      <c r="G4473" s="32" t="s">
        <v>40</v>
      </c>
      <c r="H4473" s="33">
        <v>0</v>
      </c>
      <c r="I4473" s="67">
        <v>590000000</v>
      </c>
      <c r="J4473" s="32" t="s">
        <v>394</v>
      </c>
      <c r="K4473" s="32" t="s">
        <v>61</v>
      </c>
      <c r="L4473" s="32" t="s">
        <v>83</v>
      </c>
      <c r="M4473" s="32" t="s">
        <v>69</v>
      </c>
      <c r="N4473" s="32" t="s">
        <v>11042</v>
      </c>
      <c r="O4473" s="32" t="s">
        <v>3711</v>
      </c>
      <c r="P4473" s="32">
        <v>796</v>
      </c>
      <c r="Q4473" s="32" t="s">
        <v>47</v>
      </c>
      <c r="R4473" s="34">
        <v>1</v>
      </c>
      <c r="S4473" s="34">
        <v>500</v>
      </c>
      <c r="T4473" s="35">
        <f t="shared" si="336"/>
        <v>500</v>
      </c>
      <c r="U4473" s="36">
        <f t="shared" si="337"/>
        <v>560</v>
      </c>
      <c r="V4473" s="37" t="s">
        <v>48</v>
      </c>
      <c r="W4473" s="32">
        <v>2016</v>
      </c>
      <c r="X4473" s="38" t="s">
        <v>48</v>
      </c>
    </row>
    <row r="4474" spans="1:24" ht="50.1" customHeight="1">
      <c r="A4474" s="29" t="s">
        <v>11067</v>
      </c>
      <c r="B4474" s="30" t="s">
        <v>35</v>
      </c>
      <c r="C4474" s="31" t="s">
        <v>11068</v>
      </c>
      <c r="D4474" s="31" t="s">
        <v>1672</v>
      </c>
      <c r="E4474" s="31" t="s">
        <v>11069</v>
      </c>
      <c r="F4474" s="31" t="s">
        <v>11070</v>
      </c>
      <c r="G4474" s="32" t="s">
        <v>40</v>
      </c>
      <c r="H4474" s="33">
        <v>0</v>
      </c>
      <c r="I4474" s="67">
        <v>590000000</v>
      </c>
      <c r="J4474" s="32" t="s">
        <v>394</v>
      </c>
      <c r="K4474" s="32" t="s">
        <v>61</v>
      </c>
      <c r="L4474" s="32" t="s">
        <v>83</v>
      </c>
      <c r="M4474" s="32" t="s">
        <v>69</v>
      </c>
      <c r="N4474" s="32" t="s">
        <v>11042</v>
      </c>
      <c r="O4474" s="32" t="s">
        <v>3711</v>
      </c>
      <c r="P4474" s="32">
        <v>796</v>
      </c>
      <c r="Q4474" s="32" t="s">
        <v>47</v>
      </c>
      <c r="R4474" s="34">
        <v>1</v>
      </c>
      <c r="S4474" s="34">
        <v>200</v>
      </c>
      <c r="T4474" s="35">
        <f t="shared" si="336"/>
        <v>200</v>
      </c>
      <c r="U4474" s="36">
        <f t="shared" si="337"/>
        <v>224.00000000000003</v>
      </c>
      <c r="V4474" s="37" t="s">
        <v>48</v>
      </c>
      <c r="W4474" s="32">
        <v>2016</v>
      </c>
      <c r="X4474" s="38" t="s">
        <v>48</v>
      </c>
    </row>
    <row r="4475" spans="1:24" ht="50.1" customHeight="1">
      <c r="A4475" s="29" t="s">
        <v>11071</v>
      </c>
      <c r="B4475" s="30" t="s">
        <v>35</v>
      </c>
      <c r="C4475" s="31" t="s">
        <v>11052</v>
      </c>
      <c r="D4475" s="31" t="s">
        <v>9903</v>
      </c>
      <c r="E4475" s="31" t="s">
        <v>11053</v>
      </c>
      <c r="F4475" s="31" t="s">
        <v>11072</v>
      </c>
      <c r="G4475" s="32" t="s">
        <v>40</v>
      </c>
      <c r="H4475" s="33">
        <v>0</v>
      </c>
      <c r="I4475" s="67">
        <v>590000000</v>
      </c>
      <c r="J4475" s="32" t="s">
        <v>394</v>
      </c>
      <c r="K4475" s="32" t="s">
        <v>61</v>
      </c>
      <c r="L4475" s="32" t="s">
        <v>83</v>
      </c>
      <c r="M4475" s="32" t="s">
        <v>69</v>
      </c>
      <c r="N4475" s="32" t="s">
        <v>11042</v>
      </c>
      <c r="O4475" s="32" t="s">
        <v>3711</v>
      </c>
      <c r="P4475" s="32">
        <v>796</v>
      </c>
      <c r="Q4475" s="32" t="s">
        <v>47</v>
      </c>
      <c r="R4475" s="34">
        <v>1</v>
      </c>
      <c r="S4475" s="34">
        <v>1000</v>
      </c>
      <c r="T4475" s="35">
        <f t="shared" si="336"/>
        <v>1000</v>
      </c>
      <c r="U4475" s="36">
        <f t="shared" si="337"/>
        <v>1120</v>
      </c>
      <c r="V4475" s="37" t="s">
        <v>48</v>
      </c>
      <c r="W4475" s="32">
        <v>2016</v>
      </c>
      <c r="X4475" s="38" t="s">
        <v>48</v>
      </c>
    </row>
    <row r="4476" spans="1:24" ht="50.1" customHeight="1">
      <c r="A4476" s="29" t="s">
        <v>11073</v>
      </c>
      <c r="B4476" s="30" t="s">
        <v>35</v>
      </c>
      <c r="C4476" s="31" t="s">
        <v>11074</v>
      </c>
      <c r="D4476" s="31" t="s">
        <v>1889</v>
      </c>
      <c r="E4476" s="31" t="s">
        <v>11075</v>
      </c>
      <c r="F4476" s="31" t="s">
        <v>11076</v>
      </c>
      <c r="G4476" s="32" t="s">
        <v>40</v>
      </c>
      <c r="H4476" s="33">
        <v>0</v>
      </c>
      <c r="I4476" s="67">
        <v>590000000</v>
      </c>
      <c r="J4476" s="32" t="s">
        <v>394</v>
      </c>
      <c r="K4476" s="32" t="s">
        <v>61</v>
      </c>
      <c r="L4476" s="32" t="s">
        <v>83</v>
      </c>
      <c r="M4476" s="32" t="s">
        <v>69</v>
      </c>
      <c r="N4476" s="32" t="s">
        <v>11042</v>
      </c>
      <c r="O4476" s="32" t="s">
        <v>3711</v>
      </c>
      <c r="P4476" s="32">
        <v>796</v>
      </c>
      <c r="Q4476" s="32" t="s">
        <v>47</v>
      </c>
      <c r="R4476" s="34">
        <v>1100</v>
      </c>
      <c r="S4476" s="34">
        <v>60</v>
      </c>
      <c r="T4476" s="35">
        <f t="shared" si="336"/>
        <v>66000</v>
      </c>
      <c r="U4476" s="36">
        <f t="shared" si="337"/>
        <v>73920</v>
      </c>
      <c r="V4476" s="37" t="s">
        <v>48</v>
      </c>
      <c r="W4476" s="32">
        <v>2016</v>
      </c>
      <c r="X4476" s="38" t="s">
        <v>48</v>
      </c>
    </row>
    <row r="4477" spans="1:24" ht="50.1" customHeight="1">
      <c r="A4477" s="29" t="s">
        <v>11077</v>
      </c>
      <c r="B4477" s="30" t="s">
        <v>35</v>
      </c>
      <c r="C4477" s="31" t="s">
        <v>11078</v>
      </c>
      <c r="D4477" s="31" t="s">
        <v>11079</v>
      </c>
      <c r="E4477" s="31" t="s">
        <v>11080</v>
      </c>
      <c r="F4477" s="31" t="s">
        <v>11081</v>
      </c>
      <c r="G4477" s="32" t="s">
        <v>103</v>
      </c>
      <c r="H4477" s="33">
        <v>0</v>
      </c>
      <c r="I4477" s="67">
        <v>590000000</v>
      </c>
      <c r="J4477" s="32" t="s">
        <v>394</v>
      </c>
      <c r="K4477" s="32" t="s">
        <v>61</v>
      </c>
      <c r="L4477" s="32" t="s">
        <v>394</v>
      </c>
      <c r="M4477" s="32" t="s">
        <v>84</v>
      </c>
      <c r="N4477" s="32" t="s">
        <v>11082</v>
      </c>
      <c r="O4477" s="32" t="s">
        <v>11083</v>
      </c>
      <c r="P4477" s="32">
        <v>796</v>
      </c>
      <c r="Q4477" s="32" t="s">
        <v>47</v>
      </c>
      <c r="R4477" s="34">
        <v>2</v>
      </c>
      <c r="S4477" s="34">
        <v>1746785</v>
      </c>
      <c r="T4477" s="35">
        <f t="shared" si="336"/>
        <v>3493570</v>
      </c>
      <c r="U4477" s="36">
        <f t="shared" si="337"/>
        <v>3912798.4000000004</v>
      </c>
      <c r="V4477" s="37" t="s">
        <v>48</v>
      </c>
      <c r="W4477" s="32">
        <v>2016</v>
      </c>
      <c r="X4477" s="38" t="s">
        <v>48</v>
      </c>
    </row>
    <row r="4478" spans="1:24" ht="50.1" customHeight="1">
      <c r="A4478" s="29" t="s">
        <v>11084</v>
      </c>
      <c r="B4478" s="30" t="s">
        <v>35</v>
      </c>
      <c r="C4478" s="31" t="s">
        <v>11085</v>
      </c>
      <c r="D4478" s="31" t="s">
        <v>11086</v>
      </c>
      <c r="E4478" s="31" t="s">
        <v>11087</v>
      </c>
      <c r="F4478" s="31" t="s">
        <v>11088</v>
      </c>
      <c r="G4478" s="32" t="s">
        <v>103</v>
      </c>
      <c r="H4478" s="33">
        <v>0</v>
      </c>
      <c r="I4478" s="67">
        <v>590000000</v>
      </c>
      <c r="J4478" s="32" t="s">
        <v>394</v>
      </c>
      <c r="K4478" s="32" t="s">
        <v>61</v>
      </c>
      <c r="L4478" s="32" t="s">
        <v>394</v>
      </c>
      <c r="M4478" s="32" t="s">
        <v>84</v>
      </c>
      <c r="N4478" s="32" t="s">
        <v>11082</v>
      </c>
      <c r="O4478" s="32" t="s">
        <v>11083</v>
      </c>
      <c r="P4478" s="32">
        <v>796</v>
      </c>
      <c r="Q4478" s="32" t="s">
        <v>47</v>
      </c>
      <c r="R4478" s="34">
        <v>1</v>
      </c>
      <c r="S4478" s="34">
        <v>3036650</v>
      </c>
      <c r="T4478" s="35">
        <f t="shared" si="336"/>
        <v>3036650</v>
      </c>
      <c r="U4478" s="36">
        <f t="shared" si="337"/>
        <v>3401048.0000000005</v>
      </c>
      <c r="V4478" s="37" t="s">
        <v>48</v>
      </c>
      <c r="W4478" s="32">
        <v>2016</v>
      </c>
      <c r="X4478" s="38" t="s">
        <v>48</v>
      </c>
    </row>
    <row r="4479" spans="1:24" ht="50.1" customHeight="1">
      <c r="A4479" s="29" t="s">
        <v>11089</v>
      </c>
      <c r="B4479" s="30" t="s">
        <v>35</v>
      </c>
      <c r="C4479" s="31" t="s">
        <v>11090</v>
      </c>
      <c r="D4479" s="31" t="s">
        <v>11091</v>
      </c>
      <c r="E4479" s="31" t="s">
        <v>11092</v>
      </c>
      <c r="F4479" s="31" t="s">
        <v>11093</v>
      </c>
      <c r="G4479" s="32" t="s">
        <v>40</v>
      </c>
      <c r="H4479" s="33">
        <v>0</v>
      </c>
      <c r="I4479" s="67">
        <v>590000000</v>
      </c>
      <c r="J4479" s="32" t="s">
        <v>41</v>
      </c>
      <c r="K4479" s="32" t="s">
        <v>61</v>
      </c>
      <c r="L4479" s="32" t="s">
        <v>41</v>
      </c>
      <c r="M4479" s="32" t="s">
        <v>84</v>
      </c>
      <c r="N4479" s="32" t="s">
        <v>10648</v>
      </c>
      <c r="O4479" s="32" t="s">
        <v>354</v>
      </c>
      <c r="P4479" s="32">
        <v>796</v>
      </c>
      <c r="Q4479" s="32" t="s">
        <v>47</v>
      </c>
      <c r="R4479" s="34">
        <v>4</v>
      </c>
      <c r="S4479" s="34">
        <v>3772.5</v>
      </c>
      <c r="T4479" s="35">
        <f t="shared" ref="T4479:T4542" si="338">R4479*S4479</f>
        <v>15090</v>
      </c>
      <c r="U4479" s="36">
        <f t="shared" ref="U4479:U4542" si="339">T4479*1.12</f>
        <v>16900.800000000003</v>
      </c>
      <c r="V4479" s="37" t="s">
        <v>48</v>
      </c>
      <c r="W4479" s="32">
        <v>2016</v>
      </c>
      <c r="X4479" s="38" t="s">
        <v>48</v>
      </c>
    </row>
    <row r="4480" spans="1:24" ht="50.1" customHeight="1">
      <c r="A4480" s="29" t="s">
        <v>11094</v>
      </c>
      <c r="B4480" s="30" t="s">
        <v>35</v>
      </c>
      <c r="C4480" s="31" t="s">
        <v>11095</v>
      </c>
      <c r="D4480" s="31" t="s">
        <v>11096</v>
      </c>
      <c r="E4480" s="31" t="s">
        <v>11097</v>
      </c>
      <c r="F4480" s="31" t="s">
        <v>11098</v>
      </c>
      <c r="G4480" s="32" t="s">
        <v>40</v>
      </c>
      <c r="H4480" s="33">
        <v>0</v>
      </c>
      <c r="I4480" s="67">
        <v>590000000</v>
      </c>
      <c r="J4480" s="32" t="s">
        <v>41</v>
      </c>
      <c r="K4480" s="32" t="s">
        <v>61</v>
      </c>
      <c r="L4480" s="32" t="s">
        <v>41</v>
      </c>
      <c r="M4480" s="32" t="s">
        <v>84</v>
      </c>
      <c r="N4480" s="32" t="s">
        <v>10648</v>
      </c>
      <c r="O4480" s="32" t="s">
        <v>354</v>
      </c>
      <c r="P4480" s="32" t="s">
        <v>133</v>
      </c>
      <c r="Q4480" s="32" t="s">
        <v>134</v>
      </c>
      <c r="R4480" s="34">
        <v>15</v>
      </c>
      <c r="S4480" s="34">
        <v>6000</v>
      </c>
      <c r="T4480" s="35">
        <f t="shared" si="338"/>
        <v>90000</v>
      </c>
      <c r="U4480" s="36">
        <f t="shared" si="339"/>
        <v>100800.00000000001</v>
      </c>
      <c r="V4480" s="37" t="s">
        <v>48</v>
      </c>
      <c r="W4480" s="32">
        <v>2016</v>
      </c>
      <c r="X4480" s="38" t="s">
        <v>48</v>
      </c>
    </row>
    <row r="4481" spans="1:24" ht="50.1" customHeight="1">
      <c r="A4481" s="29" t="s">
        <v>11099</v>
      </c>
      <c r="B4481" s="30" t="s">
        <v>35</v>
      </c>
      <c r="C4481" s="31" t="s">
        <v>828</v>
      </c>
      <c r="D4481" s="31" t="s">
        <v>829</v>
      </c>
      <c r="E4481" s="31" t="s">
        <v>830</v>
      </c>
      <c r="F4481" s="31" t="s">
        <v>11100</v>
      </c>
      <c r="G4481" s="32" t="s">
        <v>40</v>
      </c>
      <c r="H4481" s="33">
        <v>0</v>
      </c>
      <c r="I4481" s="67">
        <v>590000000</v>
      </c>
      <c r="J4481" s="32" t="s">
        <v>41</v>
      </c>
      <c r="K4481" s="32" t="s">
        <v>61</v>
      </c>
      <c r="L4481" s="32" t="s">
        <v>41</v>
      </c>
      <c r="M4481" s="32" t="s">
        <v>69</v>
      </c>
      <c r="N4481" s="32" t="s">
        <v>353</v>
      </c>
      <c r="O4481" s="32" t="s">
        <v>837</v>
      </c>
      <c r="P4481" s="32" t="s">
        <v>133</v>
      </c>
      <c r="Q4481" s="32" t="s">
        <v>134</v>
      </c>
      <c r="R4481" s="34">
        <v>50</v>
      </c>
      <c r="S4481" s="34">
        <v>972.19</v>
      </c>
      <c r="T4481" s="35">
        <f t="shared" si="338"/>
        <v>48609.5</v>
      </c>
      <c r="U4481" s="36">
        <f t="shared" si="339"/>
        <v>54442.640000000007</v>
      </c>
      <c r="V4481" s="37" t="s">
        <v>48</v>
      </c>
      <c r="W4481" s="32">
        <v>2016</v>
      </c>
      <c r="X4481" s="38" t="s">
        <v>48</v>
      </c>
    </row>
    <row r="4482" spans="1:24" ht="50.1" customHeight="1">
      <c r="A4482" s="29" t="s">
        <v>11101</v>
      </c>
      <c r="B4482" s="30" t="s">
        <v>35</v>
      </c>
      <c r="C4482" s="31" t="s">
        <v>11102</v>
      </c>
      <c r="D4482" s="31" t="s">
        <v>7216</v>
      </c>
      <c r="E4482" s="31" t="s">
        <v>11103</v>
      </c>
      <c r="F4482" s="31" t="s">
        <v>48</v>
      </c>
      <c r="G4482" s="32" t="s">
        <v>40</v>
      </c>
      <c r="H4482" s="33">
        <v>0</v>
      </c>
      <c r="I4482" s="67">
        <v>590000000</v>
      </c>
      <c r="J4482" s="32" t="s">
        <v>41</v>
      </c>
      <c r="K4482" s="32" t="s">
        <v>61</v>
      </c>
      <c r="L4482" s="32" t="s">
        <v>41</v>
      </c>
      <c r="M4482" s="32" t="s">
        <v>69</v>
      </c>
      <c r="N4482" s="32" t="s">
        <v>353</v>
      </c>
      <c r="O4482" s="32" t="s">
        <v>837</v>
      </c>
      <c r="P4482" s="32" t="s">
        <v>133</v>
      </c>
      <c r="Q4482" s="32" t="s">
        <v>134</v>
      </c>
      <c r="R4482" s="34">
        <v>200</v>
      </c>
      <c r="S4482" s="34">
        <v>982.37</v>
      </c>
      <c r="T4482" s="35">
        <f t="shared" si="338"/>
        <v>196474</v>
      </c>
      <c r="U4482" s="36">
        <f t="shared" si="339"/>
        <v>220050.88000000003</v>
      </c>
      <c r="V4482" s="37" t="s">
        <v>48</v>
      </c>
      <c r="W4482" s="32">
        <v>2016</v>
      </c>
      <c r="X4482" s="38" t="s">
        <v>48</v>
      </c>
    </row>
    <row r="4483" spans="1:24" ht="50.1" customHeight="1">
      <c r="A4483" s="29" t="s">
        <v>11104</v>
      </c>
      <c r="B4483" s="30" t="s">
        <v>35</v>
      </c>
      <c r="C4483" s="31" t="s">
        <v>11105</v>
      </c>
      <c r="D4483" s="31" t="s">
        <v>5029</v>
      </c>
      <c r="E4483" s="31" t="s">
        <v>11106</v>
      </c>
      <c r="F4483" s="31" t="s">
        <v>48</v>
      </c>
      <c r="G4483" s="32" t="s">
        <v>40</v>
      </c>
      <c r="H4483" s="33">
        <v>0</v>
      </c>
      <c r="I4483" s="67">
        <v>590000000</v>
      </c>
      <c r="J4483" s="32" t="s">
        <v>41</v>
      </c>
      <c r="K4483" s="32" t="s">
        <v>61</v>
      </c>
      <c r="L4483" s="32" t="s">
        <v>41</v>
      </c>
      <c r="M4483" s="32" t="s">
        <v>69</v>
      </c>
      <c r="N4483" s="32" t="s">
        <v>353</v>
      </c>
      <c r="O4483" s="32" t="s">
        <v>837</v>
      </c>
      <c r="P4483" s="32" t="s">
        <v>189</v>
      </c>
      <c r="Q4483" s="32" t="s">
        <v>190</v>
      </c>
      <c r="R4483" s="34">
        <v>88</v>
      </c>
      <c r="S4483" s="34">
        <v>564.99</v>
      </c>
      <c r="T4483" s="35">
        <f t="shared" si="338"/>
        <v>49719.12</v>
      </c>
      <c r="U4483" s="36">
        <f t="shared" si="339"/>
        <v>55685.414400000009</v>
      </c>
      <c r="V4483" s="37" t="s">
        <v>48</v>
      </c>
      <c r="W4483" s="32">
        <v>2016</v>
      </c>
      <c r="X4483" s="38" t="s">
        <v>48</v>
      </c>
    </row>
    <row r="4484" spans="1:24" ht="50.1" customHeight="1">
      <c r="A4484" s="29" t="s">
        <v>11107</v>
      </c>
      <c r="B4484" s="30" t="s">
        <v>35</v>
      </c>
      <c r="C4484" s="31" t="s">
        <v>8698</v>
      </c>
      <c r="D4484" s="31" t="s">
        <v>7745</v>
      </c>
      <c r="E4484" s="31" t="s">
        <v>8699</v>
      </c>
      <c r="F4484" s="31" t="s">
        <v>8700</v>
      </c>
      <c r="G4484" s="32" t="s">
        <v>103</v>
      </c>
      <c r="H4484" s="33">
        <v>0</v>
      </c>
      <c r="I4484" s="67">
        <v>590000000</v>
      </c>
      <c r="J4484" s="32" t="s">
        <v>7255</v>
      </c>
      <c r="K4484" s="32" t="s">
        <v>1105</v>
      </c>
      <c r="L4484" s="32" t="s">
        <v>7255</v>
      </c>
      <c r="M4484" s="32" t="s">
        <v>84</v>
      </c>
      <c r="N4484" s="32" t="s">
        <v>303</v>
      </c>
      <c r="O4484" s="32" t="s">
        <v>10568</v>
      </c>
      <c r="P4484" s="32">
        <v>796</v>
      </c>
      <c r="Q4484" s="32" t="s">
        <v>47</v>
      </c>
      <c r="R4484" s="34">
        <v>20</v>
      </c>
      <c r="S4484" s="34">
        <v>3924</v>
      </c>
      <c r="T4484" s="35">
        <f t="shared" si="338"/>
        <v>78480</v>
      </c>
      <c r="U4484" s="36">
        <f t="shared" si="339"/>
        <v>87897.600000000006</v>
      </c>
      <c r="V4484" s="37" t="s">
        <v>48</v>
      </c>
      <c r="W4484" s="32">
        <v>2016</v>
      </c>
      <c r="X4484" s="38" t="s">
        <v>48</v>
      </c>
    </row>
    <row r="4485" spans="1:24" ht="50.1" customHeight="1">
      <c r="A4485" s="29" t="s">
        <v>11108</v>
      </c>
      <c r="B4485" s="30" t="s">
        <v>35</v>
      </c>
      <c r="C4485" s="31" t="s">
        <v>8698</v>
      </c>
      <c r="D4485" s="31" t="s">
        <v>7745</v>
      </c>
      <c r="E4485" s="31" t="s">
        <v>8699</v>
      </c>
      <c r="F4485" s="31" t="s">
        <v>11109</v>
      </c>
      <c r="G4485" s="32" t="s">
        <v>103</v>
      </c>
      <c r="H4485" s="33">
        <v>0</v>
      </c>
      <c r="I4485" s="67">
        <v>590000000</v>
      </c>
      <c r="J4485" s="32" t="s">
        <v>7255</v>
      </c>
      <c r="K4485" s="32" t="s">
        <v>1105</v>
      </c>
      <c r="L4485" s="32" t="s">
        <v>7255</v>
      </c>
      <c r="M4485" s="32" t="s">
        <v>84</v>
      </c>
      <c r="N4485" s="32" t="s">
        <v>303</v>
      </c>
      <c r="O4485" s="32" t="s">
        <v>10568</v>
      </c>
      <c r="P4485" s="32">
        <v>796</v>
      </c>
      <c r="Q4485" s="32" t="s">
        <v>47</v>
      </c>
      <c r="R4485" s="34">
        <v>10</v>
      </c>
      <c r="S4485" s="34">
        <v>3855</v>
      </c>
      <c r="T4485" s="35">
        <f t="shared" si="338"/>
        <v>38550</v>
      </c>
      <c r="U4485" s="36">
        <f t="shared" si="339"/>
        <v>43176.000000000007</v>
      </c>
      <c r="V4485" s="37" t="s">
        <v>48</v>
      </c>
      <c r="W4485" s="32">
        <v>2016</v>
      </c>
      <c r="X4485" s="38" t="s">
        <v>48</v>
      </c>
    </row>
    <row r="4486" spans="1:24" ht="50.1" customHeight="1">
      <c r="A4486" s="29" t="s">
        <v>11110</v>
      </c>
      <c r="B4486" s="30" t="s">
        <v>35</v>
      </c>
      <c r="C4486" s="31" t="s">
        <v>8698</v>
      </c>
      <c r="D4486" s="31" t="s">
        <v>7745</v>
      </c>
      <c r="E4486" s="31" t="s">
        <v>8699</v>
      </c>
      <c r="F4486" s="31" t="s">
        <v>11111</v>
      </c>
      <c r="G4486" s="32" t="s">
        <v>103</v>
      </c>
      <c r="H4486" s="33">
        <v>0</v>
      </c>
      <c r="I4486" s="67">
        <v>590000000</v>
      </c>
      <c r="J4486" s="32" t="s">
        <v>7255</v>
      </c>
      <c r="K4486" s="32" t="s">
        <v>1105</v>
      </c>
      <c r="L4486" s="32" t="s">
        <v>7255</v>
      </c>
      <c r="M4486" s="32" t="s">
        <v>84</v>
      </c>
      <c r="N4486" s="32" t="s">
        <v>303</v>
      </c>
      <c r="O4486" s="32" t="s">
        <v>10568</v>
      </c>
      <c r="P4486" s="32">
        <v>796</v>
      </c>
      <c r="Q4486" s="32" t="s">
        <v>47</v>
      </c>
      <c r="R4486" s="34">
        <v>10</v>
      </c>
      <c r="S4486" s="34">
        <v>3855</v>
      </c>
      <c r="T4486" s="35">
        <f t="shared" si="338"/>
        <v>38550</v>
      </c>
      <c r="U4486" s="36">
        <f t="shared" si="339"/>
        <v>43176.000000000007</v>
      </c>
      <c r="V4486" s="37" t="s">
        <v>48</v>
      </c>
      <c r="W4486" s="32">
        <v>2016</v>
      </c>
      <c r="X4486" s="38" t="s">
        <v>48</v>
      </c>
    </row>
    <row r="4487" spans="1:24" ht="50.1" customHeight="1">
      <c r="A4487" s="29" t="s">
        <v>11112</v>
      </c>
      <c r="B4487" s="30" t="s">
        <v>35</v>
      </c>
      <c r="C4487" s="31" t="s">
        <v>8698</v>
      </c>
      <c r="D4487" s="31" t="s">
        <v>7745</v>
      </c>
      <c r="E4487" s="31" t="s">
        <v>8699</v>
      </c>
      <c r="F4487" s="31" t="s">
        <v>11113</v>
      </c>
      <c r="G4487" s="32" t="s">
        <v>103</v>
      </c>
      <c r="H4487" s="33">
        <v>0</v>
      </c>
      <c r="I4487" s="67">
        <v>590000000</v>
      </c>
      <c r="J4487" s="32" t="s">
        <v>7255</v>
      </c>
      <c r="K4487" s="32" t="s">
        <v>1105</v>
      </c>
      <c r="L4487" s="32" t="s">
        <v>7255</v>
      </c>
      <c r="M4487" s="32" t="s">
        <v>84</v>
      </c>
      <c r="N4487" s="32" t="s">
        <v>303</v>
      </c>
      <c r="O4487" s="32" t="s">
        <v>10568</v>
      </c>
      <c r="P4487" s="32">
        <v>796</v>
      </c>
      <c r="Q4487" s="32" t="s">
        <v>47</v>
      </c>
      <c r="R4487" s="34">
        <v>20</v>
      </c>
      <c r="S4487" s="34">
        <v>5043</v>
      </c>
      <c r="T4487" s="35">
        <f t="shared" si="338"/>
        <v>100860</v>
      </c>
      <c r="U4487" s="36">
        <f t="shared" si="339"/>
        <v>112963.20000000001</v>
      </c>
      <c r="V4487" s="37" t="s">
        <v>48</v>
      </c>
      <c r="W4487" s="32">
        <v>2016</v>
      </c>
      <c r="X4487" s="38" t="s">
        <v>48</v>
      </c>
    </row>
    <row r="4488" spans="1:24" ht="50.1" customHeight="1">
      <c r="A4488" s="29" t="s">
        <v>11114</v>
      </c>
      <c r="B4488" s="30" t="s">
        <v>35</v>
      </c>
      <c r="C4488" s="31" t="s">
        <v>8698</v>
      </c>
      <c r="D4488" s="31" t="s">
        <v>7745</v>
      </c>
      <c r="E4488" s="31" t="s">
        <v>8699</v>
      </c>
      <c r="F4488" s="31" t="s">
        <v>11115</v>
      </c>
      <c r="G4488" s="32" t="s">
        <v>103</v>
      </c>
      <c r="H4488" s="33">
        <v>0</v>
      </c>
      <c r="I4488" s="67">
        <v>590000000</v>
      </c>
      <c r="J4488" s="32" t="s">
        <v>7255</v>
      </c>
      <c r="K4488" s="32" t="s">
        <v>1105</v>
      </c>
      <c r="L4488" s="32" t="s">
        <v>7255</v>
      </c>
      <c r="M4488" s="32" t="s">
        <v>84</v>
      </c>
      <c r="N4488" s="32" t="s">
        <v>303</v>
      </c>
      <c r="O4488" s="32" t="s">
        <v>10568</v>
      </c>
      <c r="P4488" s="32">
        <v>796</v>
      </c>
      <c r="Q4488" s="32" t="s">
        <v>47</v>
      </c>
      <c r="R4488" s="34">
        <v>30</v>
      </c>
      <c r="S4488" s="34">
        <v>5623</v>
      </c>
      <c r="T4488" s="35">
        <f t="shared" si="338"/>
        <v>168690</v>
      </c>
      <c r="U4488" s="36">
        <f t="shared" si="339"/>
        <v>188932.80000000002</v>
      </c>
      <c r="V4488" s="37" t="s">
        <v>48</v>
      </c>
      <c r="W4488" s="32">
        <v>2016</v>
      </c>
      <c r="X4488" s="38" t="s">
        <v>48</v>
      </c>
    </row>
    <row r="4489" spans="1:24" ht="50.1" customHeight="1">
      <c r="A4489" s="29" t="s">
        <v>11116</v>
      </c>
      <c r="B4489" s="30" t="s">
        <v>35</v>
      </c>
      <c r="C4489" s="31" t="s">
        <v>8698</v>
      </c>
      <c r="D4489" s="31" t="s">
        <v>7745</v>
      </c>
      <c r="E4489" s="31" t="s">
        <v>8699</v>
      </c>
      <c r="F4489" s="31" t="s">
        <v>11117</v>
      </c>
      <c r="G4489" s="32" t="s">
        <v>103</v>
      </c>
      <c r="H4489" s="33">
        <v>0</v>
      </c>
      <c r="I4489" s="67">
        <v>590000000</v>
      </c>
      <c r="J4489" s="32" t="s">
        <v>7255</v>
      </c>
      <c r="K4489" s="32" t="s">
        <v>1105</v>
      </c>
      <c r="L4489" s="32" t="s">
        <v>7255</v>
      </c>
      <c r="M4489" s="32" t="s">
        <v>84</v>
      </c>
      <c r="N4489" s="32" t="s">
        <v>303</v>
      </c>
      <c r="O4489" s="32" t="s">
        <v>10568</v>
      </c>
      <c r="P4489" s="32">
        <v>796</v>
      </c>
      <c r="Q4489" s="32" t="s">
        <v>47</v>
      </c>
      <c r="R4489" s="34">
        <v>60</v>
      </c>
      <c r="S4489" s="34">
        <v>6417</v>
      </c>
      <c r="T4489" s="35">
        <f t="shared" si="338"/>
        <v>385020</v>
      </c>
      <c r="U4489" s="36">
        <f t="shared" si="339"/>
        <v>431222.4</v>
      </c>
      <c r="V4489" s="37" t="s">
        <v>48</v>
      </c>
      <c r="W4489" s="32">
        <v>2016</v>
      </c>
      <c r="X4489" s="38" t="s">
        <v>48</v>
      </c>
    </row>
    <row r="4490" spans="1:24" ht="50.1" customHeight="1">
      <c r="A4490" s="29" t="s">
        <v>11118</v>
      </c>
      <c r="B4490" s="30" t="s">
        <v>35</v>
      </c>
      <c r="C4490" s="31" t="s">
        <v>8698</v>
      </c>
      <c r="D4490" s="31" t="s">
        <v>7745</v>
      </c>
      <c r="E4490" s="31" t="s">
        <v>8699</v>
      </c>
      <c r="F4490" s="31" t="s">
        <v>11119</v>
      </c>
      <c r="G4490" s="32" t="s">
        <v>103</v>
      </c>
      <c r="H4490" s="33">
        <v>0</v>
      </c>
      <c r="I4490" s="67">
        <v>590000000</v>
      </c>
      <c r="J4490" s="32" t="s">
        <v>7255</v>
      </c>
      <c r="K4490" s="32" t="s">
        <v>1105</v>
      </c>
      <c r="L4490" s="32" t="s">
        <v>7255</v>
      </c>
      <c r="M4490" s="32" t="s">
        <v>84</v>
      </c>
      <c r="N4490" s="32" t="s">
        <v>303</v>
      </c>
      <c r="O4490" s="32" t="s">
        <v>10568</v>
      </c>
      <c r="P4490" s="32">
        <v>796</v>
      </c>
      <c r="Q4490" s="32" t="s">
        <v>47</v>
      </c>
      <c r="R4490" s="34">
        <v>30</v>
      </c>
      <c r="S4490" s="34">
        <v>7352</v>
      </c>
      <c r="T4490" s="35">
        <f t="shared" si="338"/>
        <v>220560</v>
      </c>
      <c r="U4490" s="36">
        <f t="shared" si="339"/>
        <v>247027.20000000001</v>
      </c>
      <c r="V4490" s="37" t="s">
        <v>48</v>
      </c>
      <c r="W4490" s="32">
        <v>2016</v>
      </c>
      <c r="X4490" s="38" t="s">
        <v>48</v>
      </c>
    </row>
    <row r="4491" spans="1:24" ht="50.1" customHeight="1">
      <c r="A4491" s="29" t="s">
        <v>11120</v>
      </c>
      <c r="B4491" s="30" t="s">
        <v>35</v>
      </c>
      <c r="C4491" s="31" t="s">
        <v>8698</v>
      </c>
      <c r="D4491" s="31" t="s">
        <v>7745</v>
      </c>
      <c r="E4491" s="31" t="s">
        <v>8699</v>
      </c>
      <c r="F4491" s="31" t="s">
        <v>11121</v>
      </c>
      <c r="G4491" s="32" t="s">
        <v>103</v>
      </c>
      <c r="H4491" s="33">
        <v>0</v>
      </c>
      <c r="I4491" s="67">
        <v>590000000</v>
      </c>
      <c r="J4491" s="32" t="s">
        <v>7255</v>
      </c>
      <c r="K4491" s="32" t="s">
        <v>1105</v>
      </c>
      <c r="L4491" s="32" t="s">
        <v>7255</v>
      </c>
      <c r="M4491" s="32" t="s">
        <v>84</v>
      </c>
      <c r="N4491" s="32" t="s">
        <v>303</v>
      </c>
      <c r="O4491" s="32" t="s">
        <v>10568</v>
      </c>
      <c r="P4491" s="32">
        <v>796</v>
      </c>
      <c r="Q4491" s="32" t="s">
        <v>47</v>
      </c>
      <c r="R4491" s="34">
        <v>30</v>
      </c>
      <c r="S4491" s="34">
        <v>4983</v>
      </c>
      <c r="T4491" s="35">
        <f t="shared" si="338"/>
        <v>149490</v>
      </c>
      <c r="U4491" s="36">
        <f t="shared" si="339"/>
        <v>167428.80000000002</v>
      </c>
      <c r="V4491" s="37" t="s">
        <v>48</v>
      </c>
      <c r="W4491" s="32">
        <v>2016</v>
      </c>
      <c r="X4491" s="38" t="s">
        <v>48</v>
      </c>
    </row>
    <row r="4492" spans="1:24" ht="50.1" customHeight="1">
      <c r="A4492" s="29" t="s">
        <v>11122</v>
      </c>
      <c r="B4492" s="30" t="s">
        <v>35</v>
      </c>
      <c r="C4492" s="31" t="s">
        <v>8698</v>
      </c>
      <c r="D4492" s="31" t="s">
        <v>7745</v>
      </c>
      <c r="E4492" s="31" t="s">
        <v>8699</v>
      </c>
      <c r="F4492" s="31" t="s">
        <v>11123</v>
      </c>
      <c r="G4492" s="32" t="s">
        <v>103</v>
      </c>
      <c r="H4492" s="33">
        <v>0</v>
      </c>
      <c r="I4492" s="67">
        <v>590000000</v>
      </c>
      <c r="J4492" s="32" t="s">
        <v>7255</v>
      </c>
      <c r="K4492" s="32" t="s">
        <v>1105</v>
      </c>
      <c r="L4492" s="32" t="s">
        <v>7255</v>
      </c>
      <c r="M4492" s="32" t="s">
        <v>84</v>
      </c>
      <c r="N4492" s="32" t="s">
        <v>303</v>
      </c>
      <c r="O4492" s="32" t="s">
        <v>10568</v>
      </c>
      <c r="P4492" s="32">
        <v>796</v>
      </c>
      <c r="Q4492" s="32" t="s">
        <v>47</v>
      </c>
      <c r="R4492" s="34">
        <v>40</v>
      </c>
      <c r="S4492" s="34">
        <v>6208</v>
      </c>
      <c r="T4492" s="35">
        <f t="shared" si="338"/>
        <v>248320</v>
      </c>
      <c r="U4492" s="36">
        <f t="shared" si="339"/>
        <v>278118.40000000002</v>
      </c>
      <c r="V4492" s="37" t="s">
        <v>48</v>
      </c>
      <c r="W4492" s="32">
        <v>2016</v>
      </c>
      <c r="X4492" s="38" t="s">
        <v>48</v>
      </c>
    </row>
    <row r="4493" spans="1:24" ht="50.1" customHeight="1">
      <c r="A4493" s="29" t="s">
        <v>11124</v>
      </c>
      <c r="B4493" s="30" t="s">
        <v>35</v>
      </c>
      <c r="C4493" s="31" t="s">
        <v>8698</v>
      </c>
      <c r="D4493" s="31" t="s">
        <v>7745</v>
      </c>
      <c r="E4493" s="31" t="s">
        <v>8699</v>
      </c>
      <c r="F4493" s="31" t="s">
        <v>11125</v>
      </c>
      <c r="G4493" s="32" t="s">
        <v>103</v>
      </c>
      <c r="H4493" s="33">
        <v>0</v>
      </c>
      <c r="I4493" s="67">
        <v>590000000</v>
      </c>
      <c r="J4493" s="32" t="s">
        <v>7255</v>
      </c>
      <c r="K4493" s="32" t="s">
        <v>1105</v>
      </c>
      <c r="L4493" s="32" t="s">
        <v>7255</v>
      </c>
      <c r="M4493" s="32" t="s">
        <v>84</v>
      </c>
      <c r="N4493" s="32" t="s">
        <v>303</v>
      </c>
      <c r="O4493" s="32" t="s">
        <v>10568</v>
      </c>
      <c r="P4493" s="32">
        <v>796</v>
      </c>
      <c r="Q4493" s="32" t="s">
        <v>47</v>
      </c>
      <c r="R4493" s="34">
        <v>30</v>
      </c>
      <c r="S4493" s="34">
        <v>6208</v>
      </c>
      <c r="T4493" s="35">
        <f t="shared" si="338"/>
        <v>186240</v>
      </c>
      <c r="U4493" s="36">
        <f t="shared" si="339"/>
        <v>208588.80000000002</v>
      </c>
      <c r="V4493" s="37" t="s">
        <v>48</v>
      </c>
      <c r="W4493" s="32">
        <v>2016</v>
      </c>
      <c r="X4493" s="38" t="s">
        <v>48</v>
      </c>
    </row>
    <row r="4494" spans="1:24" ht="50.1" customHeight="1">
      <c r="A4494" s="29" t="s">
        <v>11126</v>
      </c>
      <c r="B4494" s="30" t="s">
        <v>35</v>
      </c>
      <c r="C4494" s="31" t="s">
        <v>8693</v>
      </c>
      <c r="D4494" s="31" t="s">
        <v>8694</v>
      </c>
      <c r="E4494" s="31" t="s">
        <v>8695</v>
      </c>
      <c r="F4494" s="31" t="s">
        <v>11127</v>
      </c>
      <c r="G4494" s="32" t="s">
        <v>103</v>
      </c>
      <c r="H4494" s="33">
        <v>0</v>
      </c>
      <c r="I4494" s="67">
        <v>590000000</v>
      </c>
      <c r="J4494" s="32" t="s">
        <v>7255</v>
      </c>
      <c r="K4494" s="32" t="s">
        <v>1105</v>
      </c>
      <c r="L4494" s="32" t="s">
        <v>7255</v>
      </c>
      <c r="M4494" s="32" t="s">
        <v>84</v>
      </c>
      <c r="N4494" s="32" t="s">
        <v>303</v>
      </c>
      <c r="O4494" s="32" t="s">
        <v>10568</v>
      </c>
      <c r="P4494" s="32">
        <v>796</v>
      </c>
      <c r="Q4494" s="32" t="s">
        <v>47</v>
      </c>
      <c r="R4494" s="34">
        <v>1</v>
      </c>
      <c r="S4494" s="34">
        <v>72757</v>
      </c>
      <c r="T4494" s="35">
        <f t="shared" si="338"/>
        <v>72757</v>
      </c>
      <c r="U4494" s="36">
        <f t="shared" si="339"/>
        <v>81487.840000000011</v>
      </c>
      <c r="V4494" s="37" t="s">
        <v>48</v>
      </c>
      <c r="W4494" s="32">
        <v>2016</v>
      </c>
      <c r="X4494" s="38" t="s">
        <v>48</v>
      </c>
    </row>
    <row r="4495" spans="1:24" ht="50.1" customHeight="1">
      <c r="A4495" s="29" t="s">
        <v>11128</v>
      </c>
      <c r="B4495" s="30" t="s">
        <v>35</v>
      </c>
      <c r="C4495" s="31" t="s">
        <v>8693</v>
      </c>
      <c r="D4495" s="31" t="s">
        <v>8694</v>
      </c>
      <c r="E4495" s="31" t="s">
        <v>8695</v>
      </c>
      <c r="F4495" s="31" t="s">
        <v>11129</v>
      </c>
      <c r="G4495" s="32" t="s">
        <v>103</v>
      </c>
      <c r="H4495" s="33">
        <v>0</v>
      </c>
      <c r="I4495" s="67">
        <v>590000000</v>
      </c>
      <c r="J4495" s="32" t="s">
        <v>7255</v>
      </c>
      <c r="K4495" s="32" t="s">
        <v>1105</v>
      </c>
      <c r="L4495" s="32" t="s">
        <v>7255</v>
      </c>
      <c r="M4495" s="32" t="s">
        <v>84</v>
      </c>
      <c r="N4495" s="32" t="s">
        <v>303</v>
      </c>
      <c r="O4495" s="32" t="s">
        <v>10568</v>
      </c>
      <c r="P4495" s="32">
        <v>796</v>
      </c>
      <c r="Q4495" s="32" t="s">
        <v>47</v>
      </c>
      <c r="R4495" s="34">
        <v>2</v>
      </c>
      <c r="S4495" s="34">
        <v>33954</v>
      </c>
      <c r="T4495" s="35">
        <f t="shared" si="338"/>
        <v>67908</v>
      </c>
      <c r="U4495" s="36">
        <f t="shared" si="339"/>
        <v>76056.960000000006</v>
      </c>
      <c r="V4495" s="37" t="s">
        <v>48</v>
      </c>
      <c r="W4495" s="32">
        <v>2016</v>
      </c>
      <c r="X4495" s="38" t="s">
        <v>48</v>
      </c>
    </row>
    <row r="4496" spans="1:24" ht="50.1" customHeight="1">
      <c r="A4496" s="29" t="s">
        <v>11130</v>
      </c>
      <c r="B4496" s="30" t="s">
        <v>35</v>
      </c>
      <c r="C4496" s="31" t="s">
        <v>8693</v>
      </c>
      <c r="D4496" s="31" t="s">
        <v>8694</v>
      </c>
      <c r="E4496" s="31" t="s">
        <v>8695</v>
      </c>
      <c r="F4496" s="31" t="s">
        <v>11131</v>
      </c>
      <c r="G4496" s="32" t="s">
        <v>103</v>
      </c>
      <c r="H4496" s="33">
        <v>0</v>
      </c>
      <c r="I4496" s="67">
        <v>590000000</v>
      </c>
      <c r="J4496" s="32" t="s">
        <v>7255</v>
      </c>
      <c r="K4496" s="32" t="s">
        <v>1105</v>
      </c>
      <c r="L4496" s="32" t="s">
        <v>7255</v>
      </c>
      <c r="M4496" s="32" t="s">
        <v>84</v>
      </c>
      <c r="N4496" s="32" t="s">
        <v>303</v>
      </c>
      <c r="O4496" s="32" t="s">
        <v>10568</v>
      </c>
      <c r="P4496" s="32">
        <v>796</v>
      </c>
      <c r="Q4496" s="32" t="s">
        <v>47</v>
      </c>
      <c r="R4496" s="34">
        <v>2</v>
      </c>
      <c r="S4496" s="34">
        <v>33954</v>
      </c>
      <c r="T4496" s="35">
        <f t="shared" si="338"/>
        <v>67908</v>
      </c>
      <c r="U4496" s="36">
        <f t="shared" si="339"/>
        <v>76056.960000000006</v>
      </c>
      <c r="V4496" s="37" t="s">
        <v>48</v>
      </c>
      <c r="W4496" s="32">
        <v>2016</v>
      </c>
      <c r="X4496" s="38" t="s">
        <v>48</v>
      </c>
    </row>
    <row r="4497" spans="1:24" ht="50.1" customHeight="1">
      <c r="A4497" s="29" t="s">
        <v>11132</v>
      </c>
      <c r="B4497" s="30" t="s">
        <v>35</v>
      </c>
      <c r="C4497" s="31" t="s">
        <v>8688</v>
      </c>
      <c r="D4497" s="31" t="s">
        <v>8689</v>
      </c>
      <c r="E4497" s="31" t="s">
        <v>8468</v>
      </c>
      <c r="F4497" s="31" t="s">
        <v>11133</v>
      </c>
      <c r="G4497" s="32" t="s">
        <v>103</v>
      </c>
      <c r="H4497" s="33">
        <v>0</v>
      </c>
      <c r="I4497" s="67">
        <v>590000000</v>
      </c>
      <c r="J4497" s="32" t="s">
        <v>7255</v>
      </c>
      <c r="K4497" s="32" t="s">
        <v>1105</v>
      </c>
      <c r="L4497" s="32" t="s">
        <v>7255</v>
      </c>
      <c r="M4497" s="32" t="s">
        <v>84</v>
      </c>
      <c r="N4497" s="32" t="s">
        <v>303</v>
      </c>
      <c r="O4497" s="32" t="s">
        <v>10568</v>
      </c>
      <c r="P4497" s="32">
        <v>796</v>
      </c>
      <c r="Q4497" s="32" t="s">
        <v>47</v>
      </c>
      <c r="R4497" s="34">
        <v>5</v>
      </c>
      <c r="S4497" s="34">
        <v>1340</v>
      </c>
      <c r="T4497" s="35">
        <f t="shared" si="338"/>
        <v>6700</v>
      </c>
      <c r="U4497" s="36">
        <f t="shared" si="339"/>
        <v>7504.0000000000009</v>
      </c>
      <c r="V4497" s="37" t="s">
        <v>48</v>
      </c>
      <c r="W4497" s="32">
        <v>2016</v>
      </c>
      <c r="X4497" s="38" t="s">
        <v>48</v>
      </c>
    </row>
    <row r="4498" spans="1:24" ht="50.1" customHeight="1">
      <c r="A4498" s="29" t="s">
        <v>11134</v>
      </c>
      <c r="B4498" s="30" t="s">
        <v>35</v>
      </c>
      <c r="C4498" s="31" t="s">
        <v>11135</v>
      </c>
      <c r="D4498" s="31" t="s">
        <v>11024</v>
      </c>
      <c r="E4498" s="31" t="s">
        <v>11136</v>
      </c>
      <c r="F4498" s="31" t="s">
        <v>11137</v>
      </c>
      <c r="G4498" s="32" t="s">
        <v>40</v>
      </c>
      <c r="H4498" s="33">
        <v>0</v>
      </c>
      <c r="I4498" s="67">
        <v>590000000</v>
      </c>
      <c r="J4498" s="32" t="s">
        <v>41</v>
      </c>
      <c r="K4498" s="32" t="s">
        <v>61</v>
      </c>
      <c r="L4498" s="32" t="s">
        <v>41</v>
      </c>
      <c r="M4498" s="32" t="s">
        <v>44</v>
      </c>
      <c r="N4498" s="32" t="s">
        <v>85</v>
      </c>
      <c r="O4498" s="32" t="s">
        <v>175</v>
      </c>
      <c r="P4498" s="32" t="s">
        <v>994</v>
      </c>
      <c r="Q4498" s="32" t="s">
        <v>1222</v>
      </c>
      <c r="R4498" s="34">
        <v>64</v>
      </c>
      <c r="S4498" s="34">
        <v>241.07</v>
      </c>
      <c r="T4498" s="35">
        <f t="shared" si="338"/>
        <v>15428.48</v>
      </c>
      <c r="U4498" s="36">
        <f t="shared" si="339"/>
        <v>17279.8976</v>
      </c>
      <c r="V4498" s="37" t="s">
        <v>48</v>
      </c>
      <c r="W4498" s="32">
        <v>2016</v>
      </c>
      <c r="X4498" s="38" t="s">
        <v>48</v>
      </c>
    </row>
    <row r="4499" spans="1:24" ht="50.1" customHeight="1">
      <c r="A4499" s="29" t="s">
        <v>11138</v>
      </c>
      <c r="B4499" s="30" t="s">
        <v>35</v>
      </c>
      <c r="C4499" s="31" t="s">
        <v>11135</v>
      </c>
      <c r="D4499" s="31" t="s">
        <v>11024</v>
      </c>
      <c r="E4499" s="31" t="s">
        <v>11136</v>
      </c>
      <c r="F4499" s="31" t="s">
        <v>11139</v>
      </c>
      <c r="G4499" s="32" t="s">
        <v>40</v>
      </c>
      <c r="H4499" s="33">
        <v>0</v>
      </c>
      <c r="I4499" s="67">
        <v>590000000</v>
      </c>
      <c r="J4499" s="32" t="s">
        <v>41</v>
      </c>
      <c r="K4499" s="32" t="s">
        <v>61</v>
      </c>
      <c r="L4499" s="32" t="s">
        <v>41</v>
      </c>
      <c r="M4499" s="32" t="s">
        <v>44</v>
      </c>
      <c r="N4499" s="32" t="s">
        <v>85</v>
      </c>
      <c r="O4499" s="32" t="s">
        <v>175</v>
      </c>
      <c r="P4499" s="32" t="s">
        <v>994</v>
      </c>
      <c r="Q4499" s="32" t="s">
        <v>1222</v>
      </c>
      <c r="R4499" s="34">
        <v>9</v>
      </c>
      <c r="S4499" s="34">
        <v>491.07</v>
      </c>
      <c r="T4499" s="35">
        <f t="shared" si="338"/>
        <v>4419.63</v>
      </c>
      <c r="U4499" s="36">
        <f t="shared" si="339"/>
        <v>4949.9856000000009</v>
      </c>
      <c r="V4499" s="37" t="s">
        <v>48</v>
      </c>
      <c r="W4499" s="32">
        <v>2016</v>
      </c>
      <c r="X4499" s="38" t="s">
        <v>48</v>
      </c>
    </row>
    <row r="4500" spans="1:24" ht="50.1" customHeight="1">
      <c r="A4500" s="29" t="s">
        <v>11140</v>
      </c>
      <c r="B4500" s="30" t="s">
        <v>35</v>
      </c>
      <c r="C4500" s="31" t="s">
        <v>11141</v>
      </c>
      <c r="D4500" s="31" t="s">
        <v>5509</v>
      </c>
      <c r="E4500" s="31" t="s">
        <v>11142</v>
      </c>
      <c r="F4500" s="31" t="s">
        <v>11143</v>
      </c>
      <c r="G4500" s="32" t="s">
        <v>40</v>
      </c>
      <c r="H4500" s="33">
        <v>0</v>
      </c>
      <c r="I4500" s="67">
        <v>590000000</v>
      </c>
      <c r="J4500" s="32" t="s">
        <v>41</v>
      </c>
      <c r="K4500" s="32" t="s">
        <v>61</v>
      </c>
      <c r="L4500" s="32" t="s">
        <v>41</v>
      </c>
      <c r="M4500" s="32" t="s">
        <v>84</v>
      </c>
      <c r="N4500" s="32" t="s">
        <v>10648</v>
      </c>
      <c r="O4500" s="32" t="s">
        <v>483</v>
      </c>
      <c r="P4500" s="32">
        <v>796</v>
      </c>
      <c r="Q4500" s="32" t="s">
        <v>47</v>
      </c>
      <c r="R4500" s="34">
        <v>100</v>
      </c>
      <c r="S4500" s="34">
        <v>495</v>
      </c>
      <c r="T4500" s="35">
        <f t="shared" si="338"/>
        <v>49500</v>
      </c>
      <c r="U4500" s="36">
        <f t="shared" si="339"/>
        <v>55440.000000000007</v>
      </c>
      <c r="V4500" s="37" t="s">
        <v>48</v>
      </c>
      <c r="W4500" s="32">
        <v>2016</v>
      </c>
      <c r="X4500" s="38" t="s">
        <v>48</v>
      </c>
    </row>
    <row r="4501" spans="1:24" ht="50.1" customHeight="1">
      <c r="A4501" s="29" t="s">
        <v>11144</v>
      </c>
      <c r="B4501" s="30" t="s">
        <v>35</v>
      </c>
      <c r="C4501" s="31" t="s">
        <v>11145</v>
      </c>
      <c r="D4501" s="31" t="s">
        <v>5509</v>
      </c>
      <c r="E4501" s="31" t="s">
        <v>11146</v>
      </c>
      <c r="F4501" s="31" t="s">
        <v>11147</v>
      </c>
      <c r="G4501" s="32" t="s">
        <v>40</v>
      </c>
      <c r="H4501" s="33">
        <v>0</v>
      </c>
      <c r="I4501" s="67">
        <v>590000000</v>
      </c>
      <c r="J4501" s="32" t="s">
        <v>41</v>
      </c>
      <c r="K4501" s="32" t="s">
        <v>61</v>
      </c>
      <c r="L4501" s="32" t="s">
        <v>41</v>
      </c>
      <c r="M4501" s="32" t="s">
        <v>84</v>
      </c>
      <c r="N4501" s="32" t="s">
        <v>10648</v>
      </c>
      <c r="O4501" s="32" t="s">
        <v>483</v>
      </c>
      <c r="P4501" s="32">
        <v>796</v>
      </c>
      <c r="Q4501" s="32" t="s">
        <v>47</v>
      </c>
      <c r="R4501" s="34">
        <v>75</v>
      </c>
      <c r="S4501" s="34">
        <v>480</v>
      </c>
      <c r="T4501" s="35">
        <f t="shared" si="338"/>
        <v>36000</v>
      </c>
      <c r="U4501" s="36">
        <f t="shared" si="339"/>
        <v>40320.000000000007</v>
      </c>
      <c r="V4501" s="37" t="s">
        <v>48</v>
      </c>
      <c r="W4501" s="32">
        <v>2016</v>
      </c>
      <c r="X4501" s="38" t="s">
        <v>48</v>
      </c>
    </row>
    <row r="4502" spans="1:24" ht="50.1" customHeight="1">
      <c r="A4502" s="29" t="s">
        <v>11148</v>
      </c>
      <c r="B4502" s="30" t="s">
        <v>35</v>
      </c>
      <c r="C4502" s="31" t="s">
        <v>8449</v>
      </c>
      <c r="D4502" s="31" t="s">
        <v>4488</v>
      </c>
      <c r="E4502" s="31" t="s">
        <v>8450</v>
      </c>
      <c r="F4502" s="31" t="s">
        <v>11149</v>
      </c>
      <c r="G4502" s="32" t="s">
        <v>40</v>
      </c>
      <c r="H4502" s="33">
        <v>0</v>
      </c>
      <c r="I4502" s="67">
        <v>590000000</v>
      </c>
      <c r="J4502" s="32" t="s">
        <v>6956</v>
      </c>
      <c r="K4502" s="32" t="s">
        <v>61</v>
      </c>
      <c r="L4502" s="32" t="s">
        <v>6956</v>
      </c>
      <c r="M4502" s="32" t="s">
        <v>69</v>
      </c>
      <c r="N4502" s="32" t="s">
        <v>11150</v>
      </c>
      <c r="O4502" s="32" t="s">
        <v>77</v>
      </c>
      <c r="P4502" s="32">
        <v>796</v>
      </c>
      <c r="Q4502" s="32" t="s">
        <v>47</v>
      </c>
      <c r="R4502" s="34">
        <v>6</v>
      </c>
      <c r="S4502" s="34">
        <v>170000</v>
      </c>
      <c r="T4502" s="35">
        <f t="shared" si="338"/>
        <v>1020000</v>
      </c>
      <c r="U4502" s="36">
        <f t="shared" si="339"/>
        <v>1142400</v>
      </c>
      <c r="V4502" s="37" t="s">
        <v>48</v>
      </c>
      <c r="W4502" s="32">
        <v>2016</v>
      </c>
      <c r="X4502" s="38" t="s">
        <v>48</v>
      </c>
    </row>
    <row r="4503" spans="1:24" ht="50.1" customHeight="1">
      <c r="A4503" s="29" t="s">
        <v>11151</v>
      </c>
      <c r="B4503" s="30" t="s">
        <v>35</v>
      </c>
      <c r="C4503" s="31" t="s">
        <v>930</v>
      </c>
      <c r="D4503" s="31" t="s">
        <v>931</v>
      </c>
      <c r="E4503" s="31" t="s">
        <v>932</v>
      </c>
      <c r="F4503" s="31" t="s">
        <v>11152</v>
      </c>
      <c r="G4503" s="32" t="s">
        <v>40</v>
      </c>
      <c r="H4503" s="33">
        <v>0</v>
      </c>
      <c r="I4503" s="67">
        <v>590000000</v>
      </c>
      <c r="J4503" s="32" t="s">
        <v>41</v>
      </c>
      <c r="K4503" s="32" t="s">
        <v>1105</v>
      </c>
      <c r="L4503" s="32" t="s">
        <v>41</v>
      </c>
      <c r="M4503" s="32" t="s">
        <v>84</v>
      </c>
      <c r="N4503" s="32" t="s">
        <v>5908</v>
      </c>
      <c r="O4503" s="32" t="s">
        <v>62</v>
      </c>
      <c r="P4503" s="32" t="s">
        <v>133</v>
      </c>
      <c r="Q4503" s="32" t="s">
        <v>134</v>
      </c>
      <c r="R4503" s="34">
        <v>3000</v>
      </c>
      <c r="S4503" s="34">
        <v>116.071</v>
      </c>
      <c r="T4503" s="35">
        <f t="shared" si="338"/>
        <v>348213</v>
      </c>
      <c r="U4503" s="36">
        <f t="shared" si="339"/>
        <v>389998.56000000006</v>
      </c>
      <c r="V4503" s="37" t="s">
        <v>48</v>
      </c>
      <c r="W4503" s="32">
        <v>2016</v>
      </c>
      <c r="X4503" s="38" t="s">
        <v>48</v>
      </c>
    </row>
    <row r="4504" spans="1:24" ht="50.1" customHeight="1">
      <c r="A4504" s="29" t="s">
        <v>11153</v>
      </c>
      <c r="B4504" s="30" t="s">
        <v>35</v>
      </c>
      <c r="C4504" s="31" t="s">
        <v>11154</v>
      </c>
      <c r="D4504" s="31" t="s">
        <v>5948</v>
      </c>
      <c r="E4504" s="31" t="s">
        <v>11155</v>
      </c>
      <c r="F4504" s="31" t="s">
        <v>11156</v>
      </c>
      <c r="G4504" s="32" t="s">
        <v>40</v>
      </c>
      <c r="H4504" s="33">
        <v>0</v>
      </c>
      <c r="I4504" s="67">
        <v>590000000</v>
      </c>
      <c r="J4504" s="32" t="s">
        <v>41</v>
      </c>
      <c r="K4504" s="32" t="s">
        <v>61</v>
      </c>
      <c r="L4504" s="32" t="s">
        <v>41</v>
      </c>
      <c r="M4504" s="32" t="s">
        <v>84</v>
      </c>
      <c r="N4504" s="32" t="s">
        <v>85</v>
      </c>
      <c r="O4504" s="32" t="s">
        <v>354</v>
      </c>
      <c r="P4504" s="32" t="s">
        <v>994</v>
      </c>
      <c r="Q4504" s="32" t="s">
        <v>1222</v>
      </c>
      <c r="R4504" s="34">
        <v>25</v>
      </c>
      <c r="S4504" s="34">
        <v>3500</v>
      </c>
      <c r="T4504" s="35">
        <f t="shared" si="338"/>
        <v>87500</v>
      </c>
      <c r="U4504" s="36">
        <f t="shared" si="339"/>
        <v>98000.000000000015</v>
      </c>
      <c r="V4504" s="37" t="s">
        <v>48</v>
      </c>
      <c r="W4504" s="32">
        <v>2016</v>
      </c>
      <c r="X4504" s="38" t="s">
        <v>48</v>
      </c>
    </row>
    <row r="4505" spans="1:24" ht="50.1" customHeight="1">
      <c r="A4505" s="29" t="s">
        <v>11157</v>
      </c>
      <c r="B4505" s="30" t="s">
        <v>35</v>
      </c>
      <c r="C4505" s="31" t="s">
        <v>11158</v>
      </c>
      <c r="D4505" s="31" t="s">
        <v>11159</v>
      </c>
      <c r="E4505" s="31" t="s">
        <v>11160</v>
      </c>
      <c r="F4505" s="31" t="s">
        <v>11161</v>
      </c>
      <c r="G4505" s="32" t="s">
        <v>40</v>
      </c>
      <c r="H4505" s="33">
        <v>0</v>
      </c>
      <c r="I4505" s="67">
        <v>590000000</v>
      </c>
      <c r="J4505" s="32" t="s">
        <v>41</v>
      </c>
      <c r="K4505" s="32" t="s">
        <v>61</v>
      </c>
      <c r="L4505" s="32" t="s">
        <v>41</v>
      </c>
      <c r="M4505" s="32" t="s">
        <v>84</v>
      </c>
      <c r="N4505" s="32" t="s">
        <v>85</v>
      </c>
      <c r="O4505" s="32" t="s">
        <v>354</v>
      </c>
      <c r="P4505" s="32">
        <v>796</v>
      </c>
      <c r="Q4505" s="32" t="s">
        <v>47</v>
      </c>
      <c r="R4505" s="34">
        <v>50</v>
      </c>
      <c r="S4505" s="34">
        <v>100</v>
      </c>
      <c r="T4505" s="35">
        <f t="shared" si="338"/>
        <v>5000</v>
      </c>
      <c r="U4505" s="36">
        <f t="shared" si="339"/>
        <v>5600.0000000000009</v>
      </c>
      <c r="V4505" s="37" t="s">
        <v>48</v>
      </c>
      <c r="W4505" s="32">
        <v>2016</v>
      </c>
      <c r="X4505" s="38" t="s">
        <v>48</v>
      </c>
    </row>
    <row r="4506" spans="1:24" ht="50.1" customHeight="1">
      <c r="A4506" s="29" t="s">
        <v>11162</v>
      </c>
      <c r="B4506" s="30" t="s">
        <v>35</v>
      </c>
      <c r="C4506" s="31" t="s">
        <v>11158</v>
      </c>
      <c r="D4506" s="31" t="s">
        <v>11159</v>
      </c>
      <c r="E4506" s="31" t="s">
        <v>11160</v>
      </c>
      <c r="F4506" s="31" t="s">
        <v>11163</v>
      </c>
      <c r="G4506" s="32" t="s">
        <v>40</v>
      </c>
      <c r="H4506" s="33">
        <v>0</v>
      </c>
      <c r="I4506" s="67">
        <v>590000000</v>
      </c>
      <c r="J4506" s="32" t="s">
        <v>41</v>
      </c>
      <c r="K4506" s="32" t="s">
        <v>61</v>
      </c>
      <c r="L4506" s="32" t="s">
        <v>41</v>
      </c>
      <c r="M4506" s="32" t="s">
        <v>84</v>
      </c>
      <c r="N4506" s="32" t="s">
        <v>85</v>
      </c>
      <c r="O4506" s="32" t="s">
        <v>354</v>
      </c>
      <c r="P4506" s="32">
        <v>796</v>
      </c>
      <c r="Q4506" s="32" t="s">
        <v>47</v>
      </c>
      <c r="R4506" s="34">
        <v>50</v>
      </c>
      <c r="S4506" s="34">
        <v>350</v>
      </c>
      <c r="T4506" s="35">
        <f t="shared" si="338"/>
        <v>17500</v>
      </c>
      <c r="U4506" s="36">
        <f t="shared" si="339"/>
        <v>19600.000000000004</v>
      </c>
      <c r="V4506" s="37" t="s">
        <v>48</v>
      </c>
      <c r="W4506" s="32">
        <v>2016</v>
      </c>
      <c r="X4506" s="38" t="s">
        <v>48</v>
      </c>
    </row>
    <row r="4507" spans="1:24" ht="50.1" customHeight="1">
      <c r="A4507" s="29" t="s">
        <v>11164</v>
      </c>
      <c r="B4507" s="30" t="s">
        <v>35</v>
      </c>
      <c r="C4507" s="31" t="s">
        <v>11165</v>
      </c>
      <c r="D4507" s="31" t="s">
        <v>8416</v>
      </c>
      <c r="E4507" s="31" t="s">
        <v>11166</v>
      </c>
      <c r="F4507" s="31" t="s">
        <v>11167</v>
      </c>
      <c r="G4507" s="32" t="s">
        <v>40</v>
      </c>
      <c r="H4507" s="33">
        <v>0</v>
      </c>
      <c r="I4507" s="67">
        <v>590000000</v>
      </c>
      <c r="J4507" s="32" t="s">
        <v>41</v>
      </c>
      <c r="K4507" s="32" t="s">
        <v>61</v>
      </c>
      <c r="L4507" s="32" t="s">
        <v>41</v>
      </c>
      <c r="M4507" s="32" t="s">
        <v>84</v>
      </c>
      <c r="N4507" s="32" t="s">
        <v>85</v>
      </c>
      <c r="O4507" s="32" t="s">
        <v>354</v>
      </c>
      <c r="P4507" s="32">
        <v>796</v>
      </c>
      <c r="Q4507" s="32" t="s">
        <v>47</v>
      </c>
      <c r="R4507" s="34">
        <v>30</v>
      </c>
      <c r="S4507" s="34">
        <v>129.47</v>
      </c>
      <c r="T4507" s="35">
        <f t="shared" si="338"/>
        <v>3884.1</v>
      </c>
      <c r="U4507" s="36">
        <f t="shared" si="339"/>
        <v>4350.192</v>
      </c>
      <c r="V4507" s="37" t="s">
        <v>48</v>
      </c>
      <c r="W4507" s="32">
        <v>2016</v>
      </c>
      <c r="X4507" s="38" t="s">
        <v>48</v>
      </c>
    </row>
    <row r="4508" spans="1:24" ht="50.1" customHeight="1">
      <c r="A4508" s="29" t="s">
        <v>11168</v>
      </c>
      <c r="B4508" s="30" t="s">
        <v>35</v>
      </c>
      <c r="C4508" s="31" t="s">
        <v>11169</v>
      </c>
      <c r="D4508" s="31" t="s">
        <v>11170</v>
      </c>
      <c r="E4508" s="31" t="s">
        <v>11171</v>
      </c>
      <c r="F4508" s="31" t="s">
        <v>48</v>
      </c>
      <c r="G4508" s="32" t="s">
        <v>40</v>
      </c>
      <c r="H4508" s="33">
        <v>0</v>
      </c>
      <c r="I4508" s="67">
        <v>590000000</v>
      </c>
      <c r="J4508" s="32" t="s">
        <v>41</v>
      </c>
      <c r="K4508" s="32" t="s">
        <v>61</v>
      </c>
      <c r="L4508" s="32" t="s">
        <v>41</v>
      </c>
      <c r="M4508" s="32" t="s">
        <v>84</v>
      </c>
      <c r="N4508" s="32" t="s">
        <v>11172</v>
      </c>
      <c r="O4508" s="32" t="s">
        <v>354</v>
      </c>
      <c r="P4508" s="32" t="s">
        <v>310</v>
      </c>
      <c r="Q4508" s="32" t="s">
        <v>311</v>
      </c>
      <c r="R4508" s="34">
        <v>10</v>
      </c>
      <c r="S4508" s="34">
        <v>5500</v>
      </c>
      <c r="T4508" s="35">
        <f t="shared" si="338"/>
        <v>55000</v>
      </c>
      <c r="U4508" s="36">
        <f t="shared" si="339"/>
        <v>61600.000000000007</v>
      </c>
      <c r="V4508" s="37" t="s">
        <v>48</v>
      </c>
      <c r="W4508" s="32">
        <v>2016</v>
      </c>
      <c r="X4508" s="38" t="s">
        <v>48</v>
      </c>
    </row>
    <row r="4509" spans="1:24" ht="50.1" customHeight="1">
      <c r="A4509" s="29" t="s">
        <v>11173</v>
      </c>
      <c r="B4509" s="30" t="s">
        <v>35</v>
      </c>
      <c r="C4509" s="31" t="s">
        <v>11174</v>
      </c>
      <c r="D4509" s="31" t="s">
        <v>11175</v>
      </c>
      <c r="E4509" s="31" t="s">
        <v>11176</v>
      </c>
      <c r="F4509" s="31" t="s">
        <v>48</v>
      </c>
      <c r="G4509" s="32" t="s">
        <v>40</v>
      </c>
      <c r="H4509" s="33">
        <v>0</v>
      </c>
      <c r="I4509" s="67">
        <v>590000000</v>
      </c>
      <c r="J4509" s="32" t="s">
        <v>41</v>
      </c>
      <c r="K4509" s="32" t="s">
        <v>61</v>
      </c>
      <c r="L4509" s="32" t="s">
        <v>43</v>
      </c>
      <c r="M4509" s="32" t="s">
        <v>44</v>
      </c>
      <c r="N4509" s="32" t="s">
        <v>2012</v>
      </c>
      <c r="O4509" s="32" t="s">
        <v>398</v>
      </c>
      <c r="P4509" s="32">
        <v>796</v>
      </c>
      <c r="Q4509" s="32" t="s">
        <v>47</v>
      </c>
      <c r="R4509" s="34">
        <v>24</v>
      </c>
      <c r="S4509" s="34">
        <v>225</v>
      </c>
      <c r="T4509" s="35">
        <f t="shared" si="338"/>
        <v>5400</v>
      </c>
      <c r="U4509" s="36">
        <f t="shared" si="339"/>
        <v>6048.0000000000009</v>
      </c>
      <c r="V4509" s="37" t="s">
        <v>48</v>
      </c>
      <c r="W4509" s="32">
        <v>2016</v>
      </c>
      <c r="X4509" s="38" t="s">
        <v>48</v>
      </c>
    </row>
    <row r="4510" spans="1:24" ht="50.1" customHeight="1">
      <c r="A4510" s="29" t="s">
        <v>11177</v>
      </c>
      <c r="B4510" s="30" t="s">
        <v>35</v>
      </c>
      <c r="C4510" s="31" t="s">
        <v>11178</v>
      </c>
      <c r="D4510" s="31" t="s">
        <v>4812</v>
      </c>
      <c r="E4510" s="31" t="s">
        <v>11179</v>
      </c>
      <c r="F4510" s="31" t="s">
        <v>48</v>
      </c>
      <c r="G4510" s="32" t="s">
        <v>40</v>
      </c>
      <c r="H4510" s="33">
        <v>0</v>
      </c>
      <c r="I4510" s="67">
        <v>590000000</v>
      </c>
      <c r="J4510" s="32" t="s">
        <v>41</v>
      </c>
      <c r="K4510" s="32" t="s">
        <v>61</v>
      </c>
      <c r="L4510" s="32" t="s">
        <v>43</v>
      </c>
      <c r="M4510" s="32" t="s">
        <v>44</v>
      </c>
      <c r="N4510" s="32" t="s">
        <v>2012</v>
      </c>
      <c r="O4510" s="32" t="s">
        <v>398</v>
      </c>
      <c r="P4510" s="32">
        <v>796</v>
      </c>
      <c r="Q4510" s="32" t="s">
        <v>47</v>
      </c>
      <c r="R4510" s="34">
        <v>84</v>
      </c>
      <c r="S4510" s="34">
        <v>50</v>
      </c>
      <c r="T4510" s="35">
        <f t="shared" si="338"/>
        <v>4200</v>
      </c>
      <c r="U4510" s="36">
        <f t="shared" si="339"/>
        <v>4704</v>
      </c>
      <c r="V4510" s="37" t="s">
        <v>48</v>
      </c>
      <c r="W4510" s="32">
        <v>2016</v>
      </c>
      <c r="X4510" s="38" t="s">
        <v>48</v>
      </c>
    </row>
    <row r="4511" spans="1:24" ht="50.1" customHeight="1">
      <c r="A4511" s="29" t="s">
        <v>11180</v>
      </c>
      <c r="B4511" s="30" t="s">
        <v>35</v>
      </c>
      <c r="C4511" s="31" t="s">
        <v>11181</v>
      </c>
      <c r="D4511" s="31" t="s">
        <v>11182</v>
      </c>
      <c r="E4511" s="31" t="s">
        <v>11183</v>
      </c>
      <c r="F4511" s="31" t="s">
        <v>48</v>
      </c>
      <c r="G4511" s="32" t="s">
        <v>40</v>
      </c>
      <c r="H4511" s="33">
        <v>0</v>
      </c>
      <c r="I4511" s="67">
        <v>590000000</v>
      </c>
      <c r="J4511" s="32" t="s">
        <v>41</v>
      </c>
      <c r="K4511" s="32" t="s">
        <v>61</v>
      </c>
      <c r="L4511" s="32" t="s">
        <v>43</v>
      </c>
      <c r="M4511" s="32" t="s">
        <v>44</v>
      </c>
      <c r="N4511" s="32" t="s">
        <v>2012</v>
      </c>
      <c r="O4511" s="32" t="s">
        <v>398</v>
      </c>
      <c r="P4511" s="32" t="s">
        <v>133</v>
      </c>
      <c r="Q4511" s="32" t="s">
        <v>134</v>
      </c>
      <c r="R4511" s="34">
        <v>8</v>
      </c>
      <c r="S4511" s="34">
        <v>1900</v>
      </c>
      <c r="T4511" s="35">
        <f t="shared" si="338"/>
        <v>15200</v>
      </c>
      <c r="U4511" s="36">
        <f t="shared" si="339"/>
        <v>17024</v>
      </c>
      <c r="V4511" s="37" t="s">
        <v>48</v>
      </c>
      <c r="W4511" s="32">
        <v>2016</v>
      </c>
      <c r="X4511" s="38" t="s">
        <v>48</v>
      </c>
    </row>
    <row r="4512" spans="1:24" ht="50.1" customHeight="1">
      <c r="A4512" s="29" t="s">
        <v>11184</v>
      </c>
      <c r="B4512" s="30" t="s">
        <v>35</v>
      </c>
      <c r="C4512" s="31" t="s">
        <v>6213</v>
      </c>
      <c r="D4512" s="31" t="s">
        <v>6088</v>
      </c>
      <c r="E4512" s="31" t="s">
        <v>6214</v>
      </c>
      <c r="F4512" s="31" t="s">
        <v>48</v>
      </c>
      <c r="G4512" s="32" t="s">
        <v>40</v>
      </c>
      <c r="H4512" s="33">
        <v>0</v>
      </c>
      <c r="I4512" s="67">
        <v>590000000</v>
      </c>
      <c r="J4512" s="32" t="s">
        <v>41</v>
      </c>
      <c r="K4512" s="32" t="s">
        <v>61</v>
      </c>
      <c r="L4512" s="32" t="s">
        <v>43</v>
      </c>
      <c r="M4512" s="32" t="s">
        <v>84</v>
      </c>
      <c r="N4512" s="32" t="s">
        <v>2369</v>
      </c>
      <c r="O4512" s="32" t="s">
        <v>11185</v>
      </c>
      <c r="P4512" s="32" t="s">
        <v>162</v>
      </c>
      <c r="Q4512" s="32" t="s">
        <v>163</v>
      </c>
      <c r="R4512" s="34">
        <v>1.1319999999999999</v>
      </c>
      <c r="S4512" s="34">
        <v>2100000</v>
      </c>
      <c r="T4512" s="35">
        <f t="shared" si="338"/>
        <v>2377200</v>
      </c>
      <c r="U4512" s="36">
        <f t="shared" si="339"/>
        <v>2662464.0000000005</v>
      </c>
      <c r="V4512" s="37" t="s">
        <v>48</v>
      </c>
      <c r="W4512" s="32">
        <v>2016</v>
      </c>
      <c r="X4512" s="38" t="s">
        <v>48</v>
      </c>
    </row>
    <row r="4513" spans="1:24" ht="50.1" customHeight="1">
      <c r="A4513" s="29" t="s">
        <v>11186</v>
      </c>
      <c r="B4513" s="30" t="s">
        <v>35</v>
      </c>
      <c r="C4513" s="31" t="s">
        <v>11187</v>
      </c>
      <c r="D4513" s="31" t="s">
        <v>7927</v>
      </c>
      <c r="E4513" s="31" t="s">
        <v>11188</v>
      </c>
      <c r="F4513" s="31" t="s">
        <v>8019</v>
      </c>
      <c r="G4513" s="32" t="s">
        <v>40</v>
      </c>
      <c r="H4513" s="33">
        <v>0</v>
      </c>
      <c r="I4513" s="67">
        <v>590000000</v>
      </c>
      <c r="J4513" s="32" t="s">
        <v>7255</v>
      </c>
      <c r="K4513" s="32" t="s">
        <v>61</v>
      </c>
      <c r="L4513" s="32" t="s">
        <v>7255</v>
      </c>
      <c r="M4513" s="32" t="s">
        <v>84</v>
      </c>
      <c r="N4513" s="32" t="s">
        <v>3561</v>
      </c>
      <c r="O4513" s="32" t="s">
        <v>483</v>
      </c>
      <c r="P4513" s="32">
        <v>796</v>
      </c>
      <c r="Q4513" s="32" t="s">
        <v>47</v>
      </c>
      <c r="R4513" s="34">
        <v>20</v>
      </c>
      <c r="S4513" s="34">
        <v>3090</v>
      </c>
      <c r="T4513" s="35">
        <f t="shared" si="338"/>
        <v>61800</v>
      </c>
      <c r="U4513" s="36">
        <f t="shared" si="339"/>
        <v>69216</v>
      </c>
      <c r="V4513" s="37" t="s">
        <v>48</v>
      </c>
      <c r="W4513" s="32">
        <v>2016</v>
      </c>
      <c r="X4513" s="38" t="s">
        <v>48</v>
      </c>
    </row>
    <row r="4514" spans="1:24" ht="50.1" customHeight="1">
      <c r="A4514" s="29" t="s">
        <v>11189</v>
      </c>
      <c r="B4514" s="30" t="s">
        <v>35</v>
      </c>
      <c r="C4514" s="31" t="s">
        <v>11190</v>
      </c>
      <c r="D4514" s="31" t="s">
        <v>7927</v>
      </c>
      <c r="E4514" s="31" t="s">
        <v>11191</v>
      </c>
      <c r="F4514" s="31" t="s">
        <v>8019</v>
      </c>
      <c r="G4514" s="32" t="s">
        <v>40</v>
      </c>
      <c r="H4514" s="33">
        <v>0</v>
      </c>
      <c r="I4514" s="67">
        <v>590000000</v>
      </c>
      <c r="J4514" s="32" t="s">
        <v>7255</v>
      </c>
      <c r="K4514" s="32" t="s">
        <v>61</v>
      </c>
      <c r="L4514" s="32" t="s">
        <v>7255</v>
      </c>
      <c r="M4514" s="32" t="s">
        <v>84</v>
      </c>
      <c r="N4514" s="32" t="s">
        <v>3561</v>
      </c>
      <c r="O4514" s="32" t="s">
        <v>483</v>
      </c>
      <c r="P4514" s="32">
        <v>796</v>
      </c>
      <c r="Q4514" s="32" t="s">
        <v>47</v>
      </c>
      <c r="R4514" s="34">
        <v>16</v>
      </c>
      <c r="S4514" s="34">
        <v>3472</v>
      </c>
      <c r="T4514" s="35">
        <f t="shared" si="338"/>
        <v>55552</v>
      </c>
      <c r="U4514" s="36">
        <f t="shared" si="339"/>
        <v>62218.240000000005</v>
      </c>
      <c r="V4514" s="37" t="s">
        <v>48</v>
      </c>
      <c r="W4514" s="32">
        <v>2016</v>
      </c>
      <c r="X4514" s="38" t="s">
        <v>48</v>
      </c>
    </row>
    <row r="4515" spans="1:24" ht="50.1" customHeight="1">
      <c r="A4515" s="29" t="s">
        <v>11192</v>
      </c>
      <c r="B4515" s="30" t="s">
        <v>35</v>
      </c>
      <c r="C4515" s="31" t="s">
        <v>8390</v>
      </c>
      <c r="D4515" s="31" t="s">
        <v>4897</v>
      </c>
      <c r="E4515" s="31" t="s">
        <v>8391</v>
      </c>
      <c r="F4515" s="31" t="s">
        <v>48</v>
      </c>
      <c r="G4515" s="32" t="s">
        <v>40</v>
      </c>
      <c r="H4515" s="33">
        <v>0</v>
      </c>
      <c r="I4515" s="67">
        <v>590000000</v>
      </c>
      <c r="J4515" s="32" t="s">
        <v>41</v>
      </c>
      <c r="K4515" s="32" t="s">
        <v>61</v>
      </c>
      <c r="L4515" s="32" t="s">
        <v>43</v>
      </c>
      <c r="M4515" s="32" t="s">
        <v>84</v>
      </c>
      <c r="N4515" s="32" t="s">
        <v>154</v>
      </c>
      <c r="O4515" s="32" t="s">
        <v>11193</v>
      </c>
      <c r="P4515" s="32" t="s">
        <v>133</v>
      </c>
      <c r="Q4515" s="32" t="s">
        <v>134</v>
      </c>
      <c r="R4515" s="34">
        <v>27.2</v>
      </c>
      <c r="S4515" s="34">
        <v>3258.93</v>
      </c>
      <c r="T4515" s="35">
        <f t="shared" si="338"/>
        <v>88642.895999999993</v>
      </c>
      <c r="U4515" s="36">
        <f t="shared" si="339"/>
        <v>99280.043520000007</v>
      </c>
      <c r="V4515" s="37" t="s">
        <v>48</v>
      </c>
      <c r="W4515" s="32">
        <v>2016</v>
      </c>
      <c r="X4515" s="38" t="s">
        <v>48</v>
      </c>
    </row>
    <row r="4516" spans="1:24" ht="50.1" customHeight="1">
      <c r="A4516" s="29" t="s">
        <v>11194</v>
      </c>
      <c r="B4516" s="30" t="s">
        <v>35</v>
      </c>
      <c r="C4516" s="31" t="s">
        <v>11195</v>
      </c>
      <c r="D4516" s="31" t="s">
        <v>2280</v>
      </c>
      <c r="E4516" s="31" t="s">
        <v>11196</v>
      </c>
      <c r="F4516" s="31" t="s">
        <v>48</v>
      </c>
      <c r="G4516" s="32" t="s">
        <v>40</v>
      </c>
      <c r="H4516" s="33">
        <v>0</v>
      </c>
      <c r="I4516" s="67">
        <v>590000000</v>
      </c>
      <c r="J4516" s="32" t="s">
        <v>41</v>
      </c>
      <c r="K4516" s="32" t="s">
        <v>61</v>
      </c>
      <c r="L4516" s="32" t="s">
        <v>43</v>
      </c>
      <c r="M4516" s="32" t="s">
        <v>84</v>
      </c>
      <c r="N4516" s="32" t="s">
        <v>154</v>
      </c>
      <c r="O4516" s="32" t="s">
        <v>11193</v>
      </c>
      <c r="P4516" s="32" t="s">
        <v>133</v>
      </c>
      <c r="Q4516" s="32" t="s">
        <v>134</v>
      </c>
      <c r="R4516" s="34">
        <v>134</v>
      </c>
      <c r="S4516" s="34">
        <v>223.21</v>
      </c>
      <c r="T4516" s="35">
        <f t="shared" si="338"/>
        <v>29910.14</v>
      </c>
      <c r="U4516" s="36">
        <f t="shared" si="339"/>
        <v>33499.356800000001</v>
      </c>
      <c r="V4516" s="37" t="s">
        <v>48</v>
      </c>
      <c r="W4516" s="32">
        <v>2016</v>
      </c>
      <c r="X4516" s="38" t="s">
        <v>48</v>
      </c>
    </row>
    <row r="4517" spans="1:24" ht="50.1" customHeight="1">
      <c r="A4517" s="29" t="s">
        <v>11197</v>
      </c>
      <c r="B4517" s="30" t="s">
        <v>35</v>
      </c>
      <c r="C4517" s="31" t="s">
        <v>11198</v>
      </c>
      <c r="D4517" s="31" t="s">
        <v>11199</v>
      </c>
      <c r="E4517" s="31" t="s">
        <v>11200</v>
      </c>
      <c r="F4517" s="31" t="s">
        <v>48</v>
      </c>
      <c r="G4517" s="32" t="s">
        <v>40</v>
      </c>
      <c r="H4517" s="33">
        <v>0</v>
      </c>
      <c r="I4517" s="67">
        <v>590000000</v>
      </c>
      <c r="J4517" s="32" t="s">
        <v>41</v>
      </c>
      <c r="K4517" s="32" t="s">
        <v>61</v>
      </c>
      <c r="L4517" s="32" t="s">
        <v>43</v>
      </c>
      <c r="M4517" s="32" t="s">
        <v>84</v>
      </c>
      <c r="N4517" s="32" t="s">
        <v>154</v>
      </c>
      <c r="O4517" s="32" t="s">
        <v>11193</v>
      </c>
      <c r="P4517" s="32" t="s">
        <v>162</v>
      </c>
      <c r="Q4517" s="32" t="s">
        <v>163</v>
      </c>
      <c r="R4517" s="34">
        <v>5.0000000000000001E-3</v>
      </c>
      <c r="S4517" s="34">
        <v>1437500</v>
      </c>
      <c r="T4517" s="35">
        <f t="shared" si="338"/>
        <v>7187.5</v>
      </c>
      <c r="U4517" s="36">
        <f t="shared" si="339"/>
        <v>8050.0000000000009</v>
      </c>
      <c r="V4517" s="37" t="s">
        <v>48</v>
      </c>
      <c r="W4517" s="32">
        <v>2016</v>
      </c>
      <c r="X4517" s="38" t="s">
        <v>48</v>
      </c>
    </row>
    <row r="4518" spans="1:24" ht="50.1" customHeight="1">
      <c r="A4518" s="29" t="s">
        <v>11201</v>
      </c>
      <c r="B4518" s="30" t="s">
        <v>35</v>
      </c>
      <c r="C4518" s="31" t="s">
        <v>2395</v>
      </c>
      <c r="D4518" s="31" t="s">
        <v>2280</v>
      </c>
      <c r="E4518" s="31" t="s">
        <v>2396</v>
      </c>
      <c r="F4518" s="31" t="s">
        <v>48</v>
      </c>
      <c r="G4518" s="32" t="s">
        <v>40</v>
      </c>
      <c r="H4518" s="33">
        <v>0</v>
      </c>
      <c r="I4518" s="67">
        <v>590000000</v>
      </c>
      <c r="J4518" s="32" t="s">
        <v>41</v>
      </c>
      <c r="K4518" s="32" t="s">
        <v>61</v>
      </c>
      <c r="L4518" s="32" t="s">
        <v>43</v>
      </c>
      <c r="M4518" s="32" t="s">
        <v>84</v>
      </c>
      <c r="N4518" s="32" t="s">
        <v>154</v>
      </c>
      <c r="O4518" s="32" t="s">
        <v>11193</v>
      </c>
      <c r="P4518" s="32" t="s">
        <v>162</v>
      </c>
      <c r="Q4518" s="32" t="s">
        <v>163</v>
      </c>
      <c r="R4518" s="34">
        <v>0.15</v>
      </c>
      <c r="S4518" s="34">
        <v>200892.86</v>
      </c>
      <c r="T4518" s="35">
        <f t="shared" si="338"/>
        <v>30133.928999999996</v>
      </c>
      <c r="U4518" s="36">
        <f t="shared" si="339"/>
        <v>33750.000480000002</v>
      </c>
      <c r="V4518" s="37" t="s">
        <v>48</v>
      </c>
      <c r="W4518" s="32">
        <v>2016</v>
      </c>
      <c r="X4518" s="38" t="s">
        <v>48</v>
      </c>
    </row>
    <row r="4519" spans="1:24" ht="50.1" customHeight="1">
      <c r="A4519" s="29" t="s">
        <v>11202</v>
      </c>
      <c r="B4519" s="30" t="s">
        <v>35</v>
      </c>
      <c r="C4519" s="31" t="s">
        <v>11203</v>
      </c>
      <c r="D4519" s="31" t="s">
        <v>11204</v>
      </c>
      <c r="E4519" s="31" t="s">
        <v>11205</v>
      </c>
      <c r="F4519" s="31" t="s">
        <v>48</v>
      </c>
      <c r="G4519" s="32" t="s">
        <v>40</v>
      </c>
      <c r="H4519" s="33">
        <v>0</v>
      </c>
      <c r="I4519" s="67">
        <v>590000000</v>
      </c>
      <c r="J4519" s="32" t="s">
        <v>41</v>
      </c>
      <c r="K4519" s="32" t="s">
        <v>61</v>
      </c>
      <c r="L4519" s="32" t="s">
        <v>43</v>
      </c>
      <c r="M4519" s="32" t="s">
        <v>84</v>
      </c>
      <c r="N4519" s="32" t="s">
        <v>154</v>
      </c>
      <c r="O4519" s="32" t="s">
        <v>11193</v>
      </c>
      <c r="P4519" s="32" t="s">
        <v>162</v>
      </c>
      <c r="Q4519" s="32" t="s">
        <v>163</v>
      </c>
      <c r="R4519" s="34">
        <v>0.05</v>
      </c>
      <c r="S4519" s="34">
        <v>3178571.43</v>
      </c>
      <c r="T4519" s="35">
        <f t="shared" si="338"/>
        <v>158928.57150000002</v>
      </c>
      <c r="U4519" s="36">
        <f t="shared" si="339"/>
        <v>178000.00008000003</v>
      </c>
      <c r="V4519" s="37" t="s">
        <v>48</v>
      </c>
      <c r="W4519" s="32">
        <v>2016</v>
      </c>
      <c r="X4519" s="38" t="s">
        <v>48</v>
      </c>
    </row>
    <row r="4520" spans="1:24" ht="50.1" customHeight="1">
      <c r="A4520" s="29" t="s">
        <v>11206</v>
      </c>
      <c r="B4520" s="30" t="s">
        <v>35</v>
      </c>
      <c r="C4520" s="31" t="s">
        <v>2856</v>
      </c>
      <c r="D4520" s="31" t="s">
        <v>2811</v>
      </c>
      <c r="E4520" s="31" t="s">
        <v>2857</v>
      </c>
      <c r="F4520" s="31" t="s">
        <v>48</v>
      </c>
      <c r="G4520" s="32" t="s">
        <v>40</v>
      </c>
      <c r="H4520" s="33">
        <v>0</v>
      </c>
      <c r="I4520" s="67">
        <v>590000000</v>
      </c>
      <c r="J4520" s="32" t="s">
        <v>41</v>
      </c>
      <c r="K4520" s="32" t="s">
        <v>61</v>
      </c>
      <c r="L4520" s="32" t="s">
        <v>43</v>
      </c>
      <c r="M4520" s="32" t="s">
        <v>84</v>
      </c>
      <c r="N4520" s="32" t="s">
        <v>154</v>
      </c>
      <c r="O4520" s="32" t="s">
        <v>11193</v>
      </c>
      <c r="P4520" s="32" t="s">
        <v>162</v>
      </c>
      <c r="Q4520" s="32" t="s">
        <v>163</v>
      </c>
      <c r="R4520" s="34">
        <v>3.4</v>
      </c>
      <c r="S4520" s="34">
        <v>214285.71</v>
      </c>
      <c r="T4520" s="35">
        <f t="shared" si="338"/>
        <v>728571.41399999999</v>
      </c>
      <c r="U4520" s="36">
        <f t="shared" si="339"/>
        <v>815999.98368000006</v>
      </c>
      <c r="V4520" s="37" t="s">
        <v>48</v>
      </c>
      <c r="W4520" s="32">
        <v>2016</v>
      </c>
      <c r="X4520" s="38" t="s">
        <v>48</v>
      </c>
    </row>
    <row r="4521" spans="1:24" ht="50.1" customHeight="1">
      <c r="A4521" s="29" t="s">
        <v>11207</v>
      </c>
      <c r="B4521" s="30" t="s">
        <v>35</v>
      </c>
      <c r="C4521" s="31" t="s">
        <v>2810</v>
      </c>
      <c r="D4521" s="31" t="s">
        <v>2811</v>
      </c>
      <c r="E4521" s="31" t="s">
        <v>2812</v>
      </c>
      <c r="F4521" s="31" t="s">
        <v>2813</v>
      </c>
      <c r="G4521" s="32" t="s">
        <v>40</v>
      </c>
      <c r="H4521" s="33">
        <v>0</v>
      </c>
      <c r="I4521" s="67">
        <v>590000000</v>
      </c>
      <c r="J4521" s="32" t="s">
        <v>41</v>
      </c>
      <c r="K4521" s="32" t="s">
        <v>61</v>
      </c>
      <c r="L4521" s="32" t="s">
        <v>43</v>
      </c>
      <c r="M4521" s="32" t="s">
        <v>84</v>
      </c>
      <c r="N4521" s="32" t="s">
        <v>154</v>
      </c>
      <c r="O4521" s="32" t="s">
        <v>11193</v>
      </c>
      <c r="P4521" s="32" t="s">
        <v>133</v>
      </c>
      <c r="Q4521" s="32" t="s">
        <v>134</v>
      </c>
      <c r="R4521" s="34">
        <v>1709</v>
      </c>
      <c r="S4521" s="34">
        <v>215</v>
      </c>
      <c r="T4521" s="35">
        <f t="shared" si="338"/>
        <v>367435</v>
      </c>
      <c r="U4521" s="36">
        <f t="shared" si="339"/>
        <v>411527.2</v>
      </c>
      <c r="V4521" s="37" t="s">
        <v>48</v>
      </c>
      <c r="W4521" s="32">
        <v>2016</v>
      </c>
      <c r="X4521" s="38" t="s">
        <v>48</v>
      </c>
    </row>
    <row r="4522" spans="1:24" ht="50.1" customHeight="1">
      <c r="A4522" s="29" t="s">
        <v>11208</v>
      </c>
      <c r="B4522" s="30" t="s">
        <v>35</v>
      </c>
      <c r="C4522" s="31" t="s">
        <v>11209</v>
      </c>
      <c r="D4522" s="31" t="s">
        <v>4897</v>
      </c>
      <c r="E4522" s="31" t="s">
        <v>11210</v>
      </c>
      <c r="F4522" s="31" t="s">
        <v>48</v>
      </c>
      <c r="G4522" s="32" t="s">
        <v>40</v>
      </c>
      <c r="H4522" s="33">
        <v>0</v>
      </c>
      <c r="I4522" s="67">
        <v>590000000</v>
      </c>
      <c r="J4522" s="32" t="s">
        <v>41</v>
      </c>
      <c r="K4522" s="32" t="s">
        <v>61</v>
      </c>
      <c r="L4522" s="32" t="s">
        <v>43</v>
      </c>
      <c r="M4522" s="32" t="s">
        <v>84</v>
      </c>
      <c r="N4522" s="32" t="s">
        <v>154</v>
      </c>
      <c r="O4522" s="32" t="s">
        <v>11193</v>
      </c>
      <c r="P4522" s="32" t="s">
        <v>133</v>
      </c>
      <c r="Q4522" s="32" t="s">
        <v>134</v>
      </c>
      <c r="R4522" s="34">
        <v>9</v>
      </c>
      <c r="S4522" s="34">
        <v>2241.0700000000002</v>
      </c>
      <c r="T4522" s="35">
        <f t="shared" si="338"/>
        <v>20169.63</v>
      </c>
      <c r="U4522" s="36">
        <f t="shared" si="339"/>
        <v>22589.985600000004</v>
      </c>
      <c r="V4522" s="37" t="s">
        <v>48</v>
      </c>
      <c r="W4522" s="32">
        <v>2016</v>
      </c>
      <c r="X4522" s="38" t="s">
        <v>48</v>
      </c>
    </row>
    <row r="4523" spans="1:24" ht="50.1" customHeight="1">
      <c r="A4523" s="29" t="s">
        <v>11211</v>
      </c>
      <c r="B4523" s="30" t="s">
        <v>35</v>
      </c>
      <c r="C4523" s="31" t="s">
        <v>6150</v>
      </c>
      <c r="D4523" s="31" t="s">
        <v>6088</v>
      </c>
      <c r="E4523" s="31" t="s">
        <v>6151</v>
      </c>
      <c r="F4523" s="31" t="s">
        <v>48</v>
      </c>
      <c r="G4523" s="32" t="s">
        <v>40</v>
      </c>
      <c r="H4523" s="33">
        <v>0</v>
      </c>
      <c r="I4523" s="67">
        <v>590000000</v>
      </c>
      <c r="J4523" s="32" t="s">
        <v>41</v>
      </c>
      <c r="K4523" s="32" t="s">
        <v>61</v>
      </c>
      <c r="L4523" s="32" t="s">
        <v>43</v>
      </c>
      <c r="M4523" s="32" t="s">
        <v>84</v>
      </c>
      <c r="N4523" s="32" t="s">
        <v>154</v>
      </c>
      <c r="O4523" s="32" t="s">
        <v>11193</v>
      </c>
      <c r="P4523" s="32" t="s">
        <v>133</v>
      </c>
      <c r="Q4523" s="32" t="s">
        <v>134</v>
      </c>
      <c r="R4523" s="34">
        <v>4300</v>
      </c>
      <c r="S4523" s="34">
        <v>232.14</v>
      </c>
      <c r="T4523" s="35">
        <f t="shared" si="338"/>
        <v>998201.99999999988</v>
      </c>
      <c r="U4523" s="36">
        <f t="shared" si="339"/>
        <v>1117986.24</v>
      </c>
      <c r="V4523" s="37" t="s">
        <v>48</v>
      </c>
      <c r="W4523" s="32">
        <v>2016</v>
      </c>
      <c r="X4523" s="38" t="s">
        <v>48</v>
      </c>
    </row>
    <row r="4524" spans="1:24" ht="50.1" customHeight="1">
      <c r="A4524" s="29" t="s">
        <v>11212</v>
      </c>
      <c r="B4524" s="30" t="s">
        <v>35</v>
      </c>
      <c r="C4524" s="31" t="s">
        <v>6159</v>
      </c>
      <c r="D4524" s="31" t="s">
        <v>6088</v>
      </c>
      <c r="E4524" s="31" t="s">
        <v>6160</v>
      </c>
      <c r="F4524" s="31" t="s">
        <v>48</v>
      </c>
      <c r="G4524" s="32" t="s">
        <v>40</v>
      </c>
      <c r="H4524" s="33">
        <v>0</v>
      </c>
      <c r="I4524" s="67">
        <v>590000000</v>
      </c>
      <c r="J4524" s="32" t="s">
        <v>41</v>
      </c>
      <c r="K4524" s="32" t="s">
        <v>61</v>
      </c>
      <c r="L4524" s="32" t="s">
        <v>43</v>
      </c>
      <c r="M4524" s="32" t="s">
        <v>84</v>
      </c>
      <c r="N4524" s="32" t="s">
        <v>154</v>
      </c>
      <c r="O4524" s="32" t="s">
        <v>11193</v>
      </c>
      <c r="P4524" s="32" t="s">
        <v>162</v>
      </c>
      <c r="Q4524" s="32" t="s">
        <v>163</v>
      </c>
      <c r="R4524" s="34">
        <v>0.13200000000000001</v>
      </c>
      <c r="S4524" s="34">
        <v>266071.43</v>
      </c>
      <c r="T4524" s="35">
        <f t="shared" si="338"/>
        <v>35121.428760000003</v>
      </c>
      <c r="U4524" s="36">
        <f t="shared" si="339"/>
        <v>39336.000211200007</v>
      </c>
      <c r="V4524" s="37" t="s">
        <v>48</v>
      </c>
      <c r="W4524" s="32">
        <v>2016</v>
      </c>
      <c r="X4524" s="38" t="s">
        <v>48</v>
      </c>
    </row>
    <row r="4525" spans="1:24" ht="50.1" customHeight="1">
      <c r="A4525" s="29" t="s">
        <v>11213</v>
      </c>
      <c r="B4525" s="30" t="s">
        <v>35</v>
      </c>
      <c r="C4525" s="31" t="s">
        <v>6799</v>
      </c>
      <c r="D4525" s="31" t="s">
        <v>6783</v>
      </c>
      <c r="E4525" s="31" t="s">
        <v>6800</v>
      </c>
      <c r="F4525" s="31" t="s">
        <v>48</v>
      </c>
      <c r="G4525" s="32" t="s">
        <v>40</v>
      </c>
      <c r="H4525" s="33">
        <v>0</v>
      </c>
      <c r="I4525" s="67">
        <v>590000000</v>
      </c>
      <c r="J4525" s="32" t="s">
        <v>41</v>
      </c>
      <c r="K4525" s="32" t="s">
        <v>61</v>
      </c>
      <c r="L4525" s="32" t="s">
        <v>43</v>
      </c>
      <c r="M4525" s="32" t="s">
        <v>84</v>
      </c>
      <c r="N4525" s="32" t="s">
        <v>154</v>
      </c>
      <c r="O4525" s="32" t="s">
        <v>11193</v>
      </c>
      <c r="P4525" s="32" t="s">
        <v>162</v>
      </c>
      <c r="Q4525" s="32" t="s">
        <v>163</v>
      </c>
      <c r="R4525" s="34">
        <v>0.20799999999999999</v>
      </c>
      <c r="S4525" s="34">
        <v>174107.14</v>
      </c>
      <c r="T4525" s="35">
        <f t="shared" si="338"/>
        <v>36214.28512</v>
      </c>
      <c r="U4525" s="36">
        <f t="shared" si="339"/>
        <v>40559.999334400003</v>
      </c>
      <c r="V4525" s="37" t="s">
        <v>48</v>
      </c>
      <c r="W4525" s="32">
        <v>2016</v>
      </c>
      <c r="X4525" s="38" t="s">
        <v>48</v>
      </c>
    </row>
    <row r="4526" spans="1:24" ht="50.1" customHeight="1">
      <c r="A4526" s="29" t="s">
        <v>11214</v>
      </c>
      <c r="B4526" s="30" t="s">
        <v>35</v>
      </c>
      <c r="C4526" s="31" t="s">
        <v>6891</v>
      </c>
      <c r="D4526" s="31" t="s">
        <v>6831</v>
      </c>
      <c r="E4526" s="31" t="s">
        <v>6892</v>
      </c>
      <c r="F4526" s="31" t="s">
        <v>48</v>
      </c>
      <c r="G4526" s="32" t="s">
        <v>40</v>
      </c>
      <c r="H4526" s="33">
        <v>0</v>
      </c>
      <c r="I4526" s="67">
        <v>590000000</v>
      </c>
      <c r="J4526" s="32" t="s">
        <v>41</v>
      </c>
      <c r="K4526" s="32" t="s">
        <v>61</v>
      </c>
      <c r="L4526" s="32" t="s">
        <v>43</v>
      </c>
      <c r="M4526" s="32" t="s">
        <v>84</v>
      </c>
      <c r="N4526" s="32" t="s">
        <v>154</v>
      </c>
      <c r="O4526" s="32" t="s">
        <v>11193</v>
      </c>
      <c r="P4526" s="32" t="s">
        <v>162</v>
      </c>
      <c r="Q4526" s="32" t="s">
        <v>163</v>
      </c>
      <c r="R4526" s="34">
        <v>0.22900000000000001</v>
      </c>
      <c r="S4526" s="34">
        <v>308035.71000000002</v>
      </c>
      <c r="T4526" s="35">
        <f t="shared" si="338"/>
        <v>70540.177590000007</v>
      </c>
      <c r="U4526" s="36">
        <f t="shared" si="339"/>
        <v>79004.998900800012</v>
      </c>
      <c r="V4526" s="37" t="s">
        <v>48</v>
      </c>
      <c r="W4526" s="32">
        <v>2016</v>
      </c>
      <c r="X4526" s="38" t="s">
        <v>48</v>
      </c>
    </row>
    <row r="4527" spans="1:24" ht="50.1" customHeight="1">
      <c r="A4527" s="29" t="s">
        <v>11215</v>
      </c>
      <c r="B4527" s="30" t="s">
        <v>35</v>
      </c>
      <c r="C4527" s="31" t="s">
        <v>6180</v>
      </c>
      <c r="D4527" s="31" t="s">
        <v>6088</v>
      </c>
      <c r="E4527" s="31" t="s">
        <v>6181</v>
      </c>
      <c r="F4527" s="31" t="s">
        <v>48</v>
      </c>
      <c r="G4527" s="32" t="s">
        <v>40</v>
      </c>
      <c r="H4527" s="33">
        <v>0</v>
      </c>
      <c r="I4527" s="67">
        <v>590000000</v>
      </c>
      <c r="J4527" s="32" t="s">
        <v>41</v>
      </c>
      <c r="K4527" s="32" t="s">
        <v>61</v>
      </c>
      <c r="L4527" s="32" t="s">
        <v>43</v>
      </c>
      <c r="M4527" s="32" t="s">
        <v>84</v>
      </c>
      <c r="N4527" s="32" t="s">
        <v>154</v>
      </c>
      <c r="O4527" s="32" t="s">
        <v>11193</v>
      </c>
      <c r="P4527" s="32" t="s">
        <v>162</v>
      </c>
      <c r="Q4527" s="32" t="s">
        <v>163</v>
      </c>
      <c r="R4527" s="34">
        <v>0.5</v>
      </c>
      <c r="S4527" s="34">
        <v>610000</v>
      </c>
      <c r="T4527" s="35">
        <f t="shared" si="338"/>
        <v>305000</v>
      </c>
      <c r="U4527" s="36">
        <f t="shared" si="339"/>
        <v>341600.00000000006</v>
      </c>
      <c r="V4527" s="37" t="s">
        <v>48</v>
      </c>
      <c r="W4527" s="32">
        <v>2016</v>
      </c>
      <c r="X4527" s="38" t="s">
        <v>48</v>
      </c>
    </row>
    <row r="4528" spans="1:24" ht="50.1" customHeight="1">
      <c r="A4528" s="29" t="s">
        <v>11216</v>
      </c>
      <c r="B4528" s="30" t="s">
        <v>35</v>
      </c>
      <c r="C4528" s="31" t="s">
        <v>11217</v>
      </c>
      <c r="D4528" s="31" t="s">
        <v>6088</v>
      </c>
      <c r="E4528" s="31" t="s">
        <v>11218</v>
      </c>
      <c r="F4528" s="31" t="s">
        <v>48</v>
      </c>
      <c r="G4528" s="32" t="s">
        <v>40</v>
      </c>
      <c r="H4528" s="33">
        <v>0</v>
      </c>
      <c r="I4528" s="67">
        <v>590000000</v>
      </c>
      <c r="J4528" s="32" t="s">
        <v>41</v>
      </c>
      <c r="K4528" s="32" t="s">
        <v>61</v>
      </c>
      <c r="L4528" s="32" t="s">
        <v>43</v>
      </c>
      <c r="M4528" s="32" t="s">
        <v>84</v>
      </c>
      <c r="N4528" s="32" t="s">
        <v>154</v>
      </c>
      <c r="O4528" s="32" t="s">
        <v>11193</v>
      </c>
      <c r="P4528" s="32" t="s">
        <v>162</v>
      </c>
      <c r="Q4528" s="32" t="s">
        <v>163</v>
      </c>
      <c r="R4528" s="34">
        <v>0.28000000000000003</v>
      </c>
      <c r="S4528" s="34">
        <v>221875</v>
      </c>
      <c r="T4528" s="35">
        <f t="shared" si="338"/>
        <v>62125.000000000007</v>
      </c>
      <c r="U4528" s="36">
        <f t="shared" si="339"/>
        <v>69580.000000000015</v>
      </c>
      <c r="V4528" s="37" t="s">
        <v>48</v>
      </c>
      <c r="W4528" s="32">
        <v>2016</v>
      </c>
      <c r="X4528" s="38" t="s">
        <v>48</v>
      </c>
    </row>
    <row r="4529" spans="1:24" ht="50.1" customHeight="1">
      <c r="A4529" s="29" t="s">
        <v>11219</v>
      </c>
      <c r="B4529" s="30" t="s">
        <v>35</v>
      </c>
      <c r="C4529" s="31" t="s">
        <v>11220</v>
      </c>
      <c r="D4529" s="31" t="s">
        <v>11221</v>
      </c>
      <c r="E4529" s="31" t="s">
        <v>11222</v>
      </c>
      <c r="F4529" s="31" t="s">
        <v>11223</v>
      </c>
      <c r="G4529" s="32" t="s">
        <v>40</v>
      </c>
      <c r="H4529" s="33">
        <v>0</v>
      </c>
      <c r="I4529" s="67">
        <v>590000000</v>
      </c>
      <c r="J4529" s="32" t="s">
        <v>41</v>
      </c>
      <c r="K4529" s="32" t="s">
        <v>61</v>
      </c>
      <c r="L4529" s="32" t="s">
        <v>41</v>
      </c>
      <c r="M4529" s="32" t="s">
        <v>44</v>
      </c>
      <c r="N4529" s="32" t="s">
        <v>85</v>
      </c>
      <c r="O4529" s="32" t="s">
        <v>62</v>
      </c>
      <c r="P4529" s="32">
        <v>796</v>
      </c>
      <c r="Q4529" s="32" t="s">
        <v>47</v>
      </c>
      <c r="R4529" s="34">
        <v>2</v>
      </c>
      <c r="S4529" s="34">
        <v>1870.54</v>
      </c>
      <c r="T4529" s="35">
        <f t="shared" si="338"/>
        <v>3741.08</v>
      </c>
      <c r="U4529" s="36">
        <f t="shared" si="339"/>
        <v>4190.0096000000003</v>
      </c>
      <c r="V4529" s="37" t="s">
        <v>48</v>
      </c>
      <c r="W4529" s="32">
        <v>2016</v>
      </c>
      <c r="X4529" s="38" t="s">
        <v>48</v>
      </c>
    </row>
    <row r="4530" spans="1:24" ht="50.1" customHeight="1">
      <c r="A4530" s="29" t="s">
        <v>11224</v>
      </c>
      <c r="B4530" s="30" t="s">
        <v>35</v>
      </c>
      <c r="C4530" s="31" t="s">
        <v>11225</v>
      </c>
      <c r="D4530" s="31" t="s">
        <v>8586</v>
      </c>
      <c r="E4530" s="31" t="s">
        <v>11226</v>
      </c>
      <c r="F4530" s="31" t="s">
        <v>11227</v>
      </c>
      <c r="G4530" s="32" t="s">
        <v>40</v>
      </c>
      <c r="H4530" s="33">
        <v>0</v>
      </c>
      <c r="I4530" s="67">
        <v>590000000</v>
      </c>
      <c r="J4530" s="32" t="s">
        <v>6956</v>
      </c>
      <c r="K4530" s="32" t="s">
        <v>61</v>
      </c>
      <c r="L4530" s="32" t="s">
        <v>6956</v>
      </c>
      <c r="M4530" s="32" t="s">
        <v>44</v>
      </c>
      <c r="N4530" s="32" t="s">
        <v>45</v>
      </c>
      <c r="O4530" s="32" t="s">
        <v>398</v>
      </c>
      <c r="P4530" s="32">
        <v>796</v>
      </c>
      <c r="Q4530" s="32" t="s">
        <v>47</v>
      </c>
      <c r="R4530" s="34">
        <v>20</v>
      </c>
      <c r="S4530" s="34">
        <v>2000</v>
      </c>
      <c r="T4530" s="35">
        <f t="shared" si="338"/>
        <v>40000</v>
      </c>
      <c r="U4530" s="36">
        <f t="shared" si="339"/>
        <v>44800.000000000007</v>
      </c>
      <c r="V4530" s="37" t="s">
        <v>48</v>
      </c>
      <c r="W4530" s="32">
        <v>2016</v>
      </c>
      <c r="X4530" s="38" t="s">
        <v>48</v>
      </c>
    </row>
    <row r="4531" spans="1:24" ht="50.1" customHeight="1">
      <c r="A4531" s="29" t="s">
        <v>11228</v>
      </c>
      <c r="B4531" s="30" t="s">
        <v>35</v>
      </c>
      <c r="C4531" s="31" t="s">
        <v>11229</v>
      </c>
      <c r="D4531" s="31" t="s">
        <v>8586</v>
      </c>
      <c r="E4531" s="31" t="s">
        <v>11230</v>
      </c>
      <c r="F4531" s="31" t="s">
        <v>11231</v>
      </c>
      <c r="G4531" s="32" t="s">
        <v>40</v>
      </c>
      <c r="H4531" s="33">
        <v>0</v>
      </c>
      <c r="I4531" s="67">
        <v>590000000</v>
      </c>
      <c r="J4531" s="32" t="s">
        <v>6956</v>
      </c>
      <c r="K4531" s="32" t="s">
        <v>61</v>
      </c>
      <c r="L4531" s="32" t="s">
        <v>6956</v>
      </c>
      <c r="M4531" s="32" t="s">
        <v>44</v>
      </c>
      <c r="N4531" s="32" t="s">
        <v>45</v>
      </c>
      <c r="O4531" s="32" t="s">
        <v>398</v>
      </c>
      <c r="P4531" s="32">
        <v>796</v>
      </c>
      <c r="Q4531" s="32" t="s">
        <v>47</v>
      </c>
      <c r="R4531" s="34">
        <v>5</v>
      </c>
      <c r="S4531" s="34">
        <v>7200</v>
      </c>
      <c r="T4531" s="35">
        <f t="shared" si="338"/>
        <v>36000</v>
      </c>
      <c r="U4531" s="36">
        <f t="shared" si="339"/>
        <v>40320.000000000007</v>
      </c>
      <c r="V4531" s="37" t="s">
        <v>48</v>
      </c>
      <c r="W4531" s="32">
        <v>2016</v>
      </c>
      <c r="X4531" s="38" t="s">
        <v>48</v>
      </c>
    </row>
    <row r="4532" spans="1:24" ht="50.1" customHeight="1">
      <c r="A4532" s="29" t="s">
        <v>11232</v>
      </c>
      <c r="B4532" s="30" t="s">
        <v>35</v>
      </c>
      <c r="C4532" s="31" t="s">
        <v>9921</v>
      </c>
      <c r="D4532" s="31" t="s">
        <v>3378</v>
      </c>
      <c r="E4532" s="31" t="s">
        <v>9922</v>
      </c>
      <c r="F4532" s="31" t="s">
        <v>11233</v>
      </c>
      <c r="G4532" s="32" t="s">
        <v>40</v>
      </c>
      <c r="H4532" s="33">
        <v>0</v>
      </c>
      <c r="I4532" s="67">
        <v>590000000</v>
      </c>
      <c r="J4532" s="32" t="s">
        <v>6956</v>
      </c>
      <c r="K4532" s="32" t="s">
        <v>61</v>
      </c>
      <c r="L4532" s="32" t="s">
        <v>6956</v>
      </c>
      <c r="M4532" s="32" t="s">
        <v>44</v>
      </c>
      <c r="N4532" s="32" t="s">
        <v>45</v>
      </c>
      <c r="O4532" s="32" t="s">
        <v>398</v>
      </c>
      <c r="P4532" s="32">
        <v>796</v>
      </c>
      <c r="Q4532" s="32" t="s">
        <v>47</v>
      </c>
      <c r="R4532" s="34">
        <v>5</v>
      </c>
      <c r="S4532" s="34">
        <v>9200</v>
      </c>
      <c r="T4532" s="35">
        <f t="shared" si="338"/>
        <v>46000</v>
      </c>
      <c r="U4532" s="36">
        <f t="shared" si="339"/>
        <v>51520.000000000007</v>
      </c>
      <c r="V4532" s="37" t="s">
        <v>48</v>
      </c>
      <c r="W4532" s="32">
        <v>2016</v>
      </c>
      <c r="X4532" s="38" t="s">
        <v>48</v>
      </c>
    </row>
    <row r="4533" spans="1:24" ht="50.1" customHeight="1">
      <c r="A4533" s="29" t="s">
        <v>11234</v>
      </c>
      <c r="B4533" s="30" t="s">
        <v>35</v>
      </c>
      <c r="C4533" s="31" t="s">
        <v>11235</v>
      </c>
      <c r="D4533" s="31" t="s">
        <v>3378</v>
      </c>
      <c r="E4533" s="31" t="s">
        <v>11236</v>
      </c>
      <c r="F4533" s="31" t="s">
        <v>11237</v>
      </c>
      <c r="G4533" s="32" t="s">
        <v>40</v>
      </c>
      <c r="H4533" s="33">
        <v>0</v>
      </c>
      <c r="I4533" s="67">
        <v>590000000</v>
      </c>
      <c r="J4533" s="32" t="s">
        <v>6956</v>
      </c>
      <c r="K4533" s="32" t="s">
        <v>61</v>
      </c>
      <c r="L4533" s="32" t="s">
        <v>6956</v>
      </c>
      <c r="M4533" s="32" t="s">
        <v>44</v>
      </c>
      <c r="N4533" s="32" t="s">
        <v>45</v>
      </c>
      <c r="O4533" s="32" t="s">
        <v>398</v>
      </c>
      <c r="P4533" s="32">
        <v>796</v>
      </c>
      <c r="Q4533" s="32" t="s">
        <v>47</v>
      </c>
      <c r="R4533" s="34">
        <v>2</v>
      </c>
      <c r="S4533" s="34">
        <v>11000</v>
      </c>
      <c r="T4533" s="35">
        <f t="shared" si="338"/>
        <v>22000</v>
      </c>
      <c r="U4533" s="36">
        <f t="shared" si="339"/>
        <v>24640.000000000004</v>
      </c>
      <c r="V4533" s="37" t="s">
        <v>48</v>
      </c>
      <c r="W4533" s="32">
        <v>2016</v>
      </c>
      <c r="X4533" s="38" t="s">
        <v>48</v>
      </c>
    </row>
    <row r="4534" spans="1:24" ht="50.1" customHeight="1">
      <c r="A4534" s="29" t="s">
        <v>11238</v>
      </c>
      <c r="B4534" s="30" t="s">
        <v>35</v>
      </c>
      <c r="C4534" s="31" t="s">
        <v>11239</v>
      </c>
      <c r="D4534" s="31" t="s">
        <v>3378</v>
      </c>
      <c r="E4534" s="31" t="s">
        <v>11240</v>
      </c>
      <c r="F4534" s="31" t="s">
        <v>11241</v>
      </c>
      <c r="G4534" s="32" t="s">
        <v>40</v>
      </c>
      <c r="H4534" s="33">
        <v>0</v>
      </c>
      <c r="I4534" s="67">
        <v>590000000</v>
      </c>
      <c r="J4534" s="32" t="s">
        <v>6956</v>
      </c>
      <c r="K4534" s="32" t="s">
        <v>61</v>
      </c>
      <c r="L4534" s="32" t="s">
        <v>6956</v>
      </c>
      <c r="M4534" s="32" t="s">
        <v>44</v>
      </c>
      <c r="N4534" s="32" t="s">
        <v>45</v>
      </c>
      <c r="O4534" s="32" t="s">
        <v>398</v>
      </c>
      <c r="P4534" s="32">
        <v>796</v>
      </c>
      <c r="Q4534" s="32" t="s">
        <v>47</v>
      </c>
      <c r="R4534" s="34">
        <v>2</v>
      </c>
      <c r="S4534" s="34">
        <v>16000</v>
      </c>
      <c r="T4534" s="35">
        <f t="shared" si="338"/>
        <v>32000</v>
      </c>
      <c r="U4534" s="36">
        <f t="shared" si="339"/>
        <v>35840</v>
      </c>
      <c r="V4534" s="37" t="s">
        <v>48</v>
      </c>
      <c r="W4534" s="32">
        <v>2016</v>
      </c>
      <c r="X4534" s="38" t="s">
        <v>48</v>
      </c>
    </row>
    <row r="4535" spans="1:24" ht="50.1" customHeight="1">
      <c r="A4535" s="29" t="s">
        <v>11242</v>
      </c>
      <c r="B4535" s="30" t="s">
        <v>35</v>
      </c>
      <c r="C4535" s="31" t="s">
        <v>11243</v>
      </c>
      <c r="D4535" s="31" t="s">
        <v>3378</v>
      </c>
      <c r="E4535" s="31" t="s">
        <v>11244</v>
      </c>
      <c r="F4535" s="31" t="s">
        <v>11245</v>
      </c>
      <c r="G4535" s="32" t="s">
        <v>40</v>
      </c>
      <c r="H4535" s="33">
        <v>0</v>
      </c>
      <c r="I4535" s="67">
        <v>590000000</v>
      </c>
      <c r="J4535" s="32" t="s">
        <v>6956</v>
      </c>
      <c r="K4535" s="32" t="s">
        <v>61</v>
      </c>
      <c r="L4535" s="32" t="s">
        <v>6956</v>
      </c>
      <c r="M4535" s="32" t="s">
        <v>44</v>
      </c>
      <c r="N4535" s="32" t="s">
        <v>45</v>
      </c>
      <c r="O4535" s="32" t="s">
        <v>398</v>
      </c>
      <c r="P4535" s="32">
        <v>796</v>
      </c>
      <c r="Q4535" s="32" t="s">
        <v>47</v>
      </c>
      <c r="R4535" s="34">
        <v>3</v>
      </c>
      <c r="S4535" s="34">
        <v>20200</v>
      </c>
      <c r="T4535" s="35">
        <f t="shared" si="338"/>
        <v>60600</v>
      </c>
      <c r="U4535" s="36">
        <f t="shared" si="339"/>
        <v>67872</v>
      </c>
      <c r="V4535" s="37" t="s">
        <v>48</v>
      </c>
      <c r="W4535" s="32">
        <v>2016</v>
      </c>
      <c r="X4535" s="38" t="s">
        <v>48</v>
      </c>
    </row>
    <row r="4536" spans="1:24" ht="50.1" customHeight="1">
      <c r="A4536" s="29" t="s">
        <v>11246</v>
      </c>
      <c r="B4536" s="30" t="s">
        <v>35</v>
      </c>
      <c r="C4536" s="31" t="s">
        <v>11247</v>
      </c>
      <c r="D4536" s="31" t="s">
        <v>3378</v>
      </c>
      <c r="E4536" s="31" t="s">
        <v>11248</v>
      </c>
      <c r="F4536" s="31" t="s">
        <v>11249</v>
      </c>
      <c r="G4536" s="32" t="s">
        <v>40</v>
      </c>
      <c r="H4536" s="33">
        <v>0</v>
      </c>
      <c r="I4536" s="67">
        <v>590000000</v>
      </c>
      <c r="J4536" s="32" t="s">
        <v>6956</v>
      </c>
      <c r="K4536" s="32" t="s">
        <v>61</v>
      </c>
      <c r="L4536" s="32" t="s">
        <v>6956</v>
      </c>
      <c r="M4536" s="32" t="s">
        <v>44</v>
      </c>
      <c r="N4536" s="32" t="s">
        <v>45</v>
      </c>
      <c r="O4536" s="32" t="s">
        <v>398</v>
      </c>
      <c r="P4536" s="32">
        <v>796</v>
      </c>
      <c r="Q4536" s="32" t="s">
        <v>47</v>
      </c>
      <c r="R4536" s="34">
        <v>2</v>
      </c>
      <c r="S4536" s="34">
        <v>17500</v>
      </c>
      <c r="T4536" s="35">
        <f t="shared" si="338"/>
        <v>35000</v>
      </c>
      <c r="U4536" s="36">
        <f t="shared" si="339"/>
        <v>39200.000000000007</v>
      </c>
      <c r="V4536" s="37" t="s">
        <v>48</v>
      </c>
      <c r="W4536" s="32">
        <v>2016</v>
      </c>
      <c r="X4536" s="38" t="s">
        <v>48</v>
      </c>
    </row>
    <row r="4537" spans="1:24" ht="50.1" customHeight="1">
      <c r="A4537" s="29" t="s">
        <v>11250</v>
      </c>
      <c r="B4537" s="30" t="s">
        <v>35</v>
      </c>
      <c r="C4537" s="31" t="s">
        <v>11251</v>
      </c>
      <c r="D4537" s="31" t="s">
        <v>3378</v>
      </c>
      <c r="E4537" s="31" t="s">
        <v>11252</v>
      </c>
      <c r="F4537" s="31" t="s">
        <v>11253</v>
      </c>
      <c r="G4537" s="32" t="s">
        <v>40</v>
      </c>
      <c r="H4537" s="33">
        <v>0</v>
      </c>
      <c r="I4537" s="67">
        <v>590000000</v>
      </c>
      <c r="J4537" s="32" t="s">
        <v>6956</v>
      </c>
      <c r="K4537" s="32" t="s">
        <v>61</v>
      </c>
      <c r="L4537" s="32" t="s">
        <v>6956</v>
      </c>
      <c r="M4537" s="32" t="s">
        <v>44</v>
      </c>
      <c r="N4537" s="32" t="s">
        <v>45</v>
      </c>
      <c r="O4537" s="32" t="s">
        <v>398</v>
      </c>
      <c r="P4537" s="32">
        <v>796</v>
      </c>
      <c r="Q4537" s="32" t="s">
        <v>47</v>
      </c>
      <c r="R4537" s="34">
        <v>2</v>
      </c>
      <c r="S4537" s="34">
        <v>23100</v>
      </c>
      <c r="T4537" s="35">
        <f t="shared" si="338"/>
        <v>46200</v>
      </c>
      <c r="U4537" s="36">
        <f t="shared" si="339"/>
        <v>51744.000000000007</v>
      </c>
      <c r="V4537" s="37" t="s">
        <v>48</v>
      </c>
      <c r="W4537" s="32">
        <v>2016</v>
      </c>
      <c r="X4537" s="38" t="s">
        <v>48</v>
      </c>
    </row>
    <row r="4538" spans="1:24" ht="50.1" customHeight="1">
      <c r="A4538" s="29" t="s">
        <v>11254</v>
      </c>
      <c r="B4538" s="30" t="s">
        <v>35</v>
      </c>
      <c r="C4538" s="31" t="s">
        <v>11255</v>
      </c>
      <c r="D4538" s="31" t="s">
        <v>762</v>
      </c>
      <c r="E4538" s="31" t="s">
        <v>11256</v>
      </c>
      <c r="F4538" s="31" t="s">
        <v>11257</v>
      </c>
      <c r="G4538" s="32" t="s">
        <v>40</v>
      </c>
      <c r="H4538" s="33">
        <v>0</v>
      </c>
      <c r="I4538" s="67">
        <v>590000000</v>
      </c>
      <c r="J4538" s="32" t="s">
        <v>41</v>
      </c>
      <c r="K4538" s="32" t="s">
        <v>61</v>
      </c>
      <c r="L4538" s="32" t="s">
        <v>41</v>
      </c>
      <c r="M4538" s="32" t="s">
        <v>84</v>
      </c>
      <c r="N4538" s="32" t="s">
        <v>85</v>
      </c>
      <c r="O4538" s="32" t="s">
        <v>62</v>
      </c>
      <c r="P4538" s="32" t="s">
        <v>133</v>
      </c>
      <c r="Q4538" s="32" t="s">
        <v>134</v>
      </c>
      <c r="R4538" s="34">
        <v>2</v>
      </c>
      <c r="S4538" s="34">
        <v>3214.29</v>
      </c>
      <c r="T4538" s="35">
        <f t="shared" si="338"/>
        <v>6428.58</v>
      </c>
      <c r="U4538" s="36">
        <f t="shared" si="339"/>
        <v>7200.0096000000003</v>
      </c>
      <c r="V4538" s="37" t="s">
        <v>48</v>
      </c>
      <c r="W4538" s="32">
        <v>2016</v>
      </c>
      <c r="X4538" s="38" t="s">
        <v>48</v>
      </c>
    </row>
    <row r="4539" spans="1:24" ht="50.1" customHeight="1">
      <c r="A4539" s="29" t="s">
        <v>11258</v>
      </c>
      <c r="B4539" s="30" t="s">
        <v>35</v>
      </c>
      <c r="C4539" s="31" t="s">
        <v>10617</v>
      </c>
      <c r="D4539" s="31" t="s">
        <v>10618</v>
      </c>
      <c r="E4539" s="31" t="s">
        <v>10619</v>
      </c>
      <c r="F4539" s="31" t="s">
        <v>10622</v>
      </c>
      <c r="G4539" s="32" t="s">
        <v>40</v>
      </c>
      <c r="H4539" s="33">
        <v>0</v>
      </c>
      <c r="I4539" s="67">
        <v>590000000</v>
      </c>
      <c r="J4539" s="32" t="s">
        <v>41</v>
      </c>
      <c r="K4539" s="32" t="s">
        <v>61</v>
      </c>
      <c r="L4539" s="32" t="s">
        <v>41</v>
      </c>
      <c r="M4539" s="32" t="s">
        <v>84</v>
      </c>
      <c r="N4539" s="32" t="s">
        <v>5908</v>
      </c>
      <c r="O4539" s="32" t="s">
        <v>354</v>
      </c>
      <c r="P4539" s="32" t="s">
        <v>1246</v>
      </c>
      <c r="Q4539" s="32" t="s">
        <v>1247</v>
      </c>
      <c r="R4539" s="34">
        <v>40</v>
      </c>
      <c r="S4539" s="34">
        <v>420</v>
      </c>
      <c r="T4539" s="35">
        <f t="shared" si="338"/>
        <v>16800</v>
      </c>
      <c r="U4539" s="36">
        <f t="shared" si="339"/>
        <v>18816</v>
      </c>
      <c r="V4539" s="37" t="s">
        <v>48</v>
      </c>
      <c r="W4539" s="32">
        <v>2016</v>
      </c>
      <c r="X4539" s="38" t="s">
        <v>48</v>
      </c>
    </row>
    <row r="4540" spans="1:24" ht="50.1" customHeight="1">
      <c r="A4540" s="29" t="s">
        <v>11259</v>
      </c>
      <c r="B4540" s="30" t="s">
        <v>35</v>
      </c>
      <c r="C4540" s="31" t="s">
        <v>11260</v>
      </c>
      <c r="D4540" s="31" t="s">
        <v>6562</v>
      </c>
      <c r="E4540" s="31" t="s">
        <v>11261</v>
      </c>
      <c r="F4540" s="31" t="s">
        <v>48</v>
      </c>
      <c r="G4540" s="32" t="s">
        <v>40</v>
      </c>
      <c r="H4540" s="33">
        <v>0</v>
      </c>
      <c r="I4540" s="67">
        <v>590000000</v>
      </c>
      <c r="J4540" s="32" t="s">
        <v>41</v>
      </c>
      <c r="K4540" s="32" t="s">
        <v>61</v>
      </c>
      <c r="L4540" s="32" t="s">
        <v>41</v>
      </c>
      <c r="M4540" s="32" t="s">
        <v>84</v>
      </c>
      <c r="N4540" s="32" t="s">
        <v>5908</v>
      </c>
      <c r="O4540" s="32" t="s">
        <v>354</v>
      </c>
      <c r="P4540" s="32">
        <v>796</v>
      </c>
      <c r="Q4540" s="32" t="s">
        <v>47</v>
      </c>
      <c r="R4540" s="34">
        <v>1</v>
      </c>
      <c r="S4540" s="34">
        <v>2300</v>
      </c>
      <c r="T4540" s="35">
        <f t="shared" si="338"/>
        <v>2300</v>
      </c>
      <c r="U4540" s="36">
        <f t="shared" si="339"/>
        <v>2576.0000000000005</v>
      </c>
      <c r="V4540" s="37" t="s">
        <v>48</v>
      </c>
      <c r="W4540" s="32">
        <v>2016</v>
      </c>
      <c r="X4540" s="38" t="s">
        <v>48</v>
      </c>
    </row>
    <row r="4541" spans="1:24" ht="50.1" customHeight="1">
      <c r="A4541" s="29" t="s">
        <v>11262</v>
      </c>
      <c r="B4541" s="30" t="s">
        <v>35</v>
      </c>
      <c r="C4541" s="31" t="s">
        <v>11263</v>
      </c>
      <c r="D4541" s="31" t="s">
        <v>3835</v>
      </c>
      <c r="E4541" s="31" t="s">
        <v>11264</v>
      </c>
      <c r="F4541" s="31" t="s">
        <v>48</v>
      </c>
      <c r="G4541" s="32" t="s">
        <v>40</v>
      </c>
      <c r="H4541" s="33">
        <v>0</v>
      </c>
      <c r="I4541" s="67">
        <v>590000000</v>
      </c>
      <c r="J4541" s="32" t="s">
        <v>41</v>
      </c>
      <c r="K4541" s="32" t="s">
        <v>1105</v>
      </c>
      <c r="L4541" s="32" t="s">
        <v>41</v>
      </c>
      <c r="M4541" s="32" t="s">
        <v>84</v>
      </c>
      <c r="N4541" s="32" t="s">
        <v>5908</v>
      </c>
      <c r="O4541" s="32" t="s">
        <v>354</v>
      </c>
      <c r="P4541" s="32">
        <v>796</v>
      </c>
      <c r="Q4541" s="32" t="s">
        <v>47</v>
      </c>
      <c r="R4541" s="34">
        <v>30</v>
      </c>
      <c r="S4541" s="34">
        <v>130</v>
      </c>
      <c r="T4541" s="35">
        <f t="shared" si="338"/>
        <v>3900</v>
      </c>
      <c r="U4541" s="36">
        <f t="shared" si="339"/>
        <v>4368</v>
      </c>
      <c r="V4541" s="37" t="s">
        <v>48</v>
      </c>
      <c r="W4541" s="32">
        <v>2016</v>
      </c>
      <c r="X4541" s="38" t="s">
        <v>48</v>
      </c>
    </row>
    <row r="4542" spans="1:24" ht="50.1" customHeight="1">
      <c r="A4542" s="29" t="s">
        <v>11265</v>
      </c>
      <c r="B4542" s="30" t="s">
        <v>35</v>
      </c>
      <c r="C4542" s="31" t="s">
        <v>11266</v>
      </c>
      <c r="D4542" s="31" t="s">
        <v>11267</v>
      </c>
      <c r="E4542" s="31" t="s">
        <v>11268</v>
      </c>
      <c r="F4542" s="31" t="s">
        <v>48</v>
      </c>
      <c r="G4542" s="32" t="s">
        <v>40</v>
      </c>
      <c r="H4542" s="33">
        <v>0</v>
      </c>
      <c r="I4542" s="67">
        <v>590000000</v>
      </c>
      <c r="J4542" s="32" t="s">
        <v>41</v>
      </c>
      <c r="K4542" s="32" t="s">
        <v>1105</v>
      </c>
      <c r="L4542" s="32" t="s">
        <v>41</v>
      </c>
      <c r="M4542" s="32" t="s">
        <v>84</v>
      </c>
      <c r="N4542" s="32" t="s">
        <v>5908</v>
      </c>
      <c r="O4542" s="32" t="s">
        <v>354</v>
      </c>
      <c r="P4542" s="32" t="s">
        <v>5716</v>
      </c>
      <c r="Q4542" s="32" t="s">
        <v>5717</v>
      </c>
      <c r="R4542" s="34">
        <v>40</v>
      </c>
      <c r="S4542" s="34">
        <v>105</v>
      </c>
      <c r="T4542" s="35">
        <f t="shared" si="338"/>
        <v>4200</v>
      </c>
      <c r="U4542" s="36">
        <f t="shared" si="339"/>
        <v>4704</v>
      </c>
      <c r="V4542" s="37" t="s">
        <v>48</v>
      </c>
      <c r="W4542" s="32">
        <v>2016</v>
      </c>
      <c r="X4542" s="38" t="s">
        <v>48</v>
      </c>
    </row>
    <row r="4543" spans="1:24" ht="50.1" customHeight="1">
      <c r="A4543" s="29" t="s">
        <v>11269</v>
      </c>
      <c r="B4543" s="30" t="s">
        <v>35</v>
      </c>
      <c r="C4543" s="31" t="s">
        <v>11270</v>
      </c>
      <c r="D4543" s="31" t="s">
        <v>5948</v>
      </c>
      <c r="E4543" s="31" t="s">
        <v>11271</v>
      </c>
      <c r="F4543" s="31" t="s">
        <v>48</v>
      </c>
      <c r="G4543" s="32" t="s">
        <v>40</v>
      </c>
      <c r="H4543" s="33">
        <v>0</v>
      </c>
      <c r="I4543" s="67">
        <v>590000000</v>
      </c>
      <c r="J4543" s="32" t="s">
        <v>41</v>
      </c>
      <c r="K4543" s="32" t="s">
        <v>61</v>
      </c>
      <c r="L4543" s="32" t="s">
        <v>41</v>
      </c>
      <c r="M4543" s="32" t="s">
        <v>84</v>
      </c>
      <c r="N4543" s="32" t="s">
        <v>5908</v>
      </c>
      <c r="O4543" s="32" t="s">
        <v>354</v>
      </c>
      <c r="P4543" s="32" t="s">
        <v>994</v>
      </c>
      <c r="Q4543" s="32" t="s">
        <v>1222</v>
      </c>
      <c r="R4543" s="34">
        <v>3</v>
      </c>
      <c r="S4543" s="34">
        <v>1100</v>
      </c>
      <c r="T4543" s="35">
        <f t="shared" ref="T4543:T4557" si="340">R4543*S4543</f>
        <v>3300</v>
      </c>
      <c r="U4543" s="36">
        <f t="shared" ref="U4543:U4595" si="341">T4543*1.12</f>
        <v>3696.0000000000005</v>
      </c>
      <c r="V4543" s="37" t="s">
        <v>48</v>
      </c>
      <c r="W4543" s="32">
        <v>2016</v>
      </c>
      <c r="X4543" s="38" t="s">
        <v>48</v>
      </c>
    </row>
    <row r="4544" spans="1:24" ht="50.1" customHeight="1">
      <c r="A4544" s="29" t="s">
        <v>11272</v>
      </c>
      <c r="B4544" s="30" t="s">
        <v>35</v>
      </c>
      <c r="C4544" s="31" t="s">
        <v>11273</v>
      </c>
      <c r="D4544" s="31" t="s">
        <v>10187</v>
      </c>
      <c r="E4544" s="31" t="s">
        <v>10188</v>
      </c>
      <c r="F4544" s="31" t="s">
        <v>48</v>
      </c>
      <c r="G4544" s="32" t="s">
        <v>40</v>
      </c>
      <c r="H4544" s="33">
        <v>0</v>
      </c>
      <c r="I4544" s="67">
        <v>590000000</v>
      </c>
      <c r="J4544" s="32" t="s">
        <v>41</v>
      </c>
      <c r="K4544" s="32" t="s">
        <v>1105</v>
      </c>
      <c r="L4544" s="32" t="s">
        <v>41</v>
      </c>
      <c r="M4544" s="32" t="s">
        <v>84</v>
      </c>
      <c r="N4544" s="32" t="s">
        <v>5908</v>
      </c>
      <c r="O4544" s="32" t="s">
        <v>354</v>
      </c>
      <c r="P4544" s="32">
        <v>796</v>
      </c>
      <c r="Q4544" s="32" t="s">
        <v>47</v>
      </c>
      <c r="R4544" s="34">
        <v>20</v>
      </c>
      <c r="S4544" s="34">
        <v>125</v>
      </c>
      <c r="T4544" s="35">
        <f t="shared" si="340"/>
        <v>2500</v>
      </c>
      <c r="U4544" s="36">
        <f t="shared" si="341"/>
        <v>2800.0000000000005</v>
      </c>
      <c r="V4544" s="37" t="s">
        <v>48</v>
      </c>
      <c r="W4544" s="32">
        <v>2016</v>
      </c>
      <c r="X4544" s="38" t="s">
        <v>48</v>
      </c>
    </row>
    <row r="4545" spans="1:58" ht="50.1" customHeight="1">
      <c r="A4545" s="29" t="s">
        <v>11274</v>
      </c>
      <c r="B4545" s="30" t="s">
        <v>35</v>
      </c>
      <c r="C4545" s="31" t="s">
        <v>9954</v>
      </c>
      <c r="D4545" s="31" t="s">
        <v>1219</v>
      </c>
      <c r="E4545" s="31" t="s">
        <v>9955</v>
      </c>
      <c r="F4545" s="31" t="s">
        <v>11275</v>
      </c>
      <c r="G4545" s="32" t="s">
        <v>40</v>
      </c>
      <c r="H4545" s="33">
        <v>0</v>
      </c>
      <c r="I4545" s="67">
        <v>590000000</v>
      </c>
      <c r="J4545" s="32" t="s">
        <v>41</v>
      </c>
      <c r="K4545" s="32" t="s">
        <v>61</v>
      </c>
      <c r="L4545" s="32" t="s">
        <v>41</v>
      </c>
      <c r="M4545" s="32" t="s">
        <v>44</v>
      </c>
      <c r="N4545" s="32" t="s">
        <v>45</v>
      </c>
      <c r="O4545" s="32" t="s">
        <v>2295</v>
      </c>
      <c r="P4545" s="32" t="s">
        <v>994</v>
      </c>
      <c r="Q4545" s="32" t="s">
        <v>1222</v>
      </c>
      <c r="R4545" s="34">
        <v>70</v>
      </c>
      <c r="S4545" s="34">
        <v>650</v>
      </c>
      <c r="T4545" s="35">
        <f t="shared" si="340"/>
        <v>45500</v>
      </c>
      <c r="U4545" s="36">
        <f t="shared" si="341"/>
        <v>50960.000000000007</v>
      </c>
      <c r="V4545" s="37" t="s">
        <v>48</v>
      </c>
      <c r="W4545" s="32">
        <v>2016</v>
      </c>
      <c r="X4545" s="38" t="s">
        <v>48</v>
      </c>
    </row>
    <row r="4546" spans="1:58" ht="50.1" customHeight="1">
      <c r="A4546" s="29" t="s">
        <v>11276</v>
      </c>
      <c r="B4546" s="30" t="s">
        <v>35</v>
      </c>
      <c r="C4546" s="31" t="s">
        <v>11277</v>
      </c>
      <c r="D4546" s="31" t="s">
        <v>11278</v>
      </c>
      <c r="E4546" s="31" t="s">
        <v>11279</v>
      </c>
      <c r="F4546" s="31" t="s">
        <v>11280</v>
      </c>
      <c r="G4546" s="32" t="s">
        <v>40</v>
      </c>
      <c r="H4546" s="33">
        <v>0</v>
      </c>
      <c r="I4546" s="67">
        <v>590000000</v>
      </c>
      <c r="J4546" s="32" t="s">
        <v>41</v>
      </c>
      <c r="K4546" s="32" t="s">
        <v>1105</v>
      </c>
      <c r="L4546" s="32" t="s">
        <v>41</v>
      </c>
      <c r="M4546" s="32" t="s">
        <v>84</v>
      </c>
      <c r="N4546" s="32" t="s">
        <v>11150</v>
      </c>
      <c r="O4546" s="32" t="s">
        <v>398</v>
      </c>
      <c r="P4546" s="32" t="s">
        <v>684</v>
      </c>
      <c r="Q4546" s="32" t="s">
        <v>685</v>
      </c>
      <c r="R4546" s="34">
        <v>1</v>
      </c>
      <c r="S4546" s="34">
        <v>580000</v>
      </c>
      <c r="T4546" s="35">
        <f t="shared" si="340"/>
        <v>580000</v>
      </c>
      <c r="U4546" s="36">
        <f t="shared" si="341"/>
        <v>649600.00000000012</v>
      </c>
      <c r="V4546" s="37" t="s">
        <v>48</v>
      </c>
      <c r="W4546" s="32">
        <v>2016</v>
      </c>
      <c r="X4546" s="38" t="s">
        <v>48</v>
      </c>
    </row>
    <row r="4547" spans="1:58" ht="50.1" customHeight="1">
      <c r="A4547" s="29" t="s">
        <v>11281</v>
      </c>
      <c r="B4547" s="30" t="s">
        <v>35</v>
      </c>
      <c r="C4547" s="31" t="s">
        <v>11277</v>
      </c>
      <c r="D4547" s="31" t="s">
        <v>11278</v>
      </c>
      <c r="E4547" s="31" t="s">
        <v>11279</v>
      </c>
      <c r="F4547" s="31" t="s">
        <v>11282</v>
      </c>
      <c r="G4547" s="32" t="s">
        <v>40</v>
      </c>
      <c r="H4547" s="33">
        <v>0</v>
      </c>
      <c r="I4547" s="67">
        <v>590000000</v>
      </c>
      <c r="J4547" s="32" t="s">
        <v>41</v>
      </c>
      <c r="K4547" s="32" t="s">
        <v>1105</v>
      </c>
      <c r="L4547" s="32" t="s">
        <v>41</v>
      </c>
      <c r="M4547" s="32" t="s">
        <v>84</v>
      </c>
      <c r="N4547" s="32" t="s">
        <v>11150</v>
      </c>
      <c r="O4547" s="32" t="s">
        <v>398</v>
      </c>
      <c r="P4547" s="32" t="s">
        <v>684</v>
      </c>
      <c r="Q4547" s="32" t="s">
        <v>685</v>
      </c>
      <c r="R4547" s="34">
        <v>5</v>
      </c>
      <c r="S4547" s="34">
        <v>110000</v>
      </c>
      <c r="T4547" s="35">
        <f t="shared" si="340"/>
        <v>550000</v>
      </c>
      <c r="U4547" s="36">
        <f t="shared" si="341"/>
        <v>616000.00000000012</v>
      </c>
      <c r="V4547" s="37" t="s">
        <v>48</v>
      </c>
      <c r="W4547" s="32">
        <v>2016</v>
      </c>
      <c r="X4547" s="38" t="s">
        <v>48</v>
      </c>
    </row>
    <row r="4548" spans="1:58" ht="50.1" customHeight="1">
      <c r="A4548" s="29" t="s">
        <v>11283</v>
      </c>
      <c r="B4548" s="30" t="s">
        <v>35</v>
      </c>
      <c r="C4548" s="31" t="s">
        <v>11284</v>
      </c>
      <c r="D4548" s="31" t="s">
        <v>931</v>
      </c>
      <c r="E4548" s="31" t="s">
        <v>932</v>
      </c>
      <c r="F4548" s="31" t="s">
        <v>11285</v>
      </c>
      <c r="G4548" s="32" t="s">
        <v>40</v>
      </c>
      <c r="H4548" s="33">
        <v>0</v>
      </c>
      <c r="I4548" s="67">
        <v>590000000</v>
      </c>
      <c r="J4548" s="32" t="s">
        <v>41</v>
      </c>
      <c r="K4548" s="32" t="s">
        <v>61</v>
      </c>
      <c r="L4548" s="32" t="s">
        <v>41</v>
      </c>
      <c r="M4548" s="32" t="s">
        <v>44</v>
      </c>
      <c r="N4548" s="32" t="s">
        <v>85</v>
      </c>
      <c r="O4548" s="32" t="s">
        <v>62</v>
      </c>
      <c r="P4548" s="32" t="s">
        <v>124</v>
      </c>
      <c r="Q4548" s="32" t="s">
        <v>125</v>
      </c>
      <c r="R4548" s="34">
        <v>250</v>
      </c>
      <c r="S4548" s="34">
        <v>1848.2139999999999</v>
      </c>
      <c r="T4548" s="35">
        <f t="shared" si="340"/>
        <v>462053.5</v>
      </c>
      <c r="U4548" s="36">
        <f t="shared" si="341"/>
        <v>517499.92000000004</v>
      </c>
      <c r="V4548" s="37" t="s">
        <v>48</v>
      </c>
      <c r="W4548" s="32">
        <v>2016</v>
      </c>
      <c r="X4548" s="38" t="s">
        <v>48</v>
      </c>
    </row>
    <row r="4549" spans="1:58" ht="50.1" customHeight="1">
      <c r="A4549" s="70" t="s">
        <v>11286</v>
      </c>
      <c r="B4549" s="30" t="s">
        <v>35</v>
      </c>
      <c r="C4549" s="42" t="s">
        <v>8372</v>
      </c>
      <c r="D4549" s="42" t="s">
        <v>2280</v>
      </c>
      <c r="E4549" s="42" t="s">
        <v>8373</v>
      </c>
      <c r="F4549" s="42"/>
      <c r="G4549" s="32" t="s">
        <v>40</v>
      </c>
      <c r="H4549" s="30">
        <v>0</v>
      </c>
      <c r="I4549" s="67">
        <v>590000000</v>
      </c>
      <c r="J4549" s="32" t="s">
        <v>41</v>
      </c>
      <c r="K4549" s="32" t="s">
        <v>61</v>
      </c>
      <c r="L4549" s="32" t="s">
        <v>43</v>
      </c>
      <c r="M4549" s="32" t="s">
        <v>84</v>
      </c>
      <c r="N4549" s="54" t="s">
        <v>11287</v>
      </c>
      <c r="O4549" s="32" t="s">
        <v>2295</v>
      </c>
      <c r="P4549" s="32">
        <v>168</v>
      </c>
      <c r="Q4549" s="30" t="s">
        <v>163</v>
      </c>
      <c r="R4549" s="208">
        <v>7.6</v>
      </c>
      <c r="S4549" s="58">
        <v>239285.71</v>
      </c>
      <c r="T4549" s="44">
        <f t="shared" si="340"/>
        <v>1818571.3959999999</v>
      </c>
      <c r="U4549" s="44">
        <f t="shared" si="341"/>
        <v>2036799.9635200002</v>
      </c>
      <c r="V4549" s="32"/>
      <c r="W4549" s="32">
        <v>2016</v>
      </c>
      <c r="X4549" s="32"/>
    </row>
    <row r="4550" spans="1:58" ht="50.1" customHeight="1">
      <c r="A4550" s="70" t="s">
        <v>11288</v>
      </c>
      <c r="B4550" s="30" t="s">
        <v>35</v>
      </c>
      <c r="C4550" s="42" t="s">
        <v>8381</v>
      </c>
      <c r="D4550" s="42" t="s">
        <v>2280</v>
      </c>
      <c r="E4550" s="42" t="s">
        <v>8382</v>
      </c>
      <c r="F4550" s="42"/>
      <c r="G4550" s="32" t="s">
        <v>40</v>
      </c>
      <c r="H4550" s="30">
        <v>0</v>
      </c>
      <c r="I4550" s="67">
        <v>590000000</v>
      </c>
      <c r="J4550" s="32" t="s">
        <v>41</v>
      </c>
      <c r="K4550" s="32" t="s">
        <v>61</v>
      </c>
      <c r="L4550" s="32" t="s">
        <v>43</v>
      </c>
      <c r="M4550" s="32" t="s">
        <v>84</v>
      </c>
      <c r="N4550" s="54" t="s">
        <v>11287</v>
      </c>
      <c r="O4550" s="32" t="s">
        <v>2295</v>
      </c>
      <c r="P4550" s="32">
        <v>168</v>
      </c>
      <c r="Q4550" s="30" t="s">
        <v>163</v>
      </c>
      <c r="R4550" s="208">
        <v>33.200000000000003</v>
      </c>
      <c r="S4550" s="58">
        <v>234821.43</v>
      </c>
      <c r="T4550" s="44">
        <f t="shared" si="340"/>
        <v>7796071.4760000007</v>
      </c>
      <c r="U4550" s="44">
        <f t="shared" si="341"/>
        <v>8731600.0531200022</v>
      </c>
      <c r="V4550" s="32"/>
      <c r="W4550" s="32">
        <v>2016</v>
      </c>
      <c r="X4550" s="32"/>
    </row>
    <row r="4551" spans="1:58" ht="50.1" customHeight="1">
      <c r="A4551" s="70" t="s">
        <v>11289</v>
      </c>
      <c r="B4551" s="30" t="s">
        <v>35</v>
      </c>
      <c r="C4551" s="42" t="s">
        <v>4548</v>
      </c>
      <c r="D4551" s="42" t="s">
        <v>4549</v>
      </c>
      <c r="E4551" s="42" t="s">
        <v>4550</v>
      </c>
      <c r="F4551" s="42" t="s">
        <v>4551</v>
      </c>
      <c r="G4551" s="32" t="s">
        <v>40</v>
      </c>
      <c r="H4551" s="30">
        <v>0</v>
      </c>
      <c r="I4551" s="67">
        <v>590000000</v>
      </c>
      <c r="J4551" s="32" t="s">
        <v>41</v>
      </c>
      <c r="K4551" s="32" t="s">
        <v>61</v>
      </c>
      <c r="L4551" s="32" t="s">
        <v>43</v>
      </c>
      <c r="M4551" s="32" t="s">
        <v>84</v>
      </c>
      <c r="N4551" s="54" t="s">
        <v>11287</v>
      </c>
      <c r="O4551" s="32" t="s">
        <v>2295</v>
      </c>
      <c r="P4551" s="32">
        <v>168</v>
      </c>
      <c r="Q4551" s="30" t="s">
        <v>163</v>
      </c>
      <c r="R4551" s="208">
        <v>6.2</v>
      </c>
      <c r="S4551" s="58">
        <v>258928.57</v>
      </c>
      <c r="T4551" s="44">
        <f t="shared" si="340"/>
        <v>1605357.1340000001</v>
      </c>
      <c r="U4551" s="44">
        <f t="shared" si="341"/>
        <v>1797999.9900800004</v>
      </c>
      <c r="V4551" s="32"/>
      <c r="W4551" s="32">
        <v>2016</v>
      </c>
      <c r="X4551" s="32"/>
    </row>
    <row r="4552" spans="1:58" ht="50.1" customHeight="1">
      <c r="A4552" s="70" t="s">
        <v>11290</v>
      </c>
      <c r="B4552" s="30" t="s">
        <v>35</v>
      </c>
      <c r="C4552" s="42" t="s">
        <v>2810</v>
      </c>
      <c r="D4552" s="42" t="s">
        <v>2811</v>
      </c>
      <c r="E4552" s="42" t="s">
        <v>2812</v>
      </c>
      <c r="F4552" s="42" t="s">
        <v>2826</v>
      </c>
      <c r="G4552" s="32" t="s">
        <v>40</v>
      </c>
      <c r="H4552" s="30">
        <v>0</v>
      </c>
      <c r="I4552" s="67">
        <v>590000000</v>
      </c>
      <c r="J4552" s="32" t="s">
        <v>41</v>
      </c>
      <c r="K4552" s="32" t="s">
        <v>61</v>
      </c>
      <c r="L4552" s="32" t="s">
        <v>43</v>
      </c>
      <c r="M4552" s="32" t="s">
        <v>84</v>
      </c>
      <c r="N4552" s="54" t="s">
        <v>11287</v>
      </c>
      <c r="O4552" s="32" t="s">
        <v>2295</v>
      </c>
      <c r="P4552" s="32">
        <v>166</v>
      </c>
      <c r="Q4552" s="30" t="s">
        <v>134</v>
      </c>
      <c r="R4552" s="55">
        <v>12300</v>
      </c>
      <c r="S4552" s="58">
        <v>195.54</v>
      </c>
      <c r="T4552" s="44">
        <f t="shared" si="340"/>
        <v>2405142</v>
      </c>
      <c r="U4552" s="44">
        <f t="shared" si="341"/>
        <v>2693759.04</v>
      </c>
      <c r="V4552" s="32"/>
      <c r="W4552" s="32">
        <v>2016</v>
      </c>
      <c r="X4552" s="32"/>
    </row>
    <row r="4553" spans="1:58" ht="50.1" customHeight="1">
      <c r="A4553" s="70" t="s">
        <v>11291</v>
      </c>
      <c r="B4553" s="30" t="s">
        <v>35</v>
      </c>
      <c r="C4553" s="42" t="s">
        <v>2345</v>
      </c>
      <c r="D4553" s="42" t="s">
        <v>2280</v>
      </c>
      <c r="E4553" s="42" t="s">
        <v>2346</v>
      </c>
      <c r="F4553" s="42"/>
      <c r="G4553" s="32" t="s">
        <v>40</v>
      </c>
      <c r="H4553" s="30">
        <v>0</v>
      </c>
      <c r="I4553" s="67">
        <v>590000000</v>
      </c>
      <c r="J4553" s="32" t="s">
        <v>41</v>
      </c>
      <c r="K4553" s="32" t="s">
        <v>61</v>
      </c>
      <c r="L4553" s="32" t="s">
        <v>43</v>
      </c>
      <c r="M4553" s="32" t="s">
        <v>84</v>
      </c>
      <c r="N4553" s="54" t="s">
        <v>11287</v>
      </c>
      <c r="O4553" s="32" t="s">
        <v>2295</v>
      </c>
      <c r="P4553" s="32">
        <v>168</v>
      </c>
      <c r="Q4553" s="30" t="s">
        <v>163</v>
      </c>
      <c r="R4553" s="208">
        <v>0.2</v>
      </c>
      <c r="S4553" s="58">
        <v>205357.14</v>
      </c>
      <c r="T4553" s="44">
        <f t="shared" si="340"/>
        <v>41071.428000000007</v>
      </c>
      <c r="U4553" s="44">
        <f t="shared" si="341"/>
        <v>45999.999360000009</v>
      </c>
      <c r="V4553" s="32"/>
      <c r="W4553" s="32">
        <v>2016</v>
      </c>
      <c r="X4553" s="32"/>
    </row>
    <row r="4554" spans="1:58" ht="50.1" customHeight="1">
      <c r="A4554" s="70" t="s">
        <v>11292</v>
      </c>
      <c r="B4554" s="30" t="s">
        <v>35</v>
      </c>
      <c r="C4554" s="42" t="s">
        <v>11293</v>
      </c>
      <c r="D4554" s="42" t="s">
        <v>11294</v>
      </c>
      <c r="E4554" s="42" t="s">
        <v>11295</v>
      </c>
      <c r="F4554" s="42" t="s">
        <v>11296</v>
      </c>
      <c r="G4554" s="30" t="s">
        <v>40</v>
      </c>
      <c r="H4554" s="30">
        <v>0</v>
      </c>
      <c r="I4554" s="67">
        <v>590000000</v>
      </c>
      <c r="J4554" s="32" t="s">
        <v>41</v>
      </c>
      <c r="K4554" s="30" t="s">
        <v>1105</v>
      </c>
      <c r="L4554" s="32" t="s">
        <v>41</v>
      </c>
      <c r="M4554" s="30" t="s">
        <v>44</v>
      </c>
      <c r="N4554" s="30" t="s">
        <v>2012</v>
      </c>
      <c r="O4554" s="30" t="s">
        <v>62</v>
      </c>
      <c r="P4554" s="32">
        <v>796</v>
      </c>
      <c r="Q4554" s="30" t="s">
        <v>47</v>
      </c>
      <c r="R4554" s="43">
        <v>1</v>
      </c>
      <c r="S4554" s="43">
        <v>22321.43</v>
      </c>
      <c r="T4554" s="44">
        <f t="shared" si="340"/>
        <v>22321.43</v>
      </c>
      <c r="U4554" s="44">
        <f t="shared" si="341"/>
        <v>25000.001600000003</v>
      </c>
      <c r="V4554" s="116"/>
      <c r="W4554" s="32">
        <v>2016</v>
      </c>
      <c r="X4554" s="30"/>
    </row>
    <row r="4555" spans="1:58" ht="50.1" customHeight="1">
      <c r="A4555" s="70" t="s">
        <v>11297</v>
      </c>
      <c r="B4555" s="30" t="s">
        <v>35</v>
      </c>
      <c r="C4555" s="42" t="s">
        <v>11298</v>
      </c>
      <c r="D4555" s="42" t="s">
        <v>11299</v>
      </c>
      <c r="E4555" s="42" t="s">
        <v>11300</v>
      </c>
      <c r="F4555" s="42" t="s">
        <v>11301</v>
      </c>
      <c r="G4555" s="30" t="s">
        <v>40</v>
      </c>
      <c r="H4555" s="30">
        <v>0</v>
      </c>
      <c r="I4555" s="67">
        <v>590000000</v>
      </c>
      <c r="J4555" s="32" t="s">
        <v>41</v>
      </c>
      <c r="K4555" s="30" t="s">
        <v>1105</v>
      </c>
      <c r="L4555" s="32" t="s">
        <v>41</v>
      </c>
      <c r="M4555" s="30" t="s">
        <v>44</v>
      </c>
      <c r="N4555" s="30" t="s">
        <v>2012</v>
      </c>
      <c r="O4555" s="30" t="s">
        <v>62</v>
      </c>
      <c r="P4555" s="32">
        <v>796</v>
      </c>
      <c r="Q4555" s="30" t="s">
        <v>47</v>
      </c>
      <c r="R4555" s="43">
        <v>1</v>
      </c>
      <c r="S4555" s="43">
        <v>24107.14</v>
      </c>
      <c r="T4555" s="44">
        <f t="shared" si="340"/>
        <v>24107.14</v>
      </c>
      <c r="U4555" s="44">
        <f t="shared" si="341"/>
        <v>26999.996800000001</v>
      </c>
      <c r="V4555" s="116"/>
      <c r="W4555" s="32">
        <v>2016</v>
      </c>
      <c r="X4555" s="30"/>
    </row>
    <row r="4556" spans="1:58" ht="50.1" customHeight="1">
      <c r="A4556" s="70" t="s">
        <v>11302</v>
      </c>
      <c r="B4556" s="30" t="s">
        <v>35</v>
      </c>
      <c r="C4556" s="42" t="s">
        <v>11303</v>
      </c>
      <c r="D4556" s="42" t="s">
        <v>8930</v>
      </c>
      <c r="E4556" s="42" t="s">
        <v>11304</v>
      </c>
      <c r="F4556" s="42" t="s">
        <v>11305</v>
      </c>
      <c r="G4556" s="30" t="s">
        <v>40</v>
      </c>
      <c r="H4556" s="30">
        <v>0</v>
      </c>
      <c r="I4556" s="67">
        <v>590000000</v>
      </c>
      <c r="J4556" s="32" t="s">
        <v>41</v>
      </c>
      <c r="K4556" s="30" t="s">
        <v>1105</v>
      </c>
      <c r="L4556" s="32" t="s">
        <v>41</v>
      </c>
      <c r="M4556" s="30" t="s">
        <v>44</v>
      </c>
      <c r="N4556" s="30" t="s">
        <v>2012</v>
      </c>
      <c r="O4556" s="30" t="s">
        <v>62</v>
      </c>
      <c r="P4556" s="32">
        <v>796</v>
      </c>
      <c r="Q4556" s="30" t="s">
        <v>47</v>
      </c>
      <c r="R4556" s="43">
        <v>5</v>
      </c>
      <c r="S4556" s="43">
        <v>800</v>
      </c>
      <c r="T4556" s="44">
        <f t="shared" si="340"/>
        <v>4000</v>
      </c>
      <c r="U4556" s="44">
        <f t="shared" si="341"/>
        <v>4480</v>
      </c>
      <c r="V4556" s="116"/>
      <c r="W4556" s="32">
        <v>2016</v>
      </c>
      <c r="X4556" s="30"/>
    </row>
    <row r="4557" spans="1:58" ht="50.1" customHeight="1">
      <c r="A4557" s="70" t="s">
        <v>11306</v>
      </c>
      <c r="B4557" s="30" t="s">
        <v>35</v>
      </c>
      <c r="C4557" s="42" t="s">
        <v>11307</v>
      </c>
      <c r="D4557" s="42" t="s">
        <v>969</v>
      </c>
      <c r="E4557" s="42" t="s">
        <v>11308</v>
      </c>
      <c r="F4557" s="42" t="s">
        <v>11309</v>
      </c>
      <c r="G4557" s="68" t="s">
        <v>40</v>
      </c>
      <c r="H4557" s="68">
        <v>0</v>
      </c>
      <c r="I4557" s="67">
        <v>590000000</v>
      </c>
      <c r="J4557" s="68" t="s">
        <v>41</v>
      </c>
      <c r="K4557" s="68" t="s">
        <v>1105</v>
      </c>
      <c r="L4557" s="68" t="s">
        <v>41</v>
      </c>
      <c r="M4557" s="68" t="s">
        <v>84</v>
      </c>
      <c r="N4557" s="68" t="s">
        <v>5908</v>
      </c>
      <c r="O4557" s="98" t="s">
        <v>2295</v>
      </c>
      <c r="P4557" s="32">
        <v>166</v>
      </c>
      <c r="Q4557" s="30" t="s">
        <v>134</v>
      </c>
      <c r="R4557" s="209">
        <v>42.4</v>
      </c>
      <c r="S4557" s="209">
        <v>5669.6428569999998</v>
      </c>
      <c r="T4557" s="210">
        <f t="shared" si="340"/>
        <v>240392.85713679998</v>
      </c>
      <c r="U4557" s="210">
        <f t="shared" si="341"/>
        <v>269239.99999321601</v>
      </c>
      <c r="V4557" s="211"/>
      <c r="W4557" s="32">
        <v>2016</v>
      </c>
      <c r="X4557" s="196"/>
    </row>
    <row r="4558" spans="1:58" s="40" customFormat="1" ht="50.1" customHeight="1">
      <c r="A4558" s="70" t="s">
        <v>11310</v>
      </c>
      <c r="B4558" s="30" t="s">
        <v>35</v>
      </c>
      <c r="C4558" s="42" t="s">
        <v>7305</v>
      </c>
      <c r="D4558" s="66" t="s">
        <v>7310</v>
      </c>
      <c r="E4558" s="42" t="s">
        <v>7306</v>
      </c>
      <c r="F4558" s="31" t="s">
        <v>11311</v>
      </c>
      <c r="G4558" s="30" t="s">
        <v>103</v>
      </c>
      <c r="H4558" s="32">
        <v>0</v>
      </c>
      <c r="I4558" s="67">
        <v>590000000</v>
      </c>
      <c r="J4558" s="98" t="s">
        <v>7255</v>
      </c>
      <c r="K4558" s="30" t="s">
        <v>1105</v>
      </c>
      <c r="L4558" s="98" t="s">
        <v>7255</v>
      </c>
      <c r="M4558" s="98" t="s">
        <v>84</v>
      </c>
      <c r="N4558" s="30" t="s">
        <v>303</v>
      </c>
      <c r="O4558" s="30" t="s">
        <v>483</v>
      </c>
      <c r="P4558" s="32">
        <v>796</v>
      </c>
      <c r="Q4558" s="30" t="s">
        <v>47</v>
      </c>
      <c r="R4558" s="58">
        <v>50</v>
      </c>
      <c r="S4558" s="102">
        <v>132</v>
      </c>
      <c r="T4558" s="102">
        <v>0</v>
      </c>
      <c r="U4558" s="58">
        <f t="shared" ref="U4558:U4559" si="342">T4558*1.12</f>
        <v>0</v>
      </c>
      <c r="V4558" s="123"/>
      <c r="W4558" s="32">
        <v>2016</v>
      </c>
      <c r="X4558" s="98" t="s">
        <v>5470</v>
      </c>
      <c r="Y4558" s="364"/>
      <c r="Z4558" s="364"/>
      <c r="AA4558" s="364"/>
      <c r="AB4558" s="364"/>
      <c r="AC4558" s="364"/>
      <c r="AD4558" s="364"/>
      <c r="AE4558" s="364"/>
      <c r="AF4558" s="364"/>
      <c r="AG4558" s="364"/>
      <c r="AH4558" s="39"/>
      <c r="AI4558" s="39"/>
      <c r="AJ4558" s="39"/>
      <c r="AK4558" s="39"/>
      <c r="AL4558" s="39"/>
      <c r="AM4558" s="39"/>
      <c r="AN4558" s="39"/>
      <c r="AO4558" s="39"/>
      <c r="AP4558" s="39"/>
      <c r="AQ4558" s="39"/>
      <c r="AR4558" s="39"/>
      <c r="AS4558" s="39"/>
      <c r="AT4558" s="39"/>
      <c r="AU4558" s="39"/>
      <c r="AV4558" s="39"/>
      <c r="AW4558" s="39"/>
      <c r="AX4558" s="39"/>
      <c r="AY4558" s="39"/>
      <c r="AZ4558" s="39"/>
      <c r="BA4558" s="39"/>
      <c r="BB4558" s="39"/>
      <c r="BC4558" s="39"/>
      <c r="BD4558" s="39"/>
      <c r="BE4558" s="39"/>
      <c r="BF4558" s="39"/>
    </row>
    <row r="4559" spans="1:58" s="40" customFormat="1" ht="50.1" customHeight="1">
      <c r="A4559" s="70" t="s">
        <v>13110</v>
      </c>
      <c r="B4559" s="338" t="s">
        <v>35</v>
      </c>
      <c r="C4559" s="42" t="s">
        <v>7305</v>
      </c>
      <c r="D4559" s="42" t="s">
        <v>2280</v>
      </c>
      <c r="E4559" s="42" t="s">
        <v>7306</v>
      </c>
      <c r="F4559" s="42" t="s">
        <v>13111</v>
      </c>
      <c r="G4559" s="98" t="s">
        <v>103</v>
      </c>
      <c r="H4559" s="33">
        <v>0</v>
      </c>
      <c r="I4559" s="32">
        <v>590000000</v>
      </c>
      <c r="J4559" s="98" t="s">
        <v>7255</v>
      </c>
      <c r="K4559" s="98" t="s">
        <v>12277</v>
      </c>
      <c r="L4559" s="98" t="s">
        <v>7255</v>
      </c>
      <c r="M4559" s="98" t="s">
        <v>84</v>
      </c>
      <c r="N4559" s="98" t="s">
        <v>13105</v>
      </c>
      <c r="O4559" s="30" t="s">
        <v>62</v>
      </c>
      <c r="P4559" s="68">
        <v>796</v>
      </c>
      <c r="Q4559" s="98" t="s">
        <v>47</v>
      </c>
      <c r="R4559" s="58">
        <v>100</v>
      </c>
      <c r="S4559" s="58">
        <v>186</v>
      </c>
      <c r="T4559" s="58">
        <f>S4559*R4559</f>
        <v>18600</v>
      </c>
      <c r="U4559" s="58">
        <f t="shared" si="342"/>
        <v>20832.000000000004</v>
      </c>
      <c r="V4559" s="98"/>
      <c r="W4559" s="68">
        <v>2016</v>
      </c>
      <c r="X4559" s="98"/>
      <c r="Y4559" s="364"/>
      <c r="Z4559" s="364"/>
      <c r="AA4559" s="364"/>
      <c r="AB4559" s="364"/>
      <c r="AC4559" s="364"/>
      <c r="AD4559" s="364"/>
      <c r="AE4559" s="364"/>
      <c r="AF4559" s="364"/>
      <c r="AG4559" s="364"/>
      <c r="AH4559" s="39"/>
      <c r="AI4559" s="39"/>
      <c r="AJ4559" s="39"/>
      <c r="AK4559" s="39"/>
      <c r="AL4559" s="39"/>
      <c r="AM4559" s="39"/>
      <c r="AN4559" s="39"/>
      <c r="AO4559" s="39"/>
      <c r="AP4559" s="39"/>
      <c r="AQ4559" s="39"/>
      <c r="AR4559" s="39"/>
      <c r="AS4559" s="39"/>
      <c r="AT4559" s="39"/>
      <c r="AU4559" s="39"/>
      <c r="AV4559" s="39"/>
      <c r="AW4559" s="39"/>
      <c r="AX4559" s="39"/>
      <c r="AY4559" s="39"/>
      <c r="AZ4559" s="39"/>
      <c r="BA4559" s="39"/>
      <c r="BB4559" s="39"/>
      <c r="BC4559" s="39"/>
      <c r="BD4559" s="39"/>
      <c r="BE4559" s="39"/>
      <c r="BF4559" s="39"/>
    </row>
    <row r="4560" spans="1:58" ht="50.1" customHeight="1">
      <c r="A4560" s="70" t="s">
        <v>11312</v>
      </c>
      <c r="B4560" s="30" t="s">
        <v>35</v>
      </c>
      <c r="C4560" s="42" t="s">
        <v>7305</v>
      </c>
      <c r="D4560" s="66" t="s">
        <v>7310</v>
      </c>
      <c r="E4560" s="42" t="s">
        <v>7306</v>
      </c>
      <c r="F4560" s="66" t="s">
        <v>11313</v>
      </c>
      <c r="G4560" s="30" t="s">
        <v>103</v>
      </c>
      <c r="H4560" s="32">
        <v>0</v>
      </c>
      <c r="I4560" s="67">
        <v>590000000</v>
      </c>
      <c r="J4560" s="98" t="s">
        <v>7255</v>
      </c>
      <c r="K4560" s="30" t="s">
        <v>1105</v>
      </c>
      <c r="L4560" s="98" t="s">
        <v>7255</v>
      </c>
      <c r="M4560" s="98" t="s">
        <v>84</v>
      </c>
      <c r="N4560" s="30" t="s">
        <v>303</v>
      </c>
      <c r="O4560" s="30" t="s">
        <v>483</v>
      </c>
      <c r="P4560" s="32">
        <v>796</v>
      </c>
      <c r="Q4560" s="30" t="s">
        <v>47</v>
      </c>
      <c r="R4560" s="119">
        <v>70</v>
      </c>
      <c r="S4560" s="102">
        <v>300</v>
      </c>
      <c r="T4560" s="44">
        <f t="shared" ref="T4560:T4565" si="343">S4560*R4560</f>
        <v>21000</v>
      </c>
      <c r="U4560" s="44">
        <f t="shared" si="341"/>
        <v>23520.000000000004</v>
      </c>
      <c r="V4560" s="123"/>
      <c r="W4560" s="32">
        <v>2016</v>
      </c>
      <c r="X4560" s="70"/>
    </row>
    <row r="4561" spans="1:24" ht="50.1" customHeight="1">
      <c r="A4561" s="70" t="s">
        <v>11314</v>
      </c>
      <c r="B4561" s="30" t="s">
        <v>35</v>
      </c>
      <c r="C4561" s="42" t="s">
        <v>7305</v>
      </c>
      <c r="D4561" s="66" t="s">
        <v>7310</v>
      </c>
      <c r="E4561" s="42" t="s">
        <v>7306</v>
      </c>
      <c r="F4561" s="42" t="s">
        <v>11315</v>
      </c>
      <c r="G4561" s="30" t="s">
        <v>103</v>
      </c>
      <c r="H4561" s="32">
        <v>0</v>
      </c>
      <c r="I4561" s="67">
        <v>590000000</v>
      </c>
      <c r="J4561" s="98" t="s">
        <v>7255</v>
      </c>
      <c r="K4561" s="30" t="s">
        <v>1105</v>
      </c>
      <c r="L4561" s="98" t="s">
        <v>7255</v>
      </c>
      <c r="M4561" s="98" t="s">
        <v>84</v>
      </c>
      <c r="N4561" s="30" t="s">
        <v>303</v>
      </c>
      <c r="O4561" s="30" t="s">
        <v>483</v>
      </c>
      <c r="P4561" s="32">
        <v>796</v>
      </c>
      <c r="Q4561" s="30" t="s">
        <v>47</v>
      </c>
      <c r="R4561" s="58">
        <v>50</v>
      </c>
      <c r="S4561" s="102">
        <v>471</v>
      </c>
      <c r="T4561" s="44">
        <f t="shared" si="343"/>
        <v>23550</v>
      </c>
      <c r="U4561" s="44">
        <f t="shared" si="341"/>
        <v>26376.000000000004</v>
      </c>
      <c r="V4561" s="123"/>
      <c r="W4561" s="32">
        <v>2016</v>
      </c>
      <c r="X4561" s="70"/>
    </row>
    <row r="4562" spans="1:24" ht="50.1" customHeight="1">
      <c r="A4562" s="70" t="s">
        <v>11316</v>
      </c>
      <c r="B4562" s="30" t="s">
        <v>35</v>
      </c>
      <c r="C4562" s="42" t="s">
        <v>7305</v>
      </c>
      <c r="D4562" s="66" t="s">
        <v>7310</v>
      </c>
      <c r="E4562" s="42" t="s">
        <v>7306</v>
      </c>
      <c r="F4562" s="42" t="s">
        <v>11317</v>
      </c>
      <c r="G4562" s="30" t="s">
        <v>103</v>
      </c>
      <c r="H4562" s="32">
        <v>0</v>
      </c>
      <c r="I4562" s="67">
        <v>590000000</v>
      </c>
      <c r="J4562" s="98" t="s">
        <v>7255</v>
      </c>
      <c r="K4562" s="30" t="s">
        <v>1105</v>
      </c>
      <c r="L4562" s="98" t="s">
        <v>7255</v>
      </c>
      <c r="M4562" s="98" t="s">
        <v>84</v>
      </c>
      <c r="N4562" s="30" t="s">
        <v>303</v>
      </c>
      <c r="O4562" s="30" t="s">
        <v>483</v>
      </c>
      <c r="P4562" s="32">
        <v>796</v>
      </c>
      <c r="Q4562" s="30" t="s">
        <v>47</v>
      </c>
      <c r="R4562" s="58">
        <v>20</v>
      </c>
      <c r="S4562" s="102">
        <v>6447</v>
      </c>
      <c r="T4562" s="44">
        <f t="shared" si="343"/>
        <v>128940</v>
      </c>
      <c r="U4562" s="44">
        <f t="shared" si="341"/>
        <v>144412.80000000002</v>
      </c>
      <c r="V4562" s="123"/>
      <c r="W4562" s="32">
        <v>2016</v>
      </c>
      <c r="X4562" s="70"/>
    </row>
    <row r="4563" spans="1:24" ht="50.1" customHeight="1">
      <c r="A4563" s="70" t="s">
        <v>11318</v>
      </c>
      <c r="B4563" s="30" t="s">
        <v>35</v>
      </c>
      <c r="C4563" s="42" t="s">
        <v>7342</v>
      </c>
      <c r="D4563" s="66" t="s">
        <v>7310</v>
      </c>
      <c r="E4563" s="42" t="s">
        <v>7343</v>
      </c>
      <c r="F4563" s="42" t="s">
        <v>11319</v>
      </c>
      <c r="G4563" s="30" t="s">
        <v>103</v>
      </c>
      <c r="H4563" s="32">
        <v>0</v>
      </c>
      <c r="I4563" s="67">
        <v>590000000</v>
      </c>
      <c r="J4563" s="98" t="s">
        <v>7255</v>
      </c>
      <c r="K4563" s="30" t="s">
        <v>1105</v>
      </c>
      <c r="L4563" s="98" t="s">
        <v>7255</v>
      </c>
      <c r="M4563" s="98" t="s">
        <v>84</v>
      </c>
      <c r="N4563" s="30" t="s">
        <v>303</v>
      </c>
      <c r="O4563" s="30" t="s">
        <v>483</v>
      </c>
      <c r="P4563" s="32">
        <v>796</v>
      </c>
      <c r="Q4563" s="30" t="s">
        <v>47</v>
      </c>
      <c r="R4563" s="58">
        <v>20</v>
      </c>
      <c r="S4563" s="102">
        <v>1227</v>
      </c>
      <c r="T4563" s="44">
        <f t="shared" si="343"/>
        <v>24540</v>
      </c>
      <c r="U4563" s="44">
        <f t="shared" si="341"/>
        <v>27484.800000000003</v>
      </c>
      <c r="V4563" s="123"/>
      <c r="W4563" s="32">
        <v>2016</v>
      </c>
      <c r="X4563" s="70"/>
    </row>
    <row r="4564" spans="1:24" ht="50.1" customHeight="1">
      <c r="A4564" s="70" t="s">
        <v>11320</v>
      </c>
      <c r="B4564" s="30" t="s">
        <v>35</v>
      </c>
      <c r="C4564" s="42" t="s">
        <v>7262</v>
      </c>
      <c r="D4564" s="66" t="s">
        <v>7310</v>
      </c>
      <c r="E4564" s="42" t="s">
        <v>7263</v>
      </c>
      <c r="F4564" s="42" t="s">
        <v>11321</v>
      </c>
      <c r="G4564" s="30" t="s">
        <v>103</v>
      </c>
      <c r="H4564" s="32">
        <v>0</v>
      </c>
      <c r="I4564" s="67">
        <v>590000000</v>
      </c>
      <c r="J4564" s="98" t="s">
        <v>7255</v>
      </c>
      <c r="K4564" s="30" t="s">
        <v>1105</v>
      </c>
      <c r="L4564" s="98" t="s">
        <v>7255</v>
      </c>
      <c r="M4564" s="98" t="s">
        <v>84</v>
      </c>
      <c r="N4564" s="30" t="s">
        <v>303</v>
      </c>
      <c r="O4564" s="30" t="s">
        <v>483</v>
      </c>
      <c r="P4564" s="32">
        <v>796</v>
      </c>
      <c r="Q4564" s="30" t="s">
        <v>47</v>
      </c>
      <c r="R4564" s="58">
        <v>50</v>
      </c>
      <c r="S4564" s="102">
        <v>751</v>
      </c>
      <c r="T4564" s="35">
        <f t="shared" si="343"/>
        <v>37550</v>
      </c>
      <c r="U4564" s="44">
        <f t="shared" si="341"/>
        <v>42056.000000000007</v>
      </c>
      <c r="V4564" s="123"/>
      <c r="W4564" s="32">
        <v>2016</v>
      </c>
      <c r="X4564" s="70"/>
    </row>
    <row r="4565" spans="1:24" ht="50.1" customHeight="1">
      <c r="A4565" s="70" t="s">
        <v>11322</v>
      </c>
      <c r="B4565" s="30" t="s">
        <v>35</v>
      </c>
      <c r="C4565" s="42" t="s">
        <v>7262</v>
      </c>
      <c r="D4565" s="66" t="s">
        <v>7310</v>
      </c>
      <c r="E4565" s="42" t="s">
        <v>7263</v>
      </c>
      <c r="F4565" s="42" t="s">
        <v>11323</v>
      </c>
      <c r="G4565" s="30" t="s">
        <v>103</v>
      </c>
      <c r="H4565" s="32">
        <v>0</v>
      </c>
      <c r="I4565" s="67">
        <v>590000000</v>
      </c>
      <c r="J4565" s="98" t="s">
        <v>7255</v>
      </c>
      <c r="K4565" s="30" t="s">
        <v>1105</v>
      </c>
      <c r="L4565" s="98" t="s">
        <v>7255</v>
      </c>
      <c r="M4565" s="98" t="s">
        <v>84</v>
      </c>
      <c r="N4565" s="30" t="s">
        <v>303</v>
      </c>
      <c r="O4565" s="30" t="s">
        <v>483</v>
      </c>
      <c r="P4565" s="32">
        <v>796</v>
      </c>
      <c r="Q4565" s="30" t="s">
        <v>47</v>
      </c>
      <c r="R4565" s="58">
        <v>50</v>
      </c>
      <c r="S4565" s="102">
        <v>751</v>
      </c>
      <c r="T4565" s="35">
        <f t="shared" si="343"/>
        <v>37550</v>
      </c>
      <c r="U4565" s="44">
        <f t="shared" si="341"/>
        <v>42056.000000000007</v>
      </c>
      <c r="V4565" s="123"/>
      <c r="W4565" s="32">
        <v>2016</v>
      </c>
      <c r="X4565" s="70"/>
    </row>
    <row r="4566" spans="1:24" ht="50.1" customHeight="1">
      <c r="A4566" s="70" t="s">
        <v>11324</v>
      </c>
      <c r="B4566" s="30" t="s">
        <v>35</v>
      </c>
      <c r="C4566" s="42" t="s">
        <v>11325</v>
      </c>
      <c r="D4566" s="73" t="s">
        <v>6745</v>
      </c>
      <c r="E4566" s="73" t="s">
        <v>11326</v>
      </c>
      <c r="F4566" s="42"/>
      <c r="G4566" s="98" t="s">
        <v>40</v>
      </c>
      <c r="H4566" s="32">
        <v>0</v>
      </c>
      <c r="I4566" s="67">
        <v>590000000</v>
      </c>
      <c r="J4566" s="98" t="s">
        <v>8763</v>
      </c>
      <c r="K4566" s="98" t="s">
        <v>61</v>
      </c>
      <c r="L4566" s="98" t="s">
        <v>8763</v>
      </c>
      <c r="M4566" s="98" t="s">
        <v>84</v>
      </c>
      <c r="N4566" s="30" t="s">
        <v>85</v>
      </c>
      <c r="O4566" s="98" t="s">
        <v>62</v>
      </c>
      <c r="P4566" s="212">
        <v>166</v>
      </c>
      <c r="Q4566" s="212" t="s">
        <v>134</v>
      </c>
      <c r="R4566" s="43">
        <v>30</v>
      </c>
      <c r="S4566" s="43">
        <v>655</v>
      </c>
      <c r="T4566" s="35">
        <f t="shared" ref="T4566:T4576" si="344">R4566*S4566</f>
        <v>19650</v>
      </c>
      <c r="U4566" s="35">
        <f t="shared" si="341"/>
        <v>22008.000000000004</v>
      </c>
      <c r="V4566" s="213"/>
      <c r="W4566" s="32">
        <v>2016</v>
      </c>
      <c r="X4566" s="135"/>
    </row>
    <row r="4567" spans="1:24" ht="50.1" customHeight="1">
      <c r="A4567" s="70" t="s">
        <v>11327</v>
      </c>
      <c r="B4567" s="30" t="s">
        <v>35</v>
      </c>
      <c r="C4567" s="42" t="s">
        <v>11328</v>
      </c>
      <c r="D4567" s="42" t="s">
        <v>8973</v>
      </c>
      <c r="E4567" s="42" t="s">
        <v>11329</v>
      </c>
      <c r="F4567" s="42" t="s">
        <v>11330</v>
      </c>
      <c r="G4567" s="32" t="s">
        <v>40</v>
      </c>
      <c r="H4567" s="32">
        <v>0</v>
      </c>
      <c r="I4567" s="67">
        <v>590000000</v>
      </c>
      <c r="J4567" s="32" t="s">
        <v>41</v>
      </c>
      <c r="K4567" s="32" t="s">
        <v>1105</v>
      </c>
      <c r="L4567" s="68" t="s">
        <v>41</v>
      </c>
      <c r="M4567" s="68" t="s">
        <v>44</v>
      </c>
      <c r="N4567" s="68" t="s">
        <v>11331</v>
      </c>
      <c r="O4567" s="32" t="s">
        <v>2295</v>
      </c>
      <c r="P4567" s="32">
        <v>778</v>
      </c>
      <c r="Q4567" s="32" t="s">
        <v>685</v>
      </c>
      <c r="R4567" s="43">
        <v>48</v>
      </c>
      <c r="S4567" s="43">
        <v>89.67</v>
      </c>
      <c r="T4567" s="210">
        <f t="shared" si="344"/>
        <v>4304.16</v>
      </c>
      <c r="U4567" s="210">
        <f t="shared" si="341"/>
        <v>4820.6592000000001</v>
      </c>
      <c r="V4567" s="32"/>
      <c r="W4567" s="32">
        <v>2016</v>
      </c>
      <c r="X4567" s="214"/>
    </row>
    <row r="4568" spans="1:24" s="40" customFormat="1" ht="50.1" customHeight="1">
      <c r="A4568" s="70" t="s">
        <v>11332</v>
      </c>
      <c r="B4568" s="30" t="s">
        <v>35</v>
      </c>
      <c r="C4568" s="215" t="s">
        <v>1051</v>
      </c>
      <c r="D4568" s="215" t="s">
        <v>1052</v>
      </c>
      <c r="E4568" s="215" t="s">
        <v>1053</v>
      </c>
      <c r="F4568" s="215" t="s">
        <v>11333</v>
      </c>
      <c r="G4568" s="68" t="s">
        <v>40</v>
      </c>
      <c r="H4568" s="32">
        <v>0</v>
      </c>
      <c r="I4568" s="67">
        <v>590000000</v>
      </c>
      <c r="J4568" s="68" t="s">
        <v>41</v>
      </c>
      <c r="K4568" s="48" t="s">
        <v>61</v>
      </c>
      <c r="L4568" s="68" t="s">
        <v>83</v>
      </c>
      <c r="M4568" s="68" t="s">
        <v>84</v>
      </c>
      <c r="N4568" s="68" t="s">
        <v>11334</v>
      </c>
      <c r="O4568" s="216" t="s">
        <v>89</v>
      </c>
      <c r="P4568" s="30">
        <v>112</v>
      </c>
      <c r="Q4568" s="54" t="s">
        <v>190</v>
      </c>
      <c r="R4568" s="206">
        <v>50</v>
      </c>
      <c r="S4568" s="206">
        <v>304</v>
      </c>
      <c r="T4568" s="207">
        <f t="shared" si="344"/>
        <v>15200</v>
      </c>
      <c r="U4568" s="207">
        <f t="shared" si="341"/>
        <v>17024</v>
      </c>
      <c r="V4568" s="196"/>
      <c r="W4568" s="32">
        <v>2016</v>
      </c>
      <c r="X4568" s="217"/>
    </row>
    <row r="4569" spans="1:24" s="40" customFormat="1" ht="50.1" customHeight="1">
      <c r="A4569" s="70" t="s">
        <v>11335</v>
      </c>
      <c r="B4569" s="30" t="s">
        <v>35</v>
      </c>
      <c r="C4569" s="215" t="s">
        <v>11336</v>
      </c>
      <c r="D4569" s="215" t="s">
        <v>11337</v>
      </c>
      <c r="E4569" s="215" t="s">
        <v>11338</v>
      </c>
      <c r="F4569" s="215" t="s">
        <v>11339</v>
      </c>
      <c r="G4569" s="68" t="s">
        <v>40</v>
      </c>
      <c r="H4569" s="32">
        <v>0</v>
      </c>
      <c r="I4569" s="67">
        <v>590000000</v>
      </c>
      <c r="J4569" s="68" t="s">
        <v>41</v>
      </c>
      <c r="K4569" s="48" t="s">
        <v>61</v>
      </c>
      <c r="L4569" s="68" t="s">
        <v>83</v>
      </c>
      <c r="M4569" s="68" t="s">
        <v>84</v>
      </c>
      <c r="N4569" s="68" t="s">
        <v>11334</v>
      </c>
      <c r="O4569" s="216" t="s">
        <v>89</v>
      </c>
      <c r="P4569" s="32">
        <v>796</v>
      </c>
      <c r="Q4569" s="54" t="s">
        <v>47</v>
      </c>
      <c r="R4569" s="206">
        <v>1</v>
      </c>
      <c r="S4569" s="206">
        <v>6900</v>
      </c>
      <c r="T4569" s="207">
        <f t="shared" si="344"/>
        <v>6900</v>
      </c>
      <c r="U4569" s="207">
        <f t="shared" si="341"/>
        <v>7728.0000000000009</v>
      </c>
      <c r="V4569" s="196"/>
      <c r="W4569" s="32">
        <v>2016</v>
      </c>
      <c r="X4569" s="217"/>
    </row>
    <row r="4570" spans="1:24" s="40" customFormat="1" ht="50.1" customHeight="1">
      <c r="A4570" s="70" t="s">
        <v>11340</v>
      </c>
      <c r="B4570" s="30" t="s">
        <v>35</v>
      </c>
      <c r="C4570" s="215" t="s">
        <v>11341</v>
      </c>
      <c r="D4570" s="215" t="s">
        <v>11342</v>
      </c>
      <c r="E4570" s="215" t="s">
        <v>11343</v>
      </c>
      <c r="F4570" s="215" t="s">
        <v>11343</v>
      </c>
      <c r="G4570" s="68" t="s">
        <v>40</v>
      </c>
      <c r="H4570" s="32">
        <v>0</v>
      </c>
      <c r="I4570" s="67">
        <v>590000000</v>
      </c>
      <c r="J4570" s="68" t="s">
        <v>41</v>
      </c>
      <c r="K4570" s="48" t="s">
        <v>136</v>
      </c>
      <c r="L4570" s="68" t="s">
        <v>83</v>
      </c>
      <c r="M4570" s="68" t="s">
        <v>84</v>
      </c>
      <c r="N4570" s="68" t="s">
        <v>11334</v>
      </c>
      <c r="O4570" s="216" t="s">
        <v>89</v>
      </c>
      <c r="P4570" s="32">
        <v>796</v>
      </c>
      <c r="Q4570" s="54" t="s">
        <v>47</v>
      </c>
      <c r="R4570" s="218">
        <v>10</v>
      </c>
      <c r="S4570" s="102">
        <v>19642</v>
      </c>
      <c r="T4570" s="207">
        <f t="shared" si="344"/>
        <v>196420</v>
      </c>
      <c r="U4570" s="207">
        <f t="shared" si="341"/>
        <v>219990.40000000002</v>
      </c>
      <c r="V4570" s="196"/>
      <c r="W4570" s="32">
        <v>2016</v>
      </c>
      <c r="X4570" s="217"/>
    </row>
    <row r="4571" spans="1:24" s="40" customFormat="1" ht="50.1" customHeight="1">
      <c r="A4571" s="70" t="s">
        <v>11344</v>
      </c>
      <c r="B4571" s="30" t="s">
        <v>35</v>
      </c>
      <c r="C4571" s="42" t="s">
        <v>11345</v>
      </c>
      <c r="D4571" s="42" t="s">
        <v>178</v>
      </c>
      <c r="E4571" s="42" t="s">
        <v>11346</v>
      </c>
      <c r="F4571" s="42" t="s">
        <v>11347</v>
      </c>
      <c r="G4571" s="219" t="s">
        <v>40</v>
      </c>
      <c r="H4571" s="30">
        <v>0</v>
      </c>
      <c r="I4571" s="67">
        <v>590000000</v>
      </c>
      <c r="J4571" s="32" t="s">
        <v>6956</v>
      </c>
      <c r="K4571" s="30" t="s">
        <v>136</v>
      </c>
      <c r="L4571" s="32" t="s">
        <v>6956</v>
      </c>
      <c r="M4571" s="30" t="s">
        <v>84</v>
      </c>
      <c r="N4571" s="30" t="s">
        <v>11150</v>
      </c>
      <c r="O4571" s="30" t="s">
        <v>398</v>
      </c>
      <c r="P4571" s="32">
        <v>796</v>
      </c>
      <c r="Q4571" s="32" t="s">
        <v>47</v>
      </c>
      <c r="R4571" s="58">
        <v>4</v>
      </c>
      <c r="S4571" s="58">
        <v>6000</v>
      </c>
      <c r="T4571" s="44">
        <f t="shared" si="344"/>
        <v>24000</v>
      </c>
      <c r="U4571" s="44">
        <f t="shared" si="341"/>
        <v>26880.000000000004</v>
      </c>
      <c r="V4571" s="123"/>
      <c r="W4571" s="32">
        <v>2016</v>
      </c>
      <c r="X4571" s="70"/>
    </row>
    <row r="4572" spans="1:24" s="40" customFormat="1" ht="50.1" customHeight="1">
      <c r="A4572" s="70" t="s">
        <v>11348</v>
      </c>
      <c r="B4572" s="30" t="s">
        <v>35</v>
      </c>
      <c r="C4572" s="42" t="s">
        <v>11349</v>
      </c>
      <c r="D4572" s="42" t="s">
        <v>11350</v>
      </c>
      <c r="E4572" s="42" t="s">
        <v>11351</v>
      </c>
      <c r="F4572" s="42" t="s">
        <v>11352</v>
      </c>
      <c r="G4572" s="219" t="s">
        <v>40</v>
      </c>
      <c r="H4572" s="30">
        <v>0</v>
      </c>
      <c r="I4572" s="67">
        <v>590000000</v>
      </c>
      <c r="J4572" s="32" t="s">
        <v>6956</v>
      </c>
      <c r="K4572" s="30" t="s">
        <v>136</v>
      </c>
      <c r="L4572" s="32" t="s">
        <v>6956</v>
      </c>
      <c r="M4572" s="30" t="s">
        <v>84</v>
      </c>
      <c r="N4572" s="30" t="s">
        <v>11150</v>
      </c>
      <c r="O4572" s="30" t="s">
        <v>398</v>
      </c>
      <c r="P4572" s="32">
        <v>839</v>
      </c>
      <c r="Q4572" s="32" t="s">
        <v>268</v>
      </c>
      <c r="R4572" s="58">
        <v>1</v>
      </c>
      <c r="S4572" s="58">
        <v>1400000</v>
      </c>
      <c r="T4572" s="44">
        <f t="shared" si="344"/>
        <v>1400000</v>
      </c>
      <c r="U4572" s="44">
        <f t="shared" si="341"/>
        <v>1568000.0000000002</v>
      </c>
      <c r="V4572" s="123"/>
      <c r="W4572" s="32">
        <v>2016</v>
      </c>
      <c r="X4572" s="70"/>
    </row>
    <row r="4573" spans="1:24" s="40" customFormat="1" ht="50.1" customHeight="1">
      <c r="A4573" s="70" t="s">
        <v>11353</v>
      </c>
      <c r="B4573" s="30" t="s">
        <v>35</v>
      </c>
      <c r="C4573" s="42" t="s">
        <v>11354</v>
      </c>
      <c r="D4573" s="42" t="s">
        <v>11355</v>
      </c>
      <c r="E4573" s="42" t="s">
        <v>11356</v>
      </c>
      <c r="F4573" s="42" t="s">
        <v>11357</v>
      </c>
      <c r="G4573" s="219" t="s">
        <v>40</v>
      </c>
      <c r="H4573" s="30">
        <v>0</v>
      </c>
      <c r="I4573" s="67">
        <v>590000000</v>
      </c>
      <c r="J4573" s="32" t="s">
        <v>6956</v>
      </c>
      <c r="K4573" s="30" t="s">
        <v>136</v>
      </c>
      <c r="L4573" s="32" t="s">
        <v>6956</v>
      </c>
      <c r="M4573" s="30" t="s">
        <v>84</v>
      </c>
      <c r="N4573" s="30" t="s">
        <v>11150</v>
      </c>
      <c r="O4573" s="30" t="s">
        <v>398</v>
      </c>
      <c r="P4573" s="32">
        <v>796</v>
      </c>
      <c r="Q4573" s="32" t="s">
        <v>47</v>
      </c>
      <c r="R4573" s="58">
        <v>4</v>
      </c>
      <c r="S4573" s="58">
        <v>27000</v>
      </c>
      <c r="T4573" s="44">
        <f t="shared" si="344"/>
        <v>108000</v>
      </c>
      <c r="U4573" s="44">
        <f t="shared" si="341"/>
        <v>120960.00000000001</v>
      </c>
      <c r="V4573" s="123"/>
      <c r="W4573" s="32">
        <v>2016</v>
      </c>
      <c r="X4573" s="70"/>
    </row>
    <row r="4574" spans="1:24" ht="50.1" customHeight="1">
      <c r="A4574" s="70" t="s">
        <v>11358</v>
      </c>
      <c r="B4574" s="54" t="s">
        <v>35</v>
      </c>
      <c r="C4574" s="205" t="s">
        <v>1037</v>
      </c>
      <c r="D4574" s="205" t="s">
        <v>1038</v>
      </c>
      <c r="E4574" s="205" t="s">
        <v>11359</v>
      </c>
      <c r="F4574" s="220" t="s">
        <v>11360</v>
      </c>
      <c r="G4574" s="57" t="s">
        <v>40</v>
      </c>
      <c r="H4574" s="32">
        <v>0</v>
      </c>
      <c r="I4574" s="67">
        <v>590000000</v>
      </c>
      <c r="J4574" s="57" t="s">
        <v>41</v>
      </c>
      <c r="K4574" s="48" t="s">
        <v>136</v>
      </c>
      <c r="L4574" s="68" t="s">
        <v>83</v>
      </c>
      <c r="M4574" s="57" t="s">
        <v>84</v>
      </c>
      <c r="N4574" s="57" t="s">
        <v>88</v>
      </c>
      <c r="O4574" s="54" t="s">
        <v>166</v>
      </c>
      <c r="P4574" s="30">
        <v>112</v>
      </c>
      <c r="Q4574" s="54" t="s">
        <v>190</v>
      </c>
      <c r="R4574" s="206">
        <v>7</v>
      </c>
      <c r="S4574" s="206">
        <v>2000</v>
      </c>
      <c r="T4574" s="207">
        <f t="shared" si="344"/>
        <v>14000</v>
      </c>
      <c r="U4574" s="207">
        <f t="shared" si="341"/>
        <v>15680.000000000002</v>
      </c>
      <c r="V4574" s="204"/>
      <c r="W4574" s="32">
        <v>2016</v>
      </c>
      <c r="X4574" s="217"/>
    </row>
    <row r="4575" spans="1:24" ht="50.1" customHeight="1">
      <c r="A4575" s="70" t="s">
        <v>11361</v>
      </c>
      <c r="B4575" s="54" t="s">
        <v>35</v>
      </c>
      <c r="C4575" s="221" t="s">
        <v>6539</v>
      </c>
      <c r="D4575" s="221" t="s">
        <v>6507</v>
      </c>
      <c r="E4575" s="221" t="s">
        <v>6540</v>
      </c>
      <c r="F4575" s="221" t="s">
        <v>938</v>
      </c>
      <c r="G4575" s="57" t="s">
        <v>40</v>
      </c>
      <c r="H4575" s="32">
        <v>0</v>
      </c>
      <c r="I4575" s="67">
        <v>590000000</v>
      </c>
      <c r="J4575" s="57" t="s">
        <v>41</v>
      </c>
      <c r="K4575" s="48" t="s">
        <v>136</v>
      </c>
      <c r="L4575" s="68" t="s">
        <v>83</v>
      </c>
      <c r="M4575" s="57" t="s">
        <v>84</v>
      </c>
      <c r="N4575" s="57" t="s">
        <v>88</v>
      </c>
      <c r="O4575" s="54" t="s">
        <v>166</v>
      </c>
      <c r="P4575" s="32">
        <v>796</v>
      </c>
      <c r="Q4575" s="54" t="s">
        <v>47</v>
      </c>
      <c r="R4575" s="170">
        <v>6</v>
      </c>
      <c r="S4575" s="170">
        <v>4000</v>
      </c>
      <c r="T4575" s="207">
        <f t="shared" si="344"/>
        <v>24000</v>
      </c>
      <c r="U4575" s="207">
        <f t="shared" si="341"/>
        <v>26880.000000000004</v>
      </c>
      <c r="V4575" s="123"/>
      <c r="W4575" s="32">
        <v>2016</v>
      </c>
      <c r="X4575" s="123"/>
    </row>
    <row r="4576" spans="1:24" ht="50.1" customHeight="1">
      <c r="A4576" s="70" t="s">
        <v>11362</v>
      </c>
      <c r="B4576" s="98" t="s">
        <v>35</v>
      </c>
      <c r="C4576" s="42" t="s">
        <v>11363</v>
      </c>
      <c r="D4576" s="73" t="s">
        <v>4652</v>
      </c>
      <c r="E4576" s="42" t="s">
        <v>11364</v>
      </c>
      <c r="F4576" s="222" t="s">
        <v>11365</v>
      </c>
      <c r="G4576" s="98" t="s">
        <v>40</v>
      </c>
      <c r="H4576" s="87">
        <v>0</v>
      </c>
      <c r="I4576" s="67">
        <v>590000000</v>
      </c>
      <c r="J4576" s="98" t="s">
        <v>8763</v>
      </c>
      <c r="K4576" s="98" t="s">
        <v>136</v>
      </c>
      <c r="L4576" s="98" t="s">
        <v>8763</v>
      </c>
      <c r="M4576" s="135" t="s">
        <v>84</v>
      </c>
      <c r="N4576" s="30" t="s">
        <v>11366</v>
      </c>
      <c r="O4576" s="98" t="s">
        <v>11367</v>
      </c>
      <c r="P4576" s="212">
        <v>166</v>
      </c>
      <c r="Q4576" s="212" t="s">
        <v>134</v>
      </c>
      <c r="R4576" s="43">
        <v>40</v>
      </c>
      <c r="S4576" s="43">
        <v>12145</v>
      </c>
      <c r="T4576" s="35">
        <f t="shared" si="344"/>
        <v>485800</v>
      </c>
      <c r="U4576" s="35">
        <f t="shared" si="341"/>
        <v>544096</v>
      </c>
      <c r="V4576" s="213"/>
      <c r="W4576" s="32">
        <v>2016</v>
      </c>
      <c r="X4576" s="213"/>
    </row>
    <row r="4577" spans="1:24" ht="50.1" customHeight="1">
      <c r="A4577" s="70" t="s">
        <v>11368</v>
      </c>
      <c r="B4577" s="30" t="s">
        <v>35</v>
      </c>
      <c r="C4577" s="42" t="s">
        <v>11369</v>
      </c>
      <c r="D4577" s="42" t="s">
        <v>11370</v>
      </c>
      <c r="E4577" s="42" t="s">
        <v>11371</v>
      </c>
      <c r="F4577" s="42" t="s">
        <v>11372</v>
      </c>
      <c r="G4577" s="30" t="s">
        <v>40</v>
      </c>
      <c r="H4577" s="30">
        <v>0</v>
      </c>
      <c r="I4577" s="67">
        <v>590000000</v>
      </c>
      <c r="J4577" s="32" t="s">
        <v>41</v>
      </c>
      <c r="K4577" s="30" t="s">
        <v>136</v>
      </c>
      <c r="L4577" s="32" t="s">
        <v>43</v>
      </c>
      <c r="M4577" s="30" t="s">
        <v>44</v>
      </c>
      <c r="N4577" s="30" t="s">
        <v>8740</v>
      </c>
      <c r="O4577" s="172" t="s">
        <v>62</v>
      </c>
      <c r="P4577" s="32">
        <v>796</v>
      </c>
      <c r="Q4577" s="30" t="s">
        <v>47</v>
      </c>
      <c r="R4577" s="43">
        <v>1</v>
      </c>
      <c r="S4577" s="58">
        <v>60000</v>
      </c>
      <c r="T4577" s="44">
        <f>S4577*R4577</f>
        <v>60000</v>
      </c>
      <c r="U4577" s="44">
        <f t="shared" si="341"/>
        <v>67200</v>
      </c>
      <c r="V4577" s="223"/>
      <c r="W4577" s="32">
        <v>2016</v>
      </c>
      <c r="X4577" s="30"/>
    </row>
    <row r="4578" spans="1:24" ht="50.1" customHeight="1">
      <c r="A4578" s="70" t="s">
        <v>11373</v>
      </c>
      <c r="B4578" s="30" t="s">
        <v>35</v>
      </c>
      <c r="C4578" s="42" t="s">
        <v>2774</v>
      </c>
      <c r="D4578" s="42" t="s">
        <v>2757</v>
      </c>
      <c r="E4578" s="42" t="s">
        <v>2775</v>
      </c>
      <c r="F4578" s="42" t="s">
        <v>11374</v>
      </c>
      <c r="G4578" s="30" t="s">
        <v>40</v>
      </c>
      <c r="H4578" s="30">
        <v>0</v>
      </c>
      <c r="I4578" s="67">
        <v>590000000</v>
      </c>
      <c r="J4578" s="32" t="s">
        <v>41</v>
      </c>
      <c r="K4578" s="48" t="s">
        <v>136</v>
      </c>
      <c r="L4578" s="32" t="s">
        <v>41</v>
      </c>
      <c r="M4578" s="98" t="s">
        <v>44</v>
      </c>
      <c r="N4578" s="30" t="s">
        <v>85</v>
      </c>
      <c r="O4578" s="67" t="s">
        <v>483</v>
      </c>
      <c r="P4578" s="98" t="s">
        <v>994</v>
      </c>
      <c r="Q4578" s="98" t="s">
        <v>1222</v>
      </c>
      <c r="R4578" s="43">
        <v>160</v>
      </c>
      <c r="S4578" s="43">
        <v>9767.42</v>
      </c>
      <c r="T4578" s="44">
        <f>S4578*R4578</f>
        <v>1562787.2</v>
      </c>
      <c r="U4578" s="44">
        <f t="shared" si="341"/>
        <v>1750321.6640000001</v>
      </c>
      <c r="V4578" s="98"/>
      <c r="W4578" s="32">
        <v>2016</v>
      </c>
      <c r="X4578" s="30"/>
    </row>
    <row r="4579" spans="1:24" ht="50.1" customHeight="1">
      <c r="A4579" s="70" t="s">
        <v>11375</v>
      </c>
      <c r="B4579" s="32" t="s">
        <v>35</v>
      </c>
      <c r="C4579" s="42" t="s">
        <v>11376</v>
      </c>
      <c r="D4579" s="42" t="s">
        <v>540</v>
      </c>
      <c r="E4579" s="42" t="s">
        <v>11377</v>
      </c>
      <c r="F4579" s="42" t="s">
        <v>11378</v>
      </c>
      <c r="G4579" s="219" t="s">
        <v>40</v>
      </c>
      <c r="H4579" s="32">
        <v>0</v>
      </c>
      <c r="I4579" s="67">
        <v>590000000</v>
      </c>
      <c r="J4579" s="32" t="s">
        <v>41</v>
      </c>
      <c r="K4579" s="32" t="s">
        <v>136</v>
      </c>
      <c r="L4579" s="68" t="s">
        <v>41</v>
      </c>
      <c r="M4579" s="68" t="s">
        <v>69</v>
      </c>
      <c r="N4579" s="32" t="s">
        <v>303</v>
      </c>
      <c r="O4579" s="32" t="s">
        <v>398</v>
      </c>
      <c r="P4579" s="32">
        <v>796</v>
      </c>
      <c r="Q4579" s="32" t="s">
        <v>47</v>
      </c>
      <c r="R4579" s="58">
        <v>6</v>
      </c>
      <c r="S4579" s="58">
        <v>9702</v>
      </c>
      <c r="T4579" s="44">
        <f>S4579*R4579</f>
        <v>58212</v>
      </c>
      <c r="U4579" s="210">
        <f t="shared" si="341"/>
        <v>65197.44000000001</v>
      </c>
      <c r="V4579" s="32"/>
      <c r="W4579" s="32">
        <v>2016</v>
      </c>
      <c r="X4579" s="214"/>
    </row>
    <row r="4580" spans="1:24" ht="50.1" customHeight="1">
      <c r="A4580" s="70" t="s">
        <v>11379</v>
      </c>
      <c r="B4580" s="54" t="s">
        <v>35</v>
      </c>
      <c r="C4580" s="42" t="s">
        <v>11380</v>
      </c>
      <c r="D4580" s="42" t="s">
        <v>11381</v>
      </c>
      <c r="E4580" s="42" t="s">
        <v>11382</v>
      </c>
      <c r="F4580" s="42" t="s">
        <v>11383</v>
      </c>
      <c r="G4580" s="224" t="s">
        <v>40</v>
      </c>
      <c r="H4580" s="30">
        <v>0</v>
      </c>
      <c r="I4580" s="67">
        <v>590000000</v>
      </c>
      <c r="J4580" s="32" t="s">
        <v>6956</v>
      </c>
      <c r="K4580" s="30" t="s">
        <v>136</v>
      </c>
      <c r="L4580" s="32" t="s">
        <v>6956</v>
      </c>
      <c r="M4580" s="30" t="s">
        <v>84</v>
      </c>
      <c r="N4580" s="30" t="s">
        <v>2012</v>
      </c>
      <c r="O4580" s="30" t="s">
        <v>62</v>
      </c>
      <c r="P4580" s="32">
        <v>715</v>
      </c>
      <c r="Q4580" s="32" t="s">
        <v>311</v>
      </c>
      <c r="R4580" s="58">
        <v>10</v>
      </c>
      <c r="S4580" s="58">
        <v>2946.43</v>
      </c>
      <c r="T4580" s="44">
        <f>R4580*S4580</f>
        <v>29464.3</v>
      </c>
      <c r="U4580" s="44">
        <f t="shared" si="341"/>
        <v>33000.016000000003</v>
      </c>
      <c r="V4580" s="123"/>
      <c r="W4580" s="32">
        <v>2016</v>
      </c>
      <c r="X4580" s="123"/>
    </row>
    <row r="4581" spans="1:24" ht="50.1" customHeight="1">
      <c r="A4581" s="70" t="s">
        <v>11384</v>
      </c>
      <c r="B4581" s="98" t="s">
        <v>35</v>
      </c>
      <c r="C4581" s="42" t="s">
        <v>11385</v>
      </c>
      <c r="D4581" s="73" t="s">
        <v>638</v>
      </c>
      <c r="E4581" s="42" t="s">
        <v>11386</v>
      </c>
      <c r="F4581" s="42"/>
      <c r="G4581" s="98" t="s">
        <v>40</v>
      </c>
      <c r="H4581" s="87">
        <v>0</v>
      </c>
      <c r="I4581" s="67">
        <v>590000000</v>
      </c>
      <c r="J4581" s="98" t="s">
        <v>8763</v>
      </c>
      <c r="K4581" s="98" t="s">
        <v>136</v>
      </c>
      <c r="L4581" s="98" t="s">
        <v>8763</v>
      </c>
      <c r="M4581" s="135" t="s">
        <v>44</v>
      </c>
      <c r="N4581" s="30" t="s">
        <v>85</v>
      </c>
      <c r="O4581" s="98" t="s">
        <v>354</v>
      </c>
      <c r="P4581" s="212">
        <v>166</v>
      </c>
      <c r="Q4581" s="212" t="s">
        <v>134</v>
      </c>
      <c r="R4581" s="58">
        <v>150</v>
      </c>
      <c r="S4581" s="58">
        <v>302</v>
      </c>
      <c r="T4581" s="35">
        <f>R4581*S4581</f>
        <v>45300</v>
      </c>
      <c r="U4581" s="35">
        <f t="shared" si="341"/>
        <v>50736.000000000007</v>
      </c>
      <c r="V4581" s="213"/>
      <c r="W4581" s="32">
        <v>2016</v>
      </c>
      <c r="X4581" s="213"/>
    </row>
    <row r="4582" spans="1:24" ht="50.1" customHeight="1">
      <c r="A4582" s="70" t="s">
        <v>11387</v>
      </c>
      <c r="B4582" s="98" t="s">
        <v>35</v>
      </c>
      <c r="C4582" s="73" t="s">
        <v>11388</v>
      </c>
      <c r="D4582" s="73" t="s">
        <v>638</v>
      </c>
      <c r="E4582" s="73" t="s">
        <v>11389</v>
      </c>
      <c r="F4582" s="42"/>
      <c r="G4582" s="98" t="s">
        <v>40</v>
      </c>
      <c r="H4582" s="87">
        <v>0</v>
      </c>
      <c r="I4582" s="67">
        <v>590000000</v>
      </c>
      <c r="J4582" s="98" t="s">
        <v>8763</v>
      </c>
      <c r="K4582" s="98" t="s">
        <v>136</v>
      </c>
      <c r="L4582" s="98" t="s">
        <v>8763</v>
      </c>
      <c r="M4582" s="135" t="s">
        <v>44</v>
      </c>
      <c r="N4582" s="30" t="s">
        <v>85</v>
      </c>
      <c r="O4582" s="98" t="s">
        <v>354</v>
      </c>
      <c r="P4582" s="212">
        <v>166</v>
      </c>
      <c r="Q4582" s="212" t="s">
        <v>134</v>
      </c>
      <c r="R4582" s="58">
        <v>100</v>
      </c>
      <c r="S4582" s="58">
        <v>302</v>
      </c>
      <c r="T4582" s="35">
        <f>R4582*S4582</f>
        <v>30200</v>
      </c>
      <c r="U4582" s="35">
        <f t="shared" si="341"/>
        <v>33824</v>
      </c>
      <c r="V4582" s="213"/>
      <c r="W4582" s="32">
        <v>2016</v>
      </c>
      <c r="X4582" s="213"/>
    </row>
    <row r="4583" spans="1:24" ht="50.1" customHeight="1">
      <c r="A4583" s="70" t="s">
        <v>11390</v>
      </c>
      <c r="B4583" s="32" t="s">
        <v>35</v>
      </c>
      <c r="C4583" s="42" t="s">
        <v>11391</v>
      </c>
      <c r="D4583" s="42" t="s">
        <v>7216</v>
      </c>
      <c r="E4583" s="42" t="s">
        <v>11392</v>
      </c>
      <c r="F4583" s="42" t="s">
        <v>11393</v>
      </c>
      <c r="G4583" s="219" t="s">
        <v>40</v>
      </c>
      <c r="H4583" s="32">
        <v>0</v>
      </c>
      <c r="I4583" s="67">
        <v>590000000</v>
      </c>
      <c r="J4583" s="32" t="s">
        <v>41</v>
      </c>
      <c r="K4583" s="32" t="s">
        <v>136</v>
      </c>
      <c r="L4583" s="68" t="s">
        <v>41</v>
      </c>
      <c r="M4583" s="68" t="s">
        <v>69</v>
      </c>
      <c r="N4583" s="32" t="s">
        <v>303</v>
      </c>
      <c r="O4583" s="32" t="s">
        <v>398</v>
      </c>
      <c r="P4583" s="32">
        <v>881</v>
      </c>
      <c r="Q4583" s="32" t="s">
        <v>11394</v>
      </c>
      <c r="R4583" s="43">
        <v>1</v>
      </c>
      <c r="S4583" s="58">
        <v>15840</v>
      </c>
      <c r="T4583" s="210">
        <f>R4583*S4583</f>
        <v>15840</v>
      </c>
      <c r="U4583" s="210">
        <f t="shared" si="341"/>
        <v>17740.800000000003</v>
      </c>
      <c r="V4583" s="32"/>
      <c r="W4583" s="32">
        <v>2016</v>
      </c>
      <c r="X4583" s="214"/>
    </row>
    <row r="4584" spans="1:24" ht="50.1" customHeight="1">
      <c r="A4584" s="70" t="s">
        <v>11395</v>
      </c>
      <c r="B4584" s="32" t="s">
        <v>35</v>
      </c>
      <c r="C4584" s="42" t="s">
        <v>11396</v>
      </c>
      <c r="D4584" s="42" t="s">
        <v>1605</v>
      </c>
      <c r="E4584" s="42" t="s">
        <v>11397</v>
      </c>
      <c r="F4584" s="42" t="s">
        <v>11398</v>
      </c>
      <c r="G4584" s="219" t="s">
        <v>40</v>
      </c>
      <c r="H4584" s="32">
        <v>0</v>
      </c>
      <c r="I4584" s="67">
        <v>590000000</v>
      </c>
      <c r="J4584" s="32" t="s">
        <v>41</v>
      </c>
      <c r="K4584" s="32" t="s">
        <v>136</v>
      </c>
      <c r="L4584" s="68" t="s">
        <v>41</v>
      </c>
      <c r="M4584" s="68" t="s">
        <v>69</v>
      </c>
      <c r="N4584" s="32" t="s">
        <v>303</v>
      </c>
      <c r="O4584" s="32" t="s">
        <v>398</v>
      </c>
      <c r="P4584" s="32">
        <v>796</v>
      </c>
      <c r="Q4584" s="30" t="s">
        <v>47</v>
      </c>
      <c r="R4584" s="43">
        <v>1</v>
      </c>
      <c r="S4584" s="58">
        <v>26400</v>
      </c>
      <c r="T4584" s="44">
        <f>S4584*R4584</f>
        <v>26400</v>
      </c>
      <c r="U4584" s="44">
        <f t="shared" si="341"/>
        <v>29568.000000000004</v>
      </c>
      <c r="V4584" s="32"/>
      <c r="W4584" s="32">
        <v>2016</v>
      </c>
      <c r="X4584" s="214"/>
    </row>
    <row r="4585" spans="1:24" ht="50.1" customHeight="1">
      <c r="A4585" s="70" t="s">
        <v>11399</v>
      </c>
      <c r="B4585" s="32" t="s">
        <v>35</v>
      </c>
      <c r="C4585" s="42" t="s">
        <v>8410</v>
      </c>
      <c r="D4585" s="225" t="s">
        <v>8411</v>
      </c>
      <c r="E4585" s="225" t="s">
        <v>8412</v>
      </c>
      <c r="F4585" s="42" t="s">
        <v>11400</v>
      </c>
      <c r="G4585" s="219" t="s">
        <v>40</v>
      </c>
      <c r="H4585" s="32">
        <v>0</v>
      </c>
      <c r="I4585" s="67">
        <v>590000000</v>
      </c>
      <c r="J4585" s="32" t="s">
        <v>41</v>
      </c>
      <c r="K4585" s="32" t="s">
        <v>136</v>
      </c>
      <c r="L4585" s="68" t="s">
        <v>41</v>
      </c>
      <c r="M4585" s="68" t="s">
        <v>69</v>
      </c>
      <c r="N4585" s="32" t="s">
        <v>303</v>
      </c>
      <c r="O4585" s="32" t="s">
        <v>398</v>
      </c>
      <c r="P4585" s="32">
        <v>796</v>
      </c>
      <c r="Q4585" s="30" t="s">
        <v>47</v>
      </c>
      <c r="R4585" s="43">
        <v>1</v>
      </c>
      <c r="S4585" s="58">
        <v>111936</v>
      </c>
      <c r="T4585" s="44">
        <f>S4585*R4585</f>
        <v>111936</v>
      </c>
      <c r="U4585" s="44">
        <f t="shared" si="341"/>
        <v>125368.32000000001</v>
      </c>
      <c r="V4585" s="30"/>
      <c r="W4585" s="32">
        <v>2016</v>
      </c>
      <c r="X4585" s="30"/>
    </row>
    <row r="4586" spans="1:24" ht="50.1" customHeight="1">
      <c r="A4586" s="70" t="s">
        <v>11401</v>
      </c>
      <c r="B4586" s="32" t="s">
        <v>35</v>
      </c>
      <c r="C4586" s="42" t="s">
        <v>11402</v>
      </c>
      <c r="D4586" s="42" t="s">
        <v>8474</v>
      </c>
      <c r="E4586" s="42" t="s">
        <v>8475</v>
      </c>
      <c r="F4586" s="42" t="s">
        <v>11403</v>
      </c>
      <c r="G4586" s="219" t="s">
        <v>40</v>
      </c>
      <c r="H4586" s="32">
        <v>0</v>
      </c>
      <c r="I4586" s="67">
        <v>590000000</v>
      </c>
      <c r="J4586" s="32" t="s">
        <v>41</v>
      </c>
      <c r="K4586" s="32" t="s">
        <v>136</v>
      </c>
      <c r="L4586" s="68" t="s">
        <v>41</v>
      </c>
      <c r="M4586" s="68" t="s">
        <v>69</v>
      </c>
      <c r="N4586" s="32" t="s">
        <v>303</v>
      </c>
      <c r="O4586" s="32" t="s">
        <v>398</v>
      </c>
      <c r="P4586" s="32">
        <v>881</v>
      </c>
      <c r="Q4586" s="32" t="s">
        <v>11394</v>
      </c>
      <c r="R4586" s="43">
        <v>1</v>
      </c>
      <c r="S4586" s="58">
        <v>11154</v>
      </c>
      <c r="T4586" s="44">
        <f>S4586*R4586</f>
        <v>11154</v>
      </c>
      <c r="U4586" s="44">
        <f t="shared" si="341"/>
        <v>12492.480000000001</v>
      </c>
      <c r="V4586" s="30"/>
      <c r="W4586" s="32">
        <v>2016</v>
      </c>
      <c r="X4586" s="30"/>
    </row>
    <row r="4587" spans="1:24" ht="50.1" customHeight="1">
      <c r="A4587" s="70" t="s">
        <v>11404</v>
      </c>
      <c r="B4587" s="32" t="s">
        <v>35</v>
      </c>
      <c r="C4587" s="42" t="s">
        <v>8425</v>
      </c>
      <c r="D4587" s="42" t="s">
        <v>5529</v>
      </c>
      <c r="E4587" s="42" t="s">
        <v>8426</v>
      </c>
      <c r="F4587" s="42" t="s">
        <v>11405</v>
      </c>
      <c r="G4587" s="219" t="s">
        <v>40</v>
      </c>
      <c r="H4587" s="32">
        <v>0</v>
      </c>
      <c r="I4587" s="67">
        <v>590000000</v>
      </c>
      <c r="J4587" s="32" t="s">
        <v>41</v>
      </c>
      <c r="K4587" s="32" t="s">
        <v>136</v>
      </c>
      <c r="L4587" s="68" t="s">
        <v>41</v>
      </c>
      <c r="M4587" s="68" t="s">
        <v>69</v>
      </c>
      <c r="N4587" s="32" t="s">
        <v>303</v>
      </c>
      <c r="O4587" s="32" t="s">
        <v>398</v>
      </c>
      <c r="P4587" s="33">
        <v>166</v>
      </c>
      <c r="Q4587" s="115" t="s">
        <v>134</v>
      </c>
      <c r="R4587" s="43">
        <v>0.9</v>
      </c>
      <c r="S4587" s="58">
        <v>7656</v>
      </c>
      <c r="T4587" s="44">
        <f>S4587*R4587</f>
        <v>6890.4000000000005</v>
      </c>
      <c r="U4587" s="44">
        <f t="shared" si="341"/>
        <v>7717.2480000000014</v>
      </c>
      <c r="V4587" s="30"/>
      <c r="W4587" s="32">
        <v>2016</v>
      </c>
      <c r="X4587" s="30"/>
    </row>
    <row r="4588" spans="1:24" ht="50.1" customHeight="1">
      <c r="A4588" s="70" t="s">
        <v>11406</v>
      </c>
      <c r="B4588" s="32" t="s">
        <v>35</v>
      </c>
      <c r="C4588" s="42" t="s">
        <v>11407</v>
      </c>
      <c r="D4588" s="42" t="s">
        <v>11408</v>
      </c>
      <c r="E4588" s="42" t="s">
        <v>11409</v>
      </c>
      <c r="F4588" s="42" t="s">
        <v>11410</v>
      </c>
      <c r="G4588" s="219" t="s">
        <v>40</v>
      </c>
      <c r="H4588" s="32">
        <v>0</v>
      </c>
      <c r="I4588" s="67">
        <v>590000000</v>
      </c>
      <c r="J4588" s="32" t="s">
        <v>41</v>
      </c>
      <c r="K4588" s="32" t="s">
        <v>136</v>
      </c>
      <c r="L4588" s="68" t="s">
        <v>41</v>
      </c>
      <c r="M4588" s="68" t="s">
        <v>69</v>
      </c>
      <c r="N4588" s="32" t="s">
        <v>303</v>
      </c>
      <c r="O4588" s="32" t="s">
        <v>398</v>
      </c>
      <c r="P4588" s="33">
        <v>166</v>
      </c>
      <c r="Q4588" s="115" t="s">
        <v>134</v>
      </c>
      <c r="R4588" s="62">
        <v>0.45</v>
      </c>
      <c r="S4588" s="58">
        <v>789653.33</v>
      </c>
      <c r="T4588" s="44">
        <f>S4588*R4588</f>
        <v>355343.99849999999</v>
      </c>
      <c r="U4588" s="44">
        <f t="shared" si="341"/>
        <v>397985.27832000004</v>
      </c>
      <c r="V4588" s="30"/>
      <c r="W4588" s="32">
        <v>2016</v>
      </c>
      <c r="X4588" s="30"/>
    </row>
    <row r="4589" spans="1:24" ht="50.1" customHeight="1">
      <c r="A4589" s="70" t="s">
        <v>11411</v>
      </c>
      <c r="B4589" s="32" t="s">
        <v>35</v>
      </c>
      <c r="C4589" s="42" t="s">
        <v>11412</v>
      </c>
      <c r="D4589" s="42" t="s">
        <v>11413</v>
      </c>
      <c r="E4589" s="42" t="s">
        <v>11414</v>
      </c>
      <c r="F4589" s="42" t="s">
        <v>11415</v>
      </c>
      <c r="G4589" s="32" t="s">
        <v>40</v>
      </c>
      <c r="H4589" s="32">
        <v>0</v>
      </c>
      <c r="I4589" s="67">
        <v>590000000</v>
      </c>
      <c r="J4589" s="32" t="s">
        <v>41</v>
      </c>
      <c r="K4589" s="32" t="s">
        <v>136</v>
      </c>
      <c r="L4589" s="68" t="s">
        <v>41</v>
      </c>
      <c r="M4589" s="30" t="s">
        <v>512</v>
      </c>
      <c r="N4589" s="32" t="s">
        <v>85</v>
      </c>
      <c r="O4589" s="32" t="s">
        <v>398</v>
      </c>
      <c r="P4589" s="32">
        <v>166</v>
      </c>
      <c r="Q4589" s="32" t="s">
        <v>134</v>
      </c>
      <c r="R4589" s="58">
        <v>2</v>
      </c>
      <c r="S4589" s="58">
        <v>25000</v>
      </c>
      <c r="T4589" s="210">
        <f t="shared" ref="T4589:T4595" si="345">R4589*S4589</f>
        <v>50000</v>
      </c>
      <c r="U4589" s="210">
        <f t="shared" si="341"/>
        <v>56000.000000000007</v>
      </c>
      <c r="V4589" s="32"/>
      <c r="W4589" s="32">
        <v>2016</v>
      </c>
      <c r="X4589" s="214"/>
    </row>
    <row r="4590" spans="1:24" ht="50.1" customHeight="1">
      <c r="A4590" s="70" t="s">
        <v>11416</v>
      </c>
      <c r="B4590" s="32" t="s">
        <v>35</v>
      </c>
      <c r="C4590" s="42" t="s">
        <v>11417</v>
      </c>
      <c r="D4590" s="42" t="s">
        <v>11418</v>
      </c>
      <c r="E4590" s="42" t="s">
        <v>11419</v>
      </c>
      <c r="F4590" s="42" t="s">
        <v>11418</v>
      </c>
      <c r="G4590" s="32" t="s">
        <v>40</v>
      </c>
      <c r="H4590" s="32">
        <v>0</v>
      </c>
      <c r="I4590" s="67">
        <v>590000000</v>
      </c>
      <c r="J4590" s="32" t="s">
        <v>41</v>
      </c>
      <c r="K4590" s="32" t="s">
        <v>136</v>
      </c>
      <c r="L4590" s="68" t="s">
        <v>41</v>
      </c>
      <c r="M4590" s="30" t="s">
        <v>512</v>
      </c>
      <c r="N4590" s="32" t="s">
        <v>85</v>
      </c>
      <c r="O4590" s="32" t="s">
        <v>398</v>
      </c>
      <c r="P4590" s="32">
        <v>166</v>
      </c>
      <c r="Q4590" s="32" t="s">
        <v>134</v>
      </c>
      <c r="R4590" s="58">
        <v>0.5</v>
      </c>
      <c r="S4590" s="58">
        <v>4285.7142857099998</v>
      </c>
      <c r="T4590" s="44">
        <f t="shared" si="345"/>
        <v>2142.8571428549999</v>
      </c>
      <c r="U4590" s="44">
        <f t="shared" si="341"/>
        <v>2399.9999999976003</v>
      </c>
      <c r="V4590" s="32"/>
      <c r="W4590" s="32">
        <v>2016</v>
      </c>
      <c r="X4590" s="214"/>
    </row>
    <row r="4591" spans="1:24" ht="50.1" customHeight="1">
      <c r="A4591" s="70" t="s">
        <v>11420</v>
      </c>
      <c r="B4591" s="32" t="s">
        <v>35</v>
      </c>
      <c r="C4591" s="42" t="s">
        <v>11255</v>
      </c>
      <c r="D4591" s="42" t="s">
        <v>762</v>
      </c>
      <c r="E4591" s="42" t="s">
        <v>11256</v>
      </c>
      <c r="F4591" s="42" t="s">
        <v>11257</v>
      </c>
      <c r="G4591" s="32" t="s">
        <v>40</v>
      </c>
      <c r="H4591" s="32">
        <v>0</v>
      </c>
      <c r="I4591" s="67">
        <v>590000000</v>
      </c>
      <c r="J4591" s="32" t="s">
        <v>41</v>
      </c>
      <c r="K4591" s="32" t="s">
        <v>136</v>
      </c>
      <c r="L4591" s="68" t="s">
        <v>41</v>
      </c>
      <c r="M4591" s="30" t="s">
        <v>512</v>
      </c>
      <c r="N4591" s="32" t="s">
        <v>85</v>
      </c>
      <c r="O4591" s="32" t="s">
        <v>398</v>
      </c>
      <c r="P4591" s="32">
        <v>166</v>
      </c>
      <c r="Q4591" s="32" t="s">
        <v>134</v>
      </c>
      <c r="R4591" s="58">
        <v>2</v>
      </c>
      <c r="S4591" s="58">
        <v>1607.1428571399999</v>
      </c>
      <c r="T4591" s="44">
        <f t="shared" si="345"/>
        <v>3214.2857142799999</v>
      </c>
      <c r="U4591" s="44">
        <f t="shared" si="341"/>
        <v>3599.9999999936003</v>
      </c>
      <c r="V4591" s="30"/>
      <c r="W4591" s="32">
        <v>2016</v>
      </c>
      <c r="X4591" s="30"/>
    </row>
    <row r="4592" spans="1:24" ht="50.1" customHeight="1">
      <c r="A4592" s="70" t="s">
        <v>11421</v>
      </c>
      <c r="B4592" s="32" t="s">
        <v>35</v>
      </c>
      <c r="C4592" s="42" t="s">
        <v>11422</v>
      </c>
      <c r="D4592" s="42" t="s">
        <v>11024</v>
      </c>
      <c r="E4592" s="42" t="s">
        <v>11423</v>
      </c>
      <c r="F4592" s="42" t="s">
        <v>11424</v>
      </c>
      <c r="G4592" s="32" t="s">
        <v>40</v>
      </c>
      <c r="H4592" s="32">
        <v>0</v>
      </c>
      <c r="I4592" s="67">
        <v>590000000</v>
      </c>
      <c r="J4592" s="32" t="s">
        <v>41</v>
      </c>
      <c r="K4592" s="32" t="s">
        <v>136</v>
      </c>
      <c r="L4592" s="68" t="s">
        <v>41</v>
      </c>
      <c r="M4592" s="30" t="s">
        <v>512</v>
      </c>
      <c r="N4592" s="32" t="s">
        <v>85</v>
      </c>
      <c r="O4592" s="32" t="s">
        <v>398</v>
      </c>
      <c r="P4592" s="32">
        <v>796</v>
      </c>
      <c r="Q4592" s="30" t="s">
        <v>47</v>
      </c>
      <c r="R4592" s="58">
        <v>60</v>
      </c>
      <c r="S4592" s="58">
        <v>2857.1428571400002</v>
      </c>
      <c r="T4592" s="44">
        <f t="shared" si="345"/>
        <v>171428.5714284</v>
      </c>
      <c r="U4592" s="44">
        <f t="shared" si="341"/>
        <v>191999.99999980803</v>
      </c>
      <c r="V4592" s="123"/>
      <c r="W4592" s="32">
        <v>2016</v>
      </c>
      <c r="X4592" s="123"/>
    </row>
    <row r="4593" spans="1:24" ht="50.1" customHeight="1">
      <c r="A4593" s="70" t="s">
        <v>11425</v>
      </c>
      <c r="B4593" s="32" t="s">
        <v>35</v>
      </c>
      <c r="C4593" s="42" t="s">
        <v>11426</v>
      </c>
      <c r="D4593" s="42" t="s">
        <v>11427</v>
      </c>
      <c r="E4593" s="42" t="s">
        <v>11428</v>
      </c>
      <c r="F4593" s="42" t="s">
        <v>11429</v>
      </c>
      <c r="G4593" s="32" t="s">
        <v>40</v>
      </c>
      <c r="H4593" s="32">
        <v>0</v>
      </c>
      <c r="I4593" s="67">
        <v>590000000</v>
      </c>
      <c r="J4593" s="32" t="s">
        <v>41</v>
      </c>
      <c r="K4593" s="32" t="s">
        <v>136</v>
      </c>
      <c r="L4593" s="68" t="s">
        <v>41</v>
      </c>
      <c r="M4593" s="30" t="s">
        <v>512</v>
      </c>
      <c r="N4593" s="32" t="s">
        <v>85</v>
      </c>
      <c r="O4593" s="32" t="s">
        <v>398</v>
      </c>
      <c r="P4593" s="32">
        <v>166</v>
      </c>
      <c r="Q4593" s="32" t="s">
        <v>134</v>
      </c>
      <c r="R4593" s="58">
        <v>2</v>
      </c>
      <c r="S4593" s="58">
        <v>6964.2857142800003</v>
      </c>
      <c r="T4593" s="44">
        <f t="shared" si="345"/>
        <v>13928.571428560001</v>
      </c>
      <c r="U4593" s="44">
        <f t="shared" si="341"/>
        <v>15599.999999987202</v>
      </c>
      <c r="V4593" s="30"/>
      <c r="W4593" s="32">
        <v>2016</v>
      </c>
      <c r="X4593" s="30"/>
    </row>
    <row r="4594" spans="1:24" ht="50.1" customHeight="1">
      <c r="A4594" s="70" t="s">
        <v>11430</v>
      </c>
      <c r="B4594" s="32" t="s">
        <v>35</v>
      </c>
      <c r="C4594" s="42" t="s">
        <v>11431</v>
      </c>
      <c r="D4594" s="42" t="s">
        <v>11432</v>
      </c>
      <c r="E4594" s="42" t="s">
        <v>11433</v>
      </c>
      <c r="F4594" s="42" t="s">
        <v>11434</v>
      </c>
      <c r="G4594" s="32" t="s">
        <v>40</v>
      </c>
      <c r="H4594" s="32">
        <v>0</v>
      </c>
      <c r="I4594" s="67">
        <v>590000000</v>
      </c>
      <c r="J4594" s="32" t="s">
        <v>41</v>
      </c>
      <c r="K4594" s="32" t="s">
        <v>136</v>
      </c>
      <c r="L4594" s="68" t="s">
        <v>41</v>
      </c>
      <c r="M4594" s="30" t="s">
        <v>512</v>
      </c>
      <c r="N4594" s="32" t="s">
        <v>85</v>
      </c>
      <c r="O4594" s="32" t="s">
        <v>398</v>
      </c>
      <c r="P4594" s="32">
        <v>166</v>
      </c>
      <c r="Q4594" s="32" t="s">
        <v>134</v>
      </c>
      <c r="R4594" s="58">
        <v>2.4</v>
      </c>
      <c r="S4594" s="58">
        <v>9107.1428571399993</v>
      </c>
      <c r="T4594" s="44">
        <f t="shared" si="345"/>
        <v>21857.142857135997</v>
      </c>
      <c r="U4594" s="44">
        <f t="shared" si="341"/>
        <v>24479.99999999232</v>
      </c>
      <c r="V4594" s="30"/>
      <c r="W4594" s="32">
        <v>2016</v>
      </c>
      <c r="X4594" s="30"/>
    </row>
    <row r="4595" spans="1:24" ht="50.1" customHeight="1">
      <c r="A4595" s="70" t="s">
        <v>11435</v>
      </c>
      <c r="B4595" s="32" t="s">
        <v>35</v>
      </c>
      <c r="C4595" s="42" t="s">
        <v>11436</v>
      </c>
      <c r="D4595" s="42" t="s">
        <v>969</v>
      </c>
      <c r="E4595" s="42" t="s">
        <v>11437</v>
      </c>
      <c r="F4595" s="42" t="s">
        <v>11438</v>
      </c>
      <c r="G4595" s="32" t="s">
        <v>40</v>
      </c>
      <c r="H4595" s="32">
        <v>0</v>
      </c>
      <c r="I4595" s="67">
        <v>590000000</v>
      </c>
      <c r="J4595" s="32" t="s">
        <v>41</v>
      </c>
      <c r="K4595" s="32" t="s">
        <v>136</v>
      </c>
      <c r="L4595" s="68" t="s">
        <v>41</v>
      </c>
      <c r="M4595" s="30" t="s">
        <v>512</v>
      </c>
      <c r="N4595" s="32" t="s">
        <v>85</v>
      </c>
      <c r="O4595" s="32" t="s">
        <v>398</v>
      </c>
      <c r="P4595" s="32">
        <v>166</v>
      </c>
      <c r="Q4595" s="32" t="s">
        <v>134</v>
      </c>
      <c r="R4595" s="58">
        <v>20</v>
      </c>
      <c r="S4595" s="58">
        <v>1607.1428571399999</v>
      </c>
      <c r="T4595" s="44">
        <f t="shared" si="345"/>
        <v>32142.8571428</v>
      </c>
      <c r="U4595" s="44">
        <f t="shared" si="341"/>
        <v>35999.999999936001</v>
      </c>
      <c r="V4595" s="30"/>
      <c r="W4595" s="32">
        <v>2016</v>
      </c>
      <c r="X4595" s="30"/>
    </row>
    <row r="4596" spans="1:24" s="40" customFormat="1" ht="50.1" customHeight="1">
      <c r="A4596" s="70" t="s">
        <v>11439</v>
      </c>
      <c r="B4596" s="30" t="s">
        <v>35</v>
      </c>
      <c r="C4596" s="42" t="s">
        <v>4554</v>
      </c>
      <c r="D4596" s="42" t="s">
        <v>4555</v>
      </c>
      <c r="E4596" s="42" t="s">
        <v>4556</v>
      </c>
      <c r="F4596" s="42" t="s">
        <v>11440</v>
      </c>
      <c r="G4596" s="30" t="s">
        <v>40</v>
      </c>
      <c r="H4596" s="30">
        <v>0</v>
      </c>
      <c r="I4596" s="67">
        <v>590000000</v>
      </c>
      <c r="J4596" s="32" t="s">
        <v>41</v>
      </c>
      <c r="K4596" s="30" t="s">
        <v>136</v>
      </c>
      <c r="L4596" s="32" t="s">
        <v>41</v>
      </c>
      <c r="M4596" s="30" t="s">
        <v>84</v>
      </c>
      <c r="N4596" s="30" t="s">
        <v>276</v>
      </c>
      <c r="O4596" s="32" t="s">
        <v>398</v>
      </c>
      <c r="P4596" s="32">
        <v>796</v>
      </c>
      <c r="Q4596" s="30" t="s">
        <v>6043</v>
      </c>
      <c r="R4596" s="43">
        <v>2</v>
      </c>
      <c r="S4596" s="58">
        <v>77000</v>
      </c>
      <c r="T4596" s="44">
        <f>S4596*R4596</f>
        <v>154000</v>
      </c>
      <c r="U4596" s="44">
        <f>T4596*1.12</f>
        <v>172480.00000000003</v>
      </c>
      <c r="V4596" s="64"/>
      <c r="W4596" s="32">
        <v>2016</v>
      </c>
      <c r="X4596" s="30"/>
    </row>
    <row r="4597" spans="1:24" s="40" customFormat="1" ht="50.1" customHeight="1">
      <c r="A4597" s="70" t="s">
        <v>11441</v>
      </c>
      <c r="B4597" s="54" t="s">
        <v>35</v>
      </c>
      <c r="C4597" s="42" t="s">
        <v>3918</v>
      </c>
      <c r="D4597" s="42" t="s">
        <v>3909</v>
      </c>
      <c r="E4597" s="42" t="s">
        <v>3919</v>
      </c>
      <c r="F4597" s="42" t="s">
        <v>3920</v>
      </c>
      <c r="G4597" s="68" t="s">
        <v>40</v>
      </c>
      <c r="H4597" s="68">
        <v>0</v>
      </c>
      <c r="I4597" s="67">
        <v>590000000</v>
      </c>
      <c r="J4597" s="68" t="s">
        <v>41</v>
      </c>
      <c r="K4597" s="68" t="s">
        <v>11442</v>
      </c>
      <c r="L4597" s="68" t="s">
        <v>41</v>
      </c>
      <c r="M4597" s="30" t="s">
        <v>84</v>
      </c>
      <c r="N4597" s="68" t="s">
        <v>303</v>
      </c>
      <c r="O4597" s="98" t="s">
        <v>62</v>
      </c>
      <c r="P4597" s="32">
        <v>778</v>
      </c>
      <c r="Q4597" s="30" t="s">
        <v>685</v>
      </c>
      <c r="R4597" s="43">
        <v>3</v>
      </c>
      <c r="S4597" s="58">
        <v>169279.13800000001</v>
      </c>
      <c r="T4597" s="44">
        <f>S4597*R4597</f>
        <v>507837.41399999999</v>
      </c>
      <c r="U4597" s="44">
        <f>T4597*1.12</f>
        <v>568777.90367999999</v>
      </c>
      <c r="V4597" s="211"/>
      <c r="W4597" s="32">
        <v>2016</v>
      </c>
      <c r="X4597" s="226"/>
    </row>
    <row r="4598" spans="1:24" s="40" customFormat="1" ht="50.1" customHeight="1">
      <c r="A4598" s="70" t="s">
        <v>11443</v>
      </c>
      <c r="B4598" s="54" t="s">
        <v>35</v>
      </c>
      <c r="C4598" s="42" t="s">
        <v>4872</v>
      </c>
      <c r="D4598" s="42" t="s">
        <v>4873</v>
      </c>
      <c r="E4598" s="42" t="s">
        <v>4874</v>
      </c>
      <c r="F4598" s="42" t="s">
        <v>4875</v>
      </c>
      <c r="G4598" s="68" t="s">
        <v>40</v>
      </c>
      <c r="H4598" s="68">
        <v>0</v>
      </c>
      <c r="I4598" s="67">
        <v>590000000</v>
      </c>
      <c r="J4598" s="68" t="s">
        <v>41</v>
      </c>
      <c r="K4598" s="68" t="s">
        <v>11442</v>
      </c>
      <c r="L4598" s="68" t="s">
        <v>41</v>
      </c>
      <c r="M4598" s="30" t="s">
        <v>84</v>
      </c>
      <c r="N4598" s="68" t="s">
        <v>303</v>
      </c>
      <c r="O4598" s="98" t="s">
        <v>62</v>
      </c>
      <c r="P4598" s="32">
        <v>778</v>
      </c>
      <c r="Q4598" s="30" t="s">
        <v>11444</v>
      </c>
      <c r="R4598" s="43">
        <v>3</v>
      </c>
      <c r="S4598" s="58">
        <v>17033.935000000001</v>
      </c>
      <c r="T4598" s="44">
        <f>R4598*S4598</f>
        <v>51101.805000000008</v>
      </c>
      <c r="U4598" s="44">
        <f>T4598*1.12</f>
        <v>57234.021600000015</v>
      </c>
      <c r="V4598" s="211"/>
      <c r="W4598" s="32">
        <v>2016</v>
      </c>
      <c r="X4598" s="226"/>
    </row>
    <row r="4599" spans="1:24" s="40" customFormat="1" ht="50.1" customHeight="1">
      <c r="A4599" s="70" t="s">
        <v>11445</v>
      </c>
      <c r="B4599" s="54" t="s">
        <v>35</v>
      </c>
      <c r="C4599" s="42" t="s">
        <v>6500</v>
      </c>
      <c r="D4599" s="42" t="s">
        <v>6501</v>
      </c>
      <c r="E4599" s="42" t="s">
        <v>6502</v>
      </c>
      <c r="F4599" s="161" t="s">
        <v>6503</v>
      </c>
      <c r="G4599" s="68" t="s">
        <v>40</v>
      </c>
      <c r="H4599" s="68">
        <v>0</v>
      </c>
      <c r="I4599" s="67">
        <v>590000000</v>
      </c>
      <c r="J4599" s="68" t="s">
        <v>41</v>
      </c>
      <c r="K4599" s="68" t="s">
        <v>11442</v>
      </c>
      <c r="L4599" s="68" t="s">
        <v>41</v>
      </c>
      <c r="M4599" s="30" t="s">
        <v>84</v>
      </c>
      <c r="N4599" s="68" t="s">
        <v>303</v>
      </c>
      <c r="O4599" s="98" t="s">
        <v>62</v>
      </c>
      <c r="P4599" s="32">
        <v>796</v>
      </c>
      <c r="Q4599" s="30" t="s">
        <v>47</v>
      </c>
      <c r="R4599" s="43">
        <v>3</v>
      </c>
      <c r="S4599" s="58">
        <v>19707.52</v>
      </c>
      <c r="T4599" s="44">
        <f>R4599*S4599</f>
        <v>59122.559999999998</v>
      </c>
      <c r="U4599" s="44">
        <f>T4599*1.12</f>
        <v>66217.267200000002</v>
      </c>
      <c r="V4599" s="211"/>
      <c r="W4599" s="32">
        <v>2016</v>
      </c>
      <c r="X4599" s="226"/>
    </row>
    <row r="4600" spans="1:24" s="40" customFormat="1" ht="50.1" customHeight="1">
      <c r="A4600" s="70" t="s">
        <v>11446</v>
      </c>
      <c r="B4600" s="115" t="s">
        <v>35</v>
      </c>
      <c r="C4600" s="42" t="s">
        <v>11447</v>
      </c>
      <c r="D4600" s="73" t="s">
        <v>4772</v>
      </c>
      <c r="E4600" s="88" t="s">
        <v>11448</v>
      </c>
      <c r="F4600" s="42"/>
      <c r="G4600" s="98" t="s">
        <v>40</v>
      </c>
      <c r="H4600" s="32">
        <v>0</v>
      </c>
      <c r="I4600" s="67">
        <v>590000000</v>
      </c>
      <c r="J4600" s="98" t="s">
        <v>8763</v>
      </c>
      <c r="K4600" s="98" t="s">
        <v>136</v>
      </c>
      <c r="L4600" s="98" t="s">
        <v>8763</v>
      </c>
      <c r="M4600" s="98" t="s">
        <v>44</v>
      </c>
      <c r="N4600" s="30" t="s">
        <v>11334</v>
      </c>
      <c r="O4600" s="98" t="s">
        <v>354</v>
      </c>
      <c r="P4600" s="212">
        <v>166</v>
      </c>
      <c r="Q4600" s="212" t="s">
        <v>134</v>
      </c>
      <c r="R4600" s="58">
        <v>200</v>
      </c>
      <c r="S4600" s="58">
        <v>304</v>
      </c>
      <c r="T4600" s="227">
        <f>R4600*S4600</f>
        <v>60800</v>
      </c>
      <c r="U4600" s="227">
        <f>T4600*1.12</f>
        <v>68096</v>
      </c>
      <c r="V4600" s="98"/>
      <c r="W4600" s="32">
        <v>2016</v>
      </c>
      <c r="X4600" s="228"/>
    </row>
    <row r="4601" spans="1:24" s="40" customFormat="1" ht="50.1" customHeight="1">
      <c r="A4601" s="70" t="s">
        <v>11449</v>
      </c>
      <c r="B4601" s="30" t="s">
        <v>35</v>
      </c>
      <c r="C4601" s="42" t="s">
        <v>11450</v>
      </c>
      <c r="D4601" s="42" t="s">
        <v>4772</v>
      </c>
      <c r="E4601" s="42" t="s">
        <v>11451</v>
      </c>
      <c r="F4601" s="42"/>
      <c r="G4601" s="32" t="s">
        <v>40</v>
      </c>
      <c r="H4601" s="30">
        <v>0</v>
      </c>
      <c r="I4601" s="67">
        <v>590000000</v>
      </c>
      <c r="J4601" s="32" t="s">
        <v>41</v>
      </c>
      <c r="K4601" s="32" t="s">
        <v>136</v>
      </c>
      <c r="L4601" s="32" t="s">
        <v>43</v>
      </c>
      <c r="M4601" s="32" t="s">
        <v>84</v>
      </c>
      <c r="N4601" s="89" t="s">
        <v>154</v>
      </c>
      <c r="O4601" s="32" t="s">
        <v>11452</v>
      </c>
      <c r="P4601" s="30">
        <v>166</v>
      </c>
      <c r="Q4601" s="30" t="s">
        <v>134</v>
      </c>
      <c r="R4601" s="43">
        <v>90</v>
      </c>
      <c r="S4601" s="58">
        <v>10812</v>
      </c>
      <c r="T4601" s="210">
        <f t="shared" ref="T4601:T4612" si="346">R4601*S4601</f>
        <v>973080</v>
      </c>
      <c r="U4601" s="44">
        <f t="shared" ref="U4601:U4628" si="347">T4601*1.12</f>
        <v>1089849.6000000001</v>
      </c>
      <c r="V4601" s="221"/>
      <c r="W4601" s="32">
        <v>2016</v>
      </c>
      <c r="X4601" s="221"/>
    </row>
    <row r="4602" spans="1:24" s="40" customFormat="1" ht="50.1" customHeight="1">
      <c r="A4602" s="70" t="s">
        <v>11453</v>
      </c>
      <c r="B4602" s="30" t="s">
        <v>35</v>
      </c>
      <c r="C4602" s="31" t="s">
        <v>4771</v>
      </c>
      <c r="D4602" s="88" t="s">
        <v>4772</v>
      </c>
      <c r="E4602" s="88" t="s">
        <v>4773</v>
      </c>
      <c r="F4602" s="42"/>
      <c r="G4602" s="32" t="s">
        <v>40</v>
      </c>
      <c r="H4602" s="30">
        <v>0</v>
      </c>
      <c r="I4602" s="67">
        <v>590000000</v>
      </c>
      <c r="J4602" s="32" t="s">
        <v>41</v>
      </c>
      <c r="K4602" s="32" t="s">
        <v>136</v>
      </c>
      <c r="L4602" s="32" t="s">
        <v>43</v>
      </c>
      <c r="M4602" s="32" t="s">
        <v>84</v>
      </c>
      <c r="N4602" s="89" t="s">
        <v>154</v>
      </c>
      <c r="O4602" s="32" t="s">
        <v>11452</v>
      </c>
      <c r="P4602" s="32">
        <v>168</v>
      </c>
      <c r="Q4602" s="98" t="s">
        <v>163</v>
      </c>
      <c r="R4602" s="43">
        <v>2</v>
      </c>
      <c r="S4602" s="58">
        <v>276785.71000000002</v>
      </c>
      <c r="T4602" s="44">
        <f t="shared" si="346"/>
        <v>553571.42000000004</v>
      </c>
      <c r="U4602" s="44">
        <f t="shared" si="347"/>
        <v>619999.99040000013</v>
      </c>
      <c r="V4602" s="220"/>
      <c r="W4602" s="32">
        <v>2016</v>
      </c>
      <c r="X4602" s="220"/>
    </row>
    <row r="4603" spans="1:24" s="40" customFormat="1" ht="50.1" customHeight="1">
      <c r="A4603" s="70" t="s">
        <v>11454</v>
      </c>
      <c r="B4603" s="30" t="s">
        <v>35</v>
      </c>
      <c r="C4603" s="42" t="s">
        <v>2810</v>
      </c>
      <c r="D4603" s="42" t="s">
        <v>2811</v>
      </c>
      <c r="E4603" s="42" t="s">
        <v>2812</v>
      </c>
      <c r="F4603" s="42" t="s">
        <v>11455</v>
      </c>
      <c r="G4603" s="32" t="s">
        <v>40</v>
      </c>
      <c r="H4603" s="30">
        <v>0</v>
      </c>
      <c r="I4603" s="67">
        <v>590000000</v>
      </c>
      <c r="J4603" s="32" t="s">
        <v>41</v>
      </c>
      <c r="K4603" s="32" t="s">
        <v>136</v>
      </c>
      <c r="L4603" s="32" t="s">
        <v>43</v>
      </c>
      <c r="M4603" s="32" t="s">
        <v>84</v>
      </c>
      <c r="N4603" s="89" t="s">
        <v>154</v>
      </c>
      <c r="O4603" s="32" t="s">
        <v>11452</v>
      </c>
      <c r="P4603" s="32">
        <v>166</v>
      </c>
      <c r="Q4603" s="30" t="s">
        <v>134</v>
      </c>
      <c r="R4603" s="229">
        <v>836</v>
      </c>
      <c r="S4603" s="58">
        <v>214.28</v>
      </c>
      <c r="T4603" s="44">
        <f t="shared" si="346"/>
        <v>179138.08</v>
      </c>
      <c r="U4603" s="44">
        <f t="shared" si="347"/>
        <v>200634.6496</v>
      </c>
      <c r="V4603" s="221"/>
      <c r="W4603" s="32">
        <v>2016</v>
      </c>
      <c r="X4603" s="221"/>
    </row>
    <row r="4604" spans="1:24" s="40" customFormat="1" ht="50.1" customHeight="1">
      <c r="A4604" s="70" t="s">
        <v>11456</v>
      </c>
      <c r="B4604" s="30" t="s">
        <v>35</v>
      </c>
      <c r="C4604" s="42" t="s">
        <v>8384</v>
      </c>
      <c r="D4604" s="42" t="s">
        <v>2811</v>
      </c>
      <c r="E4604" s="42" t="s">
        <v>8385</v>
      </c>
      <c r="F4604" s="42"/>
      <c r="G4604" s="32" t="s">
        <v>40</v>
      </c>
      <c r="H4604" s="30">
        <v>0</v>
      </c>
      <c r="I4604" s="67">
        <v>590000000</v>
      </c>
      <c r="J4604" s="32" t="s">
        <v>41</v>
      </c>
      <c r="K4604" s="32" t="s">
        <v>136</v>
      </c>
      <c r="L4604" s="32" t="s">
        <v>43</v>
      </c>
      <c r="M4604" s="32" t="s">
        <v>84</v>
      </c>
      <c r="N4604" s="54" t="s">
        <v>154</v>
      </c>
      <c r="O4604" s="32" t="s">
        <v>11452</v>
      </c>
      <c r="P4604" s="32">
        <v>168</v>
      </c>
      <c r="Q4604" s="30" t="s">
        <v>163</v>
      </c>
      <c r="R4604" s="230">
        <v>2.8490000000000002</v>
      </c>
      <c r="S4604" s="58">
        <v>205357.14</v>
      </c>
      <c r="T4604" s="210">
        <f t="shared" si="346"/>
        <v>585062.49186000007</v>
      </c>
      <c r="U4604" s="44">
        <f t="shared" si="347"/>
        <v>655269.99088320008</v>
      </c>
      <c r="V4604" s="221"/>
      <c r="W4604" s="32">
        <v>2016</v>
      </c>
      <c r="X4604" s="221"/>
    </row>
    <row r="4605" spans="1:24" s="40" customFormat="1" ht="50.1" customHeight="1">
      <c r="A4605" s="70" t="s">
        <v>11457</v>
      </c>
      <c r="B4605" s="30" t="s">
        <v>35</v>
      </c>
      <c r="C4605" s="42" t="s">
        <v>11458</v>
      </c>
      <c r="D4605" s="42" t="s">
        <v>6088</v>
      </c>
      <c r="E4605" s="42" t="s">
        <v>11459</v>
      </c>
      <c r="F4605" s="42" t="s">
        <v>11460</v>
      </c>
      <c r="G4605" s="32" t="s">
        <v>40</v>
      </c>
      <c r="H4605" s="30">
        <v>0</v>
      </c>
      <c r="I4605" s="67">
        <v>590000000</v>
      </c>
      <c r="J4605" s="32" t="s">
        <v>41</v>
      </c>
      <c r="K4605" s="32" t="s">
        <v>136</v>
      </c>
      <c r="L4605" s="32" t="s">
        <v>43</v>
      </c>
      <c r="M4605" s="32" t="s">
        <v>84</v>
      </c>
      <c r="N4605" s="54" t="s">
        <v>154</v>
      </c>
      <c r="O4605" s="32" t="s">
        <v>11452</v>
      </c>
      <c r="P4605" s="32">
        <v>168</v>
      </c>
      <c r="Q4605" s="30" t="s">
        <v>163</v>
      </c>
      <c r="R4605" s="230">
        <v>8.7999999999999995E-2</v>
      </c>
      <c r="S4605" s="58">
        <v>267857.14</v>
      </c>
      <c r="T4605" s="210">
        <f t="shared" si="346"/>
        <v>23571.428319999999</v>
      </c>
      <c r="U4605" s="44">
        <f t="shared" si="347"/>
        <v>26399.999718400002</v>
      </c>
      <c r="V4605" s="221"/>
      <c r="W4605" s="32">
        <v>2016</v>
      </c>
      <c r="X4605" s="221"/>
    </row>
    <row r="4606" spans="1:24" s="40" customFormat="1" ht="50.1" customHeight="1">
      <c r="A4606" s="70" t="s">
        <v>11461</v>
      </c>
      <c r="B4606" s="30" t="s">
        <v>35</v>
      </c>
      <c r="C4606" s="42" t="s">
        <v>6782</v>
      </c>
      <c r="D4606" s="42" t="s">
        <v>6783</v>
      </c>
      <c r="E4606" s="42" t="s">
        <v>6784</v>
      </c>
      <c r="F4606" s="161"/>
      <c r="G4606" s="32" t="s">
        <v>40</v>
      </c>
      <c r="H4606" s="30">
        <v>0</v>
      </c>
      <c r="I4606" s="67">
        <v>590000000</v>
      </c>
      <c r="J4606" s="32" t="s">
        <v>41</v>
      </c>
      <c r="K4606" s="32" t="s">
        <v>136</v>
      </c>
      <c r="L4606" s="32" t="s">
        <v>43</v>
      </c>
      <c r="M4606" s="32" t="s">
        <v>84</v>
      </c>
      <c r="N4606" s="54" t="s">
        <v>154</v>
      </c>
      <c r="O4606" s="32" t="s">
        <v>11452</v>
      </c>
      <c r="P4606" s="32">
        <v>166</v>
      </c>
      <c r="Q4606" s="30" t="s">
        <v>134</v>
      </c>
      <c r="R4606" s="43">
        <v>400</v>
      </c>
      <c r="S4606" s="58">
        <v>176.607</v>
      </c>
      <c r="T4606" s="210">
        <f t="shared" si="346"/>
        <v>70642.8</v>
      </c>
      <c r="U4606" s="44">
        <f t="shared" si="347"/>
        <v>79119.936000000016</v>
      </c>
      <c r="V4606" s="231"/>
      <c r="W4606" s="32">
        <v>2016</v>
      </c>
      <c r="X4606" s="221"/>
    </row>
    <row r="4607" spans="1:24" s="40" customFormat="1" ht="50.1" customHeight="1">
      <c r="A4607" s="70" t="s">
        <v>11462</v>
      </c>
      <c r="B4607" s="30" t="s">
        <v>35</v>
      </c>
      <c r="C4607" s="42" t="s">
        <v>6180</v>
      </c>
      <c r="D4607" s="42" t="s">
        <v>6088</v>
      </c>
      <c r="E4607" s="42" t="s">
        <v>6181</v>
      </c>
      <c r="F4607" s="42"/>
      <c r="G4607" s="32" t="s">
        <v>40</v>
      </c>
      <c r="H4607" s="30">
        <v>0</v>
      </c>
      <c r="I4607" s="67">
        <v>590000000</v>
      </c>
      <c r="J4607" s="32" t="s">
        <v>41</v>
      </c>
      <c r="K4607" s="32" t="s">
        <v>136</v>
      </c>
      <c r="L4607" s="32" t="s">
        <v>43</v>
      </c>
      <c r="M4607" s="32" t="s">
        <v>84</v>
      </c>
      <c r="N4607" s="54" t="s">
        <v>154</v>
      </c>
      <c r="O4607" s="32" t="s">
        <v>11452</v>
      </c>
      <c r="P4607" s="32">
        <v>168</v>
      </c>
      <c r="Q4607" s="30" t="s">
        <v>163</v>
      </c>
      <c r="R4607" s="230">
        <v>0.71599999999999997</v>
      </c>
      <c r="S4607" s="58">
        <v>548214.29</v>
      </c>
      <c r="T4607" s="210">
        <f t="shared" si="346"/>
        <v>392521.43164000002</v>
      </c>
      <c r="U4607" s="44">
        <f t="shared" si="347"/>
        <v>439624.00343680009</v>
      </c>
      <c r="V4607" s="221"/>
      <c r="W4607" s="32">
        <v>2016</v>
      </c>
      <c r="X4607" s="221"/>
    </row>
    <row r="4608" spans="1:24" s="40" customFormat="1" ht="50.1" customHeight="1">
      <c r="A4608" s="70" t="s">
        <v>11463</v>
      </c>
      <c r="B4608" s="30" t="s">
        <v>35</v>
      </c>
      <c r="C4608" s="42" t="s">
        <v>11464</v>
      </c>
      <c r="D4608" s="42" t="s">
        <v>6088</v>
      </c>
      <c r="E4608" s="42" t="s">
        <v>11465</v>
      </c>
      <c r="F4608" s="42"/>
      <c r="G4608" s="32" t="s">
        <v>40</v>
      </c>
      <c r="H4608" s="30">
        <v>0</v>
      </c>
      <c r="I4608" s="67">
        <v>590000000</v>
      </c>
      <c r="J4608" s="32" t="s">
        <v>41</v>
      </c>
      <c r="K4608" s="32" t="s">
        <v>136</v>
      </c>
      <c r="L4608" s="32" t="s">
        <v>43</v>
      </c>
      <c r="M4608" s="32" t="s">
        <v>84</v>
      </c>
      <c r="N4608" s="54" t="s">
        <v>154</v>
      </c>
      <c r="O4608" s="32" t="s">
        <v>11452</v>
      </c>
      <c r="P4608" s="32">
        <v>168</v>
      </c>
      <c r="Q4608" s="30" t="s">
        <v>163</v>
      </c>
      <c r="R4608" s="230">
        <v>1.9850000000000001</v>
      </c>
      <c r="S4608" s="58">
        <v>332142.86</v>
      </c>
      <c r="T4608" s="210">
        <f t="shared" si="346"/>
        <v>659303.57709999999</v>
      </c>
      <c r="U4608" s="44">
        <f t="shared" si="347"/>
        <v>738420.00635200005</v>
      </c>
      <c r="V4608" s="221"/>
      <c r="W4608" s="32">
        <v>2016</v>
      </c>
      <c r="X4608" s="221"/>
    </row>
    <row r="4609" spans="1:58" s="40" customFormat="1" ht="50.1" customHeight="1">
      <c r="A4609" s="70" t="s">
        <v>11466</v>
      </c>
      <c r="B4609" s="30" t="s">
        <v>35</v>
      </c>
      <c r="C4609" s="42" t="s">
        <v>6213</v>
      </c>
      <c r="D4609" s="42" t="s">
        <v>6088</v>
      </c>
      <c r="E4609" s="42" t="s">
        <v>6214</v>
      </c>
      <c r="F4609" s="42"/>
      <c r="G4609" s="32" t="s">
        <v>40</v>
      </c>
      <c r="H4609" s="30">
        <v>0</v>
      </c>
      <c r="I4609" s="67">
        <v>590000000</v>
      </c>
      <c r="J4609" s="32" t="s">
        <v>41</v>
      </c>
      <c r="K4609" s="32" t="s">
        <v>136</v>
      </c>
      <c r="L4609" s="32" t="s">
        <v>43</v>
      </c>
      <c r="M4609" s="32" t="s">
        <v>84</v>
      </c>
      <c r="N4609" s="54" t="s">
        <v>154</v>
      </c>
      <c r="O4609" s="32" t="s">
        <v>11452</v>
      </c>
      <c r="P4609" s="32">
        <v>168</v>
      </c>
      <c r="Q4609" s="30" t="s">
        <v>163</v>
      </c>
      <c r="R4609" s="230">
        <v>0.64200000000000002</v>
      </c>
      <c r="S4609" s="58">
        <v>2000000</v>
      </c>
      <c r="T4609" s="210">
        <f t="shared" si="346"/>
        <v>1284000</v>
      </c>
      <c r="U4609" s="44">
        <f t="shared" si="347"/>
        <v>1438080.0000000002</v>
      </c>
      <c r="V4609" s="231"/>
      <c r="W4609" s="32">
        <v>2016</v>
      </c>
      <c r="X4609" s="221"/>
    </row>
    <row r="4610" spans="1:58" s="40" customFormat="1" ht="50.1" customHeight="1">
      <c r="A4610" s="70" t="s">
        <v>11467</v>
      </c>
      <c r="B4610" s="30" t="s">
        <v>35</v>
      </c>
      <c r="C4610" s="42" t="s">
        <v>2439</v>
      </c>
      <c r="D4610" s="42" t="s">
        <v>2280</v>
      </c>
      <c r="E4610" s="42" t="s">
        <v>2440</v>
      </c>
      <c r="F4610" s="42"/>
      <c r="G4610" s="32" t="s">
        <v>40</v>
      </c>
      <c r="H4610" s="30">
        <v>0</v>
      </c>
      <c r="I4610" s="67">
        <v>590000000</v>
      </c>
      <c r="J4610" s="32" t="s">
        <v>41</v>
      </c>
      <c r="K4610" s="32" t="s">
        <v>136</v>
      </c>
      <c r="L4610" s="32" t="s">
        <v>43</v>
      </c>
      <c r="M4610" s="32" t="s">
        <v>84</v>
      </c>
      <c r="N4610" s="54" t="s">
        <v>154</v>
      </c>
      <c r="O4610" s="32" t="s">
        <v>11452</v>
      </c>
      <c r="P4610" s="32">
        <v>168</v>
      </c>
      <c r="Q4610" s="30" t="s">
        <v>163</v>
      </c>
      <c r="R4610" s="230">
        <v>0.127</v>
      </c>
      <c r="S4610" s="58">
        <v>220089.29</v>
      </c>
      <c r="T4610" s="210">
        <f t="shared" si="346"/>
        <v>27951.339830000001</v>
      </c>
      <c r="U4610" s="44">
        <f t="shared" si="347"/>
        <v>31305.500609600003</v>
      </c>
      <c r="V4610" s="221"/>
      <c r="W4610" s="32">
        <v>2016</v>
      </c>
      <c r="X4610" s="221"/>
    </row>
    <row r="4611" spans="1:58" s="40" customFormat="1" ht="50.1" customHeight="1">
      <c r="A4611" s="70" t="s">
        <v>11468</v>
      </c>
      <c r="B4611" s="30" t="s">
        <v>35</v>
      </c>
      <c r="C4611" s="42" t="s">
        <v>6907</v>
      </c>
      <c r="D4611" s="42" t="s">
        <v>6831</v>
      </c>
      <c r="E4611" s="42" t="s">
        <v>6908</v>
      </c>
      <c r="F4611" s="161"/>
      <c r="G4611" s="32" t="s">
        <v>40</v>
      </c>
      <c r="H4611" s="30">
        <v>0</v>
      </c>
      <c r="I4611" s="67">
        <v>590000000</v>
      </c>
      <c r="J4611" s="32" t="s">
        <v>41</v>
      </c>
      <c r="K4611" s="32" t="s">
        <v>136</v>
      </c>
      <c r="L4611" s="32" t="s">
        <v>43</v>
      </c>
      <c r="M4611" s="32" t="s">
        <v>84</v>
      </c>
      <c r="N4611" s="54" t="s">
        <v>154</v>
      </c>
      <c r="O4611" s="32" t="s">
        <v>11452</v>
      </c>
      <c r="P4611" s="32">
        <v>168</v>
      </c>
      <c r="Q4611" s="30" t="s">
        <v>163</v>
      </c>
      <c r="R4611" s="230">
        <v>0.14099999999999999</v>
      </c>
      <c r="S4611" s="58">
        <v>304464.28999999998</v>
      </c>
      <c r="T4611" s="210">
        <f t="shared" si="346"/>
        <v>42929.464889999996</v>
      </c>
      <c r="U4611" s="44">
        <f t="shared" si="347"/>
        <v>48081.000676800002</v>
      </c>
      <c r="V4611" s="231"/>
      <c r="W4611" s="32">
        <v>2016</v>
      </c>
      <c r="X4611" s="221"/>
    </row>
    <row r="4612" spans="1:58" s="40" customFormat="1" ht="50.1" customHeight="1">
      <c r="A4612" s="70" t="s">
        <v>11469</v>
      </c>
      <c r="B4612" s="30" t="s">
        <v>35</v>
      </c>
      <c r="C4612" s="128" t="s">
        <v>2527</v>
      </c>
      <c r="D4612" s="128" t="s">
        <v>2280</v>
      </c>
      <c r="E4612" s="128" t="s">
        <v>2528</v>
      </c>
      <c r="F4612" s="31" t="s">
        <v>2529</v>
      </c>
      <c r="G4612" s="32" t="s">
        <v>40</v>
      </c>
      <c r="H4612" s="30">
        <v>0</v>
      </c>
      <c r="I4612" s="67">
        <v>590000000</v>
      </c>
      <c r="J4612" s="32" t="s">
        <v>41</v>
      </c>
      <c r="K4612" s="32" t="s">
        <v>136</v>
      </c>
      <c r="L4612" s="32" t="s">
        <v>43</v>
      </c>
      <c r="M4612" s="32" t="s">
        <v>84</v>
      </c>
      <c r="N4612" s="54" t="s">
        <v>154</v>
      </c>
      <c r="O4612" s="32" t="s">
        <v>11452</v>
      </c>
      <c r="P4612" s="32">
        <v>166</v>
      </c>
      <c r="Q4612" s="93" t="s">
        <v>134</v>
      </c>
      <c r="R4612" s="43">
        <v>42</v>
      </c>
      <c r="S4612" s="58">
        <v>1473.21</v>
      </c>
      <c r="T4612" s="210">
        <f t="shared" si="346"/>
        <v>61874.82</v>
      </c>
      <c r="U4612" s="44">
        <f t="shared" si="347"/>
        <v>69299.7984</v>
      </c>
      <c r="V4612" s="32"/>
      <c r="W4612" s="32">
        <v>2016</v>
      </c>
      <c r="X4612" s="32"/>
    </row>
    <row r="4613" spans="1:58" s="40" customFormat="1" ht="50.1" customHeight="1">
      <c r="A4613" s="70" t="s">
        <v>11470</v>
      </c>
      <c r="B4613" s="97" t="s">
        <v>35</v>
      </c>
      <c r="C4613" s="232" t="s">
        <v>10985</v>
      </c>
      <c r="D4613" s="126" t="s">
        <v>4772</v>
      </c>
      <c r="E4613" s="126" t="s">
        <v>10986</v>
      </c>
      <c r="F4613" s="233" t="s">
        <v>11471</v>
      </c>
      <c r="G4613" s="153" t="s">
        <v>40</v>
      </c>
      <c r="H4613" s="153">
        <v>0</v>
      </c>
      <c r="I4613" s="67">
        <v>590000000</v>
      </c>
      <c r="J4613" s="97" t="s">
        <v>41</v>
      </c>
      <c r="K4613" s="234" t="s">
        <v>136</v>
      </c>
      <c r="L4613" s="97" t="s">
        <v>11472</v>
      </c>
      <c r="M4613" s="153" t="s">
        <v>84</v>
      </c>
      <c r="N4613" s="235" t="s">
        <v>8740</v>
      </c>
      <c r="O4613" s="236" t="s">
        <v>11193</v>
      </c>
      <c r="P4613" s="153">
        <v>166</v>
      </c>
      <c r="Q4613" s="234" t="s">
        <v>134</v>
      </c>
      <c r="R4613" s="185">
        <v>8.3000000000000007</v>
      </c>
      <c r="S4613" s="154">
        <v>6308</v>
      </c>
      <c r="T4613" s="237">
        <f>S4613*R4613</f>
        <v>52356.4</v>
      </c>
      <c r="U4613" s="237">
        <f t="shared" si="347"/>
        <v>58639.168000000005</v>
      </c>
      <c r="V4613" s="238"/>
      <c r="W4613" s="32">
        <v>2016</v>
      </c>
      <c r="X4613" s="85"/>
    </row>
    <row r="4614" spans="1:58" s="40" customFormat="1" ht="50.1" customHeight="1">
      <c r="A4614" s="70" t="s">
        <v>11473</v>
      </c>
      <c r="B4614" s="30" t="s">
        <v>35</v>
      </c>
      <c r="C4614" s="42" t="s">
        <v>11474</v>
      </c>
      <c r="D4614" s="42" t="s">
        <v>11475</v>
      </c>
      <c r="E4614" s="42" t="s">
        <v>11476</v>
      </c>
      <c r="F4614" s="42" t="s">
        <v>11477</v>
      </c>
      <c r="G4614" s="30" t="s">
        <v>40</v>
      </c>
      <c r="H4614" s="30">
        <v>0</v>
      </c>
      <c r="I4614" s="67">
        <v>590000000</v>
      </c>
      <c r="J4614" s="32" t="s">
        <v>41</v>
      </c>
      <c r="K4614" s="48" t="s">
        <v>136</v>
      </c>
      <c r="L4614" s="32" t="s">
        <v>41</v>
      </c>
      <c r="M4614" s="98" t="s">
        <v>44</v>
      </c>
      <c r="N4614" s="30" t="s">
        <v>676</v>
      </c>
      <c r="O4614" s="67" t="s">
        <v>11478</v>
      </c>
      <c r="P4614" s="32">
        <v>166</v>
      </c>
      <c r="Q4614" s="98" t="s">
        <v>134</v>
      </c>
      <c r="R4614" s="58">
        <v>7.9</v>
      </c>
      <c r="S4614" s="58">
        <v>2497.7399999999998</v>
      </c>
      <c r="T4614" s="44">
        <f>S4614*R4614</f>
        <v>19732.146000000001</v>
      </c>
      <c r="U4614" s="44">
        <f t="shared" si="347"/>
        <v>22100.003520000002</v>
      </c>
      <c r="V4614" s="98"/>
      <c r="W4614" s="32">
        <v>2016</v>
      </c>
      <c r="X4614" s="30"/>
    </row>
    <row r="4615" spans="1:58" s="40" customFormat="1" ht="50.1" customHeight="1">
      <c r="A4615" s="70" t="s">
        <v>11479</v>
      </c>
      <c r="B4615" s="54" t="s">
        <v>35</v>
      </c>
      <c r="C4615" s="42" t="s">
        <v>11480</v>
      </c>
      <c r="D4615" s="42" t="s">
        <v>11481</v>
      </c>
      <c r="E4615" s="42" t="s">
        <v>11482</v>
      </c>
      <c r="F4615" s="42" t="s">
        <v>11483</v>
      </c>
      <c r="G4615" s="87" t="s">
        <v>103</v>
      </c>
      <c r="H4615" s="30">
        <v>0</v>
      </c>
      <c r="I4615" s="67">
        <v>590000000</v>
      </c>
      <c r="J4615" s="32" t="s">
        <v>41</v>
      </c>
      <c r="K4615" s="70" t="s">
        <v>136</v>
      </c>
      <c r="L4615" s="32" t="s">
        <v>302</v>
      </c>
      <c r="M4615" s="87" t="s">
        <v>69</v>
      </c>
      <c r="N4615" s="30" t="s">
        <v>11366</v>
      </c>
      <c r="O4615" s="30" t="s">
        <v>11484</v>
      </c>
      <c r="P4615" s="32">
        <v>796</v>
      </c>
      <c r="Q4615" s="32" t="s">
        <v>47</v>
      </c>
      <c r="R4615" s="58">
        <v>3</v>
      </c>
      <c r="S4615" s="58">
        <v>1003750</v>
      </c>
      <c r="T4615" s="44">
        <f>R4615*S4615</f>
        <v>3011250</v>
      </c>
      <c r="U4615" s="44">
        <f t="shared" si="347"/>
        <v>3372600.0000000005</v>
      </c>
      <c r="V4615" s="30"/>
      <c r="W4615" s="32">
        <v>2016</v>
      </c>
      <c r="X4615" s="30"/>
    </row>
    <row r="4616" spans="1:58" s="40" customFormat="1" ht="50.1" customHeight="1">
      <c r="A4616" s="70" t="s">
        <v>11485</v>
      </c>
      <c r="B4616" s="30" t="s">
        <v>35</v>
      </c>
      <c r="C4616" s="42" t="s">
        <v>5766</v>
      </c>
      <c r="D4616" s="42" t="s">
        <v>5767</v>
      </c>
      <c r="E4616" s="42" t="s">
        <v>5768</v>
      </c>
      <c r="F4616" s="42" t="s">
        <v>11486</v>
      </c>
      <c r="G4616" s="30" t="s">
        <v>40</v>
      </c>
      <c r="H4616" s="30">
        <v>0</v>
      </c>
      <c r="I4616" s="67">
        <v>590000000</v>
      </c>
      <c r="J4616" s="32" t="s">
        <v>41</v>
      </c>
      <c r="K4616" s="30" t="s">
        <v>11442</v>
      </c>
      <c r="L4616" s="32" t="s">
        <v>43</v>
      </c>
      <c r="M4616" s="87" t="s">
        <v>69</v>
      </c>
      <c r="N4616" s="30" t="s">
        <v>806</v>
      </c>
      <c r="O4616" s="172" t="s">
        <v>398</v>
      </c>
      <c r="P4616" s="32">
        <v>796</v>
      </c>
      <c r="Q4616" s="30" t="s">
        <v>47</v>
      </c>
      <c r="R4616" s="315">
        <v>20</v>
      </c>
      <c r="S4616" s="58">
        <v>3550</v>
      </c>
      <c r="T4616" s="44">
        <f>S4616*R4616</f>
        <v>71000</v>
      </c>
      <c r="U4616" s="44">
        <f t="shared" si="347"/>
        <v>79520.000000000015</v>
      </c>
      <c r="V4616" s="223"/>
      <c r="W4616" s="32">
        <v>2016</v>
      </c>
      <c r="X4616" s="30"/>
    </row>
    <row r="4617" spans="1:58" s="40" customFormat="1" ht="50.1" customHeight="1">
      <c r="A4617" s="70" t="s">
        <v>11487</v>
      </c>
      <c r="B4617" s="30" t="s">
        <v>35</v>
      </c>
      <c r="C4617" s="42" t="s">
        <v>5766</v>
      </c>
      <c r="D4617" s="42" t="s">
        <v>5767</v>
      </c>
      <c r="E4617" s="42" t="s">
        <v>5768</v>
      </c>
      <c r="F4617" s="42" t="s">
        <v>11488</v>
      </c>
      <c r="G4617" s="30" t="s">
        <v>40</v>
      </c>
      <c r="H4617" s="30">
        <v>0</v>
      </c>
      <c r="I4617" s="67">
        <v>590000000</v>
      </c>
      <c r="J4617" s="32" t="s">
        <v>41</v>
      </c>
      <c r="K4617" s="30" t="s">
        <v>11442</v>
      </c>
      <c r="L4617" s="32" t="s">
        <v>43</v>
      </c>
      <c r="M4617" s="87" t="s">
        <v>69</v>
      </c>
      <c r="N4617" s="30" t="s">
        <v>806</v>
      </c>
      <c r="O4617" s="172" t="s">
        <v>398</v>
      </c>
      <c r="P4617" s="32">
        <v>796</v>
      </c>
      <c r="Q4617" s="30" t="s">
        <v>47</v>
      </c>
      <c r="R4617" s="58">
        <v>20</v>
      </c>
      <c r="S4617" s="58">
        <v>4500</v>
      </c>
      <c r="T4617" s="44">
        <f>S4617*R4617</f>
        <v>90000</v>
      </c>
      <c r="U4617" s="44">
        <f t="shared" si="347"/>
        <v>100800.00000000001</v>
      </c>
      <c r="V4617" s="223"/>
      <c r="W4617" s="32">
        <v>2016</v>
      </c>
      <c r="X4617" s="30"/>
    </row>
    <row r="4618" spans="1:58" s="40" customFormat="1" ht="50.1" customHeight="1">
      <c r="A4618" s="70" t="s">
        <v>11489</v>
      </c>
      <c r="B4618" s="30" t="s">
        <v>35</v>
      </c>
      <c r="C4618" s="42" t="s">
        <v>5766</v>
      </c>
      <c r="D4618" s="42" t="s">
        <v>5767</v>
      </c>
      <c r="E4618" s="42" t="s">
        <v>5768</v>
      </c>
      <c r="F4618" s="42" t="s">
        <v>11490</v>
      </c>
      <c r="G4618" s="30" t="s">
        <v>40</v>
      </c>
      <c r="H4618" s="30">
        <v>0</v>
      </c>
      <c r="I4618" s="67">
        <v>590000000</v>
      </c>
      <c r="J4618" s="32" t="s">
        <v>41</v>
      </c>
      <c r="K4618" s="30" t="s">
        <v>11442</v>
      </c>
      <c r="L4618" s="32" t="s">
        <v>43</v>
      </c>
      <c r="M4618" s="87" t="s">
        <v>69</v>
      </c>
      <c r="N4618" s="30" t="s">
        <v>806</v>
      </c>
      <c r="O4618" s="172" t="s">
        <v>398</v>
      </c>
      <c r="P4618" s="32">
        <v>796</v>
      </c>
      <c r="Q4618" s="30" t="s">
        <v>47</v>
      </c>
      <c r="R4618" s="58">
        <v>10</v>
      </c>
      <c r="S4618" s="58">
        <v>1400</v>
      </c>
      <c r="T4618" s="44">
        <f>S4618*R4618</f>
        <v>14000</v>
      </c>
      <c r="U4618" s="44">
        <f t="shared" si="347"/>
        <v>15680.000000000002</v>
      </c>
      <c r="V4618" s="223"/>
      <c r="W4618" s="32">
        <v>2016</v>
      </c>
      <c r="X4618" s="30"/>
    </row>
    <row r="4619" spans="1:58" s="40" customFormat="1" ht="50.1" customHeight="1">
      <c r="A4619" s="70" t="s">
        <v>11491</v>
      </c>
      <c r="B4619" s="30" t="s">
        <v>35</v>
      </c>
      <c r="C4619" s="42" t="s">
        <v>5766</v>
      </c>
      <c r="D4619" s="42" t="s">
        <v>5767</v>
      </c>
      <c r="E4619" s="42" t="s">
        <v>5768</v>
      </c>
      <c r="F4619" s="42" t="s">
        <v>11492</v>
      </c>
      <c r="G4619" s="30" t="s">
        <v>40</v>
      </c>
      <c r="H4619" s="30">
        <v>0</v>
      </c>
      <c r="I4619" s="67">
        <v>590000000</v>
      </c>
      <c r="J4619" s="32" t="s">
        <v>41</v>
      </c>
      <c r="K4619" s="30" t="s">
        <v>11442</v>
      </c>
      <c r="L4619" s="32" t="s">
        <v>43</v>
      </c>
      <c r="M4619" s="87" t="s">
        <v>69</v>
      </c>
      <c r="N4619" s="30" t="s">
        <v>806</v>
      </c>
      <c r="O4619" s="172" t="s">
        <v>398</v>
      </c>
      <c r="P4619" s="32">
        <v>796</v>
      </c>
      <c r="Q4619" s="30" t="s">
        <v>47</v>
      </c>
      <c r="R4619" s="102">
        <v>10</v>
      </c>
      <c r="S4619" s="58">
        <v>2700</v>
      </c>
      <c r="T4619" s="44">
        <f>S4619*R4619</f>
        <v>27000</v>
      </c>
      <c r="U4619" s="44">
        <f t="shared" si="347"/>
        <v>30240.000000000004</v>
      </c>
      <c r="V4619" s="223"/>
      <c r="W4619" s="32">
        <v>2016</v>
      </c>
      <c r="X4619" s="30"/>
    </row>
    <row r="4620" spans="1:58" s="40" customFormat="1" ht="50.1" customHeight="1">
      <c r="A4620" s="70" t="s">
        <v>11493</v>
      </c>
      <c r="B4620" s="54" t="s">
        <v>35</v>
      </c>
      <c r="C4620" s="42" t="s">
        <v>7208</v>
      </c>
      <c r="D4620" s="42" t="s">
        <v>7209</v>
      </c>
      <c r="E4620" s="42" t="s">
        <v>11494</v>
      </c>
      <c r="F4620" s="42" t="s">
        <v>11495</v>
      </c>
      <c r="G4620" s="224" t="s">
        <v>40</v>
      </c>
      <c r="H4620" s="30">
        <v>0</v>
      </c>
      <c r="I4620" s="67">
        <v>590000000</v>
      </c>
      <c r="J4620" s="32" t="s">
        <v>6956</v>
      </c>
      <c r="K4620" s="30" t="s">
        <v>11442</v>
      </c>
      <c r="L4620" s="32" t="s">
        <v>6956</v>
      </c>
      <c r="M4620" s="30" t="s">
        <v>44</v>
      </c>
      <c r="N4620" s="30" t="s">
        <v>806</v>
      </c>
      <c r="O4620" s="30" t="s">
        <v>11496</v>
      </c>
      <c r="P4620" s="32">
        <v>796</v>
      </c>
      <c r="Q4620" s="32" t="s">
        <v>47</v>
      </c>
      <c r="R4620" s="58">
        <v>1</v>
      </c>
      <c r="S4620" s="58">
        <v>10000</v>
      </c>
      <c r="T4620" s="44">
        <f>R4620*S4620</f>
        <v>10000</v>
      </c>
      <c r="U4620" s="44">
        <f t="shared" si="347"/>
        <v>11200.000000000002</v>
      </c>
      <c r="V4620" s="123"/>
      <c r="W4620" s="68">
        <v>2016</v>
      </c>
      <c r="X4620" s="123"/>
    </row>
    <row r="4621" spans="1:58" s="40" customFormat="1" ht="50.1" customHeight="1">
      <c r="A4621" s="70" t="s">
        <v>11497</v>
      </c>
      <c r="B4621" s="30" t="s">
        <v>35</v>
      </c>
      <c r="C4621" s="220" t="s">
        <v>8924</v>
      </c>
      <c r="D4621" s="220" t="s">
        <v>8925</v>
      </c>
      <c r="E4621" s="220" t="s">
        <v>8926</v>
      </c>
      <c r="F4621" s="220" t="s">
        <v>11498</v>
      </c>
      <c r="G4621" s="30" t="s">
        <v>40</v>
      </c>
      <c r="H4621" s="30">
        <v>0</v>
      </c>
      <c r="I4621" s="67">
        <v>590000000</v>
      </c>
      <c r="J4621" s="32" t="s">
        <v>41</v>
      </c>
      <c r="K4621" s="30" t="s">
        <v>11442</v>
      </c>
      <c r="L4621" s="32" t="s">
        <v>43</v>
      </c>
      <c r="M4621" s="30" t="s">
        <v>84</v>
      </c>
      <c r="N4621" s="30" t="s">
        <v>1411</v>
      </c>
      <c r="O4621" s="172" t="s">
        <v>398</v>
      </c>
      <c r="P4621" s="32">
        <v>796</v>
      </c>
      <c r="Q4621" s="30" t="s">
        <v>47</v>
      </c>
      <c r="R4621" s="291">
        <v>1</v>
      </c>
      <c r="S4621" s="291">
        <v>285000</v>
      </c>
      <c r="T4621" s="291">
        <v>0</v>
      </c>
      <c r="U4621" s="291">
        <f>T4621*1.12</f>
        <v>0</v>
      </c>
      <c r="V4621" s="223"/>
      <c r="W4621" s="32">
        <v>2016</v>
      </c>
      <c r="X4621" s="30">
        <v>6.11</v>
      </c>
      <c r="Y4621" s="364"/>
      <c r="Z4621" s="364"/>
      <c r="AA4621" s="364"/>
      <c r="AB4621" s="364"/>
      <c r="AC4621" s="364"/>
      <c r="AD4621" s="364"/>
      <c r="AE4621" s="364"/>
      <c r="AF4621" s="364"/>
      <c r="AG4621" s="364"/>
      <c r="AH4621" s="39"/>
      <c r="AI4621" s="39"/>
      <c r="AJ4621" s="39"/>
      <c r="AK4621" s="39"/>
      <c r="AL4621" s="39"/>
      <c r="AM4621" s="39"/>
      <c r="AN4621" s="39"/>
      <c r="AO4621" s="39"/>
      <c r="AP4621" s="39"/>
      <c r="AQ4621" s="39"/>
      <c r="AR4621" s="39"/>
      <c r="AS4621" s="39"/>
      <c r="AT4621" s="39"/>
      <c r="AU4621" s="39"/>
      <c r="AV4621" s="39"/>
      <c r="AW4621" s="39"/>
      <c r="AX4621" s="39"/>
      <c r="AY4621" s="39"/>
      <c r="AZ4621" s="39"/>
      <c r="BA4621" s="39"/>
      <c r="BB4621" s="39"/>
      <c r="BC4621" s="39"/>
      <c r="BD4621" s="39"/>
      <c r="BE4621" s="39"/>
      <c r="BF4621" s="39"/>
    </row>
    <row r="4622" spans="1:58" s="40" customFormat="1" ht="50.1" customHeight="1">
      <c r="A4622" s="70" t="s">
        <v>13231</v>
      </c>
      <c r="B4622" s="30" t="s">
        <v>35</v>
      </c>
      <c r="C4622" s="220" t="s">
        <v>8924</v>
      </c>
      <c r="D4622" s="220" t="s">
        <v>8925</v>
      </c>
      <c r="E4622" s="220" t="s">
        <v>8926</v>
      </c>
      <c r="F4622" s="220" t="s">
        <v>13232</v>
      </c>
      <c r="G4622" s="30" t="s">
        <v>40</v>
      </c>
      <c r="H4622" s="30">
        <v>0</v>
      </c>
      <c r="I4622" s="67">
        <v>590000000</v>
      </c>
      <c r="J4622" s="32" t="s">
        <v>41</v>
      </c>
      <c r="K4622" s="30" t="s">
        <v>13233</v>
      </c>
      <c r="L4622" s="32" t="s">
        <v>43</v>
      </c>
      <c r="M4622" s="30" t="s">
        <v>84</v>
      </c>
      <c r="N4622" s="30" t="s">
        <v>1411</v>
      </c>
      <c r="O4622" s="172" t="s">
        <v>398</v>
      </c>
      <c r="P4622" s="32">
        <v>796</v>
      </c>
      <c r="Q4622" s="30" t="s">
        <v>47</v>
      </c>
      <c r="R4622" s="291">
        <v>1</v>
      </c>
      <c r="S4622" s="291">
        <v>285000</v>
      </c>
      <c r="T4622" s="291">
        <f>S4622*R4622</f>
        <v>285000</v>
      </c>
      <c r="U4622" s="291">
        <f>T4622*1.12</f>
        <v>319200.00000000006</v>
      </c>
      <c r="V4622" s="223"/>
      <c r="W4622" s="32">
        <v>2016</v>
      </c>
      <c r="X4622" s="30"/>
      <c r="Y4622" s="364"/>
      <c r="Z4622" s="364"/>
      <c r="AA4622" s="364"/>
      <c r="AB4622" s="364"/>
      <c r="AC4622" s="364"/>
      <c r="AD4622" s="364"/>
      <c r="AE4622" s="364"/>
      <c r="AF4622" s="364"/>
      <c r="AG4622" s="364"/>
      <c r="AH4622" s="39"/>
      <c r="AI4622" s="39"/>
      <c r="AJ4622" s="39"/>
      <c r="AK4622" s="39"/>
      <c r="AL4622" s="39"/>
      <c r="AM4622" s="39"/>
      <c r="AN4622" s="39"/>
      <c r="AO4622" s="39"/>
      <c r="AP4622" s="39"/>
      <c r="AQ4622" s="39"/>
      <c r="AR4622" s="39"/>
      <c r="AS4622" s="39"/>
      <c r="AT4622" s="39"/>
      <c r="AU4622" s="39"/>
      <c r="AV4622" s="39"/>
      <c r="AW4622" s="39"/>
      <c r="AX4622" s="39"/>
      <c r="AY4622" s="39"/>
      <c r="AZ4622" s="39"/>
      <c r="BA4622" s="39"/>
      <c r="BB4622" s="39"/>
      <c r="BC4622" s="39"/>
      <c r="BD4622" s="39"/>
      <c r="BE4622" s="39"/>
      <c r="BF4622" s="39"/>
    </row>
    <row r="4623" spans="1:58" s="40" customFormat="1" ht="50.1" customHeight="1">
      <c r="A4623" s="70" t="s">
        <v>11499</v>
      </c>
      <c r="B4623" s="30" t="s">
        <v>35</v>
      </c>
      <c r="C4623" s="220" t="s">
        <v>11500</v>
      </c>
      <c r="D4623" s="220" t="s">
        <v>11501</v>
      </c>
      <c r="E4623" s="220" t="s">
        <v>909</v>
      </c>
      <c r="F4623" s="220" t="s">
        <v>11502</v>
      </c>
      <c r="G4623" s="30" t="s">
        <v>40</v>
      </c>
      <c r="H4623" s="30">
        <v>0</v>
      </c>
      <c r="I4623" s="67">
        <v>590000000</v>
      </c>
      <c r="J4623" s="32" t="s">
        <v>41</v>
      </c>
      <c r="K4623" s="30" t="s">
        <v>11442</v>
      </c>
      <c r="L4623" s="32" t="s">
        <v>43</v>
      </c>
      <c r="M4623" s="30" t="s">
        <v>84</v>
      </c>
      <c r="N4623" s="30" t="s">
        <v>1411</v>
      </c>
      <c r="O4623" s="172" t="s">
        <v>398</v>
      </c>
      <c r="P4623" s="32">
        <v>796</v>
      </c>
      <c r="Q4623" s="30" t="s">
        <v>47</v>
      </c>
      <c r="R4623" s="291">
        <v>1</v>
      </c>
      <c r="S4623" s="291">
        <v>267000</v>
      </c>
      <c r="T4623" s="291">
        <v>0</v>
      </c>
      <c r="U4623" s="291">
        <f t="shared" ref="U4623:U4624" si="348">T4623*1.12</f>
        <v>0</v>
      </c>
      <c r="V4623" s="223"/>
      <c r="W4623" s="32">
        <v>2016</v>
      </c>
      <c r="X4623" s="30">
        <v>6.11</v>
      </c>
      <c r="Y4623" s="364"/>
      <c r="Z4623" s="364"/>
      <c r="AA4623" s="364"/>
      <c r="AB4623" s="364"/>
      <c r="AC4623" s="364"/>
      <c r="AD4623" s="364"/>
      <c r="AE4623" s="364"/>
      <c r="AF4623" s="364"/>
      <c r="AG4623" s="364"/>
      <c r="AH4623" s="39"/>
      <c r="AI4623" s="39"/>
      <c r="AJ4623" s="39"/>
      <c r="AK4623" s="39"/>
      <c r="AL4623" s="39"/>
      <c r="AM4623" s="39"/>
      <c r="AN4623" s="39"/>
      <c r="AO4623" s="39"/>
      <c r="AP4623" s="39"/>
      <c r="AQ4623" s="39"/>
      <c r="AR4623" s="39"/>
      <c r="AS4623" s="39"/>
      <c r="AT4623" s="39"/>
      <c r="AU4623" s="39"/>
      <c r="AV4623" s="39"/>
      <c r="AW4623" s="39"/>
      <c r="AX4623" s="39"/>
      <c r="AY4623" s="39"/>
      <c r="AZ4623" s="39"/>
      <c r="BA4623" s="39"/>
      <c r="BB4623" s="39"/>
      <c r="BC4623" s="39"/>
      <c r="BD4623" s="39"/>
      <c r="BE4623" s="39"/>
      <c r="BF4623" s="39"/>
    </row>
    <row r="4624" spans="1:58" s="40" customFormat="1" ht="50.1" customHeight="1">
      <c r="A4624" s="70" t="s">
        <v>13234</v>
      </c>
      <c r="B4624" s="30" t="s">
        <v>35</v>
      </c>
      <c r="C4624" s="220" t="s">
        <v>11500</v>
      </c>
      <c r="D4624" s="220" t="s">
        <v>11501</v>
      </c>
      <c r="E4624" s="220" t="s">
        <v>909</v>
      </c>
      <c r="F4624" s="220" t="s">
        <v>13235</v>
      </c>
      <c r="G4624" s="30" t="s">
        <v>40</v>
      </c>
      <c r="H4624" s="30">
        <v>0</v>
      </c>
      <c r="I4624" s="67">
        <v>590000000</v>
      </c>
      <c r="J4624" s="32" t="s">
        <v>41</v>
      </c>
      <c r="K4624" s="30" t="s">
        <v>13233</v>
      </c>
      <c r="L4624" s="32" t="s">
        <v>43</v>
      </c>
      <c r="M4624" s="30" t="s">
        <v>84</v>
      </c>
      <c r="N4624" s="30" t="s">
        <v>1411</v>
      </c>
      <c r="O4624" s="172" t="s">
        <v>398</v>
      </c>
      <c r="P4624" s="32">
        <v>796</v>
      </c>
      <c r="Q4624" s="30" t="s">
        <v>47</v>
      </c>
      <c r="R4624" s="291">
        <v>1</v>
      </c>
      <c r="S4624" s="291">
        <v>267000</v>
      </c>
      <c r="T4624" s="291">
        <f>S4624*R4624</f>
        <v>267000</v>
      </c>
      <c r="U4624" s="291">
        <f t="shared" si="348"/>
        <v>299040</v>
      </c>
      <c r="V4624" s="223"/>
      <c r="W4624" s="32">
        <v>2016</v>
      </c>
      <c r="X4624" s="30"/>
      <c r="Y4624" s="364"/>
      <c r="Z4624" s="364"/>
      <c r="AA4624" s="364"/>
      <c r="AB4624" s="364"/>
      <c r="AC4624" s="364"/>
      <c r="AD4624" s="364"/>
      <c r="AE4624" s="364"/>
      <c r="AF4624" s="364"/>
      <c r="AG4624" s="364"/>
      <c r="AH4624" s="39"/>
      <c r="AI4624" s="39"/>
      <c r="AJ4624" s="39"/>
      <c r="AK4624" s="39"/>
      <c r="AL4624" s="39"/>
      <c r="AM4624" s="39"/>
      <c r="AN4624" s="39"/>
      <c r="AO4624" s="39"/>
      <c r="AP4624" s="39"/>
      <c r="AQ4624" s="39"/>
      <c r="AR4624" s="39"/>
      <c r="AS4624" s="39"/>
      <c r="AT4624" s="39"/>
      <c r="AU4624" s="39"/>
      <c r="AV4624" s="39"/>
      <c r="AW4624" s="39"/>
      <c r="AX4624" s="39"/>
      <c r="AY4624" s="39"/>
      <c r="AZ4624" s="39"/>
      <c r="BA4624" s="39"/>
      <c r="BB4624" s="39"/>
      <c r="BC4624" s="39"/>
      <c r="BD4624" s="39"/>
      <c r="BE4624" s="39"/>
      <c r="BF4624" s="39"/>
    </row>
    <row r="4625" spans="1:24" s="40" customFormat="1" ht="50.1" customHeight="1">
      <c r="A4625" s="70" t="s">
        <v>11503</v>
      </c>
      <c r="B4625" s="54" t="s">
        <v>35</v>
      </c>
      <c r="C4625" s="42" t="s">
        <v>11023</v>
      </c>
      <c r="D4625" s="42" t="s">
        <v>11024</v>
      </c>
      <c r="E4625" s="245" t="s">
        <v>11025</v>
      </c>
      <c r="F4625" s="42" t="s">
        <v>11026</v>
      </c>
      <c r="G4625" s="30" t="s">
        <v>40</v>
      </c>
      <c r="H4625" s="239">
        <v>0</v>
      </c>
      <c r="I4625" s="67">
        <v>590000000</v>
      </c>
      <c r="J4625" s="68" t="s">
        <v>394</v>
      </c>
      <c r="K4625" s="30" t="s">
        <v>11442</v>
      </c>
      <c r="L4625" s="30" t="s">
        <v>83</v>
      </c>
      <c r="M4625" s="30" t="s">
        <v>69</v>
      </c>
      <c r="N4625" s="30" t="s">
        <v>6647</v>
      </c>
      <c r="O4625" s="30" t="s">
        <v>11496</v>
      </c>
      <c r="P4625" s="32">
        <v>796</v>
      </c>
      <c r="Q4625" s="30" t="s">
        <v>47</v>
      </c>
      <c r="R4625" s="58">
        <v>15</v>
      </c>
      <c r="S4625" s="58">
        <v>1300</v>
      </c>
      <c r="T4625" s="44">
        <f>R4625*S4625</f>
        <v>19500</v>
      </c>
      <c r="U4625" s="44">
        <f t="shared" si="347"/>
        <v>21840.000000000004</v>
      </c>
      <c r="V4625" s="123"/>
      <c r="W4625" s="68">
        <v>2016</v>
      </c>
      <c r="X4625" s="30"/>
    </row>
    <row r="4626" spans="1:24" s="40" customFormat="1" ht="50.1" customHeight="1">
      <c r="A4626" s="70" t="s">
        <v>11504</v>
      </c>
      <c r="B4626" s="32" t="s">
        <v>35</v>
      </c>
      <c r="C4626" s="42" t="s">
        <v>11505</v>
      </c>
      <c r="D4626" s="42" t="s">
        <v>2757</v>
      </c>
      <c r="E4626" s="42" t="s">
        <v>11506</v>
      </c>
      <c r="F4626" s="42" t="s">
        <v>11507</v>
      </c>
      <c r="G4626" s="32" t="s">
        <v>40</v>
      </c>
      <c r="H4626" s="32">
        <v>0</v>
      </c>
      <c r="I4626" s="67">
        <v>590000000</v>
      </c>
      <c r="J4626" s="32" t="s">
        <v>41</v>
      </c>
      <c r="K4626" s="32" t="s">
        <v>11442</v>
      </c>
      <c r="L4626" s="68" t="s">
        <v>41</v>
      </c>
      <c r="M4626" s="68" t="s">
        <v>44</v>
      </c>
      <c r="N4626" s="68" t="s">
        <v>11508</v>
      </c>
      <c r="O4626" s="32" t="s">
        <v>11452</v>
      </c>
      <c r="P4626" s="98" t="s">
        <v>994</v>
      </c>
      <c r="Q4626" s="32" t="s">
        <v>1222</v>
      </c>
      <c r="R4626" s="58">
        <v>1.03</v>
      </c>
      <c r="S4626" s="58">
        <v>8884.36</v>
      </c>
      <c r="T4626" s="210">
        <f>R4626*S4626</f>
        <v>9150.890800000001</v>
      </c>
      <c r="U4626" s="210">
        <f t="shared" si="347"/>
        <v>10248.997696000002</v>
      </c>
      <c r="V4626" s="32"/>
      <c r="W4626" s="32">
        <v>2016</v>
      </c>
      <c r="X4626" s="214"/>
    </row>
    <row r="4627" spans="1:24" s="40" customFormat="1" ht="50.1" customHeight="1">
      <c r="A4627" s="70" t="s">
        <v>11509</v>
      </c>
      <c r="B4627" s="98" t="s">
        <v>35</v>
      </c>
      <c r="C4627" s="73" t="s">
        <v>11510</v>
      </c>
      <c r="D4627" s="73" t="s">
        <v>4772</v>
      </c>
      <c r="E4627" s="73" t="s">
        <v>11511</v>
      </c>
      <c r="F4627" s="222" t="s">
        <v>11512</v>
      </c>
      <c r="G4627" s="98" t="s">
        <v>40</v>
      </c>
      <c r="H4627" s="87">
        <v>0</v>
      </c>
      <c r="I4627" s="67">
        <v>590000000</v>
      </c>
      <c r="J4627" s="98" t="s">
        <v>10506</v>
      </c>
      <c r="K4627" s="98" t="s">
        <v>2656</v>
      </c>
      <c r="L4627" s="98" t="s">
        <v>10506</v>
      </c>
      <c r="M4627" s="135" t="s">
        <v>84</v>
      </c>
      <c r="N4627" s="30" t="s">
        <v>11366</v>
      </c>
      <c r="O4627" s="98" t="s">
        <v>398</v>
      </c>
      <c r="P4627" s="212">
        <v>166</v>
      </c>
      <c r="Q4627" s="212" t="s">
        <v>134</v>
      </c>
      <c r="R4627" s="43">
        <v>50</v>
      </c>
      <c r="S4627" s="43">
        <v>5140</v>
      </c>
      <c r="T4627" s="35">
        <f>R4627*S4627</f>
        <v>257000</v>
      </c>
      <c r="U4627" s="35">
        <f t="shared" si="347"/>
        <v>287840</v>
      </c>
      <c r="V4627" s="213"/>
      <c r="W4627" s="87">
        <v>2016</v>
      </c>
      <c r="X4627" s="213"/>
    </row>
    <row r="4628" spans="1:24" s="40" customFormat="1" ht="50.1" customHeight="1">
      <c r="A4628" s="70" t="s">
        <v>11513</v>
      </c>
      <c r="B4628" s="54" t="s">
        <v>35</v>
      </c>
      <c r="C4628" s="42" t="s">
        <v>11514</v>
      </c>
      <c r="D4628" s="42" t="s">
        <v>1672</v>
      </c>
      <c r="E4628" s="42" t="s">
        <v>11515</v>
      </c>
      <c r="F4628" s="42" t="s">
        <v>11516</v>
      </c>
      <c r="G4628" s="68" t="s">
        <v>40</v>
      </c>
      <c r="H4628" s="68">
        <v>0</v>
      </c>
      <c r="I4628" s="67">
        <v>590000000</v>
      </c>
      <c r="J4628" s="68" t="s">
        <v>41</v>
      </c>
      <c r="K4628" s="68" t="s">
        <v>2656</v>
      </c>
      <c r="L4628" s="68" t="s">
        <v>41</v>
      </c>
      <c r="M4628" s="68" t="s">
        <v>84</v>
      </c>
      <c r="N4628" s="68" t="s">
        <v>85</v>
      </c>
      <c r="O4628" s="98" t="s">
        <v>483</v>
      </c>
      <c r="P4628" s="32">
        <v>796</v>
      </c>
      <c r="Q4628" s="30" t="s">
        <v>47</v>
      </c>
      <c r="R4628" s="43">
        <v>24</v>
      </c>
      <c r="S4628" s="43">
        <v>1458.04</v>
      </c>
      <c r="T4628" s="44">
        <f>R4628*S4628</f>
        <v>34992.959999999999</v>
      </c>
      <c r="U4628" s="44">
        <f t="shared" si="347"/>
        <v>39192.1152</v>
      </c>
      <c r="V4628" s="336"/>
      <c r="W4628" s="30">
        <v>2016</v>
      </c>
      <c r="X4628" s="337"/>
    </row>
    <row r="4629" spans="1:24" s="40" customFormat="1" ht="50.1" customHeight="1">
      <c r="A4629" s="70" t="s">
        <v>11517</v>
      </c>
      <c r="B4629" s="54" t="s">
        <v>35</v>
      </c>
      <c r="C4629" s="42" t="s">
        <v>11518</v>
      </c>
      <c r="D4629" s="42" t="s">
        <v>734</v>
      </c>
      <c r="E4629" s="42" t="s">
        <v>11519</v>
      </c>
      <c r="F4629" s="42" t="s">
        <v>11520</v>
      </c>
      <c r="G4629" s="30" t="s">
        <v>40</v>
      </c>
      <c r="H4629" s="239">
        <v>0</v>
      </c>
      <c r="I4629" s="67">
        <v>590000000</v>
      </c>
      <c r="J4629" s="68" t="s">
        <v>394</v>
      </c>
      <c r="K4629" s="30" t="s">
        <v>2656</v>
      </c>
      <c r="L4629" s="30" t="s">
        <v>396</v>
      </c>
      <c r="M4629" s="30" t="s">
        <v>69</v>
      </c>
      <c r="N4629" s="30" t="s">
        <v>9603</v>
      </c>
      <c r="O4629" s="30" t="s">
        <v>11496</v>
      </c>
      <c r="P4629" s="70">
        <v>839</v>
      </c>
      <c r="Q4629" s="30" t="s">
        <v>268</v>
      </c>
      <c r="R4629" s="58">
        <v>1</v>
      </c>
      <c r="S4629" s="58">
        <v>524500</v>
      </c>
      <c r="T4629" s="44">
        <v>524500</v>
      </c>
      <c r="U4629" s="44">
        <v>587440</v>
      </c>
      <c r="V4629" s="123"/>
      <c r="W4629" s="68">
        <v>2016</v>
      </c>
      <c r="X4629" s="30"/>
    </row>
    <row r="4630" spans="1:24" s="40" customFormat="1" ht="50.1" customHeight="1">
      <c r="A4630" s="70" t="s">
        <v>11521</v>
      </c>
      <c r="B4630" s="54" t="s">
        <v>35</v>
      </c>
      <c r="C4630" s="42" t="s">
        <v>11518</v>
      </c>
      <c r="D4630" s="42" t="s">
        <v>734</v>
      </c>
      <c r="E4630" s="42" t="s">
        <v>11519</v>
      </c>
      <c r="F4630" s="42" t="s">
        <v>11522</v>
      </c>
      <c r="G4630" s="30" t="s">
        <v>40</v>
      </c>
      <c r="H4630" s="239">
        <v>0</v>
      </c>
      <c r="I4630" s="67">
        <v>590000000</v>
      </c>
      <c r="J4630" s="68" t="s">
        <v>394</v>
      </c>
      <c r="K4630" s="30" t="s">
        <v>2656</v>
      </c>
      <c r="L4630" s="30" t="s">
        <v>396</v>
      </c>
      <c r="M4630" s="30" t="s">
        <v>69</v>
      </c>
      <c r="N4630" s="30" t="s">
        <v>9603</v>
      </c>
      <c r="O4630" s="30" t="s">
        <v>11496</v>
      </c>
      <c r="P4630" s="70">
        <v>839</v>
      </c>
      <c r="Q4630" s="30" t="s">
        <v>268</v>
      </c>
      <c r="R4630" s="58">
        <v>6</v>
      </c>
      <c r="S4630" s="58">
        <v>70000</v>
      </c>
      <c r="T4630" s="44">
        <v>420000</v>
      </c>
      <c r="U4630" s="44">
        <v>470400</v>
      </c>
      <c r="V4630" s="123"/>
      <c r="W4630" s="68">
        <v>2016</v>
      </c>
      <c r="X4630" s="30"/>
    </row>
    <row r="4631" spans="1:24" s="40" customFormat="1" ht="50.1" customHeight="1">
      <c r="A4631" s="70" t="s">
        <v>11523</v>
      </c>
      <c r="B4631" s="54" t="s">
        <v>35</v>
      </c>
      <c r="C4631" s="42" t="s">
        <v>11524</v>
      </c>
      <c r="D4631" s="133" t="s">
        <v>11525</v>
      </c>
      <c r="E4631" s="42" t="s">
        <v>11526</v>
      </c>
      <c r="F4631" s="66"/>
      <c r="G4631" s="68" t="s">
        <v>40</v>
      </c>
      <c r="H4631" s="68">
        <v>0</v>
      </c>
      <c r="I4631" s="67">
        <v>590000000</v>
      </c>
      <c r="J4631" s="68" t="s">
        <v>41</v>
      </c>
      <c r="K4631" s="68" t="s">
        <v>2656</v>
      </c>
      <c r="L4631" s="68" t="s">
        <v>41</v>
      </c>
      <c r="M4631" s="68" t="s">
        <v>84</v>
      </c>
      <c r="N4631" s="68" t="s">
        <v>5908</v>
      </c>
      <c r="O4631" s="98" t="s">
        <v>398</v>
      </c>
      <c r="P4631" s="68">
        <v>166</v>
      </c>
      <c r="Q4631" s="243" t="s">
        <v>11527</v>
      </c>
      <c r="R4631" s="58">
        <v>1800</v>
      </c>
      <c r="S4631" s="58">
        <v>2442</v>
      </c>
      <c r="T4631" s="44">
        <f>S4631*R4631</f>
        <v>4395600</v>
      </c>
      <c r="U4631" s="44">
        <f>T4631*1.12</f>
        <v>4923072.0000000009</v>
      </c>
      <c r="V4631" s="211"/>
      <c r="W4631" s="30">
        <v>2016</v>
      </c>
      <c r="X4631" s="226"/>
    </row>
    <row r="4632" spans="1:24" s="40" customFormat="1" ht="50.1" customHeight="1">
      <c r="A4632" s="70" t="s">
        <v>11528</v>
      </c>
      <c r="B4632" s="338" t="s">
        <v>35</v>
      </c>
      <c r="C4632" s="42" t="s">
        <v>7372</v>
      </c>
      <c r="D4632" s="42" t="s">
        <v>2280</v>
      </c>
      <c r="E4632" s="42" t="s">
        <v>7373</v>
      </c>
      <c r="F4632" s="66" t="s">
        <v>7374</v>
      </c>
      <c r="G4632" s="98" t="s">
        <v>40</v>
      </c>
      <c r="H4632" s="33">
        <v>71</v>
      </c>
      <c r="I4632" s="67">
        <v>590000000</v>
      </c>
      <c r="J4632" s="98" t="s">
        <v>7255</v>
      </c>
      <c r="K4632" s="98" t="s">
        <v>2656</v>
      </c>
      <c r="L4632" s="98" t="s">
        <v>7255</v>
      </c>
      <c r="M4632" s="98" t="s">
        <v>84</v>
      </c>
      <c r="N4632" s="98" t="s">
        <v>7266</v>
      </c>
      <c r="O4632" s="98" t="s">
        <v>2070</v>
      </c>
      <c r="P4632" s="32">
        <v>796</v>
      </c>
      <c r="Q4632" s="98" t="s">
        <v>47</v>
      </c>
      <c r="R4632" s="58">
        <v>1000</v>
      </c>
      <c r="S4632" s="102">
        <v>603</v>
      </c>
      <c r="T4632" s="44">
        <f>S4632*R4632</f>
        <v>603000</v>
      </c>
      <c r="U4632" s="44">
        <f>T4632*1.12</f>
        <v>675360.00000000012</v>
      </c>
      <c r="V4632" s="98"/>
      <c r="W4632" s="68">
        <v>2016</v>
      </c>
      <c r="X4632" s="98"/>
    </row>
    <row r="4633" spans="1:24" s="40" customFormat="1" ht="50.1" customHeight="1">
      <c r="A4633" s="70" t="s">
        <v>11529</v>
      </c>
      <c r="B4633" s="338" t="s">
        <v>35</v>
      </c>
      <c r="C4633" s="42" t="s">
        <v>11530</v>
      </c>
      <c r="D4633" s="66" t="s">
        <v>11531</v>
      </c>
      <c r="E4633" s="42" t="s">
        <v>11532</v>
      </c>
      <c r="F4633" s="66" t="s">
        <v>11533</v>
      </c>
      <c r="G4633" s="98" t="s">
        <v>40</v>
      </c>
      <c r="H4633" s="33">
        <v>0</v>
      </c>
      <c r="I4633" s="67">
        <v>590000000</v>
      </c>
      <c r="J4633" s="98" t="s">
        <v>7255</v>
      </c>
      <c r="K4633" s="98" t="s">
        <v>2656</v>
      </c>
      <c r="L4633" s="98" t="s">
        <v>7255</v>
      </c>
      <c r="M4633" s="98" t="s">
        <v>84</v>
      </c>
      <c r="N4633" s="98" t="s">
        <v>11534</v>
      </c>
      <c r="O4633" s="98" t="s">
        <v>2070</v>
      </c>
      <c r="P4633" s="32">
        <v>796</v>
      </c>
      <c r="Q4633" s="98" t="s">
        <v>47</v>
      </c>
      <c r="R4633" s="58">
        <v>1</v>
      </c>
      <c r="S4633" s="58">
        <v>16072</v>
      </c>
      <c r="T4633" s="44">
        <f>S4633*R4633</f>
        <v>16072</v>
      </c>
      <c r="U4633" s="44">
        <f>T4633*1.12</f>
        <v>18000.640000000003</v>
      </c>
      <c r="V4633" s="98"/>
      <c r="W4633" s="68">
        <v>2016</v>
      </c>
      <c r="X4633" s="98"/>
    </row>
    <row r="4634" spans="1:24" s="40" customFormat="1" ht="50.1" customHeight="1">
      <c r="A4634" s="70" t="s">
        <v>11535</v>
      </c>
      <c r="B4634" s="338" t="s">
        <v>35</v>
      </c>
      <c r="C4634" s="42" t="s">
        <v>11536</v>
      </c>
      <c r="D4634" s="66" t="s">
        <v>11531</v>
      </c>
      <c r="E4634" s="42" t="s">
        <v>11537</v>
      </c>
      <c r="F4634" s="66" t="s">
        <v>11538</v>
      </c>
      <c r="G4634" s="98" t="s">
        <v>40</v>
      </c>
      <c r="H4634" s="33">
        <v>0</v>
      </c>
      <c r="I4634" s="67">
        <v>590000000</v>
      </c>
      <c r="J4634" s="98" t="s">
        <v>7255</v>
      </c>
      <c r="K4634" s="98" t="s">
        <v>2656</v>
      </c>
      <c r="L4634" s="98" t="s">
        <v>7255</v>
      </c>
      <c r="M4634" s="98" t="s">
        <v>84</v>
      </c>
      <c r="N4634" s="98" t="s">
        <v>11534</v>
      </c>
      <c r="O4634" s="98" t="s">
        <v>2070</v>
      </c>
      <c r="P4634" s="32">
        <v>796</v>
      </c>
      <c r="Q4634" s="98" t="s">
        <v>47</v>
      </c>
      <c r="R4634" s="58">
        <v>1</v>
      </c>
      <c r="S4634" s="58">
        <v>20536</v>
      </c>
      <c r="T4634" s="44">
        <f>S4634*R4634</f>
        <v>20536</v>
      </c>
      <c r="U4634" s="44">
        <f>T4634*1.12</f>
        <v>23000.320000000003</v>
      </c>
      <c r="V4634" s="98"/>
      <c r="W4634" s="68">
        <v>2016</v>
      </c>
      <c r="X4634" s="98"/>
    </row>
    <row r="4635" spans="1:24" s="40" customFormat="1" ht="50.1" customHeight="1">
      <c r="A4635" s="70" t="s">
        <v>11539</v>
      </c>
      <c r="B4635" s="338" t="s">
        <v>35</v>
      </c>
      <c r="C4635" s="42" t="s">
        <v>11540</v>
      </c>
      <c r="D4635" s="42" t="s">
        <v>7419</v>
      </c>
      <c r="E4635" s="42" t="s">
        <v>11541</v>
      </c>
      <c r="F4635" s="66" t="s">
        <v>11542</v>
      </c>
      <c r="G4635" s="98" t="s">
        <v>40</v>
      </c>
      <c r="H4635" s="33">
        <v>0</v>
      </c>
      <c r="I4635" s="67">
        <v>590000000</v>
      </c>
      <c r="J4635" s="98" t="s">
        <v>7255</v>
      </c>
      <c r="K4635" s="98" t="s">
        <v>2656</v>
      </c>
      <c r="L4635" s="98" t="s">
        <v>7255</v>
      </c>
      <c r="M4635" s="98" t="s">
        <v>84</v>
      </c>
      <c r="N4635" s="98" t="s">
        <v>11543</v>
      </c>
      <c r="O4635" s="98" t="s">
        <v>2070</v>
      </c>
      <c r="P4635" s="32">
        <v>796</v>
      </c>
      <c r="Q4635" s="98" t="s">
        <v>47</v>
      </c>
      <c r="R4635" s="102">
        <v>4</v>
      </c>
      <c r="S4635" s="58">
        <v>14311</v>
      </c>
      <c r="T4635" s="44">
        <f t="shared" ref="T4635:T4640" si="349">S4635*R4635</f>
        <v>57244</v>
      </c>
      <c r="U4635" s="44">
        <f t="shared" ref="U4635:U4640" si="350">T4635*1.12</f>
        <v>64113.280000000006</v>
      </c>
      <c r="V4635" s="98"/>
      <c r="W4635" s="68">
        <v>2016</v>
      </c>
      <c r="X4635" s="98"/>
    </row>
    <row r="4636" spans="1:24" s="40" customFormat="1" ht="50.1" customHeight="1">
      <c r="A4636" s="70" t="s">
        <v>11544</v>
      </c>
      <c r="B4636" s="338" t="s">
        <v>35</v>
      </c>
      <c r="C4636" s="42" t="s">
        <v>11540</v>
      </c>
      <c r="D4636" s="42" t="s">
        <v>7419</v>
      </c>
      <c r="E4636" s="42" t="s">
        <v>11541</v>
      </c>
      <c r="F4636" s="66" t="s">
        <v>11545</v>
      </c>
      <c r="G4636" s="98" t="s">
        <v>40</v>
      </c>
      <c r="H4636" s="33">
        <v>0</v>
      </c>
      <c r="I4636" s="67">
        <v>590000000</v>
      </c>
      <c r="J4636" s="98" t="s">
        <v>7255</v>
      </c>
      <c r="K4636" s="98" t="s">
        <v>2656</v>
      </c>
      <c r="L4636" s="98" t="s">
        <v>7255</v>
      </c>
      <c r="M4636" s="98" t="s">
        <v>84</v>
      </c>
      <c r="N4636" s="98" t="s">
        <v>11543</v>
      </c>
      <c r="O4636" s="98" t="s">
        <v>2070</v>
      </c>
      <c r="P4636" s="32">
        <v>796</v>
      </c>
      <c r="Q4636" s="98" t="s">
        <v>47</v>
      </c>
      <c r="R4636" s="102">
        <v>4</v>
      </c>
      <c r="S4636" s="58">
        <v>14311</v>
      </c>
      <c r="T4636" s="44">
        <f t="shared" si="349"/>
        <v>57244</v>
      </c>
      <c r="U4636" s="44">
        <f t="shared" si="350"/>
        <v>64113.280000000006</v>
      </c>
      <c r="V4636" s="98"/>
      <c r="W4636" s="68">
        <v>2016</v>
      </c>
      <c r="X4636" s="98"/>
    </row>
    <row r="4637" spans="1:24" s="40" customFormat="1" ht="50.1" customHeight="1">
      <c r="A4637" s="70" t="s">
        <v>11546</v>
      </c>
      <c r="B4637" s="338" t="s">
        <v>35</v>
      </c>
      <c r="C4637" s="42" t="s">
        <v>11547</v>
      </c>
      <c r="D4637" s="42" t="s">
        <v>7419</v>
      </c>
      <c r="E4637" s="42" t="s">
        <v>11548</v>
      </c>
      <c r="F4637" s="66" t="s">
        <v>11549</v>
      </c>
      <c r="G4637" s="98" t="s">
        <v>40</v>
      </c>
      <c r="H4637" s="33">
        <v>0</v>
      </c>
      <c r="I4637" s="67">
        <v>590000000</v>
      </c>
      <c r="J4637" s="98" t="s">
        <v>7255</v>
      </c>
      <c r="K4637" s="98" t="s">
        <v>2656</v>
      </c>
      <c r="L4637" s="98" t="s">
        <v>7255</v>
      </c>
      <c r="M4637" s="98" t="s">
        <v>84</v>
      </c>
      <c r="N4637" s="98" t="s">
        <v>11543</v>
      </c>
      <c r="O4637" s="98" t="s">
        <v>2070</v>
      </c>
      <c r="P4637" s="32">
        <v>796</v>
      </c>
      <c r="Q4637" s="98" t="s">
        <v>47</v>
      </c>
      <c r="R4637" s="102">
        <v>4</v>
      </c>
      <c r="S4637" s="58">
        <v>13607</v>
      </c>
      <c r="T4637" s="44">
        <f t="shared" si="349"/>
        <v>54428</v>
      </c>
      <c r="U4637" s="44">
        <f t="shared" si="350"/>
        <v>60959.360000000008</v>
      </c>
      <c r="V4637" s="98"/>
      <c r="W4637" s="68">
        <v>2016</v>
      </c>
      <c r="X4637" s="98"/>
    </row>
    <row r="4638" spans="1:24" s="40" customFormat="1" ht="50.1" customHeight="1">
      <c r="A4638" s="70" t="s">
        <v>11550</v>
      </c>
      <c r="B4638" s="338" t="s">
        <v>35</v>
      </c>
      <c r="C4638" s="42" t="s">
        <v>11547</v>
      </c>
      <c r="D4638" s="42" t="s">
        <v>7419</v>
      </c>
      <c r="E4638" s="42" t="s">
        <v>11548</v>
      </c>
      <c r="F4638" s="66" t="s">
        <v>11551</v>
      </c>
      <c r="G4638" s="98" t="s">
        <v>40</v>
      </c>
      <c r="H4638" s="33">
        <v>0</v>
      </c>
      <c r="I4638" s="67">
        <v>590000000</v>
      </c>
      <c r="J4638" s="98" t="s">
        <v>7255</v>
      </c>
      <c r="K4638" s="98" t="s">
        <v>2656</v>
      </c>
      <c r="L4638" s="98" t="s">
        <v>7255</v>
      </c>
      <c r="M4638" s="98" t="s">
        <v>84</v>
      </c>
      <c r="N4638" s="98" t="s">
        <v>11543</v>
      </c>
      <c r="O4638" s="98" t="s">
        <v>2070</v>
      </c>
      <c r="P4638" s="32">
        <v>796</v>
      </c>
      <c r="Q4638" s="98" t="s">
        <v>47</v>
      </c>
      <c r="R4638" s="102">
        <v>4</v>
      </c>
      <c r="S4638" s="58">
        <v>13607</v>
      </c>
      <c r="T4638" s="44">
        <f t="shared" si="349"/>
        <v>54428</v>
      </c>
      <c r="U4638" s="44">
        <f t="shared" si="350"/>
        <v>60959.360000000008</v>
      </c>
      <c r="V4638" s="98"/>
      <c r="W4638" s="68">
        <v>2016</v>
      </c>
      <c r="X4638" s="98"/>
    </row>
    <row r="4639" spans="1:24" s="40" customFormat="1" ht="50.1" customHeight="1">
      <c r="A4639" s="70" t="s">
        <v>11552</v>
      </c>
      <c r="B4639" s="338" t="s">
        <v>35</v>
      </c>
      <c r="C4639" s="42" t="s">
        <v>11553</v>
      </c>
      <c r="D4639" s="42" t="s">
        <v>7419</v>
      </c>
      <c r="E4639" s="42" t="s">
        <v>11554</v>
      </c>
      <c r="F4639" s="66" t="s">
        <v>11555</v>
      </c>
      <c r="G4639" s="98" t="s">
        <v>40</v>
      </c>
      <c r="H4639" s="33">
        <v>0</v>
      </c>
      <c r="I4639" s="67">
        <v>590000000</v>
      </c>
      <c r="J4639" s="98" t="s">
        <v>7255</v>
      </c>
      <c r="K4639" s="98" t="s">
        <v>2656</v>
      </c>
      <c r="L4639" s="98" t="s">
        <v>7255</v>
      </c>
      <c r="M4639" s="98" t="s">
        <v>84</v>
      </c>
      <c r="N4639" s="98" t="s">
        <v>11543</v>
      </c>
      <c r="O4639" s="98" t="s">
        <v>2070</v>
      </c>
      <c r="P4639" s="32">
        <v>796</v>
      </c>
      <c r="Q4639" s="98" t="s">
        <v>47</v>
      </c>
      <c r="R4639" s="102">
        <v>2</v>
      </c>
      <c r="S4639" s="58">
        <v>11380</v>
      </c>
      <c r="T4639" s="44">
        <f t="shared" si="349"/>
        <v>22760</v>
      </c>
      <c r="U4639" s="44">
        <f t="shared" si="350"/>
        <v>25491.200000000001</v>
      </c>
      <c r="V4639" s="98"/>
      <c r="W4639" s="68">
        <v>2016</v>
      </c>
      <c r="X4639" s="123"/>
    </row>
    <row r="4640" spans="1:24" s="40" customFormat="1" ht="50.1" customHeight="1">
      <c r="A4640" s="70" t="s">
        <v>11556</v>
      </c>
      <c r="B4640" s="338" t="s">
        <v>35</v>
      </c>
      <c r="C4640" s="42" t="s">
        <v>11553</v>
      </c>
      <c r="D4640" s="42" t="s">
        <v>7419</v>
      </c>
      <c r="E4640" s="42" t="s">
        <v>11554</v>
      </c>
      <c r="F4640" s="42" t="s">
        <v>11557</v>
      </c>
      <c r="G4640" s="98" t="s">
        <v>40</v>
      </c>
      <c r="H4640" s="33">
        <v>0</v>
      </c>
      <c r="I4640" s="67">
        <v>590000000</v>
      </c>
      <c r="J4640" s="98" t="s">
        <v>7255</v>
      </c>
      <c r="K4640" s="98" t="s">
        <v>2656</v>
      </c>
      <c r="L4640" s="98" t="s">
        <v>7255</v>
      </c>
      <c r="M4640" s="98" t="s">
        <v>84</v>
      </c>
      <c r="N4640" s="98" t="s">
        <v>11543</v>
      </c>
      <c r="O4640" s="98" t="s">
        <v>2070</v>
      </c>
      <c r="P4640" s="32">
        <v>796</v>
      </c>
      <c r="Q4640" s="98" t="s">
        <v>47</v>
      </c>
      <c r="R4640" s="102">
        <v>2</v>
      </c>
      <c r="S4640" s="58">
        <v>11380</v>
      </c>
      <c r="T4640" s="44">
        <f t="shared" si="349"/>
        <v>22760</v>
      </c>
      <c r="U4640" s="44">
        <f t="shared" si="350"/>
        <v>25491.200000000001</v>
      </c>
      <c r="V4640" s="98"/>
      <c r="W4640" s="68">
        <v>2016</v>
      </c>
      <c r="X4640" s="123"/>
    </row>
    <row r="4641" spans="1:61" s="40" customFormat="1" ht="50.1" customHeight="1">
      <c r="A4641" s="70" t="s">
        <v>11558</v>
      </c>
      <c r="B4641" s="338" t="s">
        <v>35</v>
      </c>
      <c r="C4641" s="42" t="s">
        <v>8457</v>
      </c>
      <c r="D4641" s="42" t="s">
        <v>8458</v>
      </c>
      <c r="E4641" s="42" t="s">
        <v>8459</v>
      </c>
      <c r="F4641" s="66" t="s">
        <v>11559</v>
      </c>
      <c r="G4641" s="98" t="s">
        <v>40</v>
      </c>
      <c r="H4641" s="33">
        <v>0</v>
      </c>
      <c r="I4641" s="67">
        <v>590000000</v>
      </c>
      <c r="J4641" s="98" t="s">
        <v>7255</v>
      </c>
      <c r="K4641" s="98" t="s">
        <v>2656</v>
      </c>
      <c r="L4641" s="98" t="s">
        <v>7255</v>
      </c>
      <c r="M4641" s="98" t="s">
        <v>84</v>
      </c>
      <c r="N4641" s="98" t="s">
        <v>11560</v>
      </c>
      <c r="O4641" s="98" t="s">
        <v>2070</v>
      </c>
      <c r="P4641" s="32">
        <v>796</v>
      </c>
      <c r="Q4641" s="98" t="s">
        <v>47</v>
      </c>
      <c r="R4641" s="58">
        <v>5</v>
      </c>
      <c r="S4641" s="58">
        <v>53777</v>
      </c>
      <c r="T4641" s="44">
        <f>S4641*R4641</f>
        <v>268885</v>
      </c>
      <c r="U4641" s="44">
        <f>T4641*1.12</f>
        <v>301151.2</v>
      </c>
      <c r="V4641" s="98"/>
      <c r="W4641" s="68">
        <v>2016</v>
      </c>
      <c r="X4641" s="98"/>
    </row>
    <row r="4642" spans="1:61" s="40" customFormat="1" ht="50.1" customHeight="1">
      <c r="A4642" s="70" t="s">
        <v>11561</v>
      </c>
      <c r="B4642" s="30" t="s">
        <v>35</v>
      </c>
      <c r="C4642" s="42" t="s">
        <v>11562</v>
      </c>
      <c r="D4642" s="42" t="s">
        <v>7745</v>
      </c>
      <c r="E4642" s="42" t="s">
        <v>11563</v>
      </c>
      <c r="F4642" s="42" t="s">
        <v>11564</v>
      </c>
      <c r="G4642" s="30" t="s">
        <v>40</v>
      </c>
      <c r="H4642" s="30">
        <v>0</v>
      </c>
      <c r="I4642" s="67">
        <v>590000000</v>
      </c>
      <c r="J4642" s="32" t="s">
        <v>41</v>
      </c>
      <c r="K4642" s="48" t="s">
        <v>2656</v>
      </c>
      <c r="L4642" s="32" t="s">
        <v>41</v>
      </c>
      <c r="M4642" s="98" t="s">
        <v>44</v>
      </c>
      <c r="N4642" s="30" t="s">
        <v>676</v>
      </c>
      <c r="O4642" s="67" t="s">
        <v>11565</v>
      </c>
      <c r="P4642" s="32">
        <v>166</v>
      </c>
      <c r="Q4642" s="98" t="s">
        <v>134</v>
      </c>
      <c r="R4642" s="43">
        <v>36.799999999999997</v>
      </c>
      <c r="S4642" s="43">
        <v>526.98</v>
      </c>
      <c r="T4642" s="44">
        <f t="shared" ref="T4642:T4646" si="351">S4642*R4642</f>
        <v>19392.863999999998</v>
      </c>
      <c r="U4642" s="44">
        <f t="shared" ref="U4642:U4646" si="352">T4642*1.12</f>
        <v>21720.007679999999</v>
      </c>
      <c r="V4642" s="98"/>
      <c r="W4642" s="32">
        <v>2016</v>
      </c>
      <c r="X4642" s="30"/>
    </row>
    <row r="4643" spans="1:61" s="40" customFormat="1" ht="50.1" customHeight="1">
      <c r="A4643" s="70" t="s">
        <v>11566</v>
      </c>
      <c r="B4643" s="30" t="s">
        <v>35</v>
      </c>
      <c r="C4643" s="42" t="s">
        <v>11567</v>
      </c>
      <c r="D4643" s="42" t="s">
        <v>6982</v>
      </c>
      <c r="E4643" s="42" t="s">
        <v>11568</v>
      </c>
      <c r="F4643" s="42" t="s">
        <v>11569</v>
      </c>
      <c r="G4643" s="30" t="s">
        <v>40</v>
      </c>
      <c r="H4643" s="30">
        <v>0</v>
      </c>
      <c r="I4643" s="67">
        <v>590000000</v>
      </c>
      <c r="J4643" s="32" t="s">
        <v>41</v>
      </c>
      <c r="K4643" s="48" t="s">
        <v>2656</v>
      </c>
      <c r="L4643" s="32" t="s">
        <v>41</v>
      </c>
      <c r="M4643" s="98" t="s">
        <v>44</v>
      </c>
      <c r="N4643" s="30" t="s">
        <v>676</v>
      </c>
      <c r="O4643" s="67" t="s">
        <v>11565</v>
      </c>
      <c r="P4643" s="98" t="s">
        <v>994</v>
      </c>
      <c r="Q4643" s="30" t="s">
        <v>1222</v>
      </c>
      <c r="R4643" s="43">
        <v>15</v>
      </c>
      <c r="S4643" s="43">
        <v>2196.4299999999998</v>
      </c>
      <c r="T4643" s="44">
        <f t="shared" si="351"/>
        <v>32946.449999999997</v>
      </c>
      <c r="U4643" s="44">
        <f t="shared" si="352"/>
        <v>36900.023999999998</v>
      </c>
      <c r="V4643" s="30"/>
      <c r="W4643" s="30">
        <v>2016</v>
      </c>
      <c r="X4643" s="30"/>
    </row>
    <row r="4644" spans="1:61" s="40" customFormat="1" ht="50.1" customHeight="1">
      <c r="A4644" s="70" t="s">
        <v>11570</v>
      </c>
      <c r="B4644" s="30" t="s">
        <v>35</v>
      </c>
      <c r="C4644" s="42" t="s">
        <v>11571</v>
      </c>
      <c r="D4644" s="42" t="s">
        <v>1203</v>
      </c>
      <c r="E4644" s="42" t="s">
        <v>1204</v>
      </c>
      <c r="F4644" s="31" t="s">
        <v>11572</v>
      </c>
      <c r="G4644" s="32" t="s">
        <v>40</v>
      </c>
      <c r="H4644" s="33">
        <v>0</v>
      </c>
      <c r="I4644" s="67">
        <v>590000000</v>
      </c>
      <c r="J4644" s="32" t="s">
        <v>41</v>
      </c>
      <c r="K4644" s="32" t="s">
        <v>2656</v>
      </c>
      <c r="L4644" s="32" t="s">
        <v>43</v>
      </c>
      <c r="M4644" s="32" t="s">
        <v>44</v>
      </c>
      <c r="N4644" s="32" t="s">
        <v>45</v>
      </c>
      <c r="O4644" s="67" t="s">
        <v>62</v>
      </c>
      <c r="P4644" s="32">
        <v>796</v>
      </c>
      <c r="Q4644" s="32" t="s">
        <v>47</v>
      </c>
      <c r="R4644" s="43">
        <v>25</v>
      </c>
      <c r="S4644" s="43">
        <v>758.93</v>
      </c>
      <c r="T4644" s="44">
        <f t="shared" si="351"/>
        <v>18973.25</v>
      </c>
      <c r="U4644" s="255">
        <f t="shared" si="352"/>
        <v>21250.04</v>
      </c>
      <c r="V4644" s="37" t="s">
        <v>48</v>
      </c>
      <c r="W4644" s="87">
        <v>2016</v>
      </c>
      <c r="X4644" s="135"/>
    </row>
    <row r="4645" spans="1:61" s="40" customFormat="1" ht="50.1" customHeight="1">
      <c r="A4645" s="70" t="s">
        <v>11573</v>
      </c>
      <c r="B4645" s="30" t="s">
        <v>35</v>
      </c>
      <c r="C4645" s="42" t="s">
        <v>1909</v>
      </c>
      <c r="D4645" s="42" t="s">
        <v>1910</v>
      </c>
      <c r="E4645" s="42" t="s">
        <v>1911</v>
      </c>
      <c r="F4645" s="31" t="s">
        <v>11574</v>
      </c>
      <c r="G4645" s="32" t="s">
        <v>40</v>
      </c>
      <c r="H4645" s="30">
        <v>0</v>
      </c>
      <c r="I4645" s="67">
        <v>590000000</v>
      </c>
      <c r="J4645" s="32" t="s">
        <v>41</v>
      </c>
      <c r="K4645" s="32" t="s">
        <v>2656</v>
      </c>
      <c r="L4645" s="32" t="s">
        <v>43</v>
      </c>
      <c r="M4645" s="68" t="s">
        <v>69</v>
      </c>
      <c r="N4645" s="32" t="s">
        <v>70</v>
      </c>
      <c r="O4645" s="32" t="s">
        <v>77</v>
      </c>
      <c r="P4645" s="32">
        <v>796</v>
      </c>
      <c r="Q4645" s="32" t="s">
        <v>47</v>
      </c>
      <c r="R4645" s="58">
        <v>1</v>
      </c>
      <c r="S4645" s="58">
        <v>8214.2900000000009</v>
      </c>
      <c r="T4645" s="44">
        <f t="shared" si="351"/>
        <v>8214.2900000000009</v>
      </c>
      <c r="U4645" s="44">
        <f t="shared" si="352"/>
        <v>9200.0048000000024</v>
      </c>
      <c r="V4645" s="32"/>
      <c r="W4645" s="32">
        <v>2016</v>
      </c>
      <c r="X4645" s="30"/>
    </row>
    <row r="4646" spans="1:61" s="40" customFormat="1" ht="50.1" customHeight="1">
      <c r="A4646" s="70" t="s">
        <v>11575</v>
      </c>
      <c r="B4646" s="30" t="s">
        <v>35</v>
      </c>
      <c r="C4646" s="42" t="s">
        <v>11576</v>
      </c>
      <c r="D4646" s="42" t="s">
        <v>9569</v>
      </c>
      <c r="E4646" s="42" t="s">
        <v>11577</v>
      </c>
      <c r="F4646" s="42" t="s">
        <v>11578</v>
      </c>
      <c r="G4646" s="32" t="s">
        <v>40</v>
      </c>
      <c r="H4646" s="30">
        <v>0</v>
      </c>
      <c r="I4646" s="67">
        <v>590000000</v>
      </c>
      <c r="J4646" s="32" t="s">
        <v>41</v>
      </c>
      <c r="K4646" s="32" t="s">
        <v>2656</v>
      </c>
      <c r="L4646" s="32" t="s">
        <v>43</v>
      </c>
      <c r="M4646" s="68" t="s">
        <v>69</v>
      </c>
      <c r="N4646" s="32" t="s">
        <v>70</v>
      </c>
      <c r="O4646" s="32" t="s">
        <v>77</v>
      </c>
      <c r="P4646" s="32">
        <v>796</v>
      </c>
      <c r="Q4646" s="32" t="s">
        <v>47</v>
      </c>
      <c r="R4646" s="58">
        <v>1</v>
      </c>
      <c r="S4646" s="58">
        <v>4375</v>
      </c>
      <c r="T4646" s="44">
        <f t="shared" si="351"/>
        <v>4375</v>
      </c>
      <c r="U4646" s="44">
        <f t="shared" si="352"/>
        <v>4900.0000000000009</v>
      </c>
      <c r="V4646" s="30"/>
      <c r="W4646" s="30">
        <v>2016</v>
      </c>
      <c r="X4646" s="30"/>
    </row>
    <row r="4647" spans="1:61" s="40" customFormat="1" ht="50.1" customHeight="1">
      <c r="A4647" s="70" t="s">
        <v>11579</v>
      </c>
      <c r="B4647" s="30" t="s">
        <v>35</v>
      </c>
      <c r="C4647" s="42" t="s">
        <v>11580</v>
      </c>
      <c r="D4647" s="42" t="s">
        <v>3655</v>
      </c>
      <c r="E4647" s="42" t="s">
        <v>11581</v>
      </c>
      <c r="F4647" s="42" t="s">
        <v>11582</v>
      </c>
      <c r="G4647" s="32" t="s">
        <v>40</v>
      </c>
      <c r="H4647" s="30">
        <v>0</v>
      </c>
      <c r="I4647" s="67">
        <v>590000000</v>
      </c>
      <c r="J4647" s="32" t="s">
        <v>41</v>
      </c>
      <c r="K4647" s="32" t="s">
        <v>2656</v>
      </c>
      <c r="L4647" s="32" t="s">
        <v>43</v>
      </c>
      <c r="M4647" s="68" t="s">
        <v>69</v>
      </c>
      <c r="N4647" s="32" t="s">
        <v>10529</v>
      </c>
      <c r="O4647" s="32" t="s">
        <v>77</v>
      </c>
      <c r="P4647" s="32">
        <v>796</v>
      </c>
      <c r="Q4647" s="32" t="s">
        <v>47</v>
      </c>
      <c r="R4647" s="58">
        <v>4</v>
      </c>
      <c r="S4647" s="58">
        <v>94285.72</v>
      </c>
      <c r="T4647" s="58">
        <v>0</v>
      </c>
      <c r="U4647" s="58">
        <f t="shared" ref="U4647:U4654" si="353">T4647*1.12</f>
        <v>0</v>
      </c>
      <c r="V4647" s="32"/>
      <c r="W4647" s="32">
        <v>2016</v>
      </c>
      <c r="X4647" s="30">
        <v>11</v>
      </c>
      <c r="Y4647" s="364"/>
      <c r="Z4647" s="364"/>
      <c r="AA4647" s="364"/>
      <c r="AB4647" s="364"/>
      <c r="AC4647" s="364"/>
      <c r="AD4647" s="364"/>
      <c r="AE4647" s="364"/>
      <c r="AF4647" s="364"/>
      <c r="AG4647" s="364"/>
      <c r="AH4647" s="364"/>
      <c r="AI4647" s="364"/>
      <c r="AJ4647" s="364"/>
      <c r="AK4647" s="39"/>
      <c r="AL4647" s="39"/>
      <c r="AM4647" s="39"/>
      <c r="AN4647" s="39"/>
      <c r="AO4647" s="39"/>
      <c r="AP4647" s="39"/>
      <c r="AQ4647" s="39"/>
      <c r="AR4647" s="39"/>
      <c r="AS4647" s="39"/>
      <c r="AT4647" s="39"/>
      <c r="AU4647" s="39"/>
      <c r="AV4647" s="39"/>
      <c r="AW4647" s="39"/>
      <c r="AX4647" s="39"/>
      <c r="AY4647" s="39"/>
      <c r="AZ4647" s="39"/>
      <c r="BA4647" s="39"/>
      <c r="BB4647" s="39"/>
      <c r="BC4647" s="39"/>
      <c r="BD4647" s="39"/>
      <c r="BE4647" s="39"/>
      <c r="BF4647" s="39"/>
      <c r="BG4647" s="39"/>
      <c r="BH4647" s="39"/>
      <c r="BI4647" s="39"/>
    </row>
    <row r="4648" spans="1:61" s="40" customFormat="1" ht="50.1" customHeight="1">
      <c r="A4648" s="70" t="s">
        <v>14129</v>
      </c>
      <c r="B4648" s="30" t="s">
        <v>35</v>
      </c>
      <c r="C4648" s="42" t="s">
        <v>11580</v>
      </c>
      <c r="D4648" s="42" t="s">
        <v>3655</v>
      </c>
      <c r="E4648" s="42" t="s">
        <v>11581</v>
      </c>
      <c r="F4648" s="42" t="s">
        <v>11582</v>
      </c>
      <c r="G4648" s="32" t="s">
        <v>40</v>
      </c>
      <c r="H4648" s="30">
        <v>0</v>
      </c>
      <c r="I4648" s="67">
        <v>590000000</v>
      </c>
      <c r="J4648" s="32" t="s">
        <v>41</v>
      </c>
      <c r="K4648" s="32" t="s">
        <v>13233</v>
      </c>
      <c r="L4648" s="32" t="s">
        <v>43</v>
      </c>
      <c r="M4648" s="68" t="s">
        <v>69</v>
      </c>
      <c r="N4648" s="32" t="s">
        <v>10529</v>
      </c>
      <c r="O4648" s="32" t="s">
        <v>77</v>
      </c>
      <c r="P4648" s="32">
        <v>796</v>
      </c>
      <c r="Q4648" s="32" t="s">
        <v>47</v>
      </c>
      <c r="R4648" s="58">
        <v>4</v>
      </c>
      <c r="S4648" s="58">
        <v>94285.72</v>
      </c>
      <c r="T4648" s="58">
        <f>S4648*R4648</f>
        <v>377142.88</v>
      </c>
      <c r="U4648" s="58">
        <f t="shared" si="353"/>
        <v>422400.02560000005</v>
      </c>
      <c r="V4648" s="32"/>
      <c r="W4648" s="32">
        <v>2016</v>
      </c>
      <c r="X4648" s="30"/>
      <c r="Y4648" s="364"/>
      <c r="Z4648" s="364"/>
      <c r="AA4648" s="364"/>
      <c r="AB4648" s="364"/>
      <c r="AC4648" s="364"/>
      <c r="AD4648" s="364"/>
      <c r="AE4648" s="364"/>
      <c r="AF4648" s="364"/>
      <c r="AG4648" s="364"/>
      <c r="AH4648" s="364"/>
      <c r="AI4648" s="364"/>
      <c r="AJ4648" s="364"/>
      <c r="AK4648" s="39"/>
      <c r="AL4648" s="39"/>
      <c r="AM4648" s="39"/>
      <c r="AN4648" s="39"/>
      <c r="AO4648" s="39"/>
      <c r="AP4648" s="39"/>
      <c r="AQ4648" s="39"/>
      <c r="AR4648" s="39"/>
      <c r="AS4648" s="39"/>
      <c r="AT4648" s="39"/>
      <c r="AU4648" s="39"/>
      <c r="AV4648" s="39"/>
      <c r="AW4648" s="39"/>
      <c r="AX4648" s="39"/>
      <c r="AY4648" s="39"/>
      <c r="AZ4648" s="39"/>
      <c r="BA4648" s="39"/>
      <c r="BB4648" s="39"/>
      <c r="BC4648" s="39"/>
      <c r="BD4648" s="39"/>
      <c r="BE4648" s="39"/>
      <c r="BF4648" s="39"/>
      <c r="BG4648" s="39"/>
      <c r="BH4648" s="39"/>
      <c r="BI4648" s="39"/>
    </row>
    <row r="4649" spans="1:61" s="40" customFormat="1" ht="50.1" customHeight="1">
      <c r="A4649" s="70" t="s">
        <v>11583</v>
      </c>
      <c r="B4649" s="30" t="s">
        <v>35</v>
      </c>
      <c r="C4649" s="42" t="s">
        <v>11584</v>
      </c>
      <c r="D4649" s="42" t="s">
        <v>3655</v>
      </c>
      <c r="E4649" s="42" t="s">
        <v>11585</v>
      </c>
      <c r="F4649" s="42" t="s">
        <v>11586</v>
      </c>
      <c r="G4649" s="32" t="s">
        <v>40</v>
      </c>
      <c r="H4649" s="30">
        <v>0</v>
      </c>
      <c r="I4649" s="67">
        <v>590000000</v>
      </c>
      <c r="J4649" s="32" t="s">
        <v>41</v>
      </c>
      <c r="K4649" s="32" t="s">
        <v>2656</v>
      </c>
      <c r="L4649" s="32" t="s">
        <v>43</v>
      </c>
      <c r="M4649" s="68" t="s">
        <v>69</v>
      </c>
      <c r="N4649" s="32" t="s">
        <v>10529</v>
      </c>
      <c r="O4649" s="32" t="s">
        <v>77</v>
      </c>
      <c r="P4649" s="32">
        <v>796</v>
      </c>
      <c r="Q4649" s="32" t="s">
        <v>47</v>
      </c>
      <c r="R4649" s="58">
        <v>1</v>
      </c>
      <c r="S4649" s="58">
        <v>74330.36</v>
      </c>
      <c r="T4649" s="58">
        <v>0</v>
      </c>
      <c r="U4649" s="58">
        <f t="shared" si="353"/>
        <v>0</v>
      </c>
      <c r="V4649" s="32"/>
      <c r="W4649" s="32">
        <v>2016</v>
      </c>
      <c r="X4649" s="30">
        <v>11</v>
      </c>
      <c r="Y4649" s="364"/>
      <c r="Z4649" s="364"/>
      <c r="AA4649" s="364"/>
      <c r="AB4649" s="364"/>
      <c r="AC4649" s="364"/>
      <c r="AD4649" s="364"/>
      <c r="AE4649" s="364"/>
      <c r="AF4649" s="364"/>
      <c r="AG4649" s="364"/>
      <c r="AH4649" s="364"/>
      <c r="AI4649" s="364"/>
      <c r="AJ4649" s="364"/>
      <c r="AK4649" s="39"/>
      <c r="AL4649" s="39"/>
      <c r="AM4649" s="39"/>
      <c r="AN4649" s="39"/>
      <c r="AO4649" s="39"/>
      <c r="AP4649" s="39"/>
      <c r="AQ4649" s="39"/>
      <c r="AR4649" s="39"/>
      <c r="AS4649" s="39"/>
      <c r="AT4649" s="39"/>
      <c r="AU4649" s="39"/>
      <c r="AV4649" s="39"/>
      <c r="AW4649" s="39"/>
      <c r="AX4649" s="39"/>
      <c r="AY4649" s="39"/>
      <c r="AZ4649" s="39"/>
      <c r="BA4649" s="39"/>
      <c r="BB4649" s="39"/>
      <c r="BC4649" s="39"/>
      <c r="BD4649" s="39"/>
      <c r="BE4649" s="39"/>
      <c r="BF4649" s="39"/>
      <c r="BG4649" s="39"/>
      <c r="BH4649" s="39"/>
      <c r="BI4649" s="39"/>
    </row>
    <row r="4650" spans="1:61" s="40" customFormat="1" ht="50.1" customHeight="1">
      <c r="A4650" s="70" t="s">
        <v>14130</v>
      </c>
      <c r="B4650" s="30" t="s">
        <v>35</v>
      </c>
      <c r="C4650" s="42" t="s">
        <v>11584</v>
      </c>
      <c r="D4650" s="42" t="s">
        <v>3655</v>
      </c>
      <c r="E4650" s="42" t="s">
        <v>11585</v>
      </c>
      <c r="F4650" s="42" t="s">
        <v>11586</v>
      </c>
      <c r="G4650" s="32" t="s">
        <v>40</v>
      </c>
      <c r="H4650" s="30">
        <v>0</v>
      </c>
      <c r="I4650" s="67">
        <v>590000000</v>
      </c>
      <c r="J4650" s="32" t="s">
        <v>41</v>
      </c>
      <c r="K4650" s="32" t="s">
        <v>13233</v>
      </c>
      <c r="L4650" s="32" t="s">
        <v>43</v>
      </c>
      <c r="M4650" s="68" t="s">
        <v>69</v>
      </c>
      <c r="N4650" s="32" t="s">
        <v>10529</v>
      </c>
      <c r="O4650" s="32" t="s">
        <v>77</v>
      </c>
      <c r="P4650" s="32">
        <v>796</v>
      </c>
      <c r="Q4650" s="32" t="s">
        <v>47</v>
      </c>
      <c r="R4650" s="58">
        <v>1</v>
      </c>
      <c r="S4650" s="58">
        <v>74330.36</v>
      </c>
      <c r="T4650" s="58">
        <f>R4650*S4650</f>
        <v>74330.36</v>
      </c>
      <c r="U4650" s="58">
        <f t="shared" si="353"/>
        <v>83250.003200000006</v>
      </c>
      <c r="V4650" s="32"/>
      <c r="W4650" s="32">
        <v>2016</v>
      </c>
      <c r="X4650" s="30"/>
      <c r="Y4650" s="364"/>
      <c r="Z4650" s="364"/>
      <c r="AA4650" s="364"/>
      <c r="AB4650" s="364"/>
      <c r="AC4650" s="364"/>
      <c r="AD4650" s="364"/>
      <c r="AE4650" s="364"/>
      <c r="AF4650" s="364"/>
      <c r="AG4650" s="364"/>
      <c r="AH4650" s="364"/>
      <c r="AI4650" s="364"/>
      <c r="AJ4650" s="364"/>
      <c r="AK4650" s="39"/>
      <c r="AL4650" s="39"/>
      <c r="AM4650" s="39"/>
      <c r="AN4650" s="39"/>
      <c r="AO4650" s="39"/>
      <c r="AP4650" s="39"/>
      <c r="AQ4650" s="39"/>
      <c r="AR4650" s="39"/>
      <c r="AS4650" s="39"/>
      <c r="AT4650" s="39"/>
      <c r="AU4650" s="39"/>
      <c r="AV4650" s="39"/>
      <c r="AW4650" s="39"/>
      <c r="AX4650" s="39"/>
      <c r="AY4650" s="39"/>
      <c r="AZ4650" s="39"/>
      <c r="BA4650" s="39"/>
      <c r="BB4650" s="39"/>
      <c r="BC4650" s="39"/>
      <c r="BD4650" s="39"/>
      <c r="BE4650" s="39"/>
      <c r="BF4650" s="39"/>
      <c r="BG4650" s="39"/>
      <c r="BH4650" s="39"/>
      <c r="BI4650" s="39"/>
    </row>
    <row r="4651" spans="1:61" s="40" customFormat="1" ht="50.1" customHeight="1">
      <c r="A4651" s="70" t="s">
        <v>11587</v>
      </c>
      <c r="B4651" s="235" t="s">
        <v>35</v>
      </c>
      <c r="C4651" s="354" t="s">
        <v>4487</v>
      </c>
      <c r="D4651" s="126" t="s">
        <v>4488</v>
      </c>
      <c r="E4651" s="126" t="s">
        <v>4489</v>
      </c>
      <c r="F4651" s="152" t="s">
        <v>11588</v>
      </c>
      <c r="G4651" s="235" t="s">
        <v>40</v>
      </c>
      <c r="H4651" s="153">
        <v>50</v>
      </c>
      <c r="I4651" s="67">
        <v>590000000</v>
      </c>
      <c r="J4651" s="98" t="s">
        <v>11589</v>
      </c>
      <c r="K4651" s="339" t="s">
        <v>2656</v>
      </c>
      <c r="L4651" s="339" t="s">
        <v>11590</v>
      </c>
      <c r="M4651" s="153" t="s">
        <v>84</v>
      </c>
      <c r="N4651" s="68" t="s">
        <v>4830</v>
      </c>
      <c r="O4651" s="153" t="s">
        <v>398</v>
      </c>
      <c r="P4651" s="32">
        <v>796</v>
      </c>
      <c r="Q4651" s="153" t="s">
        <v>47</v>
      </c>
      <c r="R4651" s="58">
        <v>3</v>
      </c>
      <c r="S4651" s="102">
        <v>345000</v>
      </c>
      <c r="T4651" s="35">
        <f>S4651*R4651</f>
        <v>1035000</v>
      </c>
      <c r="U4651" s="35">
        <f t="shared" si="353"/>
        <v>1159200</v>
      </c>
      <c r="V4651" s="355"/>
      <c r="W4651" s="153">
        <v>2016</v>
      </c>
      <c r="X4651" s="153"/>
    </row>
    <row r="4652" spans="1:61" s="40" customFormat="1" ht="50.1" customHeight="1">
      <c r="A4652" s="70" t="s">
        <v>11591</v>
      </c>
      <c r="B4652" s="235" t="s">
        <v>35</v>
      </c>
      <c r="C4652" s="354" t="s">
        <v>4487</v>
      </c>
      <c r="D4652" s="126" t="s">
        <v>4488</v>
      </c>
      <c r="E4652" s="126" t="s">
        <v>4489</v>
      </c>
      <c r="F4652" s="152" t="s">
        <v>11592</v>
      </c>
      <c r="G4652" s="235" t="s">
        <v>40</v>
      </c>
      <c r="H4652" s="153">
        <v>50</v>
      </c>
      <c r="I4652" s="67">
        <v>590000000</v>
      </c>
      <c r="J4652" s="98" t="s">
        <v>11589</v>
      </c>
      <c r="K4652" s="339" t="s">
        <v>2656</v>
      </c>
      <c r="L4652" s="339" t="s">
        <v>11590</v>
      </c>
      <c r="M4652" s="153" t="s">
        <v>84</v>
      </c>
      <c r="N4652" s="68" t="s">
        <v>4830</v>
      </c>
      <c r="O4652" s="153" t="s">
        <v>398</v>
      </c>
      <c r="P4652" s="32">
        <v>796</v>
      </c>
      <c r="Q4652" s="153" t="s">
        <v>47</v>
      </c>
      <c r="R4652" s="58">
        <v>3</v>
      </c>
      <c r="S4652" s="102">
        <v>227000</v>
      </c>
      <c r="T4652" s="35">
        <f>S4652*R4652</f>
        <v>681000</v>
      </c>
      <c r="U4652" s="35">
        <f t="shared" si="353"/>
        <v>762720.00000000012</v>
      </c>
      <c r="V4652" s="355"/>
      <c r="W4652" s="153">
        <v>2016</v>
      </c>
      <c r="X4652" s="153"/>
    </row>
    <row r="4653" spans="1:61" s="40" customFormat="1" ht="50.1" customHeight="1">
      <c r="A4653" s="70" t="s">
        <v>11593</v>
      </c>
      <c r="B4653" s="30" t="s">
        <v>35</v>
      </c>
      <c r="C4653" s="220" t="s">
        <v>6180</v>
      </c>
      <c r="D4653" s="42" t="s">
        <v>6088</v>
      </c>
      <c r="E4653" s="220" t="s">
        <v>6181</v>
      </c>
      <c r="F4653" s="220"/>
      <c r="G4653" s="32" t="s">
        <v>40</v>
      </c>
      <c r="H4653" s="30">
        <v>0</v>
      </c>
      <c r="I4653" s="67">
        <v>590000000</v>
      </c>
      <c r="J4653" s="32" t="s">
        <v>41</v>
      </c>
      <c r="K4653" s="32" t="s">
        <v>2656</v>
      </c>
      <c r="L4653" s="32" t="s">
        <v>43</v>
      </c>
      <c r="M4653" s="32" t="s">
        <v>84</v>
      </c>
      <c r="N4653" s="54" t="s">
        <v>2369</v>
      </c>
      <c r="O4653" s="32" t="s">
        <v>483</v>
      </c>
      <c r="P4653" s="32">
        <v>168</v>
      </c>
      <c r="Q4653" s="30" t="s">
        <v>163</v>
      </c>
      <c r="R4653" s="230">
        <v>12</v>
      </c>
      <c r="S4653" s="58">
        <v>586403.28</v>
      </c>
      <c r="T4653" s="210">
        <f>R4653*S4653</f>
        <v>7036839.3600000003</v>
      </c>
      <c r="U4653" s="44">
        <f t="shared" si="353"/>
        <v>7881260.0832000012</v>
      </c>
      <c r="V4653" s="221"/>
      <c r="W4653" s="32">
        <v>2016</v>
      </c>
      <c r="X4653" s="221"/>
    </row>
    <row r="4654" spans="1:61" s="40" customFormat="1" ht="50.1" customHeight="1">
      <c r="A4654" s="70" t="s">
        <v>11594</v>
      </c>
      <c r="B4654" s="54" t="s">
        <v>35</v>
      </c>
      <c r="C4654" s="42" t="s">
        <v>11595</v>
      </c>
      <c r="D4654" s="42" t="s">
        <v>2130</v>
      </c>
      <c r="E4654" s="42" t="s">
        <v>11596</v>
      </c>
      <c r="F4654" s="161" t="s">
        <v>11597</v>
      </c>
      <c r="G4654" s="30" t="s">
        <v>40</v>
      </c>
      <c r="H4654" s="239">
        <v>0</v>
      </c>
      <c r="I4654" s="67">
        <v>590000000</v>
      </c>
      <c r="J4654" s="68" t="s">
        <v>394</v>
      </c>
      <c r="K4654" s="30" t="s">
        <v>2656</v>
      </c>
      <c r="L4654" s="30" t="s">
        <v>396</v>
      </c>
      <c r="M4654" s="30" t="s">
        <v>69</v>
      </c>
      <c r="N4654" s="30" t="s">
        <v>5908</v>
      </c>
      <c r="O4654" s="30" t="s">
        <v>731</v>
      </c>
      <c r="P4654" s="32">
        <v>796</v>
      </c>
      <c r="Q4654" s="30" t="s">
        <v>47</v>
      </c>
      <c r="R4654" s="315">
        <v>2</v>
      </c>
      <c r="S4654" s="315">
        <v>21500</v>
      </c>
      <c r="T4654" s="44">
        <f>S4654*R4654</f>
        <v>43000</v>
      </c>
      <c r="U4654" s="44">
        <f t="shared" si="353"/>
        <v>48160.000000000007</v>
      </c>
      <c r="V4654" s="30"/>
      <c r="W4654" s="68">
        <v>2016</v>
      </c>
      <c r="X4654" s="30"/>
    </row>
    <row r="4655" spans="1:61" s="40" customFormat="1" ht="50.1" customHeight="1">
      <c r="A4655" s="70" t="s">
        <v>11598</v>
      </c>
      <c r="B4655" s="30" t="s">
        <v>35</v>
      </c>
      <c r="C4655" s="128" t="s">
        <v>11599</v>
      </c>
      <c r="D4655" s="128" t="s">
        <v>2280</v>
      </c>
      <c r="E4655" s="128" t="s">
        <v>11600</v>
      </c>
      <c r="F4655" s="31"/>
      <c r="G4655" s="32" t="s">
        <v>40</v>
      </c>
      <c r="H4655" s="30">
        <v>0</v>
      </c>
      <c r="I4655" s="67">
        <v>590000000</v>
      </c>
      <c r="J4655" s="32" t="s">
        <v>41</v>
      </c>
      <c r="K4655" s="32" t="s">
        <v>2656</v>
      </c>
      <c r="L4655" s="32" t="s">
        <v>43</v>
      </c>
      <c r="M4655" s="32" t="s">
        <v>84</v>
      </c>
      <c r="N4655" s="54" t="s">
        <v>154</v>
      </c>
      <c r="O4655" s="32" t="s">
        <v>11601</v>
      </c>
      <c r="P4655" s="32">
        <v>168</v>
      </c>
      <c r="Q4655" s="30" t="s">
        <v>163</v>
      </c>
      <c r="R4655" s="230">
        <v>4.1890000000000001</v>
      </c>
      <c r="S4655" s="58">
        <v>325000</v>
      </c>
      <c r="T4655" s="210">
        <f t="shared" ref="T4655:T4672" si="354">R4655*S4655</f>
        <v>1361425</v>
      </c>
      <c r="U4655" s="44">
        <f t="shared" ref="U4655:U4677" si="355">T4655*1.12</f>
        <v>1524796.0000000002</v>
      </c>
      <c r="V4655" s="32"/>
      <c r="W4655" s="32">
        <v>2016</v>
      </c>
      <c r="X4655" s="32"/>
    </row>
    <row r="4656" spans="1:61" s="40" customFormat="1" ht="50.1" customHeight="1">
      <c r="A4656" s="70" t="s">
        <v>11602</v>
      </c>
      <c r="B4656" s="30" t="s">
        <v>35</v>
      </c>
      <c r="C4656" s="128" t="s">
        <v>11603</v>
      </c>
      <c r="D4656" s="128" t="s">
        <v>2280</v>
      </c>
      <c r="E4656" s="128" t="s">
        <v>11604</v>
      </c>
      <c r="F4656" s="31"/>
      <c r="G4656" s="32" t="s">
        <v>40</v>
      </c>
      <c r="H4656" s="30">
        <v>0</v>
      </c>
      <c r="I4656" s="67">
        <v>590000000</v>
      </c>
      <c r="J4656" s="32" t="s">
        <v>41</v>
      </c>
      <c r="K4656" s="32" t="s">
        <v>2656</v>
      </c>
      <c r="L4656" s="32" t="s">
        <v>43</v>
      </c>
      <c r="M4656" s="32" t="s">
        <v>84</v>
      </c>
      <c r="N4656" s="54" t="s">
        <v>154</v>
      </c>
      <c r="O4656" s="32" t="s">
        <v>11601</v>
      </c>
      <c r="P4656" s="32">
        <v>168</v>
      </c>
      <c r="Q4656" s="30" t="s">
        <v>163</v>
      </c>
      <c r="R4656" s="230">
        <v>0.13800000000000001</v>
      </c>
      <c r="S4656" s="58">
        <v>219732.14</v>
      </c>
      <c r="T4656" s="210">
        <f t="shared" si="354"/>
        <v>30323.035320000003</v>
      </c>
      <c r="U4656" s="44">
        <f t="shared" si="355"/>
        <v>33961.799558400009</v>
      </c>
      <c r="V4656" s="32"/>
      <c r="W4656" s="32">
        <v>2016</v>
      </c>
      <c r="X4656" s="32"/>
    </row>
    <row r="4657" spans="1:24" s="40" customFormat="1" ht="50.1" customHeight="1">
      <c r="A4657" s="70" t="s">
        <v>11605</v>
      </c>
      <c r="B4657" s="30" t="s">
        <v>35</v>
      </c>
      <c r="C4657" s="128" t="s">
        <v>11606</v>
      </c>
      <c r="D4657" s="128" t="s">
        <v>2280</v>
      </c>
      <c r="E4657" s="128" t="s">
        <v>11607</v>
      </c>
      <c r="F4657" s="31"/>
      <c r="G4657" s="32" t="s">
        <v>40</v>
      </c>
      <c r="H4657" s="30">
        <v>0</v>
      </c>
      <c r="I4657" s="67">
        <v>590000000</v>
      </c>
      <c r="J4657" s="32" t="s">
        <v>41</v>
      </c>
      <c r="K4657" s="32" t="s">
        <v>2656</v>
      </c>
      <c r="L4657" s="32" t="s">
        <v>43</v>
      </c>
      <c r="M4657" s="32" t="s">
        <v>84</v>
      </c>
      <c r="N4657" s="54" t="s">
        <v>154</v>
      </c>
      <c r="O4657" s="32" t="s">
        <v>11601</v>
      </c>
      <c r="P4657" s="32">
        <v>168</v>
      </c>
      <c r="Q4657" s="30" t="s">
        <v>163</v>
      </c>
      <c r="R4657" s="230">
        <v>0.23799999999999999</v>
      </c>
      <c r="S4657" s="58">
        <v>219732.14</v>
      </c>
      <c r="T4657" s="210">
        <f t="shared" si="354"/>
        <v>52296.249320000003</v>
      </c>
      <c r="U4657" s="44">
        <f t="shared" si="355"/>
        <v>58571.79923840001</v>
      </c>
      <c r="V4657" s="32"/>
      <c r="W4657" s="32">
        <v>2016</v>
      </c>
      <c r="X4657" s="32"/>
    </row>
    <row r="4658" spans="1:24" s="40" customFormat="1" ht="50.1" customHeight="1">
      <c r="A4658" s="70" t="s">
        <v>11608</v>
      </c>
      <c r="B4658" s="30" t="s">
        <v>35</v>
      </c>
      <c r="C4658" s="128" t="s">
        <v>2467</v>
      </c>
      <c r="D4658" s="128" t="s">
        <v>2280</v>
      </c>
      <c r="E4658" s="128" t="s">
        <v>2468</v>
      </c>
      <c r="F4658" s="31"/>
      <c r="G4658" s="32" t="s">
        <v>40</v>
      </c>
      <c r="H4658" s="30">
        <v>0</v>
      </c>
      <c r="I4658" s="67">
        <v>590000000</v>
      </c>
      <c r="J4658" s="32" t="s">
        <v>41</v>
      </c>
      <c r="K4658" s="32" t="s">
        <v>2656</v>
      </c>
      <c r="L4658" s="32" t="s">
        <v>43</v>
      </c>
      <c r="M4658" s="32" t="s">
        <v>84</v>
      </c>
      <c r="N4658" s="54" t="s">
        <v>154</v>
      </c>
      <c r="O4658" s="32" t="s">
        <v>11601</v>
      </c>
      <c r="P4658" s="32">
        <v>168</v>
      </c>
      <c r="Q4658" s="30" t="s">
        <v>163</v>
      </c>
      <c r="R4658" s="230">
        <v>0.28999999999999998</v>
      </c>
      <c r="S4658" s="58">
        <v>219732.14</v>
      </c>
      <c r="T4658" s="210">
        <f t="shared" si="354"/>
        <v>63722.320599999999</v>
      </c>
      <c r="U4658" s="44">
        <f t="shared" si="355"/>
        <v>71368.999072000006</v>
      </c>
      <c r="V4658" s="32"/>
      <c r="W4658" s="32">
        <v>2016</v>
      </c>
      <c r="X4658" s="32"/>
    </row>
    <row r="4659" spans="1:24" s="40" customFormat="1" ht="50.1" customHeight="1">
      <c r="A4659" s="70" t="s">
        <v>11609</v>
      </c>
      <c r="B4659" s="30" t="s">
        <v>35</v>
      </c>
      <c r="C4659" s="128" t="s">
        <v>2810</v>
      </c>
      <c r="D4659" s="128" t="s">
        <v>2811</v>
      </c>
      <c r="E4659" s="128" t="s">
        <v>2812</v>
      </c>
      <c r="F4659" s="42" t="s">
        <v>11610</v>
      </c>
      <c r="G4659" s="32" t="s">
        <v>40</v>
      </c>
      <c r="H4659" s="30">
        <v>0</v>
      </c>
      <c r="I4659" s="67">
        <v>590000000</v>
      </c>
      <c r="J4659" s="32" t="s">
        <v>41</v>
      </c>
      <c r="K4659" s="32" t="s">
        <v>2656</v>
      </c>
      <c r="L4659" s="32" t="s">
        <v>43</v>
      </c>
      <c r="M4659" s="32" t="s">
        <v>84</v>
      </c>
      <c r="N4659" s="54" t="s">
        <v>154</v>
      </c>
      <c r="O4659" s="32" t="s">
        <v>11601</v>
      </c>
      <c r="P4659" s="32">
        <v>166</v>
      </c>
      <c r="Q4659" s="30" t="s">
        <v>134</v>
      </c>
      <c r="R4659" s="230">
        <v>841</v>
      </c>
      <c r="S4659" s="58">
        <v>213.39</v>
      </c>
      <c r="T4659" s="210">
        <f t="shared" si="354"/>
        <v>179460.99</v>
      </c>
      <c r="U4659" s="44">
        <f t="shared" si="355"/>
        <v>200996.3088</v>
      </c>
      <c r="V4659" s="32"/>
      <c r="W4659" s="32">
        <v>2016</v>
      </c>
      <c r="X4659" s="32"/>
    </row>
    <row r="4660" spans="1:24" s="40" customFormat="1" ht="50.1" customHeight="1">
      <c r="A4660" s="70" t="s">
        <v>11611</v>
      </c>
      <c r="B4660" s="30" t="s">
        <v>35</v>
      </c>
      <c r="C4660" s="128" t="s">
        <v>11612</v>
      </c>
      <c r="D4660" s="128" t="s">
        <v>2811</v>
      </c>
      <c r="E4660" s="128" t="s">
        <v>11613</v>
      </c>
      <c r="F4660" s="42" t="s">
        <v>11614</v>
      </c>
      <c r="G4660" s="32" t="s">
        <v>40</v>
      </c>
      <c r="H4660" s="30">
        <v>0</v>
      </c>
      <c r="I4660" s="67">
        <v>590000000</v>
      </c>
      <c r="J4660" s="32" t="s">
        <v>41</v>
      </c>
      <c r="K4660" s="32" t="s">
        <v>2656</v>
      </c>
      <c r="L4660" s="32" t="s">
        <v>43</v>
      </c>
      <c r="M4660" s="32" t="s">
        <v>84</v>
      </c>
      <c r="N4660" s="54" t="s">
        <v>154</v>
      </c>
      <c r="O4660" s="32" t="s">
        <v>11601</v>
      </c>
      <c r="P4660" s="32">
        <v>168</v>
      </c>
      <c r="Q4660" s="30" t="s">
        <v>163</v>
      </c>
      <c r="R4660" s="230">
        <v>5.125</v>
      </c>
      <c r="S4660" s="58">
        <v>266160.71000000002</v>
      </c>
      <c r="T4660" s="210">
        <f t="shared" si="354"/>
        <v>1364073.6387500002</v>
      </c>
      <c r="U4660" s="44">
        <f t="shared" si="355"/>
        <v>1527762.4754000003</v>
      </c>
      <c r="V4660" s="32"/>
      <c r="W4660" s="32">
        <v>2016</v>
      </c>
      <c r="X4660" s="32"/>
    </row>
    <row r="4661" spans="1:24" s="40" customFormat="1" ht="50.1" customHeight="1">
      <c r="A4661" s="70" t="s">
        <v>11615</v>
      </c>
      <c r="B4661" s="30" t="s">
        <v>35</v>
      </c>
      <c r="C4661" s="42" t="s">
        <v>11217</v>
      </c>
      <c r="D4661" s="42" t="s">
        <v>6088</v>
      </c>
      <c r="E4661" s="42" t="s">
        <v>11218</v>
      </c>
      <c r="F4661" s="161" t="s">
        <v>11616</v>
      </c>
      <c r="G4661" s="32" t="s">
        <v>40</v>
      </c>
      <c r="H4661" s="30">
        <v>0</v>
      </c>
      <c r="I4661" s="67">
        <v>590000000</v>
      </c>
      <c r="J4661" s="32" t="s">
        <v>41</v>
      </c>
      <c r="K4661" s="32" t="s">
        <v>2656</v>
      </c>
      <c r="L4661" s="32" t="s">
        <v>43</v>
      </c>
      <c r="M4661" s="32" t="s">
        <v>84</v>
      </c>
      <c r="N4661" s="54" t="s">
        <v>154</v>
      </c>
      <c r="O4661" s="32" t="s">
        <v>11601</v>
      </c>
      <c r="P4661" s="32">
        <v>168</v>
      </c>
      <c r="Q4661" s="30" t="s">
        <v>163</v>
      </c>
      <c r="R4661" s="230">
        <v>0.02</v>
      </c>
      <c r="S4661" s="58">
        <v>221026.79</v>
      </c>
      <c r="T4661" s="210">
        <f t="shared" si="354"/>
        <v>4420.5358000000006</v>
      </c>
      <c r="U4661" s="44">
        <f t="shared" si="355"/>
        <v>4951.0000960000007</v>
      </c>
      <c r="V4661" s="231"/>
      <c r="W4661" s="32">
        <v>2016</v>
      </c>
      <c r="X4661" s="221"/>
    </row>
    <row r="4662" spans="1:24" s="40" customFormat="1" ht="50.1" customHeight="1">
      <c r="A4662" s="70" t="s">
        <v>11617</v>
      </c>
      <c r="B4662" s="30" t="s">
        <v>35</v>
      </c>
      <c r="C4662" s="42" t="s">
        <v>11618</v>
      </c>
      <c r="D4662" s="42" t="s">
        <v>2280</v>
      </c>
      <c r="E4662" s="42" t="s">
        <v>11619</v>
      </c>
      <c r="F4662" s="161"/>
      <c r="G4662" s="32" t="s">
        <v>40</v>
      </c>
      <c r="H4662" s="30">
        <v>0</v>
      </c>
      <c r="I4662" s="67">
        <v>590000000</v>
      </c>
      <c r="J4662" s="32" t="s">
        <v>41</v>
      </c>
      <c r="K4662" s="32" t="s">
        <v>2656</v>
      </c>
      <c r="L4662" s="32" t="s">
        <v>43</v>
      </c>
      <c r="M4662" s="32" t="s">
        <v>84</v>
      </c>
      <c r="N4662" s="54" t="s">
        <v>154</v>
      </c>
      <c r="O4662" s="32" t="s">
        <v>11601</v>
      </c>
      <c r="P4662" s="32">
        <v>168</v>
      </c>
      <c r="Q4662" s="30" t="s">
        <v>163</v>
      </c>
      <c r="R4662" s="230">
        <v>2.9000000000000001E-2</v>
      </c>
      <c r="S4662" s="58">
        <v>263482.14</v>
      </c>
      <c r="T4662" s="210">
        <f t="shared" si="354"/>
        <v>7640.9820600000012</v>
      </c>
      <c r="U4662" s="44">
        <f t="shared" si="355"/>
        <v>8557.8999072000024</v>
      </c>
      <c r="V4662" s="231"/>
      <c r="W4662" s="32">
        <v>2016</v>
      </c>
      <c r="X4662" s="221"/>
    </row>
    <row r="4663" spans="1:24" s="40" customFormat="1" ht="50.1" customHeight="1">
      <c r="A4663" s="70" t="s">
        <v>11620</v>
      </c>
      <c r="B4663" s="30" t="s">
        <v>35</v>
      </c>
      <c r="C4663" s="42" t="s">
        <v>11621</v>
      </c>
      <c r="D4663" s="42" t="s">
        <v>6088</v>
      </c>
      <c r="E4663" s="42" t="s">
        <v>11622</v>
      </c>
      <c r="F4663" s="161"/>
      <c r="G4663" s="32" t="s">
        <v>40</v>
      </c>
      <c r="H4663" s="30">
        <v>0</v>
      </c>
      <c r="I4663" s="67">
        <v>590000000</v>
      </c>
      <c r="J4663" s="32" t="s">
        <v>41</v>
      </c>
      <c r="K4663" s="32" t="s">
        <v>2656</v>
      </c>
      <c r="L4663" s="32" t="s">
        <v>43</v>
      </c>
      <c r="M4663" s="32" t="s">
        <v>84</v>
      </c>
      <c r="N4663" s="54" t="s">
        <v>154</v>
      </c>
      <c r="O4663" s="32" t="s">
        <v>11601</v>
      </c>
      <c r="P4663" s="32">
        <v>168</v>
      </c>
      <c r="Q4663" s="30" t="s">
        <v>163</v>
      </c>
      <c r="R4663" s="230">
        <v>0.04</v>
      </c>
      <c r="S4663" s="58">
        <v>2840178.57</v>
      </c>
      <c r="T4663" s="210">
        <f t="shared" si="354"/>
        <v>113607.1428</v>
      </c>
      <c r="U4663" s="44">
        <f t="shared" si="355"/>
        <v>127239.99993600001</v>
      </c>
      <c r="V4663" s="231"/>
      <c r="W4663" s="32">
        <v>2016</v>
      </c>
      <c r="X4663" s="221"/>
    </row>
    <row r="4664" spans="1:24" s="40" customFormat="1" ht="50.1" customHeight="1">
      <c r="A4664" s="70" t="s">
        <v>11623</v>
      </c>
      <c r="B4664" s="30" t="s">
        <v>35</v>
      </c>
      <c r="C4664" s="42" t="s">
        <v>11624</v>
      </c>
      <c r="D4664" s="42" t="s">
        <v>6088</v>
      </c>
      <c r="E4664" s="42" t="s">
        <v>11625</v>
      </c>
      <c r="F4664" s="161"/>
      <c r="G4664" s="32" t="s">
        <v>40</v>
      </c>
      <c r="H4664" s="30">
        <v>0</v>
      </c>
      <c r="I4664" s="67">
        <v>590000000</v>
      </c>
      <c r="J4664" s="32" t="s">
        <v>41</v>
      </c>
      <c r="K4664" s="32" t="s">
        <v>2656</v>
      </c>
      <c r="L4664" s="32" t="s">
        <v>43</v>
      </c>
      <c r="M4664" s="32" t="s">
        <v>84</v>
      </c>
      <c r="N4664" s="54" t="s">
        <v>154</v>
      </c>
      <c r="O4664" s="32" t="s">
        <v>11601</v>
      </c>
      <c r="P4664" s="32">
        <v>168</v>
      </c>
      <c r="Q4664" s="30" t="s">
        <v>163</v>
      </c>
      <c r="R4664" s="230">
        <v>0.02</v>
      </c>
      <c r="S4664" s="58">
        <v>2840178.57</v>
      </c>
      <c r="T4664" s="210">
        <f t="shared" si="354"/>
        <v>56803.571400000001</v>
      </c>
      <c r="U4664" s="44">
        <f t="shared" si="355"/>
        <v>63619.999968000004</v>
      </c>
      <c r="V4664" s="231"/>
      <c r="W4664" s="32">
        <v>2016</v>
      </c>
      <c r="X4664" s="221"/>
    </row>
    <row r="4665" spans="1:24" s="40" customFormat="1" ht="50.1" customHeight="1">
      <c r="A4665" s="70" t="s">
        <v>11626</v>
      </c>
      <c r="B4665" s="30" t="s">
        <v>35</v>
      </c>
      <c r="C4665" s="42" t="s">
        <v>6213</v>
      </c>
      <c r="D4665" s="42" t="s">
        <v>6088</v>
      </c>
      <c r="E4665" s="42" t="s">
        <v>6214</v>
      </c>
      <c r="F4665" s="42"/>
      <c r="G4665" s="32" t="s">
        <v>40</v>
      </c>
      <c r="H4665" s="30">
        <v>0</v>
      </c>
      <c r="I4665" s="67">
        <v>590000000</v>
      </c>
      <c r="J4665" s="32" t="s">
        <v>41</v>
      </c>
      <c r="K4665" s="32" t="s">
        <v>2656</v>
      </c>
      <c r="L4665" s="32" t="s">
        <v>43</v>
      </c>
      <c r="M4665" s="32" t="s">
        <v>84</v>
      </c>
      <c r="N4665" s="54" t="s">
        <v>154</v>
      </c>
      <c r="O4665" s="32" t="s">
        <v>11601</v>
      </c>
      <c r="P4665" s="32">
        <v>168</v>
      </c>
      <c r="Q4665" s="30" t="s">
        <v>163</v>
      </c>
      <c r="R4665" s="230">
        <v>4.2000000000000003E-2</v>
      </c>
      <c r="S4665" s="58">
        <v>2093660.71</v>
      </c>
      <c r="T4665" s="210">
        <f t="shared" si="354"/>
        <v>87933.749819999997</v>
      </c>
      <c r="U4665" s="44">
        <f t="shared" si="355"/>
        <v>98485.79979840001</v>
      </c>
      <c r="V4665" s="231"/>
      <c r="W4665" s="32">
        <v>2016</v>
      </c>
      <c r="X4665" s="221"/>
    </row>
    <row r="4666" spans="1:24" s="40" customFormat="1" ht="50.1" customHeight="1">
      <c r="A4666" s="70" t="s">
        <v>11627</v>
      </c>
      <c r="B4666" s="30" t="s">
        <v>35</v>
      </c>
      <c r="C4666" s="128" t="s">
        <v>11628</v>
      </c>
      <c r="D4666" s="128" t="s">
        <v>2280</v>
      </c>
      <c r="E4666" s="128" t="s">
        <v>11629</v>
      </c>
      <c r="F4666" s="42" t="s">
        <v>11630</v>
      </c>
      <c r="G4666" s="32" t="s">
        <v>40</v>
      </c>
      <c r="H4666" s="30">
        <v>0</v>
      </c>
      <c r="I4666" s="67">
        <v>590000000</v>
      </c>
      <c r="J4666" s="32" t="s">
        <v>41</v>
      </c>
      <c r="K4666" s="32" t="s">
        <v>2656</v>
      </c>
      <c r="L4666" s="32" t="s">
        <v>43</v>
      </c>
      <c r="M4666" s="32" t="s">
        <v>84</v>
      </c>
      <c r="N4666" s="54" t="s">
        <v>154</v>
      </c>
      <c r="O4666" s="32" t="s">
        <v>11601</v>
      </c>
      <c r="P4666" s="32">
        <v>166</v>
      </c>
      <c r="Q4666" s="30" t="s">
        <v>134</v>
      </c>
      <c r="R4666" s="230">
        <v>150</v>
      </c>
      <c r="S4666" s="58">
        <v>220.54</v>
      </c>
      <c r="T4666" s="210">
        <f t="shared" si="354"/>
        <v>33081</v>
      </c>
      <c r="U4666" s="44">
        <f t="shared" si="355"/>
        <v>37050.720000000001</v>
      </c>
      <c r="V4666" s="231"/>
      <c r="W4666" s="32">
        <v>2016</v>
      </c>
      <c r="X4666" s="221"/>
    </row>
    <row r="4667" spans="1:24" s="40" customFormat="1" ht="50.1" customHeight="1">
      <c r="A4667" s="70" t="s">
        <v>11631</v>
      </c>
      <c r="B4667" s="30" t="s">
        <v>35</v>
      </c>
      <c r="C4667" s="128" t="s">
        <v>2871</v>
      </c>
      <c r="D4667" s="128" t="s">
        <v>2811</v>
      </c>
      <c r="E4667" s="128" t="s">
        <v>2872</v>
      </c>
      <c r="F4667" s="42"/>
      <c r="G4667" s="32" t="s">
        <v>40</v>
      </c>
      <c r="H4667" s="30">
        <v>0</v>
      </c>
      <c r="I4667" s="67">
        <v>590000000</v>
      </c>
      <c r="J4667" s="32" t="s">
        <v>41</v>
      </c>
      <c r="K4667" s="32" t="s">
        <v>2656</v>
      </c>
      <c r="L4667" s="32" t="s">
        <v>43</v>
      </c>
      <c r="M4667" s="32" t="s">
        <v>84</v>
      </c>
      <c r="N4667" s="54" t="s">
        <v>154</v>
      </c>
      <c r="O4667" s="32" t="s">
        <v>11601</v>
      </c>
      <c r="P4667" s="32">
        <v>168</v>
      </c>
      <c r="Q4667" s="98" t="s">
        <v>163</v>
      </c>
      <c r="R4667" s="230">
        <v>0.23400000000000001</v>
      </c>
      <c r="S4667" s="58">
        <v>1390178.57</v>
      </c>
      <c r="T4667" s="210">
        <f t="shared" si="354"/>
        <v>325301.78538000002</v>
      </c>
      <c r="U4667" s="44">
        <f t="shared" si="355"/>
        <v>364337.99962560006</v>
      </c>
      <c r="V4667" s="231"/>
      <c r="W4667" s="32">
        <v>2016</v>
      </c>
      <c r="X4667" s="221"/>
    </row>
    <row r="4668" spans="1:24" s="40" customFormat="1" ht="50.1" customHeight="1">
      <c r="A4668" s="70" t="s">
        <v>11632</v>
      </c>
      <c r="B4668" s="30" t="s">
        <v>35</v>
      </c>
      <c r="C4668" s="42" t="s">
        <v>11450</v>
      </c>
      <c r="D4668" s="42" t="s">
        <v>4772</v>
      </c>
      <c r="E4668" s="42" t="s">
        <v>11451</v>
      </c>
      <c r="F4668" s="42"/>
      <c r="G4668" s="32" t="s">
        <v>40</v>
      </c>
      <c r="H4668" s="30">
        <v>0</v>
      </c>
      <c r="I4668" s="67">
        <v>590000000</v>
      </c>
      <c r="J4668" s="32" t="s">
        <v>41</v>
      </c>
      <c r="K4668" s="32" t="s">
        <v>2656</v>
      </c>
      <c r="L4668" s="32" t="s">
        <v>43</v>
      </c>
      <c r="M4668" s="32" t="s">
        <v>84</v>
      </c>
      <c r="N4668" s="89" t="s">
        <v>154</v>
      </c>
      <c r="O4668" s="32" t="s">
        <v>11601</v>
      </c>
      <c r="P4668" s="30">
        <v>166</v>
      </c>
      <c r="Q4668" s="30" t="s">
        <v>134</v>
      </c>
      <c r="R4668" s="230">
        <v>12</v>
      </c>
      <c r="S4668" s="58">
        <v>9669.64</v>
      </c>
      <c r="T4668" s="210">
        <f t="shared" si="354"/>
        <v>116035.68</v>
      </c>
      <c r="U4668" s="44">
        <f t="shared" si="355"/>
        <v>129959.96160000001</v>
      </c>
      <c r="V4668" s="221"/>
      <c r="W4668" s="32">
        <v>2016</v>
      </c>
      <c r="X4668" s="221"/>
    </row>
    <row r="4669" spans="1:24" s="40" customFormat="1" ht="50.1" customHeight="1">
      <c r="A4669" s="70" t="s">
        <v>11633</v>
      </c>
      <c r="B4669" s="30" t="s">
        <v>35</v>
      </c>
      <c r="C4669" s="31" t="s">
        <v>4771</v>
      </c>
      <c r="D4669" s="88" t="s">
        <v>4772</v>
      </c>
      <c r="E4669" s="88" t="s">
        <v>4773</v>
      </c>
      <c r="F4669" s="42"/>
      <c r="G4669" s="32" t="s">
        <v>40</v>
      </c>
      <c r="H4669" s="30">
        <v>0</v>
      </c>
      <c r="I4669" s="67">
        <v>590000000</v>
      </c>
      <c r="J4669" s="32" t="s">
        <v>41</v>
      </c>
      <c r="K4669" s="32" t="s">
        <v>2656</v>
      </c>
      <c r="L4669" s="32" t="s">
        <v>43</v>
      </c>
      <c r="M4669" s="32" t="s">
        <v>84</v>
      </c>
      <c r="N4669" s="89" t="s">
        <v>154</v>
      </c>
      <c r="O4669" s="32" t="s">
        <v>11601</v>
      </c>
      <c r="P4669" s="32">
        <v>168</v>
      </c>
      <c r="Q4669" s="98" t="s">
        <v>163</v>
      </c>
      <c r="R4669" s="230">
        <v>0.108</v>
      </c>
      <c r="S4669" s="58">
        <v>276785.71000000002</v>
      </c>
      <c r="T4669" s="44">
        <f t="shared" si="354"/>
        <v>29892.856680000001</v>
      </c>
      <c r="U4669" s="44">
        <f t="shared" si="355"/>
        <v>33479.999481600003</v>
      </c>
      <c r="V4669" s="220"/>
      <c r="W4669" s="32">
        <v>2016</v>
      </c>
      <c r="X4669" s="220"/>
    </row>
    <row r="4670" spans="1:24" s="40" customFormat="1" ht="50.1" customHeight="1">
      <c r="A4670" s="70" t="s">
        <v>11634</v>
      </c>
      <c r="B4670" s="30" t="s">
        <v>35</v>
      </c>
      <c r="C4670" s="128" t="s">
        <v>11635</v>
      </c>
      <c r="D4670" s="128" t="s">
        <v>2811</v>
      </c>
      <c r="E4670" s="128" t="s">
        <v>2812</v>
      </c>
      <c r="F4670" s="42" t="s">
        <v>11636</v>
      </c>
      <c r="G4670" s="32" t="s">
        <v>40</v>
      </c>
      <c r="H4670" s="30">
        <v>0</v>
      </c>
      <c r="I4670" s="67">
        <v>590000000</v>
      </c>
      <c r="J4670" s="32" t="s">
        <v>41</v>
      </c>
      <c r="K4670" s="32" t="s">
        <v>2656</v>
      </c>
      <c r="L4670" s="32" t="s">
        <v>43</v>
      </c>
      <c r="M4670" s="32" t="s">
        <v>84</v>
      </c>
      <c r="N4670" s="89" t="s">
        <v>154</v>
      </c>
      <c r="O4670" s="32" t="s">
        <v>11601</v>
      </c>
      <c r="P4670" s="32">
        <v>168</v>
      </c>
      <c r="Q4670" s="98" t="s">
        <v>163</v>
      </c>
      <c r="R4670" s="208">
        <v>8.7439999999999998</v>
      </c>
      <c r="S4670" s="58">
        <v>266964.28999999998</v>
      </c>
      <c r="T4670" s="44">
        <f t="shared" si="354"/>
        <v>2334335.7517599999</v>
      </c>
      <c r="U4670" s="44">
        <f t="shared" si="355"/>
        <v>2614456.0419712001</v>
      </c>
      <c r="V4670" s="220"/>
      <c r="W4670" s="32">
        <v>2016</v>
      </c>
      <c r="X4670" s="220"/>
    </row>
    <row r="4671" spans="1:24" s="40" customFormat="1" ht="50.1" customHeight="1">
      <c r="A4671" s="70" t="s">
        <v>11637</v>
      </c>
      <c r="B4671" s="30" t="s">
        <v>35</v>
      </c>
      <c r="C4671" s="128" t="s">
        <v>11638</v>
      </c>
      <c r="D4671" s="128" t="s">
        <v>4897</v>
      </c>
      <c r="E4671" s="128" t="s">
        <v>11639</v>
      </c>
      <c r="F4671" s="42"/>
      <c r="G4671" s="32" t="s">
        <v>40</v>
      </c>
      <c r="H4671" s="30">
        <v>0</v>
      </c>
      <c r="I4671" s="67">
        <v>590000000</v>
      </c>
      <c r="J4671" s="32" t="s">
        <v>41</v>
      </c>
      <c r="K4671" s="32" t="s">
        <v>2656</v>
      </c>
      <c r="L4671" s="32" t="s">
        <v>43</v>
      </c>
      <c r="M4671" s="32" t="s">
        <v>84</v>
      </c>
      <c r="N4671" s="54" t="s">
        <v>154</v>
      </c>
      <c r="O4671" s="32" t="s">
        <v>11601</v>
      </c>
      <c r="P4671" s="32">
        <v>166</v>
      </c>
      <c r="Q4671" s="30" t="s">
        <v>134</v>
      </c>
      <c r="R4671" s="43">
        <v>20</v>
      </c>
      <c r="S4671" s="58">
        <v>2544.64</v>
      </c>
      <c r="T4671" s="44">
        <f t="shared" si="354"/>
        <v>50892.799999999996</v>
      </c>
      <c r="U4671" s="44">
        <f t="shared" si="355"/>
        <v>56999.936000000002</v>
      </c>
      <c r="V4671" s="220"/>
      <c r="W4671" s="32">
        <v>2016</v>
      </c>
      <c r="X4671" s="220"/>
    </row>
    <row r="4672" spans="1:24" s="40" customFormat="1" ht="50.1" customHeight="1">
      <c r="A4672" s="70" t="s">
        <v>11640</v>
      </c>
      <c r="B4672" s="30" t="s">
        <v>35</v>
      </c>
      <c r="C4672" s="42" t="s">
        <v>11641</v>
      </c>
      <c r="D4672" s="42" t="s">
        <v>1219</v>
      </c>
      <c r="E4672" s="42" t="s">
        <v>11642</v>
      </c>
      <c r="F4672" s="42" t="s">
        <v>11643</v>
      </c>
      <c r="G4672" s="32" t="s">
        <v>40</v>
      </c>
      <c r="H4672" s="33">
        <v>0</v>
      </c>
      <c r="I4672" s="67">
        <v>590000000</v>
      </c>
      <c r="J4672" s="32" t="s">
        <v>6956</v>
      </c>
      <c r="K4672" s="32" t="s">
        <v>2656</v>
      </c>
      <c r="L4672" s="32" t="s">
        <v>6956</v>
      </c>
      <c r="M4672" s="30" t="s">
        <v>44</v>
      </c>
      <c r="N4672" s="30" t="s">
        <v>9880</v>
      </c>
      <c r="O4672" s="30" t="s">
        <v>11565</v>
      </c>
      <c r="P4672" s="98" t="s">
        <v>1246</v>
      </c>
      <c r="Q4672" s="30" t="s">
        <v>1247</v>
      </c>
      <c r="R4672" s="58">
        <v>50</v>
      </c>
      <c r="S4672" s="58">
        <v>850</v>
      </c>
      <c r="T4672" s="44">
        <f t="shared" si="354"/>
        <v>42500</v>
      </c>
      <c r="U4672" s="44">
        <f t="shared" si="355"/>
        <v>47600.000000000007</v>
      </c>
      <c r="V4672" s="30"/>
      <c r="W4672" s="30">
        <v>2016</v>
      </c>
      <c r="X4672" s="30"/>
    </row>
    <row r="4673" spans="1:24" s="40" customFormat="1" ht="50.1" customHeight="1">
      <c r="A4673" s="70" t="s">
        <v>11644</v>
      </c>
      <c r="B4673" s="30" t="s">
        <v>35</v>
      </c>
      <c r="C4673" s="42" t="s">
        <v>11645</v>
      </c>
      <c r="D4673" s="42" t="s">
        <v>7175</v>
      </c>
      <c r="E4673" s="42" t="s">
        <v>11646</v>
      </c>
      <c r="F4673" s="42" t="s">
        <v>11647</v>
      </c>
      <c r="G4673" s="240" t="s">
        <v>40</v>
      </c>
      <c r="H4673" s="241">
        <v>0</v>
      </c>
      <c r="I4673" s="67">
        <v>590000000</v>
      </c>
      <c r="J4673" s="68" t="s">
        <v>41</v>
      </c>
      <c r="K4673" s="242" t="s">
        <v>2656</v>
      </c>
      <c r="L4673" s="68" t="s">
        <v>43</v>
      </c>
      <c r="M4673" s="70" t="s">
        <v>84</v>
      </c>
      <c r="N4673" s="172" t="s">
        <v>11648</v>
      </c>
      <c r="O4673" s="172" t="s">
        <v>11565</v>
      </c>
      <c r="P4673" s="32">
        <v>796</v>
      </c>
      <c r="Q4673" s="242" t="s">
        <v>47</v>
      </c>
      <c r="R4673" s="58">
        <v>3</v>
      </c>
      <c r="S4673" s="102">
        <v>23000</v>
      </c>
      <c r="T4673" s="44">
        <f>S4673*R4673</f>
        <v>69000</v>
      </c>
      <c r="U4673" s="44">
        <f t="shared" si="355"/>
        <v>77280.000000000015</v>
      </c>
      <c r="V4673" s="327"/>
      <c r="W4673" s="327">
        <v>2016</v>
      </c>
      <c r="X4673" s="123"/>
    </row>
    <row r="4674" spans="1:24" s="40" customFormat="1" ht="50.1" customHeight="1">
      <c r="A4674" s="70" t="s">
        <v>11649</v>
      </c>
      <c r="B4674" s="54" t="s">
        <v>35</v>
      </c>
      <c r="C4674" s="42" t="s">
        <v>11650</v>
      </c>
      <c r="D4674" s="42" t="s">
        <v>11651</v>
      </c>
      <c r="E4674" s="42" t="s">
        <v>11652</v>
      </c>
      <c r="F4674" s="42" t="s">
        <v>11651</v>
      </c>
      <c r="G4674" s="68" t="s">
        <v>40</v>
      </c>
      <c r="H4674" s="68">
        <v>0</v>
      </c>
      <c r="I4674" s="67">
        <v>590000000</v>
      </c>
      <c r="J4674" s="68" t="s">
        <v>41</v>
      </c>
      <c r="K4674" s="68" t="s">
        <v>11653</v>
      </c>
      <c r="L4674" s="68" t="s">
        <v>41</v>
      </c>
      <c r="M4674" s="68" t="s">
        <v>84</v>
      </c>
      <c r="N4674" s="68" t="s">
        <v>5908</v>
      </c>
      <c r="O4674" s="98" t="s">
        <v>354</v>
      </c>
      <c r="P4674" s="32">
        <v>796</v>
      </c>
      <c r="Q4674" s="30" t="s">
        <v>47</v>
      </c>
      <c r="R4674" s="58">
        <v>1</v>
      </c>
      <c r="S4674" s="250">
        <v>4910.71</v>
      </c>
      <c r="T4674" s="311">
        <f>R4674*S4674</f>
        <v>4910.71</v>
      </c>
      <c r="U4674" s="44">
        <f t="shared" si="355"/>
        <v>5499.9952000000003</v>
      </c>
      <c r="V4674" s="211"/>
      <c r="W4674" s="30">
        <v>2016</v>
      </c>
      <c r="X4674" s="226"/>
    </row>
    <row r="4675" spans="1:24" s="40" customFormat="1" ht="50.1" customHeight="1">
      <c r="A4675" s="70" t="s">
        <v>11654</v>
      </c>
      <c r="B4675" s="54" t="s">
        <v>35</v>
      </c>
      <c r="C4675" s="42" t="s">
        <v>11655</v>
      </c>
      <c r="D4675" s="133" t="s">
        <v>11656</v>
      </c>
      <c r="E4675" s="42" t="s">
        <v>11657</v>
      </c>
      <c r="F4675" s="133" t="s">
        <v>11658</v>
      </c>
      <c r="G4675" s="68" t="s">
        <v>40</v>
      </c>
      <c r="H4675" s="68">
        <v>0</v>
      </c>
      <c r="I4675" s="67">
        <v>590000000</v>
      </c>
      <c r="J4675" s="68" t="s">
        <v>41</v>
      </c>
      <c r="K4675" s="68" t="s">
        <v>11653</v>
      </c>
      <c r="L4675" s="68" t="s">
        <v>41</v>
      </c>
      <c r="M4675" s="68" t="s">
        <v>84</v>
      </c>
      <c r="N4675" s="68" t="s">
        <v>5908</v>
      </c>
      <c r="O4675" s="98" t="s">
        <v>398</v>
      </c>
      <c r="P4675" s="68">
        <v>166</v>
      </c>
      <c r="Q4675" s="243" t="s">
        <v>134</v>
      </c>
      <c r="R4675" s="58">
        <v>40</v>
      </c>
      <c r="S4675" s="58">
        <v>5357.15</v>
      </c>
      <c r="T4675" s="311">
        <f>R4675*S4675</f>
        <v>214286</v>
      </c>
      <c r="U4675" s="44">
        <f t="shared" si="355"/>
        <v>240000.32000000004</v>
      </c>
      <c r="V4675" s="340"/>
      <c r="W4675" s="30">
        <v>2016</v>
      </c>
      <c r="X4675" s="214"/>
    </row>
    <row r="4676" spans="1:24" s="40" customFormat="1" ht="50.1" customHeight="1">
      <c r="A4676" s="70" t="s">
        <v>11659</v>
      </c>
      <c r="B4676" s="30" t="s">
        <v>35</v>
      </c>
      <c r="C4676" s="42" t="s">
        <v>11660</v>
      </c>
      <c r="D4676" s="42" t="s">
        <v>11661</v>
      </c>
      <c r="E4676" s="42" t="s">
        <v>11662</v>
      </c>
      <c r="F4676" s="42" t="s">
        <v>11663</v>
      </c>
      <c r="G4676" s="30" t="s">
        <v>103</v>
      </c>
      <c r="H4676" s="30">
        <v>0</v>
      </c>
      <c r="I4676" s="67">
        <v>590000000</v>
      </c>
      <c r="J4676" s="32" t="s">
        <v>41</v>
      </c>
      <c r="K4676" s="30" t="s">
        <v>2656</v>
      </c>
      <c r="L4676" s="32" t="s">
        <v>43</v>
      </c>
      <c r="M4676" s="30" t="s">
        <v>84</v>
      </c>
      <c r="N4676" s="30" t="s">
        <v>45</v>
      </c>
      <c r="O4676" s="54" t="s">
        <v>166</v>
      </c>
      <c r="P4676" s="32">
        <v>796</v>
      </c>
      <c r="Q4676" s="30" t="s">
        <v>47</v>
      </c>
      <c r="R4676" s="43">
        <v>3</v>
      </c>
      <c r="S4676" s="43">
        <v>735</v>
      </c>
      <c r="T4676" s="44">
        <f>R4676*S4676</f>
        <v>2205</v>
      </c>
      <c r="U4676" s="44">
        <f t="shared" si="355"/>
        <v>2469.6000000000004</v>
      </c>
      <c r="V4676" s="64"/>
      <c r="W4676" s="32">
        <v>2016</v>
      </c>
      <c r="X4676" s="30"/>
    </row>
    <row r="4677" spans="1:24" s="40" customFormat="1" ht="50.1" customHeight="1">
      <c r="A4677" s="70" t="s">
        <v>11664</v>
      </c>
      <c r="B4677" s="30" t="s">
        <v>35</v>
      </c>
      <c r="C4677" s="42" t="s">
        <v>7957</v>
      </c>
      <c r="D4677" s="42" t="s">
        <v>7927</v>
      </c>
      <c r="E4677" s="42" t="s">
        <v>7958</v>
      </c>
      <c r="F4677" s="42" t="s">
        <v>11665</v>
      </c>
      <c r="G4677" s="30" t="s">
        <v>103</v>
      </c>
      <c r="H4677" s="30">
        <v>0</v>
      </c>
      <c r="I4677" s="67">
        <v>590000000</v>
      </c>
      <c r="J4677" s="32" t="s">
        <v>41</v>
      </c>
      <c r="K4677" s="30" t="s">
        <v>2656</v>
      </c>
      <c r="L4677" s="32" t="s">
        <v>43</v>
      </c>
      <c r="M4677" s="30" t="s">
        <v>84</v>
      </c>
      <c r="N4677" s="30" t="s">
        <v>45</v>
      </c>
      <c r="O4677" s="54" t="s">
        <v>166</v>
      </c>
      <c r="P4677" s="32">
        <v>796</v>
      </c>
      <c r="Q4677" s="30" t="s">
        <v>47</v>
      </c>
      <c r="R4677" s="43">
        <v>90</v>
      </c>
      <c r="S4677" s="43">
        <v>120</v>
      </c>
      <c r="T4677" s="44">
        <f>R4677*S4677</f>
        <v>10800</v>
      </c>
      <c r="U4677" s="44">
        <f t="shared" si="355"/>
        <v>12096.000000000002</v>
      </c>
      <c r="V4677" s="64"/>
      <c r="W4677" s="32">
        <v>2016</v>
      </c>
      <c r="X4677" s="30"/>
    </row>
    <row r="4678" spans="1:24" s="40" customFormat="1" ht="50.1" customHeight="1">
      <c r="A4678" s="70" t="s">
        <v>11666</v>
      </c>
      <c r="B4678" s="54" t="s">
        <v>35</v>
      </c>
      <c r="C4678" s="42" t="s">
        <v>11667</v>
      </c>
      <c r="D4678" s="66" t="s">
        <v>2097</v>
      </c>
      <c r="E4678" s="133" t="s">
        <v>11668</v>
      </c>
      <c r="F4678" s="42" t="s">
        <v>11669</v>
      </c>
      <c r="G4678" s="68" t="s">
        <v>40</v>
      </c>
      <c r="H4678" s="68">
        <v>0</v>
      </c>
      <c r="I4678" s="67">
        <v>590000000</v>
      </c>
      <c r="J4678" s="68" t="s">
        <v>41</v>
      </c>
      <c r="K4678" s="68" t="s">
        <v>11653</v>
      </c>
      <c r="L4678" s="68" t="s">
        <v>41</v>
      </c>
      <c r="M4678" s="68" t="s">
        <v>84</v>
      </c>
      <c r="N4678" s="68" t="s">
        <v>85</v>
      </c>
      <c r="O4678" s="98" t="s">
        <v>62</v>
      </c>
      <c r="P4678" s="68">
        <v>839</v>
      </c>
      <c r="Q4678" s="243" t="s">
        <v>268</v>
      </c>
      <c r="R4678" s="43">
        <v>2</v>
      </c>
      <c r="S4678" s="43">
        <v>11160.72</v>
      </c>
      <c r="T4678" s="44">
        <f>S4678*R4678</f>
        <v>22321.439999999999</v>
      </c>
      <c r="U4678" s="44">
        <f>T4678*1.12</f>
        <v>25000.0128</v>
      </c>
      <c r="V4678" s="244"/>
      <c r="W4678" s="30">
        <v>2016</v>
      </c>
      <c r="X4678" s="226"/>
    </row>
    <row r="4679" spans="1:24" s="40" customFormat="1" ht="50.1" customHeight="1">
      <c r="A4679" s="70" t="s">
        <v>11670</v>
      </c>
      <c r="B4679" s="54" t="s">
        <v>35</v>
      </c>
      <c r="C4679" s="319" t="s">
        <v>11671</v>
      </c>
      <c r="D4679" s="319" t="s">
        <v>11672</v>
      </c>
      <c r="E4679" s="319" t="s">
        <v>488</v>
      </c>
      <c r="F4679" s="319" t="s">
        <v>11673</v>
      </c>
      <c r="G4679" s="57" t="s">
        <v>40</v>
      </c>
      <c r="H4679" s="32">
        <v>0</v>
      </c>
      <c r="I4679" s="67">
        <v>590000000</v>
      </c>
      <c r="J4679" s="57" t="s">
        <v>41</v>
      </c>
      <c r="K4679" s="48" t="s">
        <v>2656</v>
      </c>
      <c r="L4679" s="68" t="s">
        <v>83</v>
      </c>
      <c r="M4679" s="57" t="s">
        <v>84</v>
      </c>
      <c r="N4679" s="57" t="s">
        <v>88</v>
      </c>
      <c r="O4679" s="248" t="s">
        <v>62</v>
      </c>
      <c r="P4679" s="32">
        <v>796</v>
      </c>
      <c r="Q4679" s="54" t="s">
        <v>47</v>
      </c>
      <c r="R4679" s="58">
        <v>1</v>
      </c>
      <c r="S4679" s="218">
        <v>10800</v>
      </c>
      <c r="T4679" s="44">
        <f>R4679*S4679</f>
        <v>10800</v>
      </c>
      <c r="U4679" s="44">
        <f>T4679*1.12</f>
        <v>12096.000000000002</v>
      </c>
      <c r="V4679" s="204"/>
      <c r="W4679" s="204">
        <v>2016</v>
      </c>
      <c r="X4679" s="217"/>
    </row>
    <row r="4680" spans="1:24" s="40" customFormat="1" ht="50.1" customHeight="1">
      <c r="A4680" s="70" t="s">
        <v>11674</v>
      </c>
      <c r="B4680" s="54" t="s">
        <v>35</v>
      </c>
      <c r="C4680" s="319" t="s">
        <v>11675</v>
      </c>
      <c r="D4680" s="319" t="s">
        <v>5034</v>
      </c>
      <c r="E4680" s="319" t="s">
        <v>488</v>
      </c>
      <c r="F4680" s="341" t="s">
        <v>11676</v>
      </c>
      <c r="G4680" s="57" t="s">
        <v>40</v>
      </c>
      <c r="H4680" s="32">
        <v>0</v>
      </c>
      <c r="I4680" s="67">
        <v>590000000</v>
      </c>
      <c r="J4680" s="57" t="s">
        <v>41</v>
      </c>
      <c r="K4680" s="48" t="s">
        <v>2656</v>
      </c>
      <c r="L4680" s="68" t="s">
        <v>83</v>
      </c>
      <c r="M4680" s="57" t="s">
        <v>84</v>
      </c>
      <c r="N4680" s="57" t="s">
        <v>88</v>
      </c>
      <c r="O4680" s="248" t="s">
        <v>62</v>
      </c>
      <c r="P4680" s="32">
        <v>796</v>
      </c>
      <c r="Q4680" s="54" t="s">
        <v>47</v>
      </c>
      <c r="R4680" s="218">
        <v>1</v>
      </c>
      <c r="S4680" s="218">
        <v>6250</v>
      </c>
      <c r="T4680" s="44">
        <f>R4680*S4680</f>
        <v>6250</v>
      </c>
      <c r="U4680" s="44">
        <f>T4680*1.12</f>
        <v>7000.0000000000009</v>
      </c>
      <c r="V4680" s="204"/>
      <c r="W4680" s="204">
        <v>2016</v>
      </c>
      <c r="X4680" s="217"/>
    </row>
    <row r="4681" spans="1:24" s="40" customFormat="1" ht="50.1" customHeight="1">
      <c r="A4681" s="70" t="s">
        <v>11677</v>
      </c>
      <c r="B4681" s="30" t="s">
        <v>35</v>
      </c>
      <c r="C4681" s="221" t="s">
        <v>5928</v>
      </c>
      <c r="D4681" s="221" t="s">
        <v>5925</v>
      </c>
      <c r="E4681" s="221" t="s">
        <v>5929</v>
      </c>
      <c r="F4681" s="221" t="s">
        <v>5930</v>
      </c>
      <c r="G4681" s="30" t="s">
        <v>40</v>
      </c>
      <c r="H4681" s="30">
        <v>0</v>
      </c>
      <c r="I4681" s="67">
        <v>590000000</v>
      </c>
      <c r="J4681" s="32" t="s">
        <v>41</v>
      </c>
      <c r="K4681" s="30" t="s">
        <v>2656</v>
      </c>
      <c r="L4681" s="32" t="s">
        <v>41</v>
      </c>
      <c r="M4681" s="98" t="s">
        <v>44</v>
      </c>
      <c r="N4681" s="30" t="s">
        <v>55</v>
      </c>
      <c r="O4681" s="30" t="s">
        <v>11678</v>
      </c>
      <c r="P4681" s="30">
        <v>166</v>
      </c>
      <c r="Q4681" s="30" t="s">
        <v>134</v>
      </c>
      <c r="R4681" s="58">
        <v>350</v>
      </c>
      <c r="S4681" s="58">
        <v>1567</v>
      </c>
      <c r="T4681" s="44">
        <f t="shared" ref="T4681:T4687" si="356">S4681*R4681</f>
        <v>548450</v>
      </c>
      <c r="U4681" s="44">
        <f>T4681*1.12</f>
        <v>614264.00000000012</v>
      </c>
      <c r="V4681" s="30"/>
      <c r="W4681" s="32">
        <v>2016</v>
      </c>
      <c r="X4681" s="30"/>
    </row>
    <row r="4682" spans="1:24" s="40" customFormat="1" ht="50.1" customHeight="1">
      <c r="A4682" s="70" t="s">
        <v>11679</v>
      </c>
      <c r="B4682" s="32" t="s">
        <v>35</v>
      </c>
      <c r="C4682" s="42" t="s">
        <v>11680</v>
      </c>
      <c r="D4682" s="42" t="s">
        <v>6982</v>
      </c>
      <c r="E4682" s="245" t="s">
        <v>11681</v>
      </c>
      <c r="F4682" s="42" t="s">
        <v>11682</v>
      </c>
      <c r="G4682" s="219" t="s">
        <v>40</v>
      </c>
      <c r="H4682" s="32">
        <v>0</v>
      </c>
      <c r="I4682" s="67">
        <v>590000000</v>
      </c>
      <c r="J4682" s="32" t="s">
        <v>41</v>
      </c>
      <c r="K4682" s="32" t="s">
        <v>2656</v>
      </c>
      <c r="L4682" s="68" t="s">
        <v>41</v>
      </c>
      <c r="M4682" s="246" t="s">
        <v>84</v>
      </c>
      <c r="N4682" s="32" t="s">
        <v>1481</v>
      </c>
      <c r="O4682" s="32" t="s">
        <v>4012</v>
      </c>
      <c r="P4682" s="32">
        <v>796</v>
      </c>
      <c r="Q4682" s="32" t="s">
        <v>47</v>
      </c>
      <c r="R4682" s="43">
        <v>7</v>
      </c>
      <c r="S4682" s="43">
        <v>5967.8571428499999</v>
      </c>
      <c r="T4682" s="210">
        <f t="shared" si="356"/>
        <v>41774.99999995</v>
      </c>
      <c r="U4682" s="210">
        <f t="shared" ref="U4682:U4687" si="357">T4682*1.12</f>
        <v>46787.999999944004</v>
      </c>
      <c r="V4682" s="32"/>
      <c r="W4682" s="32">
        <v>2016</v>
      </c>
      <c r="X4682" s="214"/>
    </row>
    <row r="4683" spans="1:24" s="40" customFormat="1" ht="50.1" customHeight="1">
      <c r="A4683" s="70" t="s">
        <v>11683</v>
      </c>
      <c r="B4683" s="32" t="s">
        <v>35</v>
      </c>
      <c r="C4683" s="42" t="s">
        <v>11680</v>
      </c>
      <c r="D4683" s="42" t="s">
        <v>6982</v>
      </c>
      <c r="E4683" s="245" t="s">
        <v>11681</v>
      </c>
      <c r="F4683" s="42" t="s">
        <v>11684</v>
      </c>
      <c r="G4683" s="219" t="s">
        <v>40</v>
      </c>
      <c r="H4683" s="32">
        <v>0</v>
      </c>
      <c r="I4683" s="67">
        <v>590000000</v>
      </c>
      <c r="J4683" s="32" t="s">
        <v>41</v>
      </c>
      <c r="K4683" s="32" t="s">
        <v>2656</v>
      </c>
      <c r="L4683" s="68" t="s">
        <v>41</v>
      </c>
      <c r="M4683" s="246" t="s">
        <v>84</v>
      </c>
      <c r="N4683" s="32" t="s">
        <v>1481</v>
      </c>
      <c r="O4683" s="32" t="s">
        <v>4012</v>
      </c>
      <c r="P4683" s="32">
        <v>796</v>
      </c>
      <c r="Q4683" s="32" t="s">
        <v>47</v>
      </c>
      <c r="R4683" s="43">
        <v>10</v>
      </c>
      <c r="S4683" s="43">
        <v>2860.7142857099998</v>
      </c>
      <c r="T4683" s="44">
        <f t="shared" si="356"/>
        <v>28607.1428571</v>
      </c>
      <c r="U4683" s="44">
        <f t="shared" si="357"/>
        <v>32039.999999952004</v>
      </c>
      <c r="V4683" s="32"/>
      <c r="W4683" s="32">
        <v>2016</v>
      </c>
      <c r="X4683" s="214"/>
    </row>
    <row r="4684" spans="1:24" s="40" customFormat="1" ht="50.1" customHeight="1">
      <c r="A4684" s="70" t="s">
        <v>11685</v>
      </c>
      <c r="B4684" s="32" t="s">
        <v>35</v>
      </c>
      <c r="C4684" s="42" t="s">
        <v>11680</v>
      </c>
      <c r="D4684" s="42" t="s">
        <v>6982</v>
      </c>
      <c r="E4684" s="245" t="s">
        <v>11681</v>
      </c>
      <c r="F4684" s="42" t="s">
        <v>11686</v>
      </c>
      <c r="G4684" s="219" t="s">
        <v>40</v>
      </c>
      <c r="H4684" s="32">
        <v>0</v>
      </c>
      <c r="I4684" s="67">
        <v>590000000</v>
      </c>
      <c r="J4684" s="32" t="s">
        <v>41</v>
      </c>
      <c r="K4684" s="32" t="s">
        <v>2656</v>
      </c>
      <c r="L4684" s="68" t="s">
        <v>41</v>
      </c>
      <c r="M4684" s="246" t="s">
        <v>84</v>
      </c>
      <c r="N4684" s="32" t="s">
        <v>1481</v>
      </c>
      <c r="O4684" s="32" t="s">
        <v>4012</v>
      </c>
      <c r="P4684" s="32">
        <v>796</v>
      </c>
      <c r="Q4684" s="32" t="s">
        <v>47</v>
      </c>
      <c r="R4684" s="43">
        <v>28</v>
      </c>
      <c r="S4684" s="43">
        <v>3015.17857142</v>
      </c>
      <c r="T4684" s="44">
        <f t="shared" si="356"/>
        <v>84424.999999759995</v>
      </c>
      <c r="U4684" s="44">
        <f t="shared" si="357"/>
        <v>94555.999999731197</v>
      </c>
      <c r="V4684" s="32"/>
      <c r="W4684" s="32">
        <v>2016</v>
      </c>
      <c r="X4684" s="214"/>
    </row>
    <row r="4685" spans="1:24" s="40" customFormat="1" ht="50.1" customHeight="1">
      <c r="A4685" s="70" t="s">
        <v>11687</v>
      </c>
      <c r="B4685" s="32" t="s">
        <v>35</v>
      </c>
      <c r="C4685" s="42" t="s">
        <v>11680</v>
      </c>
      <c r="D4685" s="42" t="s">
        <v>6982</v>
      </c>
      <c r="E4685" s="245" t="s">
        <v>11681</v>
      </c>
      <c r="F4685" s="42" t="s">
        <v>11688</v>
      </c>
      <c r="G4685" s="219" t="s">
        <v>40</v>
      </c>
      <c r="H4685" s="32">
        <v>0</v>
      </c>
      <c r="I4685" s="67">
        <v>590000000</v>
      </c>
      <c r="J4685" s="32" t="s">
        <v>41</v>
      </c>
      <c r="K4685" s="32" t="s">
        <v>2656</v>
      </c>
      <c r="L4685" s="68" t="s">
        <v>41</v>
      </c>
      <c r="M4685" s="246" t="s">
        <v>84</v>
      </c>
      <c r="N4685" s="32" t="s">
        <v>1481</v>
      </c>
      <c r="O4685" s="32" t="s">
        <v>4012</v>
      </c>
      <c r="P4685" s="32">
        <v>796</v>
      </c>
      <c r="Q4685" s="32" t="s">
        <v>47</v>
      </c>
      <c r="R4685" s="43">
        <v>14</v>
      </c>
      <c r="S4685" s="43">
        <v>10044.6428571</v>
      </c>
      <c r="T4685" s="44">
        <f t="shared" si="356"/>
        <v>140624.9999994</v>
      </c>
      <c r="U4685" s="44">
        <f t="shared" si="357"/>
        <v>157499.99999932802</v>
      </c>
      <c r="V4685" s="32"/>
      <c r="W4685" s="32">
        <v>2016</v>
      </c>
      <c r="X4685" s="214"/>
    </row>
    <row r="4686" spans="1:24" s="40" customFormat="1" ht="50.1" customHeight="1">
      <c r="A4686" s="70" t="s">
        <v>11689</v>
      </c>
      <c r="B4686" s="32" t="s">
        <v>35</v>
      </c>
      <c r="C4686" s="42" t="s">
        <v>11680</v>
      </c>
      <c r="D4686" s="42" t="s">
        <v>6982</v>
      </c>
      <c r="E4686" s="245" t="s">
        <v>11681</v>
      </c>
      <c r="F4686" s="42" t="s">
        <v>11690</v>
      </c>
      <c r="G4686" s="219" t="s">
        <v>40</v>
      </c>
      <c r="H4686" s="32">
        <v>0</v>
      </c>
      <c r="I4686" s="67">
        <v>590000000</v>
      </c>
      <c r="J4686" s="32" t="s">
        <v>41</v>
      </c>
      <c r="K4686" s="32" t="s">
        <v>2656</v>
      </c>
      <c r="L4686" s="68" t="s">
        <v>41</v>
      </c>
      <c r="M4686" s="246" t="s">
        <v>84</v>
      </c>
      <c r="N4686" s="32" t="s">
        <v>1481</v>
      </c>
      <c r="O4686" s="32" t="s">
        <v>4012</v>
      </c>
      <c r="P4686" s="32">
        <v>796</v>
      </c>
      <c r="Q4686" s="32" t="s">
        <v>47</v>
      </c>
      <c r="R4686" s="43">
        <v>1</v>
      </c>
      <c r="S4686" s="43">
        <v>3906.25</v>
      </c>
      <c r="T4686" s="44">
        <f t="shared" si="356"/>
        <v>3906.25</v>
      </c>
      <c r="U4686" s="44">
        <f t="shared" si="357"/>
        <v>4375</v>
      </c>
      <c r="V4686" s="32"/>
      <c r="W4686" s="32">
        <v>2016</v>
      </c>
      <c r="X4686" s="214"/>
    </row>
    <row r="4687" spans="1:24" s="40" customFormat="1" ht="50.1" customHeight="1">
      <c r="A4687" s="70" t="s">
        <v>11691</v>
      </c>
      <c r="B4687" s="32" t="s">
        <v>35</v>
      </c>
      <c r="C4687" s="42" t="s">
        <v>11680</v>
      </c>
      <c r="D4687" s="42" t="s">
        <v>6982</v>
      </c>
      <c r="E4687" s="245" t="s">
        <v>11681</v>
      </c>
      <c r="F4687" s="42" t="s">
        <v>11692</v>
      </c>
      <c r="G4687" s="219" t="s">
        <v>40</v>
      </c>
      <c r="H4687" s="32">
        <v>0</v>
      </c>
      <c r="I4687" s="67">
        <v>590000000</v>
      </c>
      <c r="J4687" s="32" t="s">
        <v>41</v>
      </c>
      <c r="K4687" s="32" t="s">
        <v>2656</v>
      </c>
      <c r="L4687" s="68" t="s">
        <v>41</v>
      </c>
      <c r="M4687" s="246" t="s">
        <v>84</v>
      </c>
      <c r="N4687" s="32" t="s">
        <v>1481</v>
      </c>
      <c r="O4687" s="32" t="s">
        <v>4012</v>
      </c>
      <c r="P4687" s="32">
        <v>796</v>
      </c>
      <c r="Q4687" s="32" t="s">
        <v>47</v>
      </c>
      <c r="R4687" s="43">
        <v>1</v>
      </c>
      <c r="S4687" s="43">
        <v>5727.6785714199996</v>
      </c>
      <c r="T4687" s="44">
        <f t="shared" si="356"/>
        <v>5727.6785714199996</v>
      </c>
      <c r="U4687" s="44">
        <f t="shared" si="357"/>
        <v>6414.9999999904003</v>
      </c>
      <c r="V4687" s="32"/>
      <c r="W4687" s="32">
        <v>2016</v>
      </c>
      <c r="X4687" s="214"/>
    </row>
    <row r="4688" spans="1:24" s="40" customFormat="1" ht="50.1" customHeight="1">
      <c r="A4688" s="70" t="s">
        <v>11693</v>
      </c>
      <c r="B4688" s="30" t="s">
        <v>35</v>
      </c>
      <c r="C4688" s="42" t="s">
        <v>11694</v>
      </c>
      <c r="D4688" s="42" t="s">
        <v>11695</v>
      </c>
      <c r="E4688" s="42" t="s">
        <v>11696</v>
      </c>
      <c r="F4688" s="42" t="s">
        <v>11697</v>
      </c>
      <c r="G4688" s="30" t="s">
        <v>40</v>
      </c>
      <c r="H4688" s="30">
        <v>0</v>
      </c>
      <c r="I4688" s="67">
        <v>590000000</v>
      </c>
      <c r="J4688" s="32" t="s">
        <v>41</v>
      </c>
      <c r="K4688" s="30" t="s">
        <v>2656</v>
      </c>
      <c r="L4688" s="32" t="s">
        <v>3417</v>
      </c>
      <c r="M4688" s="30" t="s">
        <v>44</v>
      </c>
      <c r="N4688" s="30" t="s">
        <v>3424</v>
      </c>
      <c r="O4688" s="32" t="s">
        <v>115</v>
      </c>
      <c r="P4688" s="32">
        <v>796</v>
      </c>
      <c r="Q4688" s="30" t="s">
        <v>6043</v>
      </c>
      <c r="R4688" s="43">
        <v>20</v>
      </c>
      <c r="S4688" s="43">
        <v>150</v>
      </c>
      <c r="T4688" s="44">
        <f>S4688*R4688</f>
        <v>3000</v>
      </c>
      <c r="U4688" s="44">
        <f>T4688*1.12</f>
        <v>3360.0000000000005</v>
      </c>
      <c r="V4688" s="342"/>
      <c r="W4688" s="32">
        <v>2016</v>
      </c>
      <c r="X4688" s="30"/>
    </row>
    <row r="4689" spans="1:24" s="40" customFormat="1" ht="50.1" customHeight="1">
      <c r="A4689" s="70" t="s">
        <v>11698</v>
      </c>
      <c r="B4689" s="30" t="s">
        <v>35</v>
      </c>
      <c r="C4689" s="356" t="s">
        <v>6213</v>
      </c>
      <c r="D4689" s="356" t="s">
        <v>6088</v>
      </c>
      <c r="E4689" s="356" t="s">
        <v>6214</v>
      </c>
      <c r="F4689" s="343" t="s">
        <v>11699</v>
      </c>
      <c r="G4689" s="32" t="s">
        <v>40</v>
      </c>
      <c r="H4689" s="30">
        <v>0</v>
      </c>
      <c r="I4689" s="67">
        <v>590000000</v>
      </c>
      <c r="J4689" s="32" t="s">
        <v>41</v>
      </c>
      <c r="K4689" s="32" t="s">
        <v>2656</v>
      </c>
      <c r="L4689" s="32" t="s">
        <v>43</v>
      </c>
      <c r="M4689" s="32" t="s">
        <v>84</v>
      </c>
      <c r="N4689" s="54" t="s">
        <v>11700</v>
      </c>
      <c r="O4689" s="32" t="s">
        <v>11701</v>
      </c>
      <c r="P4689" s="30">
        <v>168</v>
      </c>
      <c r="Q4689" s="98" t="s">
        <v>163</v>
      </c>
      <c r="R4689" s="43">
        <v>37.299999999999997</v>
      </c>
      <c r="S4689" s="129">
        <v>2300000</v>
      </c>
      <c r="T4689" s="44">
        <f>R4689*S4689</f>
        <v>85790000</v>
      </c>
      <c r="U4689" s="44">
        <f>T4689*1.12</f>
        <v>96084800.000000015</v>
      </c>
      <c r="V4689" s="220"/>
      <c r="W4689" s="32">
        <v>2016</v>
      </c>
      <c r="X4689" s="220"/>
    </row>
    <row r="4690" spans="1:24" s="40" customFormat="1" ht="50.1" customHeight="1">
      <c r="A4690" s="70" t="s">
        <v>11702</v>
      </c>
      <c r="B4690" s="30" t="s">
        <v>35</v>
      </c>
      <c r="C4690" s="42" t="s">
        <v>5843</v>
      </c>
      <c r="D4690" s="42" t="s">
        <v>5801</v>
      </c>
      <c r="E4690" s="42" t="s">
        <v>5844</v>
      </c>
      <c r="F4690" s="42" t="s">
        <v>11703</v>
      </c>
      <c r="G4690" s="30" t="s">
        <v>103</v>
      </c>
      <c r="H4690" s="214">
        <v>81.599999999999994</v>
      </c>
      <c r="I4690" s="67">
        <v>590000000</v>
      </c>
      <c r="J4690" s="32" t="s">
        <v>41</v>
      </c>
      <c r="K4690" s="30" t="s">
        <v>5809</v>
      </c>
      <c r="L4690" s="32" t="s">
        <v>41</v>
      </c>
      <c r="M4690" s="30" t="s">
        <v>84</v>
      </c>
      <c r="N4690" s="30" t="s">
        <v>2012</v>
      </c>
      <c r="O4690" s="30" t="s">
        <v>483</v>
      </c>
      <c r="P4690" s="32">
        <v>796</v>
      </c>
      <c r="Q4690" s="30" t="s">
        <v>47</v>
      </c>
      <c r="R4690" s="291">
        <v>4</v>
      </c>
      <c r="S4690" s="318">
        <v>31340</v>
      </c>
      <c r="T4690" s="44">
        <f t="shared" ref="T4690:T4695" si="358">R4690*S4690</f>
        <v>125360</v>
      </c>
      <c r="U4690" s="44">
        <f t="shared" ref="U4690:U4716" si="359">T4690*1.12</f>
        <v>140403.20000000001</v>
      </c>
      <c r="V4690" s="123"/>
      <c r="W4690" s="32">
        <v>2016</v>
      </c>
      <c r="X4690" s="123"/>
    </row>
    <row r="4691" spans="1:24" s="40" customFormat="1" ht="50.1" customHeight="1">
      <c r="A4691" s="70" t="s">
        <v>11704</v>
      </c>
      <c r="B4691" s="30" t="s">
        <v>35</v>
      </c>
      <c r="C4691" s="42" t="s">
        <v>5822</v>
      </c>
      <c r="D4691" s="42" t="s">
        <v>5801</v>
      </c>
      <c r="E4691" s="42" t="s">
        <v>5823</v>
      </c>
      <c r="F4691" s="42" t="s">
        <v>5834</v>
      </c>
      <c r="G4691" s="30" t="s">
        <v>103</v>
      </c>
      <c r="H4691" s="214">
        <v>81.599999999999994</v>
      </c>
      <c r="I4691" s="67">
        <v>590000000</v>
      </c>
      <c r="J4691" s="32" t="s">
        <v>41</v>
      </c>
      <c r="K4691" s="30" t="s">
        <v>5809</v>
      </c>
      <c r="L4691" s="32" t="s">
        <v>41</v>
      </c>
      <c r="M4691" s="30" t="s">
        <v>84</v>
      </c>
      <c r="N4691" s="30" t="s">
        <v>2012</v>
      </c>
      <c r="O4691" s="30" t="s">
        <v>483</v>
      </c>
      <c r="P4691" s="32">
        <v>796</v>
      </c>
      <c r="Q4691" s="30" t="s">
        <v>47</v>
      </c>
      <c r="R4691" s="291">
        <v>2</v>
      </c>
      <c r="S4691" s="318">
        <v>10450</v>
      </c>
      <c r="T4691" s="44">
        <f t="shared" si="358"/>
        <v>20900</v>
      </c>
      <c r="U4691" s="44">
        <f t="shared" si="359"/>
        <v>23408.000000000004</v>
      </c>
      <c r="V4691" s="123"/>
      <c r="W4691" s="32">
        <v>2016</v>
      </c>
      <c r="X4691" s="123"/>
    </row>
    <row r="4692" spans="1:24" s="40" customFormat="1" ht="50.1" customHeight="1">
      <c r="A4692" s="70" t="s">
        <v>11705</v>
      </c>
      <c r="B4692" s="30" t="s">
        <v>35</v>
      </c>
      <c r="C4692" s="42" t="s">
        <v>5822</v>
      </c>
      <c r="D4692" s="42" t="s">
        <v>5801</v>
      </c>
      <c r="E4692" s="42" t="s">
        <v>5823</v>
      </c>
      <c r="F4692" s="42" t="s">
        <v>11706</v>
      </c>
      <c r="G4692" s="30" t="s">
        <v>103</v>
      </c>
      <c r="H4692" s="214">
        <v>81.599999999999994</v>
      </c>
      <c r="I4692" s="67">
        <v>590000000</v>
      </c>
      <c r="J4692" s="32" t="s">
        <v>41</v>
      </c>
      <c r="K4692" s="30" t="s">
        <v>5809</v>
      </c>
      <c r="L4692" s="32" t="s">
        <v>41</v>
      </c>
      <c r="M4692" s="30" t="s">
        <v>84</v>
      </c>
      <c r="N4692" s="30" t="s">
        <v>2012</v>
      </c>
      <c r="O4692" s="30" t="s">
        <v>483</v>
      </c>
      <c r="P4692" s="32">
        <v>796</v>
      </c>
      <c r="Q4692" s="30" t="s">
        <v>47</v>
      </c>
      <c r="R4692" s="291">
        <v>4</v>
      </c>
      <c r="S4692" s="318">
        <v>10850</v>
      </c>
      <c r="T4692" s="44">
        <f t="shared" si="358"/>
        <v>43400</v>
      </c>
      <c r="U4692" s="44">
        <f t="shared" si="359"/>
        <v>48608.000000000007</v>
      </c>
      <c r="V4692" s="123"/>
      <c r="W4692" s="32">
        <v>2016</v>
      </c>
      <c r="X4692" s="123"/>
    </row>
    <row r="4693" spans="1:24" s="40" customFormat="1" ht="50.1" customHeight="1">
      <c r="A4693" s="70" t="s">
        <v>11707</v>
      </c>
      <c r="B4693" s="30" t="s">
        <v>35</v>
      </c>
      <c r="C4693" s="42" t="s">
        <v>5822</v>
      </c>
      <c r="D4693" s="42" t="s">
        <v>5801</v>
      </c>
      <c r="E4693" s="42" t="s">
        <v>5823</v>
      </c>
      <c r="F4693" s="42" t="s">
        <v>5826</v>
      </c>
      <c r="G4693" s="30" t="s">
        <v>103</v>
      </c>
      <c r="H4693" s="214">
        <v>81.599999999999994</v>
      </c>
      <c r="I4693" s="67">
        <v>590000000</v>
      </c>
      <c r="J4693" s="32" t="s">
        <v>41</v>
      </c>
      <c r="K4693" s="30" t="s">
        <v>5809</v>
      </c>
      <c r="L4693" s="32" t="s">
        <v>41</v>
      </c>
      <c r="M4693" s="30" t="s">
        <v>84</v>
      </c>
      <c r="N4693" s="30" t="s">
        <v>2012</v>
      </c>
      <c r="O4693" s="30" t="s">
        <v>483</v>
      </c>
      <c r="P4693" s="32">
        <v>796</v>
      </c>
      <c r="Q4693" s="30" t="s">
        <v>47</v>
      </c>
      <c r="R4693" s="291">
        <v>4</v>
      </c>
      <c r="S4693" s="318">
        <v>12190</v>
      </c>
      <c r="T4693" s="44">
        <f t="shared" si="358"/>
        <v>48760</v>
      </c>
      <c r="U4693" s="44">
        <f t="shared" si="359"/>
        <v>54611.200000000004</v>
      </c>
      <c r="V4693" s="123"/>
      <c r="W4693" s="32">
        <v>2016</v>
      </c>
      <c r="X4693" s="123"/>
    </row>
    <row r="4694" spans="1:24" s="40" customFormat="1" ht="50.1" customHeight="1">
      <c r="A4694" s="70" t="s">
        <v>11708</v>
      </c>
      <c r="B4694" s="30" t="s">
        <v>35</v>
      </c>
      <c r="C4694" s="42" t="s">
        <v>5832</v>
      </c>
      <c r="D4694" s="42" t="s">
        <v>5801</v>
      </c>
      <c r="E4694" s="42" t="s">
        <v>5833</v>
      </c>
      <c r="F4694" s="42" t="s">
        <v>11709</v>
      </c>
      <c r="G4694" s="30" t="s">
        <v>103</v>
      </c>
      <c r="H4694" s="214">
        <v>81.599999999999994</v>
      </c>
      <c r="I4694" s="67">
        <v>590000000</v>
      </c>
      <c r="J4694" s="32" t="s">
        <v>41</v>
      </c>
      <c r="K4694" s="30" t="s">
        <v>5809</v>
      </c>
      <c r="L4694" s="32" t="s">
        <v>41</v>
      </c>
      <c r="M4694" s="30" t="s">
        <v>84</v>
      </c>
      <c r="N4694" s="30" t="s">
        <v>2012</v>
      </c>
      <c r="O4694" s="30" t="s">
        <v>483</v>
      </c>
      <c r="P4694" s="32">
        <v>796</v>
      </c>
      <c r="Q4694" s="30" t="s">
        <v>47</v>
      </c>
      <c r="R4694" s="291">
        <v>2</v>
      </c>
      <c r="S4694" s="318">
        <v>7370</v>
      </c>
      <c r="T4694" s="44">
        <f t="shared" si="358"/>
        <v>14740</v>
      </c>
      <c r="U4694" s="44">
        <f t="shared" si="359"/>
        <v>16508.800000000003</v>
      </c>
      <c r="V4694" s="123"/>
      <c r="W4694" s="32">
        <v>2016</v>
      </c>
      <c r="X4694" s="123"/>
    </row>
    <row r="4695" spans="1:24" s="40" customFormat="1" ht="50.1" customHeight="1">
      <c r="A4695" s="70" t="s">
        <v>11710</v>
      </c>
      <c r="B4695" s="30" t="s">
        <v>35</v>
      </c>
      <c r="C4695" s="42" t="s">
        <v>5832</v>
      </c>
      <c r="D4695" s="42" t="s">
        <v>5801</v>
      </c>
      <c r="E4695" s="42" t="s">
        <v>5833</v>
      </c>
      <c r="F4695" s="42" t="s">
        <v>11711</v>
      </c>
      <c r="G4695" s="30" t="s">
        <v>103</v>
      </c>
      <c r="H4695" s="214">
        <v>81.599999999999994</v>
      </c>
      <c r="I4695" s="67">
        <v>590000000</v>
      </c>
      <c r="J4695" s="32" t="s">
        <v>41</v>
      </c>
      <c r="K4695" s="30" t="s">
        <v>5809</v>
      </c>
      <c r="L4695" s="32" t="s">
        <v>41</v>
      </c>
      <c r="M4695" s="30" t="s">
        <v>84</v>
      </c>
      <c r="N4695" s="30" t="s">
        <v>2012</v>
      </c>
      <c r="O4695" s="30" t="s">
        <v>483</v>
      </c>
      <c r="P4695" s="32">
        <v>796</v>
      </c>
      <c r="Q4695" s="30" t="s">
        <v>47</v>
      </c>
      <c r="R4695" s="291">
        <v>2</v>
      </c>
      <c r="S4695" s="318">
        <v>10050</v>
      </c>
      <c r="T4695" s="44">
        <f t="shared" si="358"/>
        <v>20100</v>
      </c>
      <c r="U4695" s="44">
        <f t="shared" si="359"/>
        <v>22512.000000000004</v>
      </c>
      <c r="V4695" s="123"/>
      <c r="W4695" s="32">
        <v>2016</v>
      </c>
      <c r="X4695" s="123"/>
    </row>
    <row r="4696" spans="1:24" s="40" customFormat="1" ht="50.1" customHeight="1">
      <c r="A4696" s="70" t="s">
        <v>11712</v>
      </c>
      <c r="B4696" s="54" t="s">
        <v>35</v>
      </c>
      <c r="C4696" s="42" t="s">
        <v>11713</v>
      </c>
      <c r="D4696" s="42" t="s">
        <v>11714</v>
      </c>
      <c r="E4696" s="42" t="s">
        <v>11715</v>
      </c>
      <c r="F4696" s="42" t="s">
        <v>11716</v>
      </c>
      <c r="G4696" s="30" t="s">
        <v>40</v>
      </c>
      <c r="H4696" s="239">
        <v>0</v>
      </c>
      <c r="I4696" s="67">
        <v>590000000</v>
      </c>
      <c r="J4696" s="68" t="s">
        <v>394</v>
      </c>
      <c r="K4696" s="30" t="s">
        <v>5425</v>
      </c>
      <c r="L4696" s="30" t="s">
        <v>396</v>
      </c>
      <c r="M4696" s="30" t="s">
        <v>69</v>
      </c>
      <c r="N4696" s="30" t="s">
        <v>11717</v>
      </c>
      <c r="O4696" s="30" t="s">
        <v>5426</v>
      </c>
      <c r="P4696" s="32">
        <v>839</v>
      </c>
      <c r="Q4696" s="32" t="s">
        <v>268</v>
      </c>
      <c r="R4696" s="250">
        <v>20</v>
      </c>
      <c r="S4696" s="250">
        <v>4300</v>
      </c>
      <c r="T4696" s="44">
        <f>R4696*S4696</f>
        <v>86000</v>
      </c>
      <c r="U4696" s="44">
        <f t="shared" si="359"/>
        <v>96320.000000000015</v>
      </c>
      <c r="V4696" s="30"/>
      <c r="W4696" s="68">
        <v>2016</v>
      </c>
      <c r="X4696" s="123"/>
    </row>
    <row r="4697" spans="1:24" s="40" customFormat="1" ht="50.1" customHeight="1">
      <c r="A4697" s="70" t="s">
        <v>11718</v>
      </c>
      <c r="B4697" s="54" t="s">
        <v>35</v>
      </c>
      <c r="C4697" s="42" t="s">
        <v>3127</v>
      </c>
      <c r="D4697" s="31" t="s">
        <v>3123</v>
      </c>
      <c r="E4697" s="31" t="s">
        <v>3128</v>
      </c>
      <c r="F4697" s="31" t="s">
        <v>11719</v>
      </c>
      <c r="G4697" s="68" t="s">
        <v>40</v>
      </c>
      <c r="H4697" s="68">
        <v>0</v>
      </c>
      <c r="I4697" s="67">
        <v>590000000</v>
      </c>
      <c r="J4697" s="68" t="s">
        <v>41</v>
      </c>
      <c r="K4697" s="68" t="s">
        <v>11653</v>
      </c>
      <c r="L4697" s="68" t="s">
        <v>41</v>
      </c>
      <c r="M4697" s="68" t="s">
        <v>84</v>
      </c>
      <c r="N4697" s="68" t="s">
        <v>85</v>
      </c>
      <c r="O4697" s="98" t="s">
        <v>354</v>
      </c>
      <c r="P4697" s="32">
        <v>796</v>
      </c>
      <c r="Q4697" s="32" t="s">
        <v>47</v>
      </c>
      <c r="R4697" s="43">
        <v>138</v>
      </c>
      <c r="S4697" s="43">
        <v>290</v>
      </c>
      <c r="T4697" s="44">
        <f>S4697*R4697</f>
        <v>40020</v>
      </c>
      <c r="U4697" s="44">
        <f t="shared" si="359"/>
        <v>44822.400000000001</v>
      </c>
      <c r="V4697" s="211"/>
      <c r="W4697" s="30">
        <v>2016</v>
      </c>
      <c r="X4697" s="226"/>
    </row>
    <row r="4698" spans="1:24" s="40" customFormat="1" ht="50.1" customHeight="1">
      <c r="A4698" s="70" t="s">
        <v>11720</v>
      </c>
      <c r="B4698" s="30" t="s">
        <v>35</v>
      </c>
      <c r="C4698" s="42" t="s">
        <v>11721</v>
      </c>
      <c r="D4698" s="42" t="s">
        <v>9055</v>
      </c>
      <c r="E4698" s="42" t="s">
        <v>9056</v>
      </c>
      <c r="F4698" s="161" t="s">
        <v>11722</v>
      </c>
      <c r="G4698" s="30" t="s">
        <v>40</v>
      </c>
      <c r="H4698" s="30">
        <v>0</v>
      </c>
      <c r="I4698" s="67">
        <v>590000000</v>
      </c>
      <c r="J4698" s="32" t="s">
        <v>41</v>
      </c>
      <c r="K4698" s="30" t="s">
        <v>835</v>
      </c>
      <c r="L4698" s="32" t="s">
        <v>41</v>
      </c>
      <c r="M4698" s="30" t="s">
        <v>44</v>
      </c>
      <c r="N4698" s="30" t="s">
        <v>2012</v>
      </c>
      <c r="O4698" s="32" t="s">
        <v>115</v>
      </c>
      <c r="P4698" s="32">
        <v>839</v>
      </c>
      <c r="Q4698" s="30" t="s">
        <v>268</v>
      </c>
      <c r="R4698" s="102">
        <v>4</v>
      </c>
      <c r="S4698" s="58">
        <v>25000</v>
      </c>
      <c r="T4698" s="44">
        <f>R4698*S4698</f>
        <v>100000</v>
      </c>
      <c r="U4698" s="44">
        <f t="shared" si="359"/>
        <v>112000.00000000001</v>
      </c>
      <c r="V4698" s="116"/>
      <c r="W4698" s="32">
        <v>2016</v>
      </c>
      <c r="X4698" s="30"/>
    </row>
    <row r="4699" spans="1:24" s="40" customFormat="1" ht="50.1" customHeight="1">
      <c r="A4699" s="70" t="s">
        <v>11723</v>
      </c>
      <c r="B4699" s="30" t="s">
        <v>35</v>
      </c>
      <c r="C4699" s="42" t="s">
        <v>11724</v>
      </c>
      <c r="D4699" s="42" t="s">
        <v>11725</v>
      </c>
      <c r="E4699" s="42" t="s">
        <v>11726</v>
      </c>
      <c r="F4699" s="179" t="s">
        <v>11727</v>
      </c>
      <c r="G4699" s="30" t="s">
        <v>40</v>
      </c>
      <c r="H4699" s="30">
        <v>0</v>
      </c>
      <c r="I4699" s="67">
        <v>590000000</v>
      </c>
      <c r="J4699" s="32" t="s">
        <v>41</v>
      </c>
      <c r="K4699" s="30" t="s">
        <v>835</v>
      </c>
      <c r="L4699" s="32" t="s">
        <v>41</v>
      </c>
      <c r="M4699" s="30" t="s">
        <v>44</v>
      </c>
      <c r="N4699" s="30" t="s">
        <v>2012</v>
      </c>
      <c r="O4699" s="32" t="s">
        <v>115</v>
      </c>
      <c r="P4699" s="30">
        <v>715</v>
      </c>
      <c r="Q4699" s="30" t="s">
        <v>311</v>
      </c>
      <c r="R4699" s="102">
        <v>4</v>
      </c>
      <c r="S4699" s="58">
        <v>3900</v>
      </c>
      <c r="T4699" s="44">
        <f>R4699*S4699</f>
        <v>15600</v>
      </c>
      <c r="U4699" s="44">
        <f t="shared" si="359"/>
        <v>17472</v>
      </c>
      <c r="V4699" s="116"/>
      <c r="W4699" s="32">
        <v>2016</v>
      </c>
      <c r="X4699" s="30"/>
    </row>
    <row r="4700" spans="1:24" s="40" customFormat="1" ht="50.1" customHeight="1">
      <c r="A4700" s="70" t="s">
        <v>11728</v>
      </c>
      <c r="B4700" s="54" t="s">
        <v>35</v>
      </c>
      <c r="C4700" s="247" t="s">
        <v>6015</v>
      </c>
      <c r="D4700" s="247" t="s">
        <v>6005</v>
      </c>
      <c r="E4700" s="247" t="s">
        <v>6016</v>
      </c>
      <c r="F4700" s="205" t="s">
        <v>11729</v>
      </c>
      <c r="G4700" s="57" t="s">
        <v>40</v>
      </c>
      <c r="H4700" s="32">
        <v>100</v>
      </c>
      <c r="I4700" s="67">
        <v>590000000</v>
      </c>
      <c r="J4700" s="57" t="s">
        <v>41</v>
      </c>
      <c r="K4700" s="48" t="s">
        <v>11730</v>
      </c>
      <c r="L4700" s="68" t="s">
        <v>83</v>
      </c>
      <c r="M4700" s="57" t="s">
        <v>84</v>
      </c>
      <c r="N4700" s="57" t="s">
        <v>11334</v>
      </c>
      <c r="O4700" s="248" t="s">
        <v>89</v>
      </c>
      <c r="P4700" s="30">
        <v>112</v>
      </c>
      <c r="Q4700" s="54" t="s">
        <v>190</v>
      </c>
      <c r="R4700" s="218">
        <v>12000</v>
      </c>
      <c r="S4700" s="206">
        <v>111.61</v>
      </c>
      <c r="T4700" s="207">
        <f>R4700*S4700</f>
        <v>1339320</v>
      </c>
      <c r="U4700" s="207">
        <f t="shared" si="359"/>
        <v>1500038.4000000001</v>
      </c>
      <c r="V4700" s="204"/>
      <c r="W4700" s="249">
        <v>2016</v>
      </c>
      <c r="X4700" s="217"/>
    </row>
    <row r="4701" spans="1:24" s="40" customFormat="1" ht="50.1" customHeight="1">
      <c r="A4701" s="70" t="s">
        <v>11731</v>
      </c>
      <c r="B4701" s="30" t="s">
        <v>35</v>
      </c>
      <c r="C4701" s="42" t="s">
        <v>5503</v>
      </c>
      <c r="D4701" s="42" t="s">
        <v>5504</v>
      </c>
      <c r="E4701" s="42" t="s">
        <v>5505</v>
      </c>
      <c r="F4701" s="42" t="s">
        <v>11732</v>
      </c>
      <c r="G4701" s="30" t="s">
        <v>40</v>
      </c>
      <c r="H4701" s="30">
        <v>0</v>
      </c>
      <c r="I4701" s="67">
        <v>590000000</v>
      </c>
      <c r="J4701" s="32" t="s">
        <v>41</v>
      </c>
      <c r="K4701" s="68" t="s">
        <v>11653</v>
      </c>
      <c r="L4701" s="32" t="s">
        <v>43</v>
      </c>
      <c r="M4701" s="68" t="s">
        <v>44</v>
      </c>
      <c r="N4701" s="68" t="s">
        <v>11733</v>
      </c>
      <c r="O4701" s="32" t="s">
        <v>11565</v>
      </c>
      <c r="P4701" s="32">
        <v>796</v>
      </c>
      <c r="Q4701" s="30" t="s">
        <v>47</v>
      </c>
      <c r="R4701" s="58">
        <v>150</v>
      </c>
      <c r="S4701" s="58">
        <v>44.65</v>
      </c>
      <c r="T4701" s="44">
        <f>S4701*R4701</f>
        <v>6697.5</v>
      </c>
      <c r="U4701" s="44">
        <f t="shared" si="359"/>
        <v>7501.2000000000007</v>
      </c>
      <c r="V4701" s="30"/>
      <c r="W4701" s="32">
        <v>2016</v>
      </c>
      <c r="X4701" s="30"/>
    </row>
    <row r="4702" spans="1:24" s="40" customFormat="1" ht="50.1" customHeight="1">
      <c r="A4702" s="70" t="s">
        <v>11734</v>
      </c>
      <c r="B4702" s="30" t="s">
        <v>35</v>
      </c>
      <c r="C4702" s="220" t="s">
        <v>11735</v>
      </c>
      <c r="D4702" s="220" t="s">
        <v>5100</v>
      </c>
      <c r="E4702" s="220" t="s">
        <v>11736</v>
      </c>
      <c r="F4702" s="220" t="s">
        <v>11737</v>
      </c>
      <c r="G4702" s="30" t="s">
        <v>40</v>
      </c>
      <c r="H4702" s="30">
        <v>0</v>
      </c>
      <c r="I4702" s="67">
        <v>590000000</v>
      </c>
      <c r="J4702" s="32" t="s">
        <v>41</v>
      </c>
      <c r="K4702" s="30" t="s">
        <v>835</v>
      </c>
      <c r="L4702" s="32" t="s">
        <v>41</v>
      </c>
      <c r="M4702" s="30" t="s">
        <v>44</v>
      </c>
      <c r="N4702" s="30" t="s">
        <v>5229</v>
      </c>
      <c r="O4702" s="32" t="s">
        <v>62</v>
      </c>
      <c r="P4702" s="32">
        <v>796</v>
      </c>
      <c r="Q4702" s="30" t="s">
        <v>47</v>
      </c>
      <c r="R4702" s="43">
        <v>4</v>
      </c>
      <c r="S4702" s="43">
        <v>1250</v>
      </c>
      <c r="T4702" s="44">
        <f>S4702*R4702</f>
        <v>5000</v>
      </c>
      <c r="U4702" s="44">
        <f t="shared" si="359"/>
        <v>5600.0000000000009</v>
      </c>
      <c r="V4702" s="342"/>
      <c r="W4702" s="32">
        <v>2016</v>
      </c>
      <c r="X4702" s="30"/>
    </row>
    <row r="4703" spans="1:24" s="40" customFormat="1" ht="50.1" customHeight="1">
      <c r="A4703" s="70" t="s">
        <v>11738</v>
      </c>
      <c r="B4703" s="30" t="s">
        <v>35</v>
      </c>
      <c r="C4703" s="220" t="s">
        <v>11739</v>
      </c>
      <c r="D4703" s="220" t="s">
        <v>5100</v>
      </c>
      <c r="E4703" s="220" t="s">
        <v>11740</v>
      </c>
      <c r="F4703" s="220" t="s">
        <v>11741</v>
      </c>
      <c r="G4703" s="30" t="s">
        <v>40</v>
      </c>
      <c r="H4703" s="30">
        <v>0</v>
      </c>
      <c r="I4703" s="67">
        <v>590000000</v>
      </c>
      <c r="J4703" s="32" t="s">
        <v>41</v>
      </c>
      <c r="K4703" s="30" t="s">
        <v>835</v>
      </c>
      <c r="L4703" s="32" t="s">
        <v>41</v>
      </c>
      <c r="M4703" s="30" t="s">
        <v>44</v>
      </c>
      <c r="N4703" s="30" t="s">
        <v>5229</v>
      </c>
      <c r="O4703" s="32" t="s">
        <v>62</v>
      </c>
      <c r="P4703" s="32">
        <v>796</v>
      </c>
      <c r="Q4703" s="30" t="s">
        <v>47</v>
      </c>
      <c r="R4703" s="43">
        <v>3</v>
      </c>
      <c r="S4703" s="43">
        <v>2348</v>
      </c>
      <c r="T4703" s="44">
        <f>S4703*R4703</f>
        <v>7044</v>
      </c>
      <c r="U4703" s="44">
        <f t="shared" si="359"/>
        <v>7889.2800000000007</v>
      </c>
      <c r="V4703" s="64"/>
      <c r="W4703" s="32">
        <v>2016</v>
      </c>
      <c r="X4703" s="30"/>
    </row>
    <row r="4704" spans="1:24" s="40" customFormat="1" ht="50.1" customHeight="1">
      <c r="A4704" s="70" t="s">
        <v>11742</v>
      </c>
      <c r="B4704" s="54" t="s">
        <v>35</v>
      </c>
      <c r="C4704" s="42" t="s">
        <v>11743</v>
      </c>
      <c r="D4704" s="42" t="s">
        <v>3909</v>
      </c>
      <c r="E4704" s="42" t="s">
        <v>11744</v>
      </c>
      <c r="F4704" s="42" t="s">
        <v>11745</v>
      </c>
      <c r="G4704" s="30" t="s">
        <v>40</v>
      </c>
      <c r="H4704" s="239">
        <v>0</v>
      </c>
      <c r="I4704" s="67">
        <v>590000000</v>
      </c>
      <c r="J4704" s="68" t="s">
        <v>394</v>
      </c>
      <c r="K4704" s="30" t="s">
        <v>835</v>
      </c>
      <c r="L4704" s="30" t="s">
        <v>396</v>
      </c>
      <c r="M4704" s="30" t="s">
        <v>69</v>
      </c>
      <c r="N4704" s="30" t="s">
        <v>397</v>
      </c>
      <c r="O4704" s="30" t="s">
        <v>398</v>
      </c>
      <c r="P4704" s="135" t="s">
        <v>11746</v>
      </c>
      <c r="Q4704" s="30" t="s">
        <v>2807</v>
      </c>
      <c r="R4704" s="43">
        <v>1.8</v>
      </c>
      <c r="S4704" s="43">
        <v>2200</v>
      </c>
      <c r="T4704" s="44">
        <f>S4704*R4704</f>
        <v>3960</v>
      </c>
      <c r="U4704" s="207">
        <f t="shared" si="359"/>
        <v>4435.2000000000007</v>
      </c>
      <c r="V4704" s="30"/>
      <c r="W4704" s="68">
        <v>2016</v>
      </c>
      <c r="X4704" s="30"/>
    </row>
    <row r="4705" spans="1:24" s="40" customFormat="1" ht="50.1" customHeight="1">
      <c r="A4705" s="70" t="s">
        <v>11747</v>
      </c>
      <c r="B4705" s="30" t="s">
        <v>35</v>
      </c>
      <c r="C4705" s="220" t="s">
        <v>11102</v>
      </c>
      <c r="D4705" s="220" t="s">
        <v>7216</v>
      </c>
      <c r="E4705" s="220" t="s">
        <v>11103</v>
      </c>
      <c r="F4705" s="220" t="s">
        <v>11748</v>
      </c>
      <c r="G4705" s="68" t="s">
        <v>40</v>
      </c>
      <c r="H4705" s="68">
        <v>0</v>
      </c>
      <c r="I4705" s="67">
        <v>590000000</v>
      </c>
      <c r="J4705" s="68" t="s">
        <v>41</v>
      </c>
      <c r="K4705" s="68" t="s">
        <v>835</v>
      </c>
      <c r="L4705" s="68" t="s">
        <v>41</v>
      </c>
      <c r="M4705" s="68" t="s">
        <v>84</v>
      </c>
      <c r="N4705" s="68" t="s">
        <v>836</v>
      </c>
      <c r="O4705" s="98" t="s">
        <v>837</v>
      </c>
      <c r="P4705" s="32">
        <v>166</v>
      </c>
      <c r="Q4705" s="30" t="s">
        <v>134</v>
      </c>
      <c r="R4705" s="344">
        <v>1300</v>
      </c>
      <c r="S4705" s="344">
        <v>950</v>
      </c>
      <c r="T4705" s="210">
        <f t="shared" ref="T4705:T4706" si="360">R4705*S4705</f>
        <v>1235000</v>
      </c>
      <c r="U4705" s="210">
        <f t="shared" si="359"/>
        <v>1383200.0000000002</v>
      </c>
      <c r="V4705" s="345"/>
      <c r="W4705" s="30">
        <v>2016</v>
      </c>
      <c r="X4705" s="226"/>
    </row>
    <row r="4706" spans="1:24" s="40" customFormat="1" ht="50.1" customHeight="1">
      <c r="A4706" s="70" t="s">
        <v>11749</v>
      </c>
      <c r="B4706" s="30" t="s">
        <v>35</v>
      </c>
      <c r="C4706" s="220" t="s">
        <v>11105</v>
      </c>
      <c r="D4706" s="220" t="s">
        <v>5029</v>
      </c>
      <c r="E4706" s="220" t="s">
        <v>11106</v>
      </c>
      <c r="F4706" s="220" t="s">
        <v>11750</v>
      </c>
      <c r="G4706" s="68" t="s">
        <v>40</v>
      </c>
      <c r="H4706" s="68">
        <v>0</v>
      </c>
      <c r="I4706" s="67">
        <v>590000000</v>
      </c>
      <c r="J4706" s="68" t="s">
        <v>41</v>
      </c>
      <c r="K4706" s="68" t="s">
        <v>835</v>
      </c>
      <c r="L4706" s="68" t="s">
        <v>41</v>
      </c>
      <c r="M4706" s="68" t="s">
        <v>84</v>
      </c>
      <c r="N4706" s="68" t="s">
        <v>836</v>
      </c>
      <c r="O4706" s="98" t="s">
        <v>837</v>
      </c>
      <c r="P4706" s="32">
        <v>112</v>
      </c>
      <c r="Q4706" s="30" t="s">
        <v>11751</v>
      </c>
      <c r="R4706" s="344">
        <v>528</v>
      </c>
      <c r="S4706" s="344">
        <v>520</v>
      </c>
      <c r="T4706" s="210">
        <f t="shared" si="360"/>
        <v>274560</v>
      </c>
      <c r="U4706" s="210">
        <f t="shared" si="359"/>
        <v>307507.20000000001</v>
      </c>
      <c r="V4706" s="345"/>
      <c r="W4706" s="30">
        <v>2016</v>
      </c>
      <c r="X4706" s="226"/>
    </row>
    <row r="4707" spans="1:24" s="40" customFormat="1" ht="50.1" customHeight="1">
      <c r="A4707" s="70" t="s">
        <v>11752</v>
      </c>
      <c r="B4707" s="235" t="s">
        <v>35</v>
      </c>
      <c r="C4707" s="232" t="s">
        <v>8449</v>
      </c>
      <c r="D4707" s="232" t="s">
        <v>4488</v>
      </c>
      <c r="E4707" s="232" t="s">
        <v>8450</v>
      </c>
      <c r="F4707" s="42" t="s">
        <v>12791</v>
      </c>
      <c r="G4707" s="253" t="s">
        <v>40</v>
      </c>
      <c r="H4707" s="97">
        <v>0</v>
      </c>
      <c r="I4707" s="67">
        <v>590000000</v>
      </c>
      <c r="J4707" s="339" t="s">
        <v>41</v>
      </c>
      <c r="K4707" s="339" t="s">
        <v>835</v>
      </c>
      <c r="L4707" s="339" t="s">
        <v>41</v>
      </c>
      <c r="M4707" s="339" t="s">
        <v>69</v>
      </c>
      <c r="N4707" s="153" t="s">
        <v>9747</v>
      </c>
      <c r="O4707" s="357" t="s">
        <v>398</v>
      </c>
      <c r="P4707" s="32">
        <v>796</v>
      </c>
      <c r="Q4707" s="153" t="s">
        <v>47</v>
      </c>
      <c r="R4707" s="58">
        <v>2</v>
      </c>
      <c r="S4707" s="58">
        <v>500100</v>
      </c>
      <c r="T4707" s="358">
        <f>S4707*R4707</f>
        <v>1000200</v>
      </c>
      <c r="U4707" s="358">
        <f t="shared" si="359"/>
        <v>1120224</v>
      </c>
      <c r="V4707" s="153"/>
      <c r="W4707" s="153">
        <v>2016</v>
      </c>
      <c r="X4707" s="153"/>
    </row>
    <row r="4708" spans="1:24" s="40" customFormat="1" ht="50.1" customHeight="1">
      <c r="A4708" s="70" t="s">
        <v>11753</v>
      </c>
      <c r="B4708" s="54" t="s">
        <v>35</v>
      </c>
      <c r="C4708" s="31" t="s">
        <v>8449</v>
      </c>
      <c r="D4708" s="31" t="s">
        <v>4488</v>
      </c>
      <c r="E4708" s="31" t="s">
        <v>8450</v>
      </c>
      <c r="F4708" s="42" t="s">
        <v>11754</v>
      </c>
      <c r="G4708" s="253" t="s">
        <v>40</v>
      </c>
      <c r="H4708" s="97">
        <v>0</v>
      </c>
      <c r="I4708" s="67">
        <v>590000000</v>
      </c>
      <c r="J4708" s="339" t="s">
        <v>41</v>
      </c>
      <c r="K4708" s="339" t="s">
        <v>835</v>
      </c>
      <c r="L4708" s="339" t="s">
        <v>41</v>
      </c>
      <c r="M4708" s="339" t="s">
        <v>69</v>
      </c>
      <c r="N4708" s="153" t="s">
        <v>9747</v>
      </c>
      <c r="O4708" s="357" t="s">
        <v>398</v>
      </c>
      <c r="P4708" s="32">
        <v>796</v>
      </c>
      <c r="Q4708" s="153" t="s">
        <v>47</v>
      </c>
      <c r="R4708" s="58">
        <v>2</v>
      </c>
      <c r="S4708" s="58">
        <v>112700</v>
      </c>
      <c r="T4708" s="358">
        <f>S4708*R4708</f>
        <v>225400</v>
      </c>
      <c r="U4708" s="358">
        <f t="shared" si="359"/>
        <v>252448.00000000003</v>
      </c>
      <c r="V4708" s="273"/>
      <c r="W4708" s="153">
        <v>2016</v>
      </c>
      <c r="X4708" s="273"/>
    </row>
    <row r="4709" spans="1:24" s="40" customFormat="1" ht="50.1" customHeight="1">
      <c r="A4709" s="70" t="s">
        <v>11755</v>
      </c>
      <c r="B4709" s="54" t="s">
        <v>35</v>
      </c>
      <c r="C4709" s="31" t="s">
        <v>8449</v>
      </c>
      <c r="D4709" s="31" t="s">
        <v>4488</v>
      </c>
      <c r="E4709" s="31" t="s">
        <v>8450</v>
      </c>
      <c r="F4709" s="42" t="s">
        <v>11756</v>
      </c>
      <c r="G4709" s="253" t="s">
        <v>40</v>
      </c>
      <c r="H4709" s="97">
        <v>0</v>
      </c>
      <c r="I4709" s="67">
        <v>590000000</v>
      </c>
      <c r="J4709" s="339" t="s">
        <v>41</v>
      </c>
      <c r="K4709" s="339" t="s">
        <v>835</v>
      </c>
      <c r="L4709" s="339" t="s">
        <v>41</v>
      </c>
      <c r="M4709" s="339" t="s">
        <v>69</v>
      </c>
      <c r="N4709" s="153" t="s">
        <v>9747</v>
      </c>
      <c r="O4709" s="357" t="s">
        <v>398</v>
      </c>
      <c r="P4709" s="32">
        <v>796</v>
      </c>
      <c r="Q4709" s="153" t="s">
        <v>47</v>
      </c>
      <c r="R4709" s="58">
        <v>2</v>
      </c>
      <c r="S4709" s="58">
        <v>207800</v>
      </c>
      <c r="T4709" s="358">
        <f>S4709*R4709</f>
        <v>415600</v>
      </c>
      <c r="U4709" s="358">
        <f t="shared" si="359"/>
        <v>465472.00000000006</v>
      </c>
      <c r="V4709" s="273"/>
      <c r="W4709" s="153">
        <v>2016</v>
      </c>
      <c r="X4709" s="273"/>
    </row>
    <row r="4710" spans="1:24" s="40" customFormat="1" ht="50.1" customHeight="1">
      <c r="A4710" s="70" t="s">
        <v>11757</v>
      </c>
      <c r="B4710" s="54" t="s">
        <v>35</v>
      </c>
      <c r="C4710" s="31" t="s">
        <v>8449</v>
      </c>
      <c r="D4710" s="31" t="s">
        <v>4488</v>
      </c>
      <c r="E4710" s="31" t="s">
        <v>8450</v>
      </c>
      <c r="F4710" s="42" t="s">
        <v>11758</v>
      </c>
      <c r="G4710" s="253" t="s">
        <v>40</v>
      </c>
      <c r="H4710" s="97">
        <v>0</v>
      </c>
      <c r="I4710" s="67">
        <v>590000000</v>
      </c>
      <c r="J4710" s="339" t="s">
        <v>41</v>
      </c>
      <c r="K4710" s="339" t="s">
        <v>835</v>
      </c>
      <c r="L4710" s="339" t="s">
        <v>41</v>
      </c>
      <c r="M4710" s="339" t="s">
        <v>69</v>
      </c>
      <c r="N4710" s="153" t="s">
        <v>9747</v>
      </c>
      <c r="O4710" s="357" t="s">
        <v>398</v>
      </c>
      <c r="P4710" s="32">
        <v>796</v>
      </c>
      <c r="Q4710" s="153" t="s">
        <v>47</v>
      </c>
      <c r="R4710" s="58">
        <v>1</v>
      </c>
      <c r="S4710" s="58">
        <v>2390</v>
      </c>
      <c r="T4710" s="358">
        <f>S4710*R4710</f>
        <v>2390</v>
      </c>
      <c r="U4710" s="358">
        <f t="shared" si="359"/>
        <v>2676.8</v>
      </c>
      <c r="V4710" s="273"/>
      <c r="W4710" s="153">
        <v>2016</v>
      </c>
      <c r="X4710" s="273"/>
    </row>
    <row r="4711" spans="1:24" s="40" customFormat="1" ht="50.1" customHeight="1">
      <c r="A4711" s="70" t="s">
        <v>11759</v>
      </c>
      <c r="B4711" s="54" t="s">
        <v>35</v>
      </c>
      <c r="C4711" s="31" t="s">
        <v>8449</v>
      </c>
      <c r="D4711" s="31" t="s">
        <v>4488</v>
      </c>
      <c r="E4711" s="31" t="s">
        <v>8450</v>
      </c>
      <c r="F4711" s="42" t="s">
        <v>11760</v>
      </c>
      <c r="G4711" s="253" t="s">
        <v>40</v>
      </c>
      <c r="H4711" s="97">
        <v>0</v>
      </c>
      <c r="I4711" s="67">
        <v>590000000</v>
      </c>
      <c r="J4711" s="339" t="s">
        <v>41</v>
      </c>
      <c r="K4711" s="339" t="s">
        <v>835</v>
      </c>
      <c r="L4711" s="339" t="s">
        <v>41</v>
      </c>
      <c r="M4711" s="339" t="s">
        <v>69</v>
      </c>
      <c r="N4711" s="153" t="s">
        <v>9747</v>
      </c>
      <c r="O4711" s="357" t="s">
        <v>398</v>
      </c>
      <c r="P4711" s="32">
        <v>796</v>
      </c>
      <c r="Q4711" s="153" t="s">
        <v>47</v>
      </c>
      <c r="R4711" s="58">
        <v>8</v>
      </c>
      <c r="S4711" s="58">
        <v>1330</v>
      </c>
      <c r="T4711" s="358">
        <f t="shared" ref="T4711" si="361">S4711*R4711</f>
        <v>10640</v>
      </c>
      <c r="U4711" s="358">
        <f t="shared" si="359"/>
        <v>11916.800000000001</v>
      </c>
      <c r="V4711" s="273"/>
      <c r="W4711" s="153">
        <v>2016</v>
      </c>
      <c r="X4711" s="273"/>
    </row>
    <row r="4712" spans="1:24" s="40" customFormat="1" ht="50.1" customHeight="1">
      <c r="A4712" s="70" t="s">
        <v>11761</v>
      </c>
      <c r="B4712" s="30" t="s">
        <v>35</v>
      </c>
      <c r="C4712" s="42" t="s">
        <v>4960</v>
      </c>
      <c r="D4712" s="42" t="s">
        <v>4930</v>
      </c>
      <c r="E4712" s="42" t="s">
        <v>4961</v>
      </c>
      <c r="F4712" s="42" t="s">
        <v>4962</v>
      </c>
      <c r="G4712" s="30" t="s">
        <v>40</v>
      </c>
      <c r="H4712" s="30">
        <v>0</v>
      </c>
      <c r="I4712" s="67">
        <v>590000000</v>
      </c>
      <c r="J4712" s="32" t="s">
        <v>41</v>
      </c>
      <c r="K4712" s="32" t="s">
        <v>835</v>
      </c>
      <c r="L4712" s="32" t="s">
        <v>43</v>
      </c>
      <c r="M4712" s="32" t="s">
        <v>84</v>
      </c>
      <c r="N4712" s="32" t="s">
        <v>6647</v>
      </c>
      <c r="O4712" s="54" t="s">
        <v>11762</v>
      </c>
      <c r="P4712" s="32">
        <v>796</v>
      </c>
      <c r="Q4712" s="30" t="s">
        <v>47</v>
      </c>
      <c r="R4712" s="58">
        <v>6</v>
      </c>
      <c r="S4712" s="58">
        <v>12000</v>
      </c>
      <c r="T4712" s="44">
        <f>R4712*S4712</f>
        <v>72000</v>
      </c>
      <c r="U4712" s="44">
        <f t="shared" si="359"/>
        <v>80640.000000000015</v>
      </c>
      <c r="V4712" s="30"/>
      <c r="W4712" s="30">
        <v>2016</v>
      </c>
      <c r="X4712" s="30"/>
    </row>
    <row r="4713" spans="1:24" s="40" customFormat="1" ht="50.1" customHeight="1">
      <c r="A4713" s="70" t="s">
        <v>11763</v>
      </c>
      <c r="B4713" s="30" t="s">
        <v>35</v>
      </c>
      <c r="C4713" s="42" t="s">
        <v>6763</v>
      </c>
      <c r="D4713" s="42" t="s">
        <v>6756</v>
      </c>
      <c r="E4713" s="42" t="s">
        <v>11764</v>
      </c>
      <c r="F4713" s="42" t="s">
        <v>11765</v>
      </c>
      <c r="G4713" s="30" t="s">
        <v>40</v>
      </c>
      <c r="H4713" s="30">
        <v>0</v>
      </c>
      <c r="I4713" s="67">
        <v>590000000</v>
      </c>
      <c r="J4713" s="32" t="s">
        <v>41</v>
      </c>
      <c r="K4713" s="32" t="s">
        <v>835</v>
      </c>
      <c r="L4713" s="32" t="s">
        <v>43</v>
      </c>
      <c r="M4713" s="32" t="s">
        <v>84</v>
      </c>
      <c r="N4713" s="30" t="s">
        <v>5908</v>
      </c>
      <c r="O4713" s="30" t="s">
        <v>11766</v>
      </c>
      <c r="P4713" s="32">
        <v>796</v>
      </c>
      <c r="Q4713" s="30" t="s">
        <v>47</v>
      </c>
      <c r="R4713" s="58">
        <v>1</v>
      </c>
      <c r="S4713" s="58">
        <v>13208000</v>
      </c>
      <c r="T4713" s="44">
        <f>R4713*S4713</f>
        <v>13208000</v>
      </c>
      <c r="U4713" s="44">
        <f t="shared" si="359"/>
        <v>14792960.000000002</v>
      </c>
      <c r="V4713" s="30"/>
      <c r="W4713" s="30">
        <v>2016</v>
      </c>
      <c r="X4713" s="30"/>
    </row>
    <row r="4714" spans="1:24" s="40" customFormat="1" ht="50.1" customHeight="1">
      <c r="A4714" s="70" t="s">
        <v>11767</v>
      </c>
      <c r="B4714" s="30" t="s">
        <v>35</v>
      </c>
      <c r="C4714" s="42" t="s">
        <v>11768</v>
      </c>
      <c r="D4714" s="42" t="s">
        <v>5574</v>
      </c>
      <c r="E4714" s="42" t="s">
        <v>11769</v>
      </c>
      <c r="F4714" s="42" t="s">
        <v>11770</v>
      </c>
      <c r="G4714" s="32" t="s">
        <v>40</v>
      </c>
      <c r="H4714" s="32">
        <v>0</v>
      </c>
      <c r="I4714" s="67">
        <v>590000000</v>
      </c>
      <c r="J4714" s="32" t="s">
        <v>41</v>
      </c>
      <c r="K4714" s="32" t="s">
        <v>707</v>
      </c>
      <c r="L4714" s="32" t="s">
        <v>43</v>
      </c>
      <c r="M4714" s="87" t="s">
        <v>84</v>
      </c>
      <c r="N4714" s="32" t="s">
        <v>303</v>
      </c>
      <c r="O4714" s="32" t="s">
        <v>62</v>
      </c>
      <c r="P4714" s="32">
        <v>166</v>
      </c>
      <c r="Q4714" s="32" t="s">
        <v>134</v>
      </c>
      <c r="R4714" s="58">
        <v>350</v>
      </c>
      <c r="S4714" s="58">
        <v>1201</v>
      </c>
      <c r="T4714" s="210">
        <f>S4714*R4714</f>
        <v>420350</v>
      </c>
      <c r="U4714" s="210">
        <f t="shared" si="359"/>
        <v>470792.00000000006</v>
      </c>
      <c r="V4714" s="32"/>
      <c r="W4714" s="32">
        <v>2016</v>
      </c>
      <c r="X4714" s="32"/>
    </row>
    <row r="4715" spans="1:24" s="40" customFormat="1" ht="50.1" customHeight="1">
      <c r="A4715" s="70" t="s">
        <v>11771</v>
      </c>
      <c r="B4715" s="87" t="s">
        <v>35</v>
      </c>
      <c r="C4715" s="31" t="s">
        <v>10989</v>
      </c>
      <c r="D4715" s="42" t="s">
        <v>4772</v>
      </c>
      <c r="E4715" s="42" t="s">
        <v>10990</v>
      </c>
      <c r="F4715" s="73" t="s">
        <v>11772</v>
      </c>
      <c r="G4715" s="30" t="s">
        <v>40</v>
      </c>
      <c r="H4715" s="30">
        <v>0</v>
      </c>
      <c r="I4715" s="67">
        <v>590000000</v>
      </c>
      <c r="J4715" s="32" t="s">
        <v>41</v>
      </c>
      <c r="K4715" s="234" t="s">
        <v>835</v>
      </c>
      <c r="L4715" s="32" t="s">
        <v>11773</v>
      </c>
      <c r="M4715" s="30" t="s">
        <v>84</v>
      </c>
      <c r="N4715" s="54" t="s">
        <v>1411</v>
      </c>
      <c r="O4715" s="172" t="s">
        <v>11774</v>
      </c>
      <c r="P4715" s="30">
        <v>166</v>
      </c>
      <c r="Q4715" s="33" t="s">
        <v>134</v>
      </c>
      <c r="R4715" s="102">
        <v>13.5</v>
      </c>
      <c r="S4715" s="43">
        <v>3770</v>
      </c>
      <c r="T4715" s="210">
        <f>S4715*R4715</f>
        <v>50895</v>
      </c>
      <c r="U4715" s="210">
        <f t="shared" si="359"/>
        <v>57002.400000000009</v>
      </c>
      <c r="V4715" s="29"/>
      <c r="W4715" s="87">
        <v>2016</v>
      </c>
      <c r="X4715" s="87"/>
    </row>
    <row r="4716" spans="1:24" s="40" customFormat="1" ht="50.1" customHeight="1">
      <c r="A4716" s="70" t="s">
        <v>11775</v>
      </c>
      <c r="B4716" s="54" t="s">
        <v>35</v>
      </c>
      <c r="C4716" s="31" t="s">
        <v>4261</v>
      </c>
      <c r="D4716" s="31" t="s">
        <v>4247</v>
      </c>
      <c r="E4716" s="31" t="s">
        <v>4262</v>
      </c>
      <c r="F4716" s="31" t="s">
        <v>4429</v>
      </c>
      <c r="G4716" s="87" t="s">
        <v>121</v>
      </c>
      <c r="H4716" s="30">
        <v>0</v>
      </c>
      <c r="I4716" s="67">
        <v>590000000</v>
      </c>
      <c r="J4716" s="32" t="s">
        <v>41</v>
      </c>
      <c r="K4716" s="30" t="s">
        <v>835</v>
      </c>
      <c r="L4716" s="32" t="s">
        <v>302</v>
      </c>
      <c r="M4716" s="87" t="s">
        <v>69</v>
      </c>
      <c r="N4716" s="30" t="s">
        <v>303</v>
      </c>
      <c r="O4716" s="67" t="s">
        <v>483</v>
      </c>
      <c r="P4716" s="32">
        <v>796</v>
      </c>
      <c r="Q4716" s="32" t="s">
        <v>47</v>
      </c>
      <c r="R4716" s="58">
        <v>10</v>
      </c>
      <c r="S4716" s="58">
        <v>696</v>
      </c>
      <c r="T4716" s="44">
        <f>S4716*R4716</f>
        <v>6960</v>
      </c>
      <c r="U4716" s="255">
        <f t="shared" si="359"/>
        <v>7795.2000000000007</v>
      </c>
      <c r="V4716" s="70"/>
      <c r="W4716" s="30">
        <v>2016</v>
      </c>
      <c r="X4716" s="70"/>
    </row>
    <row r="4717" spans="1:24" s="40" customFormat="1" ht="50.1" customHeight="1">
      <c r="A4717" s="70" t="s">
        <v>11776</v>
      </c>
      <c r="B4717" s="54" t="s">
        <v>35</v>
      </c>
      <c r="C4717" s="42" t="s">
        <v>2983</v>
      </c>
      <c r="D4717" s="42" t="s">
        <v>2811</v>
      </c>
      <c r="E4717" s="42" t="s">
        <v>2984</v>
      </c>
      <c r="F4717" s="42" t="s">
        <v>11777</v>
      </c>
      <c r="G4717" s="30" t="s">
        <v>40</v>
      </c>
      <c r="H4717" s="32">
        <v>0</v>
      </c>
      <c r="I4717" s="67">
        <v>590000000</v>
      </c>
      <c r="J4717" s="30" t="s">
        <v>11590</v>
      </c>
      <c r="K4717" s="30" t="s">
        <v>835</v>
      </c>
      <c r="L4717" s="68" t="s">
        <v>41</v>
      </c>
      <c r="M4717" s="68" t="s">
        <v>84</v>
      </c>
      <c r="N4717" s="30" t="s">
        <v>366</v>
      </c>
      <c r="O4717" s="30" t="s">
        <v>62</v>
      </c>
      <c r="P4717" s="32">
        <v>796</v>
      </c>
      <c r="Q4717" s="30" t="s">
        <v>47</v>
      </c>
      <c r="R4717" s="170">
        <v>2</v>
      </c>
      <c r="S4717" s="170">
        <v>14840</v>
      </c>
      <c r="T4717" s="207">
        <f>R4717*S4717</f>
        <v>29680</v>
      </c>
      <c r="U4717" s="207">
        <f>T4717*1.12</f>
        <v>33241.600000000006</v>
      </c>
      <c r="V4717" s="30"/>
      <c r="W4717" s="30">
        <v>2016</v>
      </c>
      <c r="X4717" s="30"/>
    </row>
    <row r="4718" spans="1:24" s="40" customFormat="1" ht="50.1" customHeight="1">
      <c r="A4718" s="70" t="s">
        <v>11778</v>
      </c>
      <c r="B4718" s="54" t="s">
        <v>35</v>
      </c>
      <c r="C4718" s="42" t="s">
        <v>2983</v>
      </c>
      <c r="D4718" s="42" t="s">
        <v>2811</v>
      </c>
      <c r="E4718" s="42" t="s">
        <v>2984</v>
      </c>
      <c r="F4718" s="42" t="s">
        <v>11779</v>
      </c>
      <c r="G4718" s="30" t="s">
        <v>40</v>
      </c>
      <c r="H4718" s="32">
        <v>0</v>
      </c>
      <c r="I4718" s="67">
        <v>590000000</v>
      </c>
      <c r="J4718" s="30" t="s">
        <v>11590</v>
      </c>
      <c r="K4718" s="30" t="s">
        <v>835</v>
      </c>
      <c r="L4718" s="68" t="s">
        <v>41</v>
      </c>
      <c r="M4718" s="68" t="s">
        <v>84</v>
      </c>
      <c r="N4718" s="30" t="s">
        <v>366</v>
      </c>
      <c r="O4718" s="30" t="s">
        <v>62</v>
      </c>
      <c r="P4718" s="32">
        <v>796</v>
      </c>
      <c r="Q4718" s="30" t="s">
        <v>47</v>
      </c>
      <c r="R4718" s="170">
        <v>2</v>
      </c>
      <c r="S4718" s="170">
        <v>21027</v>
      </c>
      <c r="T4718" s="207">
        <f>R4718*S4718</f>
        <v>42054</v>
      </c>
      <c r="U4718" s="207">
        <f>T4718*1.12</f>
        <v>47100.480000000003</v>
      </c>
      <c r="V4718" s="30"/>
      <c r="W4718" s="30">
        <v>2016</v>
      </c>
      <c r="X4718" s="30"/>
    </row>
    <row r="4719" spans="1:24" s="40" customFormat="1" ht="50.1" customHeight="1">
      <c r="A4719" s="70" t="s">
        <v>11780</v>
      </c>
      <c r="B4719" s="54" t="s">
        <v>35</v>
      </c>
      <c r="C4719" s="42" t="s">
        <v>2983</v>
      </c>
      <c r="D4719" s="42" t="s">
        <v>2811</v>
      </c>
      <c r="E4719" s="42" t="s">
        <v>2984</v>
      </c>
      <c r="F4719" s="42" t="s">
        <v>11781</v>
      </c>
      <c r="G4719" s="30" t="s">
        <v>40</v>
      </c>
      <c r="H4719" s="32">
        <v>0</v>
      </c>
      <c r="I4719" s="67">
        <v>590000000</v>
      </c>
      <c r="J4719" s="30" t="s">
        <v>11590</v>
      </c>
      <c r="K4719" s="30" t="s">
        <v>835</v>
      </c>
      <c r="L4719" s="68" t="s">
        <v>41</v>
      </c>
      <c r="M4719" s="68" t="s">
        <v>84</v>
      </c>
      <c r="N4719" s="30" t="s">
        <v>366</v>
      </c>
      <c r="O4719" s="30" t="s">
        <v>62</v>
      </c>
      <c r="P4719" s="32">
        <v>796</v>
      </c>
      <c r="Q4719" s="30" t="s">
        <v>47</v>
      </c>
      <c r="R4719" s="170">
        <v>4</v>
      </c>
      <c r="S4719" s="170">
        <v>15626</v>
      </c>
      <c r="T4719" s="207">
        <f>R4719*S4719</f>
        <v>62504</v>
      </c>
      <c r="U4719" s="207">
        <f>T4719*1.12</f>
        <v>70004.48000000001</v>
      </c>
      <c r="V4719" s="30"/>
      <c r="W4719" s="30">
        <v>2016</v>
      </c>
      <c r="X4719" s="30"/>
    </row>
    <row r="4720" spans="1:24" s="40" customFormat="1" ht="50.1" customHeight="1">
      <c r="A4720" s="70" t="s">
        <v>11782</v>
      </c>
      <c r="B4720" s="30" t="s">
        <v>35</v>
      </c>
      <c r="C4720" s="42" t="s">
        <v>11783</v>
      </c>
      <c r="D4720" s="42" t="s">
        <v>4541</v>
      </c>
      <c r="E4720" s="42" t="s">
        <v>11784</v>
      </c>
      <c r="F4720" s="42" t="s">
        <v>11785</v>
      </c>
      <c r="G4720" s="253" t="s">
        <v>40</v>
      </c>
      <c r="H4720" s="30">
        <v>0</v>
      </c>
      <c r="I4720" s="67">
        <v>590000000</v>
      </c>
      <c r="J4720" s="32" t="s">
        <v>41</v>
      </c>
      <c r="K4720" s="48" t="s">
        <v>835</v>
      </c>
      <c r="L4720" s="32" t="s">
        <v>41</v>
      </c>
      <c r="M4720" s="30" t="s">
        <v>44</v>
      </c>
      <c r="N4720" s="30" t="s">
        <v>55</v>
      </c>
      <c r="O4720" s="67" t="s">
        <v>62</v>
      </c>
      <c r="P4720" s="30">
        <v>625</v>
      </c>
      <c r="Q4720" s="30" t="s">
        <v>2811</v>
      </c>
      <c r="R4720" s="58">
        <v>1</v>
      </c>
      <c r="S4720" s="71">
        <v>41965</v>
      </c>
      <c r="T4720" s="44">
        <f>S4720*R4720</f>
        <v>41965</v>
      </c>
      <c r="U4720" s="44">
        <f t="shared" ref="U4720:U4721" si="362">T4720*1.12</f>
        <v>47000.800000000003</v>
      </c>
      <c r="V4720" s="120"/>
      <c r="W4720" s="32">
        <v>2016</v>
      </c>
      <c r="X4720" s="30"/>
    </row>
    <row r="4721" spans="1:24" s="40" customFormat="1" ht="50.1" customHeight="1">
      <c r="A4721" s="70" t="s">
        <v>11786</v>
      </c>
      <c r="B4721" s="30" t="s">
        <v>35</v>
      </c>
      <c r="C4721" s="42" t="s">
        <v>11783</v>
      </c>
      <c r="D4721" s="42" t="s">
        <v>4541</v>
      </c>
      <c r="E4721" s="42" t="s">
        <v>11784</v>
      </c>
      <c r="F4721" s="42" t="s">
        <v>11787</v>
      </c>
      <c r="G4721" s="253" t="s">
        <v>40</v>
      </c>
      <c r="H4721" s="30">
        <v>0</v>
      </c>
      <c r="I4721" s="67">
        <v>590000000</v>
      </c>
      <c r="J4721" s="32" t="s">
        <v>41</v>
      </c>
      <c r="K4721" s="48" t="s">
        <v>835</v>
      </c>
      <c r="L4721" s="32" t="s">
        <v>41</v>
      </c>
      <c r="M4721" s="30" t="s">
        <v>44</v>
      </c>
      <c r="N4721" s="30" t="s">
        <v>55</v>
      </c>
      <c r="O4721" s="67" t="s">
        <v>62</v>
      </c>
      <c r="P4721" s="30">
        <v>625</v>
      </c>
      <c r="Q4721" s="30" t="s">
        <v>2811</v>
      </c>
      <c r="R4721" s="58">
        <v>1</v>
      </c>
      <c r="S4721" s="71">
        <v>13393</v>
      </c>
      <c r="T4721" s="44">
        <f>R4721*S4721</f>
        <v>13393</v>
      </c>
      <c r="U4721" s="44">
        <f t="shared" si="362"/>
        <v>15000.160000000002</v>
      </c>
      <c r="V4721" s="120"/>
      <c r="W4721" s="32">
        <v>2016</v>
      </c>
      <c r="X4721" s="30"/>
    </row>
    <row r="4722" spans="1:24" s="40" customFormat="1" ht="50.1" customHeight="1">
      <c r="A4722" s="70" t="s">
        <v>11788</v>
      </c>
      <c r="B4722" s="54" t="s">
        <v>35</v>
      </c>
      <c r="C4722" s="42" t="s">
        <v>11789</v>
      </c>
      <c r="D4722" s="42" t="s">
        <v>8978</v>
      </c>
      <c r="E4722" s="42" t="s">
        <v>11790</v>
      </c>
      <c r="F4722" s="42"/>
      <c r="G4722" s="68" t="s">
        <v>40</v>
      </c>
      <c r="H4722" s="68">
        <v>0</v>
      </c>
      <c r="I4722" s="67">
        <v>590000000</v>
      </c>
      <c r="J4722" s="68" t="s">
        <v>41</v>
      </c>
      <c r="K4722" s="68" t="s">
        <v>835</v>
      </c>
      <c r="L4722" s="68" t="s">
        <v>41</v>
      </c>
      <c r="M4722" s="68" t="s">
        <v>84</v>
      </c>
      <c r="N4722" s="68" t="s">
        <v>6647</v>
      </c>
      <c r="O4722" s="98" t="s">
        <v>4012</v>
      </c>
      <c r="P4722" s="32">
        <v>796</v>
      </c>
      <c r="Q4722" s="30" t="s">
        <v>47</v>
      </c>
      <c r="R4722" s="250">
        <v>6</v>
      </c>
      <c r="S4722" s="58">
        <v>485</v>
      </c>
      <c r="T4722" s="311">
        <f>R4722*S4722</f>
        <v>2910</v>
      </c>
      <c r="U4722" s="311">
        <f>T4722*1.12</f>
        <v>3259.2000000000003</v>
      </c>
      <c r="V4722" s="211"/>
      <c r="W4722" s="30">
        <v>2016</v>
      </c>
      <c r="X4722" s="226"/>
    </row>
    <row r="4723" spans="1:24" s="40" customFormat="1" ht="50.1" customHeight="1">
      <c r="A4723" s="70" t="s">
        <v>11791</v>
      </c>
      <c r="B4723" s="30" t="s">
        <v>35</v>
      </c>
      <c r="C4723" s="42" t="s">
        <v>5352</v>
      </c>
      <c r="D4723" s="42" t="s">
        <v>5353</v>
      </c>
      <c r="E4723" s="42" t="s">
        <v>5354</v>
      </c>
      <c r="F4723" s="42" t="s">
        <v>11792</v>
      </c>
      <c r="G4723" s="30" t="s">
        <v>40</v>
      </c>
      <c r="H4723" s="30">
        <v>0</v>
      </c>
      <c r="I4723" s="67">
        <v>590000000</v>
      </c>
      <c r="J4723" s="32" t="s">
        <v>41</v>
      </c>
      <c r="K4723" s="68" t="s">
        <v>835</v>
      </c>
      <c r="L4723" s="32" t="s">
        <v>43</v>
      </c>
      <c r="M4723" s="68" t="s">
        <v>44</v>
      </c>
      <c r="N4723" s="68" t="s">
        <v>11733</v>
      </c>
      <c r="O4723" s="32" t="s">
        <v>4012</v>
      </c>
      <c r="P4723" s="32">
        <v>796</v>
      </c>
      <c r="Q4723" s="30" t="s">
        <v>47</v>
      </c>
      <c r="R4723" s="58">
        <v>387</v>
      </c>
      <c r="S4723" s="58">
        <v>58.04</v>
      </c>
      <c r="T4723" s="44">
        <f t="shared" ref="T4723:T4730" si="363">S4723*R4723</f>
        <v>22461.48</v>
      </c>
      <c r="U4723" s="44">
        <f t="shared" ref="U4723:U4741" si="364">T4723*1.12</f>
        <v>25156.857600000003</v>
      </c>
      <c r="V4723" s="30"/>
      <c r="W4723" s="32">
        <v>2016</v>
      </c>
      <c r="X4723" s="30"/>
    </row>
    <row r="4724" spans="1:24" s="40" customFormat="1" ht="50.1" customHeight="1">
      <c r="A4724" s="70" t="s">
        <v>11793</v>
      </c>
      <c r="B4724" s="30" t="s">
        <v>35</v>
      </c>
      <c r="C4724" s="42" t="s">
        <v>5352</v>
      </c>
      <c r="D4724" s="42" t="s">
        <v>5353</v>
      </c>
      <c r="E4724" s="42" t="s">
        <v>5354</v>
      </c>
      <c r="F4724" s="42" t="s">
        <v>11792</v>
      </c>
      <c r="G4724" s="30" t="s">
        <v>40</v>
      </c>
      <c r="H4724" s="30">
        <v>0</v>
      </c>
      <c r="I4724" s="67">
        <v>590000000</v>
      </c>
      <c r="J4724" s="32" t="s">
        <v>41</v>
      </c>
      <c r="K4724" s="68" t="s">
        <v>835</v>
      </c>
      <c r="L4724" s="32" t="s">
        <v>43</v>
      </c>
      <c r="M4724" s="68" t="s">
        <v>44</v>
      </c>
      <c r="N4724" s="68" t="s">
        <v>11733</v>
      </c>
      <c r="O4724" s="32" t="s">
        <v>4012</v>
      </c>
      <c r="P4724" s="32">
        <v>796</v>
      </c>
      <c r="Q4724" s="30" t="s">
        <v>47</v>
      </c>
      <c r="R4724" s="58">
        <v>100</v>
      </c>
      <c r="S4724" s="58">
        <v>71.430000000000007</v>
      </c>
      <c r="T4724" s="44">
        <f t="shared" si="363"/>
        <v>7143.0000000000009</v>
      </c>
      <c r="U4724" s="44">
        <f t="shared" si="364"/>
        <v>8000.1600000000017</v>
      </c>
      <c r="V4724" s="30"/>
      <c r="W4724" s="32">
        <v>2016</v>
      </c>
      <c r="X4724" s="123"/>
    </row>
    <row r="4725" spans="1:24" s="40" customFormat="1" ht="50.1" customHeight="1">
      <c r="A4725" s="70" t="s">
        <v>11794</v>
      </c>
      <c r="B4725" s="30" t="s">
        <v>35</v>
      </c>
      <c r="C4725" s="42" t="s">
        <v>5352</v>
      </c>
      <c r="D4725" s="42" t="s">
        <v>5353</v>
      </c>
      <c r="E4725" s="42" t="s">
        <v>5354</v>
      </c>
      <c r="F4725" s="42" t="s">
        <v>11792</v>
      </c>
      <c r="G4725" s="30" t="s">
        <v>40</v>
      </c>
      <c r="H4725" s="30">
        <v>0</v>
      </c>
      <c r="I4725" s="67">
        <v>590000000</v>
      </c>
      <c r="J4725" s="32" t="s">
        <v>41</v>
      </c>
      <c r="K4725" s="68" t="s">
        <v>835</v>
      </c>
      <c r="L4725" s="32" t="s">
        <v>43</v>
      </c>
      <c r="M4725" s="68" t="s">
        <v>44</v>
      </c>
      <c r="N4725" s="68" t="s">
        <v>11733</v>
      </c>
      <c r="O4725" s="32" t="s">
        <v>4012</v>
      </c>
      <c r="P4725" s="32">
        <v>796</v>
      </c>
      <c r="Q4725" s="30" t="s">
        <v>47</v>
      </c>
      <c r="R4725" s="58">
        <v>100</v>
      </c>
      <c r="S4725" s="58">
        <v>89.29</v>
      </c>
      <c r="T4725" s="44">
        <f t="shared" si="363"/>
        <v>8929</v>
      </c>
      <c r="U4725" s="44">
        <f t="shared" si="364"/>
        <v>10000.480000000001</v>
      </c>
      <c r="V4725" s="30"/>
      <c r="W4725" s="32">
        <v>2016</v>
      </c>
      <c r="X4725" s="123"/>
    </row>
    <row r="4726" spans="1:24" s="40" customFormat="1" ht="50.1" customHeight="1">
      <c r="A4726" s="70" t="s">
        <v>11795</v>
      </c>
      <c r="B4726" s="30" t="s">
        <v>35</v>
      </c>
      <c r="C4726" s="42" t="s">
        <v>5352</v>
      </c>
      <c r="D4726" s="42" t="s">
        <v>5353</v>
      </c>
      <c r="E4726" s="42" t="s">
        <v>5354</v>
      </c>
      <c r="F4726" s="42" t="s">
        <v>11792</v>
      </c>
      <c r="G4726" s="30" t="s">
        <v>40</v>
      </c>
      <c r="H4726" s="30">
        <v>0</v>
      </c>
      <c r="I4726" s="67">
        <v>590000000</v>
      </c>
      <c r="J4726" s="32" t="s">
        <v>41</v>
      </c>
      <c r="K4726" s="68" t="s">
        <v>835</v>
      </c>
      <c r="L4726" s="32" t="s">
        <v>43</v>
      </c>
      <c r="M4726" s="68" t="s">
        <v>44</v>
      </c>
      <c r="N4726" s="68" t="s">
        <v>11733</v>
      </c>
      <c r="O4726" s="32" t="s">
        <v>4012</v>
      </c>
      <c r="P4726" s="32">
        <v>796</v>
      </c>
      <c r="Q4726" s="30" t="s">
        <v>47</v>
      </c>
      <c r="R4726" s="58">
        <v>94</v>
      </c>
      <c r="S4726" s="58">
        <v>35.72</v>
      </c>
      <c r="T4726" s="44">
        <f t="shared" si="363"/>
        <v>3357.68</v>
      </c>
      <c r="U4726" s="44">
        <f t="shared" si="364"/>
        <v>3760.6016</v>
      </c>
      <c r="V4726" s="30"/>
      <c r="W4726" s="32">
        <v>2016</v>
      </c>
      <c r="X4726" s="123"/>
    </row>
    <row r="4727" spans="1:24" s="40" customFormat="1" ht="50.1" customHeight="1">
      <c r="A4727" s="70" t="s">
        <v>11796</v>
      </c>
      <c r="B4727" s="30" t="s">
        <v>35</v>
      </c>
      <c r="C4727" s="42" t="s">
        <v>11797</v>
      </c>
      <c r="D4727" s="42" t="s">
        <v>11798</v>
      </c>
      <c r="E4727" s="42" t="s">
        <v>11799</v>
      </c>
      <c r="F4727" s="42" t="s">
        <v>11800</v>
      </c>
      <c r="G4727" s="30" t="s">
        <v>40</v>
      </c>
      <c r="H4727" s="30">
        <v>0</v>
      </c>
      <c r="I4727" s="67">
        <v>590000000</v>
      </c>
      <c r="J4727" s="32" t="s">
        <v>41</v>
      </c>
      <c r="K4727" s="68" t="s">
        <v>835</v>
      </c>
      <c r="L4727" s="32" t="s">
        <v>43</v>
      </c>
      <c r="M4727" s="68" t="s">
        <v>44</v>
      </c>
      <c r="N4727" s="68" t="s">
        <v>11733</v>
      </c>
      <c r="O4727" s="32" t="s">
        <v>4012</v>
      </c>
      <c r="P4727" s="32">
        <v>796</v>
      </c>
      <c r="Q4727" s="30" t="s">
        <v>47</v>
      </c>
      <c r="R4727" s="58">
        <v>7</v>
      </c>
      <c r="S4727" s="58">
        <v>178.58</v>
      </c>
      <c r="T4727" s="44">
        <f t="shared" si="363"/>
        <v>1250.0600000000002</v>
      </c>
      <c r="U4727" s="44">
        <f t="shared" si="364"/>
        <v>1400.0672000000004</v>
      </c>
      <c r="V4727" s="30"/>
      <c r="W4727" s="32">
        <v>2016</v>
      </c>
      <c r="X4727" s="123"/>
    </row>
    <row r="4728" spans="1:24" s="40" customFormat="1" ht="50.1" customHeight="1">
      <c r="A4728" s="70" t="s">
        <v>11801</v>
      </c>
      <c r="B4728" s="30" t="s">
        <v>35</v>
      </c>
      <c r="C4728" s="42" t="s">
        <v>11802</v>
      </c>
      <c r="D4728" s="42" t="s">
        <v>5353</v>
      </c>
      <c r="E4728" s="42" t="s">
        <v>11803</v>
      </c>
      <c r="F4728" s="42" t="s">
        <v>11804</v>
      </c>
      <c r="G4728" s="30" t="s">
        <v>40</v>
      </c>
      <c r="H4728" s="30">
        <v>0</v>
      </c>
      <c r="I4728" s="67">
        <v>590000000</v>
      </c>
      <c r="J4728" s="32" t="s">
        <v>41</v>
      </c>
      <c r="K4728" s="68" t="s">
        <v>835</v>
      </c>
      <c r="L4728" s="32" t="s">
        <v>43</v>
      </c>
      <c r="M4728" s="68" t="s">
        <v>44</v>
      </c>
      <c r="N4728" s="68" t="s">
        <v>11733</v>
      </c>
      <c r="O4728" s="32" t="s">
        <v>4012</v>
      </c>
      <c r="P4728" s="32">
        <v>796</v>
      </c>
      <c r="Q4728" s="30" t="s">
        <v>47</v>
      </c>
      <c r="R4728" s="58">
        <v>1</v>
      </c>
      <c r="S4728" s="58">
        <v>910.72</v>
      </c>
      <c r="T4728" s="44">
        <f t="shared" si="363"/>
        <v>910.72</v>
      </c>
      <c r="U4728" s="44">
        <f t="shared" si="364"/>
        <v>1020.0064000000001</v>
      </c>
      <c r="V4728" s="30"/>
      <c r="W4728" s="32">
        <v>2016</v>
      </c>
      <c r="X4728" s="123"/>
    </row>
    <row r="4729" spans="1:24" s="40" customFormat="1" ht="50.1" customHeight="1">
      <c r="A4729" s="70" t="s">
        <v>11805</v>
      </c>
      <c r="B4729" s="30" t="s">
        <v>35</v>
      </c>
      <c r="C4729" s="42" t="s">
        <v>11802</v>
      </c>
      <c r="D4729" s="42" t="s">
        <v>5353</v>
      </c>
      <c r="E4729" s="42" t="s">
        <v>11803</v>
      </c>
      <c r="F4729" s="42" t="s">
        <v>11804</v>
      </c>
      <c r="G4729" s="30" t="s">
        <v>40</v>
      </c>
      <c r="H4729" s="30">
        <v>0</v>
      </c>
      <c r="I4729" s="67">
        <v>590000000</v>
      </c>
      <c r="J4729" s="32" t="s">
        <v>41</v>
      </c>
      <c r="K4729" s="68" t="s">
        <v>835</v>
      </c>
      <c r="L4729" s="32" t="s">
        <v>43</v>
      </c>
      <c r="M4729" s="68" t="s">
        <v>44</v>
      </c>
      <c r="N4729" s="68" t="s">
        <v>11733</v>
      </c>
      <c r="O4729" s="32" t="s">
        <v>4012</v>
      </c>
      <c r="P4729" s="32">
        <v>796</v>
      </c>
      <c r="Q4729" s="30" t="s">
        <v>47</v>
      </c>
      <c r="R4729" s="58">
        <v>2</v>
      </c>
      <c r="S4729" s="58">
        <v>625</v>
      </c>
      <c r="T4729" s="44">
        <f t="shared" si="363"/>
        <v>1250</v>
      </c>
      <c r="U4729" s="44">
        <f t="shared" si="364"/>
        <v>1400.0000000000002</v>
      </c>
      <c r="V4729" s="30"/>
      <c r="W4729" s="32">
        <v>2016</v>
      </c>
      <c r="X4729" s="123"/>
    </row>
    <row r="4730" spans="1:24" s="40" customFormat="1" ht="50.1" customHeight="1">
      <c r="A4730" s="70" t="s">
        <v>11806</v>
      </c>
      <c r="B4730" s="30" t="s">
        <v>35</v>
      </c>
      <c r="C4730" s="42" t="s">
        <v>11802</v>
      </c>
      <c r="D4730" s="42" t="s">
        <v>5353</v>
      </c>
      <c r="E4730" s="42" t="s">
        <v>11803</v>
      </c>
      <c r="F4730" s="42" t="s">
        <v>11804</v>
      </c>
      <c r="G4730" s="30" t="s">
        <v>40</v>
      </c>
      <c r="H4730" s="30">
        <v>0</v>
      </c>
      <c r="I4730" s="67">
        <v>590000000</v>
      </c>
      <c r="J4730" s="32" t="s">
        <v>41</v>
      </c>
      <c r="K4730" s="68" t="s">
        <v>835</v>
      </c>
      <c r="L4730" s="32" t="s">
        <v>43</v>
      </c>
      <c r="M4730" s="68" t="s">
        <v>44</v>
      </c>
      <c r="N4730" s="68" t="s">
        <v>11733</v>
      </c>
      <c r="O4730" s="32" t="s">
        <v>4012</v>
      </c>
      <c r="P4730" s="32">
        <v>796</v>
      </c>
      <c r="Q4730" s="30" t="s">
        <v>47</v>
      </c>
      <c r="R4730" s="58">
        <v>7</v>
      </c>
      <c r="S4730" s="58">
        <v>446.43</v>
      </c>
      <c r="T4730" s="44">
        <f t="shared" si="363"/>
        <v>3125.01</v>
      </c>
      <c r="U4730" s="44">
        <f t="shared" si="364"/>
        <v>3500.0112000000004</v>
      </c>
      <c r="V4730" s="153"/>
      <c r="W4730" s="97">
        <v>2016</v>
      </c>
      <c r="X4730" s="346"/>
    </row>
    <row r="4731" spans="1:24" s="40" customFormat="1" ht="50.1" customHeight="1">
      <c r="A4731" s="70" t="s">
        <v>11807</v>
      </c>
      <c r="B4731" s="30" t="s">
        <v>35</v>
      </c>
      <c r="C4731" s="42" t="s">
        <v>8415</v>
      </c>
      <c r="D4731" s="42" t="s">
        <v>8416</v>
      </c>
      <c r="E4731" s="42" t="s">
        <v>8417</v>
      </c>
      <c r="F4731" s="179" t="s">
        <v>11808</v>
      </c>
      <c r="G4731" s="30" t="s">
        <v>40</v>
      </c>
      <c r="H4731" s="30">
        <v>0</v>
      </c>
      <c r="I4731" s="67">
        <v>590000000</v>
      </c>
      <c r="J4731" s="32" t="s">
        <v>41</v>
      </c>
      <c r="K4731" s="30" t="s">
        <v>835</v>
      </c>
      <c r="L4731" s="32" t="s">
        <v>41</v>
      </c>
      <c r="M4731" s="30" t="s">
        <v>44</v>
      </c>
      <c r="N4731" s="30" t="s">
        <v>1843</v>
      </c>
      <c r="O4731" s="32" t="s">
        <v>62</v>
      </c>
      <c r="P4731" s="32">
        <v>796</v>
      </c>
      <c r="Q4731" s="30" t="s">
        <v>47</v>
      </c>
      <c r="R4731" s="102">
        <v>10</v>
      </c>
      <c r="S4731" s="102">
        <v>1210</v>
      </c>
      <c r="T4731" s="44">
        <f t="shared" ref="T4731:T4736" si="365">R4731*S4731</f>
        <v>12100</v>
      </c>
      <c r="U4731" s="44">
        <f t="shared" si="364"/>
        <v>13552.000000000002</v>
      </c>
      <c r="V4731" s="116"/>
      <c r="W4731" s="32">
        <v>2016</v>
      </c>
      <c r="X4731" s="30"/>
    </row>
    <row r="4732" spans="1:24" s="40" customFormat="1" ht="50.1" customHeight="1">
      <c r="A4732" s="70" t="s">
        <v>11809</v>
      </c>
      <c r="B4732" s="30" t="s">
        <v>35</v>
      </c>
      <c r="C4732" s="42" t="s">
        <v>8415</v>
      </c>
      <c r="D4732" s="42" t="s">
        <v>8416</v>
      </c>
      <c r="E4732" s="42" t="s">
        <v>8417</v>
      </c>
      <c r="F4732" s="161" t="s">
        <v>11810</v>
      </c>
      <c r="G4732" s="30" t="s">
        <v>40</v>
      </c>
      <c r="H4732" s="30">
        <v>0</v>
      </c>
      <c r="I4732" s="67">
        <v>590000000</v>
      </c>
      <c r="J4732" s="32" t="s">
        <v>41</v>
      </c>
      <c r="K4732" s="30" t="s">
        <v>835</v>
      </c>
      <c r="L4732" s="32" t="s">
        <v>41</v>
      </c>
      <c r="M4732" s="30" t="s">
        <v>44</v>
      </c>
      <c r="N4732" s="30" t="s">
        <v>1843</v>
      </c>
      <c r="O4732" s="32" t="s">
        <v>62</v>
      </c>
      <c r="P4732" s="32">
        <v>796</v>
      </c>
      <c r="Q4732" s="30" t="s">
        <v>47</v>
      </c>
      <c r="R4732" s="102">
        <v>5</v>
      </c>
      <c r="S4732" s="102">
        <v>230</v>
      </c>
      <c r="T4732" s="44">
        <f t="shared" si="365"/>
        <v>1150</v>
      </c>
      <c r="U4732" s="44">
        <f t="shared" si="364"/>
        <v>1288.0000000000002</v>
      </c>
      <c r="V4732" s="116"/>
      <c r="W4732" s="32">
        <v>2016</v>
      </c>
      <c r="X4732" s="30"/>
    </row>
    <row r="4733" spans="1:24" s="40" customFormat="1" ht="50.1" customHeight="1">
      <c r="A4733" s="70" t="s">
        <v>11811</v>
      </c>
      <c r="B4733" s="30" t="s">
        <v>35</v>
      </c>
      <c r="C4733" s="42" t="s">
        <v>8415</v>
      </c>
      <c r="D4733" s="42" t="s">
        <v>8416</v>
      </c>
      <c r="E4733" s="42" t="s">
        <v>8417</v>
      </c>
      <c r="F4733" s="161" t="s">
        <v>11812</v>
      </c>
      <c r="G4733" s="30" t="s">
        <v>40</v>
      </c>
      <c r="H4733" s="30">
        <v>0</v>
      </c>
      <c r="I4733" s="67">
        <v>590000000</v>
      </c>
      <c r="J4733" s="32" t="s">
        <v>41</v>
      </c>
      <c r="K4733" s="30" t="s">
        <v>835</v>
      </c>
      <c r="L4733" s="32" t="s">
        <v>41</v>
      </c>
      <c r="M4733" s="30" t="s">
        <v>44</v>
      </c>
      <c r="N4733" s="30" t="s">
        <v>1843</v>
      </c>
      <c r="O4733" s="32" t="s">
        <v>62</v>
      </c>
      <c r="P4733" s="32">
        <v>796</v>
      </c>
      <c r="Q4733" s="30" t="s">
        <v>47</v>
      </c>
      <c r="R4733" s="102">
        <v>15</v>
      </c>
      <c r="S4733" s="102">
        <v>310</v>
      </c>
      <c r="T4733" s="44">
        <f t="shared" si="365"/>
        <v>4650</v>
      </c>
      <c r="U4733" s="44">
        <f t="shared" si="364"/>
        <v>5208.0000000000009</v>
      </c>
      <c r="V4733" s="116"/>
      <c r="W4733" s="32">
        <v>2016</v>
      </c>
      <c r="X4733" s="30"/>
    </row>
    <row r="4734" spans="1:24" s="40" customFormat="1" ht="50.1" customHeight="1">
      <c r="A4734" s="70" t="s">
        <v>11813</v>
      </c>
      <c r="B4734" s="30" t="s">
        <v>35</v>
      </c>
      <c r="C4734" s="42" t="s">
        <v>9482</v>
      </c>
      <c r="D4734" s="42" t="s">
        <v>9483</v>
      </c>
      <c r="E4734" s="42" t="s">
        <v>9484</v>
      </c>
      <c r="F4734" s="161" t="s">
        <v>11814</v>
      </c>
      <c r="G4734" s="30" t="s">
        <v>40</v>
      </c>
      <c r="H4734" s="30">
        <v>0</v>
      </c>
      <c r="I4734" s="67">
        <v>590000000</v>
      </c>
      <c r="J4734" s="32" t="s">
        <v>41</v>
      </c>
      <c r="K4734" s="30" t="s">
        <v>835</v>
      </c>
      <c r="L4734" s="32" t="s">
        <v>41</v>
      </c>
      <c r="M4734" s="30" t="s">
        <v>44</v>
      </c>
      <c r="N4734" s="30" t="s">
        <v>1843</v>
      </c>
      <c r="O4734" s="32" t="s">
        <v>62</v>
      </c>
      <c r="P4734" s="32">
        <v>796</v>
      </c>
      <c r="Q4734" s="30" t="s">
        <v>47</v>
      </c>
      <c r="R4734" s="102">
        <v>10</v>
      </c>
      <c r="S4734" s="102">
        <v>660</v>
      </c>
      <c r="T4734" s="44">
        <f t="shared" si="365"/>
        <v>6600</v>
      </c>
      <c r="U4734" s="44">
        <f t="shared" si="364"/>
        <v>7392.0000000000009</v>
      </c>
      <c r="V4734" s="116"/>
      <c r="W4734" s="32">
        <v>2016</v>
      </c>
      <c r="X4734" s="30"/>
    </row>
    <row r="4735" spans="1:24" s="40" customFormat="1" ht="50.1" customHeight="1">
      <c r="A4735" s="70" t="s">
        <v>11815</v>
      </c>
      <c r="B4735" s="54" t="s">
        <v>35</v>
      </c>
      <c r="C4735" s="42" t="s">
        <v>11816</v>
      </c>
      <c r="D4735" s="42" t="s">
        <v>3757</v>
      </c>
      <c r="E4735" s="42" t="s">
        <v>11817</v>
      </c>
      <c r="F4735" s="31" t="s">
        <v>11818</v>
      </c>
      <c r="G4735" s="68" t="s">
        <v>40</v>
      </c>
      <c r="H4735" s="68">
        <v>0</v>
      </c>
      <c r="I4735" s="67">
        <v>590000000</v>
      </c>
      <c r="J4735" s="68" t="s">
        <v>41</v>
      </c>
      <c r="K4735" s="68" t="s">
        <v>835</v>
      </c>
      <c r="L4735" s="68" t="s">
        <v>41</v>
      </c>
      <c r="M4735" s="68" t="s">
        <v>84</v>
      </c>
      <c r="N4735" s="68" t="s">
        <v>10648</v>
      </c>
      <c r="O4735" s="98" t="s">
        <v>354</v>
      </c>
      <c r="P4735" s="32">
        <v>796</v>
      </c>
      <c r="Q4735" s="30" t="s">
        <v>47</v>
      </c>
      <c r="R4735" s="58">
        <v>40</v>
      </c>
      <c r="S4735" s="58">
        <v>480</v>
      </c>
      <c r="T4735" s="311">
        <f t="shared" si="365"/>
        <v>19200</v>
      </c>
      <c r="U4735" s="311">
        <f t="shared" si="364"/>
        <v>21504.000000000004</v>
      </c>
      <c r="V4735" s="251"/>
      <c r="W4735" s="30">
        <v>2016</v>
      </c>
      <c r="X4735" s="226"/>
    </row>
    <row r="4736" spans="1:24" s="40" customFormat="1" ht="50.1" customHeight="1">
      <c r="A4736" s="70" t="s">
        <v>11819</v>
      </c>
      <c r="B4736" s="98" t="s">
        <v>35</v>
      </c>
      <c r="C4736" s="42" t="s">
        <v>11820</v>
      </c>
      <c r="D4736" s="42" t="s">
        <v>3719</v>
      </c>
      <c r="E4736" s="42" t="s">
        <v>11821</v>
      </c>
      <c r="F4736" s="42" t="s">
        <v>11822</v>
      </c>
      <c r="G4736" s="68" t="s">
        <v>40</v>
      </c>
      <c r="H4736" s="68">
        <v>0</v>
      </c>
      <c r="I4736" s="67">
        <v>590000000</v>
      </c>
      <c r="J4736" s="68" t="s">
        <v>41</v>
      </c>
      <c r="K4736" s="68" t="s">
        <v>835</v>
      </c>
      <c r="L4736" s="68" t="s">
        <v>41</v>
      </c>
      <c r="M4736" s="68" t="s">
        <v>84</v>
      </c>
      <c r="N4736" s="98" t="s">
        <v>11823</v>
      </c>
      <c r="O4736" s="98" t="s">
        <v>837</v>
      </c>
      <c r="P4736" s="32">
        <v>796</v>
      </c>
      <c r="Q4736" s="30" t="s">
        <v>47</v>
      </c>
      <c r="R4736" s="58">
        <v>100</v>
      </c>
      <c r="S4736" s="250">
        <v>4058</v>
      </c>
      <c r="T4736" s="210">
        <f t="shared" si="365"/>
        <v>405800</v>
      </c>
      <c r="U4736" s="210">
        <f t="shared" si="364"/>
        <v>454496.00000000006</v>
      </c>
      <c r="V4736" s="345"/>
      <c r="W4736" s="30">
        <v>2016</v>
      </c>
      <c r="X4736" s="226"/>
    </row>
    <row r="4737" spans="1:24" s="40" customFormat="1" ht="50.1" customHeight="1">
      <c r="A4737" s="70" t="s">
        <v>11824</v>
      </c>
      <c r="B4737" s="98" t="s">
        <v>35</v>
      </c>
      <c r="C4737" s="42" t="s">
        <v>11825</v>
      </c>
      <c r="D4737" s="42" t="s">
        <v>11481</v>
      </c>
      <c r="E4737" s="42" t="s">
        <v>11826</v>
      </c>
      <c r="F4737" s="42" t="s">
        <v>11827</v>
      </c>
      <c r="G4737" s="68" t="s">
        <v>40</v>
      </c>
      <c r="H4737" s="68">
        <v>0</v>
      </c>
      <c r="I4737" s="67">
        <v>590000000</v>
      </c>
      <c r="J4737" s="68" t="s">
        <v>41</v>
      </c>
      <c r="K4737" s="68" t="s">
        <v>835</v>
      </c>
      <c r="L4737" s="68" t="s">
        <v>41</v>
      </c>
      <c r="M4737" s="68" t="s">
        <v>84</v>
      </c>
      <c r="N4737" s="98" t="s">
        <v>11823</v>
      </c>
      <c r="O4737" s="98" t="s">
        <v>837</v>
      </c>
      <c r="P4737" s="32">
        <v>796</v>
      </c>
      <c r="Q4737" s="30" t="s">
        <v>47</v>
      </c>
      <c r="R4737" s="58">
        <v>24</v>
      </c>
      <c r="S4737" s="250">
        <v>4220</v>
      </c>
      <c r="T4737" s="210">
        <f t="shared" ref="T4737:T4738" si="366">R4737*S4737</f>
        <v>101280</v>
      </c>
      <c r="U4737" s="210">
        <f t="shared" si="364"/>
        <v>113433.60000000001</v>
      </c>
      <c r="V4737" s="345"/>
      <c r="W4737" s="30">
        <v>2016</v>
      </c>
      <c r="X4737" s="226"/>
    </row>
    <row r="4738" spans="1:24" s="40" customFormat="1" ht="50.1" customHeight="1">
      <c r="A4738" s="70" t="s">
        <v>11828</v>
      </c>
      <c r="B4738" s="98" t="s">
        <v>35</v>
      </c>
      <c r="C4738" s="42" t="s">
        <v>11829</v>
      </c>
      <c r="D4738" s="42" t="s">
        <v>4873</v>
      </c>
      <c r="E4738" s="42" t="s">
        <v>11830</v>
      </c>
      <c r="F4738" s="42" t="s">
        <v>11831</v>
      </c>
      <c r="G4738" s="68" t="s">
        <v>40</v>
      </c>
      <c r="H4738" s="68">
        <v>0</v>
      </c>
      <c r="I4738" s="67">
        <v>590000000</v>
      </c>
      <c r="J4738" s="68" t="s">
        <v>41</v>
      </c>
      <c r="K4738" s="68" t="s">
        <v>835</v>
      </c>
      <c r="L4738" s="68" t="s">
        <v>41</v>
      </c>
      <c r="M4738" s="68" t="s">
        <v>84</v>
      </c>
      <c r="N4738" s="98" t="s">
        <v>11823</v>
      </c>
      <c r="O4738" s="98" t="s">
        <v>837</v>
      </c>
      <c r="P4738" s="32">
        <v>796</v>
      </c>
      <c r="Q4738" s="30" t="s">
        <v>47</v>
      </c>
      <c r="R4738" s="58">
        <v>48</v>
      </c>
      <c r="S4738" s="250">
        <v>4220</v>
      </c>
      <c r="T4738" s="210">
        <f t="shared" si="366"/>
        <v>202560</v>
      </c>
      <c r="U4738" s="210">
        <f t="shared" si="364"/>
        <v>226867.20000000001</v>
      </c>
      <c r="V4738" s="345"/>
      <c r="W4738" s="30">
        <v>2016</v>
      </c>
      <c r="X4738" s="226"/>
    </row>
    <row r="4739" spans="1:24" s="40" customFormat="1" ht="50.1" customHeight="1">
      <c r="A4739" s="70" t="s">
        <v>11832</v>
      </c>
      <c r="B4739" s="30" t="s">
        <v>35</v>
      </c>
      <c r="C4739" s="42" t="s">
        <v>11833</v>
      </c>
      <c r="D4739" s="42" t="s">
        <v>8339</v>
      </c>
      <c r="E4739" s="42" t="s">
        <v>11834</v>
      </c>
      <c r="F4739" s="42"/>
      <c r="G4739" s="30" t="s">
        <v>40</v>
      </c>
      <c r="H4739" s="30">
        <v>0</v>
      </c>
      <c r="I4739" s="67">
        <v>590000000</v>
      </c>
      <c r="J4739" s="32" t="s">
        <v>41</v>
      </c>
      <c r="K4739" s="48" t="s">
        <v>835</v>
      </c>
      <c r="L4739" s="32" t="s">
        <v>43</v>
      </c>
      <c r="M4739" s="30" t="s">
        <v>84</v>
      </c>
      <c r="N4739" s="30" t="s">
        <v>11334</v>
      </c>
      <c r="O4739" s="67" t="s">
        <v>62</v>
      </c>
      <c r="P4739" s="98" t="s">
        <v>994</v>
      </c>
      <c r="Q4739" s="30" t="s">
        <v>1222</v>
      </c>
      <c r="R4739" s="58">
        <v>37</v>
      </c>
      <c r="S4739" s="58">
        <v>200</v>
      </c>
      <c r="T4739" s="44">
        <f>R4739*S4739</f>
        <v>7400</v>
      </c>
      <c r="U4739" s="44">
        <f t="shared" si="364"/>
        <v>8288</v>
      </c>
      <c r="V4739" s="64"/>
      <c r="W4739" s="32">
        <v>2016</v>
      </c>
      <c r="X4739" s="30"/>
    </row>
    <row r="4740" spans="1:24" s="40" customFormat="1" ht="50.1" customHeight="1">
      <c r="A4740" s="70" t="s">
        <v>11835</v>
      </c>
      <c r="B4740" s="54" t="s">
        <v>35</v>
      </c>
      <c r="C4740" s="42" t="s">
        <v>4261</v>
      </c>
      <c r="D4740" s="359" t="s">
        <v>4247</v>
      </c>
      <c r="E4740" s="359" t="s">
        <v>4262</v>
      </c>
      <c r="F4740" s="42" t="s">
        <v>11836</v>
      </c>
      <c r="G4740" s="30" t="s">
        <v>40</v>
      </c>
      <c r="H4740" s="239">
        <v>0</v>
      </c>
      <c r="I4740" s="67">
        <v>590000000</v>
      </c>
      <c r="J4740" s="68" t="s">
        <v>394</v>
      </c>
      <c r="K4740" s="30" t="s">
        <v>835</v>
      </c>
      <c r="L4740" s="30" t="s">
        <v>396</v>
      </c>
      <c r="M4740" s="30" t="s">
        <v>69</v>
      </c>
      <c r="N4740" s="30" t="s">
        <v>5908</v>
      </c>
      <c r="O4740" s="30" t="s">
        <v>483</v>
      </c>
      <c r="P4740" s="32">
        <v>796</v>
      </c>
      <c r="Q4740" s="30" t="s">
        <v>47</v>
      </c>
      <c r="R4740" s="58">
        <v>8</v>
      </c>
      <c r="S4740" s="58">
        <v>2450</v>
      </c>
      <c r="T4740" s="44">
        <f t="shared" ref="T4740:T4741" si="367">S4740*R4740</f>
        <v>19600</v>
      </c>
      <c r="U4740" s="207">
        <f t="shared" si="364"/>
        <v>21952.000000000004</v>
      </c>
      <c r="V4740" s="30"/>
      <c r="W4740" s="68">
        <v>2016</v>
      </c>
      <c r="X4740" s="30"/>
    </row>
    <row r="4741" spans="1:24" s="40" customFormat="1" ht="50.1" customHeight="1">
      <c r="A4741" s="70" t="s">
        <v>11837</v>
      </c>
      <c r="B4741" s="54" t="s">
        <v>35</v>
      </c>
      <c r="C4741" s="359" t="s">
        <v>11838</v>
      </c>
      <c r="D4741" s="359" t="s">
        <v>4026</v>
      </c>
      <c r="E4741" s="359" t="s">
        <v>11839</v>
      </c>
      <c r="F4741" s="42" t="s">
        <v>11840</v>
      </c>
      <c r="G4741" s="30" t="s">
        <v>40</v>
      </c>
      <c r="H4741" s="239">
        <v>0</v>
      </c>
      <c r="I4741" s="67">
        <v>590000000</v>
      </c>
      <c r="J4741" s="68" t="s">
        <v>394</v>
      </c>
      <c r="K4741" s="30" t="s">
        <v>835</v>
      </c>
      <c r="L4741" s="30" t="s">
        <v>396</v>
      </c>
      <c r="M4741" s="30" t="s">
        <v>69</v>
      </c>
      <c r="N4741" s="30" t="s">
        <v>5908</v>
      </c>
      <c r="O4741" s="30" t="s">
        <v>483</v>
      </c>
      <c r="P4741" s="32">
        <v>796</v>
      </c>
      <c r="Q4741" s="30" t="s">
        <v>47</v>
      </c>
      <c r="R4741" s="58">
        <v>1</v>
      </c>
      <c r="S4741" s="58">
        <v>1070</v>
      </c>
      <c r="T4741" s="44">
        <f t="shared" si="367"/>
        <v>1070</v>
      </c>
      <c r="U4741" s="207">
        <f t="shared" si="364"/>
        <v>1198.4000000000001</v>
      </c>
      <c r="V4741" s="30"/>
      <c r="W4741" s="68">
        <v>2016</v>
      </c>
      <c r="X4741" s="30"/>
    </row>
    <row r="4742" spans="1:24" s="40" customFormat="1" ht="50.1" customHeight="1">
      <c r="A4742" s="70" t="s">
        <v>11841</v>
      </c>
      <c r="B4742" s="252" t="s">
        <v>35</v>
      </c>
      <c r="C4742" s="42" t="s">
        <v>10962</v>
      </c>
      <c r="D4742" s="42" t="s">
        <v>5000</v>
      </c>
      <c r="E4742" s="42" t="s">
        <v>10963</v>
      </c>
      <c r="F4742" s="42" t="s">
        <v>11842</v>
      </c>
      <c r="G4742" s="253" t="s">
        <v>40</v>
      </c>
      <c r="H4742" s="239">
        <v>0</v>
      </c>
      <c r="I4742" s="67">
        <v>590000000</v>
      </c>
      <c r="J4742" s="68" t="s">
        <v>2986</v>
      </c>
      <c r="K4742" s="30" t="s">
        <v>835</v>
      </c>
      <c r="L4742" s="30" t="s">
        <v>83</v>
      </c>
      <c r="M4742" s="30" t="s">
        <v>69</v>
      </c>
      <c r="N4742" s="30" t="s">
        <v>10660</v>
      </c>
      <c r="O4742" s="30" t="s">
        <v>398</v>
      </c>
      <c r="P4742" s="32">
        <v>796</v>
      </c>
      <c r="Q4742" s="30" t="s">
        <v>47</v>
      </c>
      <c r="R4742" s="102">
        <v>10</v>
      </c>
      <c r="S4742" s="58">
        <v>2635.92</v>
      </c>
      <c r="T4742" s="312">
        <f>R4742*S4742</f>
        <v>26359.200000000001</v>
      </c>
      <c r="U4742" s="44">
        <f>T4742*1.12</f>
        <v>29522.304000000004</v>
      </c>
      <c r="V4742" s="30"/>
      <c r="W4742" s="68">
        <v>2016</v>
      </c>
      <c r="X4742" s="30"/>
    </row>
    <row r="4743" spans="1:24" s="40" customFormat="1" ht="50.1" customHeight="1">
      <c r="A4743" s="70" t="s">
        <v>11843</v>
      </c>
      <c r="B4743" s="252" t="s">
        <v>35</v>
      </c>
      <c r="C4743" s="42" t="s">
        <v>10962</v>
      </c>
      <c r="D4743" s="42" t="s">
        <v>5000</v>
      </c>
      <c r="E4743" s="42" t="s">
        <v>10963</v>
      </c>
      <c r="F4743" s="42" t="s">
        <v>11844</v>
      </c>
      <c r="G4743" s="224" t="s">
        <v>40</v>
      </c>
      <c r="H4743" s="30">
        <v>0</v>
      </c>
      <c r="I4743" s="67">
        <v>590000000</v>
      </c>
      <c r="J4743" s="68" t="s">
        <v>2986</v>
      </c>
      <c r="K4743" s="32" t="s">
        <v>835</v>
      </c>
      <c r="L4743" s="30" t="s">
        <v>83</v>
      </c>
      <c r="M4743" s="30" t="s">
        <v>69</v>
      </c>
      <c r="N4743" s="30" t="s">
        <v>10660</v>
      </c>
      <c r="O4743" s="30" t="s">
        <v>398</v>
      </c>
      <c r="P4743" s="32">
        <v>796</v>
      </c>
      <c r="Q4743" s="32" t="s">
        <v>47</v>
      </c>
      <c r="R4743" s="102">
        <v>10</v>
      </c>
      <c r="S4743" s="58">
        <v>3702.84</v>
      </c>
      <c r="T4743" s="312">
        <f t="shared" ref="T4743:T4806" si="368">R4743*S4743</f>
        <v>37028.400000000001</v>
      </c>
      <c r="U4743" s="44">
        <f t="shared" ref="U4743:U4806" si="369">T4743*1.12</f>
        <v>41471.808000000005</v>
      </c>
      <c r="V4743" s="65"/>
      <c r="W4743" s="32">
        <v>2016</v>
      </c>
      <c r="X4743" s="32"/>
    </row>
    <row r="4744" spans="1:24" s="40" customFormat="1" ht="50.1" customHeight="1">
      <c r="A4744" s="70" t="s">
        <v>11845</v>
      </c>
      <c r="B4744" s="252" t="s">
        <v>35</v>
      </c>
      <c r="C4744" s="42" t="s">
        <v>10962</v>
      </c>
      <c r="D4744" s="42" t="s">
        <v>5000</v>
      </c>
      <c r="E4744" s="42" t="s">
        <v>10963</v>
      </c>
      <c r="F4744" s="42" t="s">
        <v>11846</v>
      </c>
      <c r="G4744" s="224" t="s">
        <v>40</v>
      </c>
      <c r="H4744" s="30">
        <v>0</v>
      </c>
      <c r="I4744" s="67">
        <v>590000000</v>
      </c>
      <c r="J4744" s="68" t="s">
        <v>2986</v>
      </c>
      <c r="K4744" s="30" t="s">
        <v>835</v>
      </c>
      <c r="L4744" s="30" t="s">
        <v>83</v>
      </c>
      <c r="M4744" s="30" t="s">
        <v>69</v>
      </c>
      <c r="N4744" s="30" t="s">
        <v>10660</v>
      </c>
      <c r="O4744" s="30" t="s">
        <v>398</v>
      </c>
      <c r="P4744" s="32">
        <v>796</v>
      </c>
      <c r="Q4744" s="32" t="s">
        <v>47</v>
      </c>
      <c r="R4744" s="102">
        <v>10</v>
      </c>
      <c r="S4744" s="58">
        <v>3548.5549999999998</v>
      </c>
      <c r="T4744" s="312">
        <f t="shared" si="368"/>
        <v>35485.549999999996</v>
      </c>
      <c r="U4744" s="44">
        <f t="shared" si="369"/>
        <v>39743.815999999999</v>
      </c>
      <c r="V4744" s="123"/>
      <c r="W4744" s="68">
        <v>2016</v>
      </c>
      <c r="X4744" s="30"/>
    </row>
    <row r="4745" spans="1:24" s="40" customFormat="1" ht="50.1" customHeight="1">
      <c r="A4745" s="70" t="s">
        <v>11847</v>
      </c>
      <c r="B4745" s="54" t="s">
        <v>35</v>
      </c>
      <c r="C4745" s="42" t="s">
        <v>10962</v>
      </c>
      <c r="D4745" s="42" t="s">
        <v>5000</v>
      </c>
      <c r="E4745" s="42" t="s">
        <v>10963</v>
      </c>
      <c r="F4745" s="42" t="s">
        <v>11848</v>
      </c>
      <c r="G4745" s="224" t="s">
        <v>40</v>
      </c>
      <c r="H4745" s="30">
        <v>0</v>
      </c>
      <c r="I4745" s="67">
        <v>590000000</v>
      </c>
      <c r="J4745" s="68" t="s">
        <v>2986</v>
      </c>
      <c r="K4745" s="32" t="s">
        <v>835</v>
      </c>
      <c r="L4745" s="30" t="s">
        <v>83</v>
      </c>
      <c r="M4745" s="30" t="s">
        <v>69</v>
      </c>
      <c r="N4745" s="30" t="s">
        <v>10660</v>
      </c>
      <c r="O4745" s="30" t="s">
        <v>398</v>
      </c>
      <c r="P4745" s="32">
        <v>796</v>
      </c>
      <c r="Q4745" s="32" t="s">
        <v>47</v>
      </c>
      <c r="R4745" s="102">
        <v>10</v>
      </c>
      <c r="S4745" s="58">
        <v>2824.2</v>
      </c>
      <c r="T4745" s="312">
        <f t="shared" si="368"/>
        <v>28242</v>
      </c>
      <c r="U4745" s="44">
        <f t="shared" si="369"/>
        <v>31631.040000000005</v>
      </c>
      <c r="V4745" s="123"/>
      <c r="W4745" s="32">
        <v>2016</v>
      </c>
      <c r="X4745" s="123"/>
    </row>
    <row r="4746" spans="1:24" s="40" customFormat="1" ht="50.1" customHeight="1">
      <c r="A4746" s="70" t="s">
        <v>11849</v>
      </c>
      <c r="B4746" s="54" t="s">
        <v>35</v>
      </c>
      <c r="C4746" s="42" t="s">
        <v>10962</v>
      </c>
      <c r="D4746" s="42" t="s">
        <v>5000</v>
      </c>
      <c r="E4746" s="42" t="s">
        <v>10963</v>
      </c>
      <c r="F4746" s="42" t="s">
        <v>11850</v>
      </c>
      <c r="G4746" s="224" t="s">
        <v>40</v>
      </c>
      <c r="H4746" s="30">
        <v>0</v>
      </c>
      <c r="I4746" s="67">
        <v>590000000</v>
      </c>
      <c r="J4746" s="68" t="s">
        <v>2986</v>
      </c>
      <c r="K4746" s="30" t="s">
        <v>835</v>
      </c>
      <c r="L4746" s="30" t="s">
        <v>83</v>
      </c>
      <c r="M4746" s="30" t="s">
        <v>69</v>
      </c>
      <c r="N4746" s="30" t="s">
        <v>10660</v>
      </c>
      <c r="O4746" s="30" t="s">
        <v>398</v>
      </c>
      <c r="P4746" s="32">
        <v>796</v>
      </c>
      <c r="Q4746" s="32" t="s">
        <v>47</v>
      </c>
      <c r="R4746" s="102">
        <v>1</v>
      </c>
      <c r="S4746" s="58">
        <v>1129.68</v>
      </c>
      <c r="T4746" s="312">
        <f t="shared" si="368"/>
        <v>1129.68</v>
      </c>
      <c r="U4746" s="44">
        <f t="shared" si="369"/>
        <v>1265.2416000000003</v>
      </c>
      <c r="V4746" s="123"/>
      <c r="W4746" s="68">
        <v>2016</v>
      </c>
      <c r="X4746" s="123"/>
    </row>
    <row r="4747" spans="1:24" s="40" customFormat="1" ht="50.1" customHeight="1">
      <c r="A4747" s="70" t="s">
        <v>11851</v>
      </c>
      <c r="B4747" s="54" t="s">
        <v>35</v>
      </c>
      <c r="C4747" s="42" t="s">
        <v>10962</v>
      </c>
      <c r="D4747" s="42" t="s">
        <v>5000</v>
      </c>
      <c r="E4747" s="42" t="s">
        <v>10963</v>
      </c>
      <c r="F4747" s="42" t="s">
        <v>11852</v>
      </c>
      <c r="G4747" s="224" t="s">
        <v>40</v>
      </c>
      <c r="H4747" s="30">
        <v>0</v>
      </c>
      <c r="I4747" s="67">
        <v>590000000</v>
      </c>
      <c r="J4747" s="68" t="s">
        <v>2986</v>
      </c>
      <c r="K4747" s="32" t="s">
        <v>835</v>
      </c>
      <c r="L4747" s="30" t="s">
        <v>83</v>
      </c>
      <c r="M4747" s="30" t="s">
        <v>69</v>
      </c>
      <c r="N4747" s="30" t="s">
        <v>10660</v>
      </c>
      <c r="O4747" s="30" t="s">
        <v>398</v>
      </c>
      <c r="P4747" s="32">
        <v>796</v>
      </c>
      <c r="Q4747" s="32" t="s">
        <v>47</v>
      </c>
      <c r="R4747" s="102">
        <v>1</v>
      </c>
      <c r="S4747" s="58">
        <v>2343.04</v>
      </c>
      <c r="T4747" s="312">
        <f t="shared" si="368"/>
        <v>2343.04</v>
      </c>
      <c r="U4747" s="44">
        <f t="shared" si="369"/>
        <v>2624.2048000000004</v>
      </c>
      <c r="V4747" s="123"/>
      <c r="W4747" s="32">
        <v>2016</v>
      </c>
      <c r="X4747" s="123"/>
    </row>
    <row r="4748" spans="1:24" s="40" customFormat="1" ht="50.1" customHeight="1">
      <c r="A4748" s="70" t="s">
        <v>11853</v>
      </c>
      <c r="B4748" s="54" t="s">
        <v>35</v>
      </c>
      <c r="C4748" s="42" t="s">
        <v>10775</v>
      </c>
      <c r="D4748" s="42" t="s">
        <v>3326</v>
      </c>
      <c r="E4748" s="42" t="s">
        <v>10776</v>
      </c>
      <c r="F4748" s="42" t="s">
        <v>11854</v>
      </c>
      <c r="G4748" s="224" t="s">
        <v>40</v>
      </c>
      <c r="H4748" s="30">
        <v>0</v>
      </c>
      <c r="I4748" s="67">
        <v>590000000</v>
      </c>
      <c r="J4748" s="68" t="s">
        <v>2986</v>
      </c>
      <c r="K4748" s="30" t="s">
        <v>835</v>
      </c>
      <c r="L4748" s="30" t="s">
        <v>83</v>
      </c>
      <c r="M4748" s="30" t="s">
        <v>69</v>
      </c>
      <c r="N4748" s="30" t="s">
        <v>10660</v>
      </c>
      <c r="O4748" s="30" t="s">
        <v>398</v>
      </c>
      <c r="P4748" s="32">
        <v>796</v>
      </c>
      <c r="Q4748" s="32" t="s">
        <v>47</v>
      </c>
      <c r="R4748" s="102">
        <v>12</v>
      </c>
      <c r="S4748" s="58">
        <v>3640.08</v>
      </c>
      <c r="T4748" s="312">
        <f t="shared" si="368"/>
        <v>43680.959999999999</v>
      </c>
      <c r="U4748" s="44">
        <f t="shared" si="369"/>
        <v>48922.675200000005</v>
      </c>
      <c r="V4748" s="30"/>
      <c r="W4748" s="68">
        <v>2016</v>
      </c>
      <c r="X4748" s="30"/>
    </row>
    <row r="4749" spans="1:24" s="40" customFormat="1" ht="50.1" customHeight="1">
      <c r="A4749" s="70" t="s">
        <v>11855</v>
      </c>
      <c r="B4749" s="54" t="s">
        <v>35</v>
      </c>
      <c r="C4749" s="42" t="s">
        <v>10740</v>
      </c>
      <c r="D4749" s="42" t="s">
        <v>10741</v>
      </c>
      <c r="E4749" s="42" t="s">
        <v>10742</v>
      </c>
      <c r="F4749" s="42" t="s">
        <v>10743</v>
      </c>
      <c r="G4749" s="224" t="s">
        <v>40</v>
      </c>
      <c r="H4749" s="30">
        <v>0</v>
      </c>
      <c r="I4749" s="67">
        <v>590000000</v>
      </c>
      <c r="J4749" s="68" t="s">
        <v>2986</v>
      </c>
      <c r="K4749" s="32" t="s">
        <v>835</v>
      </c>
      <c r="L4749" s="30" t="s">
        <v>83</v>
      </c>
      <c r="M4749" s="30" t="s">
        <v>69</v>
      </c>
      <c r="N4749" s="30" t="s">
        <v>10660</v>
      </c>
      <c r="O4749" s="30" t="s">
        <v>398</v>
      </c>
      <c r="P4749" s="32">
        <v>796</v>
      </c>
      <c r="Q4749" s="32" t="s">
        <v>47</v>
      </c>
      <c r="R4749" s="102">
        <v>3</v>
      </c>
      <c r="S4749" s="58">
        <v>1117.1300000000001</v>
      </c>
      <c r="T4749" s="312">
        <f t="shared" si="368"/>
        <v>3351.3900000000003</v>
      </c>
      <c r="U4749" s="44">
        <f t="shared" si="369"/>
        <v>3753.5568000000007</v>
      </c>
      <c r="V4749" s="123"/>
      <c r="W4749" s="32">
        <v>2016</v>
      </c>
      <c r="X4749" s="123"/>
    </row>
    <row r="4750" spans="1:24" s="40" customFormat="1" ht="50.1" customHeight="1">
      <c r="A4750" s="70" t="s">
        <v>11856</v>
      </c>
      <c r="B4750" s="54" t="s">
        <v>35</v>
      </c>
      <c r="C4750" s="42" t="s">
        <v>11857</v>
      </c>
      <c r="D4750" s="42" t="s">
        <v>877</v>
      </c>
      <c r="E4750" s="42" t="s">
        <v>11858</v>
      </c>
      <c r="F4750" s="42" t="s">
        <v>11859</v>
      </c>
      <c r="G4750" s="224" t="s">
        <v>40</v>
      </c>
      <c r="H4750" s="30">
        <v>0</v>
      </c>
      <c r="I4750" s="67">
        <v>590000000</v>
      </c>
      <c r="J4750" s="68" t="s">
        <v>2986</v>
      </c>
      <c r="K4750" s="30" t="s">
        <v>835</v>
      </c>
      <c r="L4750" s="30" t="s">
        <v>83</v>
      </c>
      <c r="M4750" s="30" t="s">
        <v>69</v>
      </c>
      <c r="N4750" s="30" t="s">
        <v>10660</v>
      </c>
      <c r="O4750" s="30" t="s">
        <v>398</v>
      </c>
      <c r="P4750" s="32">
        <v>796</v>
      </c>
      <c r="Q4750" s="32" t="s">
        <v>47</v>
      </c>
      <c r="R4750" s="102">
        <v>20</v>
      </c>
      <c r="S4750" s="58">
        <v>1490.55</v>
      </c>
      <c r="T4750" s="312">
        <f t="shared" si="368"/>
        <v>29811</v>
      </c>
      <c r="U4750" s="44">
        <f t="shared" si="369"/>
        <v>33388.32</v>
      </c>
      <c r="V4750" s="123"/>
      <c r="W4750" s="68">
        <v>2016</v>
      </c>
      <c r="X4750" s="123"/>
    </row>
    <row r="4751" spans="1:24" s="40" customFormat="1" ht="50.1" customHeight="1">
      <c r="A4751" s="70" t="s">
        <v>11860</v>
      </c>
      <c r="B4751" s="54" t="s">
        <v>35</v>
      </c>
      <c r="C4751" s="42" t="s">
        <v>10775</v>
      </c>
      <c r="D4751" s="42" t="s">
        <v>3326</v>
      </c>
      <c r="E4751" s="42" t="s">
        <v>10776</v>
      </c>
      <c r="F4751" s="42" t="s">
        <v>11861</v>
      </c>
      <c r="G4751" s="224" t="s">
        <v>40</v>
      </c>
      <c r="H4751" s="30">
        <v>0</v>
      </c>
      <c r="I4751" s="67">
        <v>590000000</v>
      </c>
      <c r="J4751" s="68" t="s">
        <v>2986</v>
      </c>
      <c r="K4751" s="32" t="s">
        <v>835</v>
      </c>
      <c r="L4751" s="30" t="s">
        <v>83</v>
      </c>
      <c r="M4751" s="30" t="s">
        <v>69</v>
      </c>
      <c r="N4751" s="30" t="s">
        <v>10660</v>
      </c>
      <c r="O4751" s="30" t="s">
        <v>398</v>
      </c>
      <c r="P4751" s="32">
        <v>796</v>
      </c>
      <c r="Q4751" s="32" t="s">
        <v>47</v>
      </c>
      <c r="R4751" s="102">
        <v>12</v>
      </c>
      <c r="S4751" s="58">
        <v>915.62</v>
      </c>
      <c r="T4751" s="312">
        <f t="shared" si="368"/>
        <v>10987.44</v>
      </c>
      <c r="U4751" s="44">
        <f t="shared" si="369"/>
        <v>12305.932800000002</v>
      </c>
      <c r="V4751" s="123"/>
      <c r="W4751" s="32">
        <v>2016</v>
      </c>
      <c r="X4751" s="123"/>
    </row>
    <row r="4752" spans="1:24" s="40" customFormat="1" ht="50.1" customHeight="1">
      <c r="A4752" s="70" t="s">
        <v>11862</v>
      </c>
      <c r="B4752" s="54" t="s">
        <v>35</v>
      </c>
      <c r="C4752" s="42" t="s">
        <v>9453</v>
      </c>
      <c r="D4752" s="42" t="s">
        <v>9454</v>
      </c>
      <c r="E4752" s="42" t="s">
        <v>9455</v>
      </c>
      <c r="F4752" s="42" t="s">
        <v>11863</v>
      </c>
      <c r="G4752" s="224" t="s">
        <v>40</v>
      </c>
      <c r="H4752" s="30">
        <v>0</v>
      </c>
      <c r="I4752" s="67">
        <v>590000000</v>
      </c>
      <c r="J4752" s="68" t="s">
        <v>2986</v>
      </c>
      <c r="K4752" s="30" t="s">
        <v>835</v>
      </c>
      <c r="L4752" s="30" t="s">
        <v>83</v>
      </c>
      <c r="M4752" s="30" t="s">
        <v>69</v>
      </c>
      <c r="N4752" s="30" t="s">
        <v>10660</v>
      </c>
      <c r="O4752" s="30" t="s">
        <v>398</v>
      </c>
      <c r="P4752" s="32">
        <v>796</v>
      </c>
      <c r="Q4752" s="32" t="s">
        <v>47</v>
      </c>
      <c r="R4752" s="102">
        <v>10</v>
      </c>
      <c r="S4752" s="58">
        <v>112.03</v>
      </c>
      <c r="T4752" s="312">
        <f t="shared" si="368"/>
        <v>1120.3</v>
      </c>
      <c r="U4752" s="44">
        <f t="shared" si="369"/>
        <v>1254.7360000000001</v>
      </c>
      <c r="V4752" s="123"/>
      <c r="W4752" s="68">
        <v>2016</v>
      </c>
      <c r="X4752" s="123"/>
    </row>
    <row r="4753" spans="1:24" s="40" customFormat="1" ht="50.1" customHeight="1">
      <c r="A4753" s="70" t="s">
        <v>11864</v>
      </c>
      <c r="B4753" s="54" t="s">
        <v>35</v>
      </c>
      <c r="C4753" s="42" t="s">
        <v>9354</v>
      </c>
      <c r="D4753" s="42" t="s">
        <v>9355</v>
      </c>
      <c r="E4753" s="42" t="s">
        <v>9356</v>
      </c>
      <c r="F4753" s="42" t="s">
        <v>11865</v>
      </c>
      <c r="G4753" s="224" t="s">
        <v>40</v>
      </c>
      <c r="H4753" s="30">
        <v>0</v>
      </c>
      <c r="I4753" s="67">
        <v>590000000</v>
      </c>
      <c r="J4753" s="68" t="s">
        <v>2986</v>
      </c>
      <c r="K4753" s="32" t="s">
        <v>835</v>
      </c>
      <c r="L4753" s="30" t="s">
        <v>83</v>
      </c>
      <c r="M4753" s="30" t="s">
        <v>69</v>
      </c>
      <c r="N4753" s="30" t="s">
        <v>10660</v>
      </c>
      <c r="O4753" s="30" t="s">
        <v>398</v>
      </c>
      <c r="P4753" s="32">
        <v>796</v>
      </c>
      <c r="Q4753" s="32" t="s">
        <v>47</v>
      </c>
      <c r="R4753" s="102">
        <v>12</v>
      </c>
      <c r="S4753" s="58">
        <v>432.68</v>
      </c>
      <c r="T4753" s="312">
        <f t="shared" si="368"/>
        <v>5192.16</v>
      </c>
      <c r="U4753" s="44">
        <f t="shared" si="369"/>
        <v>5815.2192000000005</v>
      </c>
      <c r="V4753" s="123"/>
      <c r="W4753" s="32">
        <v>2016</v>
      </c>
      <c r="X4753" s="123"/>
    </row>
    <row r="4754" spans="1:24" s="40" customFormat="1" ht="50.1" customHeight="1">
      <c r="A4754" s="70" t="s">
        <v>11866</v>
      </c>
      <c r="B4754" s="54" t="s">
        <v>35</v>
      </c>
      <c r="C4754" s="42" t="s">
        <v>9160</v>
      </c>
      <c r="D4754" s="42" t="s">
        <v>6030</v>
      </c>
      <c r="E4754" s="42" t="s">
        <v>9161</v>
      </c>
      <c r="F4754" s="42" t="s">
        <v>11867</v>
      </c>
      <c r="G4754" s="224" t="s">
        <v>40</v>
      </c>
      <c r="H4754" s="30">
        <v>0</v>
      </c>
      <c r="I4754" s="67">
        <v>590000000</v>
      </c>
      <c r="J4754" s="68" t="s">
        <v>2986</v>
      </c>
      <c r="K4754" s="30" t="s">
        <v>835</v>
      </c>
      <c r="L4754" s="30" t="s">
        <v>83</v>
      </c>
      <c r="M4754" s="30" t="s">
        <v>69</v>
      </c>
      <c r="N4754" s="30" t="s">
        <v>10660</v>
      </c>
      <c r="O4754" s="30" t="s">
        <v>398</v>
      </c>
      <c r="P4754" s="32">
        <v>796</v>
      </c>
      <c r="Q4754" s="32" t="s">
        <v>47</v>
      </c>
      <c r="R4754" s="102">
        <v>12</v>
      </c>
      <c r="S4754" s="58">
        <v>2020.88</v>
      </c>
      <c r="T4754" s="312">
        <f t="shared" si="368"/>
        <v>24250.560000000001</v>
      </c>
      <c r="U4754" s="44">
        <f t="shared" si="369"/>
        <v>27160.627200000003</v>
      </c>
      <c r="V4754" s="123"/>
      <c r="W4754" s="68">
        <v>2016</v>
      </c>
      <c r="X4754" s="123"/>
    </row>
    <row r="4755" spans="1:24" s="40" customFormat="1" ht="50.1" customHeight="1">
      <c r="A4755" s="70" t="s">
        <v>11868</v>
      </c>
      <c r="B4755" s="54" t="s">
        <v>35</v>
      </c>
      <c r="C4755" s="42" t="s">
        <v>10945</v>
      </c>
      <c r="D4755" s="42" t="s">
        <v>10946</v>
      </c>
      <c r="E4755" s="42" t="s">
        <v>10947</v>
      </c>
      <c r="F4755" s="42" t="s">
        <v>11869</v>
      </c>
      <c r="G4755" s="224" t="s">
        <v>40</v>
      </c>
      <c r="H4755" s="30">
        <v>0</v>
      </c>
      <c r="I4755" s="67">
        <v>590000000</v>
      </c>
      <c r="J4755" s="68" t="s">
        <v>2986</v>
      </c>
      <c r="K4755" s="32" t="s">
        <v>835</v>
      </c>
      <c r="L4755" s="30" t="s">
        <v>83</v>
      </c>
      <c r="M4755" s="30" t="s">
        <v>69</v>
      </c>
      <c r="N4755" s="30" t="s">
        <v>10660</v>
      </c>
      <c r="O4755" s="30" t="s">
        <v>398</v>
      </c>
      <c r="P4755" s="32">
        <v>796</v>
      </c>
      <c r="Q4755" s="32" t="s">
        <v>47</v>
      </c>
      <c r="R4755" s="102">
        <v>8</v>
      </c>
      <c r="S4755" s="58">
        <v>502.08</v>
      </c>
      <c r="T4755" s="312">
        <f t="shared" si="368"/>
        <v>4016.64</v>
      </c>
      <c r="U4755" s="44">
        <f t="shared" si="369"/>
        <v>4498.6368000000002</v>
      </c>
      <c r="V4755" s="123"/>
      <c r="W4755" s="32">
        <v>2016</v>
      </c>
      <c r="X4755" s="123"/>
    </row>
    <row r="4756" spans="1:24" s="40" customFormat="1" ht="50.1" customHeight="1">
      <c r="A4756" s="70" t="s">
        <v>11870</v>
      </c>
      <c r="B4756" s="54" t="s">
        <v>35</v>
      </c>
      <c r="C4756" s="42" t="s">
        <v>1810</v>
      </c>
      <c r="D4756" s="42" t="s">
        <v>1802</v>
      </c>
      <c r="E4756" s="42" t="s">
        <v>1811</v>
      </c>
      <c r="F4756" s="42" t="s">
        <v>11871</v>
      </c>
      <c r="G4756" s="224" t="s">
        <v>40</v>
      </c>
      <c r="H4756" s="30">
        <v>0</v>
      </c>
      <c r="I4756" s="67">
        <v>590000000</v>
      </c>
      <c r="J4756" s="68" t="s">
        <v>2986</v>
      </c>
      <c r="K4756" s="30" t="s">
        <v>835</v>
      </c>
      <c r="L4756" s="30" t="s">
        <v>83</v>
      </c>
      <c r="M4756" s="30" t="s">
        <v>69</v>
      </c>
      <c r="N4756" s="30" t="s">
        <v>10660</v>
      </c>
      <c r="O4756" s="30" t="s">
        <v>398</v>
      </c>
      <c r="P4756" s="32">
        <v>796</v>
      </c>
      <c r="Q4756" s="32" t="s">
        <v>47</v>
      </c>
      <c r="R4756" s="102">
        <v>3</v>
      </c>
      <c r="S4756" s="58">
        <v>155.65</v>
      </c>
      <c r="T4756" s="312">
        <f t="shared" si="368"/>
        <v>466.95000000000005</v>
      </c>
      <c r="U4756" s="44">
        <f t="shared" si="369"/>
        <v>522.98400000000015</v>
      </c>
      <c r="V4756" s="123"/>
      <c r="W4756" s="68">
        <v>2016</v>
      </c>
      <c r="X4756" s="123"/>
    </row>
    <row r="4757" spans="1:24" s="40" customFormat="1" ht="50.1" customHeight="1">
      <c r="A4757" s="70" t="s">
        <v>11872</v>
      </c>
      <c r="B4757" s="54" t="s">
        <v>35</v>
      </c>
      <c r="C4757" s="42" t="s">
        <v>11873</v>
      </c>
      <c r="D4757" s="42" t="s">
        <v>2757</v>
      </c>
      <c r="E4757" s="42" t="s">
        <v>11874</v>
      </c>
      <c r="F4757" s="42" t="s">
        <v>11875</v>
      </c>
      <c r="G4757" s="224" t="s">
        <v>40</v>
      </c>
      <c r="H4757" s="30">
        <v>0</v>
      </c>
      <c r="I4757" s="67">
        <v>590000000</v>
      </c>
      <c r="J4757" s="68" t="s">
        <v>2986</v>
      </c>
      <c r="K4757" s="32" t="s">
        <v>835</v>
      </c>
      <c r="L4757" s="30" t="s">
        <v>83</v>
      </c>
      <c r="M4757" s="30" t="s">
        <v>69</v>
      </c>
      <c r="N4757" s="30" t="s">
        <v>10660</v>
      </c>
      <c r="O4757" s="30" t="s">
        <v>398</v>
      </c>
      <c r="P4757" s="98" t="s">
        <v>994</v>
      </c>
      <c r="Q4757" s="32" t="s">
        <v>1222</v>
      </c>
      <c r="R4757" s="102">
        <v>5</v>
      </c>
      <c r="S4757" s="58">
        <v>5648.4</v>
      </c>
      <c r="T4757" s="312">
        <f t="shared" si="368"/>
        <v>28242</v>
      </c>
      <c r="U4757" s="44">
        <f t="shared" si="369"/>
        <v>31631.040000000005</v>
      </c>
      <c r="V4757" s="123"/>
      <c r="W4757" s="32">
        <v>2016</v>
      </c>
      <c r="X4757" s="123"/>
    </row>
    <row r="4758" spans="1:24" s="40" customFormat="1" ht="50.1" customHeight="1">
      <c r="A4758" s="70" t="s">
        <v>11876</v>
      </c>
      <c r="B4758" s="54" t="s">
        <v>35</v>
      </c>
      <c r="C4758" s="179" t="s">
        <v>11873</v>
      </c>
      <c r="D4758" s="42" t="s">
        <v>2757</v>
      </c>
      <c r="E4758" s="42" t="s">
        <v>11874</v>
      </c>
      <c r="F4758" s="42" t="s">
        <v>11877</v>
      </c>
      <c r="G4758" s="224" t="s">
        <v>40</v>
      </c>
      <c r="H4758" s="30">
        <v>0</v>
      </c>
      <c r="I4758" s="67">
        <v>590000000</v>
      </c>
      <c r="J4758" s="68" t="s">
        <v>2986</v>
      </c>
      <c r="K4758" s="30" t="s">
        <v>835</v>
      </c>
      <c r="L4758" s="30" t="s">
        <v>83</v>
      </c>
      <c r="M4758" s="30" t="s">
        <v>69</v>
      </c>
      <c r="N4758" s="30" t="s">
        <v>10660</v>
      </c>
      <c r="O4758" s="30" t="s">
        <v>398</v>
      </c>
      <c r="P4758" s="98" t="s">
        <v>994</v>
      </c>
      <c r="Q4758" s="32" t="s">
        <v>1222</v>
      </c>
      <c r="R4758" s="102">
        <v>5</v>
      </c>
      <c r="S4758" s="58">
        <v>5648.4</v>
      </c>
      <c r="T4758" s="312">
        <f t="shared" si="368"/>
        <v>28242</v>
      </c>
      <c r="U4758" s="44">
        <f t="shared" si="369"/>
        <v>31631.040000000005</v>
      </c>
      <c r="V4758" s="123"/>
      <c r="W4758" s="68">
        <v>2016</v>
      </c>
      <c r="X4758" s="123"/>
    </row>
    <row r="4759" spans="1:24" s="40" customFormat="1" ht="50.1" customHeight="1">
      <c r="A4759" s="70" t="s">
        <v>11878</v>
      </c>
      <c r="B4759" s="54" t="s">
        <v>35</v>
      </c>
      <c r="C4759" s="42" t="s">
        <v>11873</v>
      </c>
      <c r="D4759" s="42" t="s">
        <v>2757</v>
      </c>
      <c r="E4759" s="42" t="s">
        <v>11874</v>
      </c>
      <c r="F4759" s="42" t="s">
        <v>11879</v>
      </c>
      <c r="G4759" s="224" t="s">
        <v>40</v>
      </c>
      <c r="H4759" s="30">
        <v>0</v>
      </c>
      <c r="I4759" s="67">
        <v>590000000</v>
      </c>
      <c r="J4759" s="68" t="s">
        <v>2986</v>
      </c>
      <c r="K4759" s="32" t="s">
        <v>835</v>
      </c>
      <c r="L4759" s="30" t="s">
        <v>83</v>
      </c>
      <c r="M4759" s="30" t="s">
        <v>69</v>
      </c>
      <c r="N4759" s="30" t="s">
        <v>10660</v>
      </c>
      <c r="O4759" s="30" t="s">
        <v>398</v>
      </c>
      <c r="P4759" s="98" t="s">
        <v>994</v>
      </c>
      <c r="Q4759" s="32" t="s">
        <v>1222</v>
      </c>
      <c r="R4759" s="102">
        <v>15</v>
      </c>
      <c r="S4759" s="58">
        <v>4983.1499999999996</v>
      </c>
      <c r="T4759" s="312">
        <f t="shared" si="368"/>
        <v>74747.25</v>
      </c>
      <c r="U4759" s="44">
        <f t="shared" si="369"/>
        <v>83716.920000000013</v>
      </c>
      <c r="V4759" s="123"/>
      <c r="W4759" s="32">
        <v>2016</v>
      </c>
      <c r="X4759" s="123"/>
    </row>
    <row r="4760" spans="1:24" s="40" customFormat="1" ht="50.1" customHeight="1">
      <c r="A4760" s="70" t="s">
        <v>11880</v>
      </c>
      <c r="B4760" s="54" t="s">
        <v>35</v>
      </c>
      <c r="C4760" s="179" t="s">
        <v>11873</v>
      </c>
      <c r="D4760" s="42" t="s">
        <v>2757</v>
      </c>
      <c r="E4760" s="42" t="s">
        <v>11874</v>
      </c>
      <c r="F4760" s="42" t="s">
        <v>11881</v>
      </c>
      <c r="G4760" s="224" t="s">
        <v>40</v>
      </c>
      <c r="H4760" s="30">
        <v>0</v>
      </c>
      <c r="I4760" s="67">
        <v>590000000</v>
      </c>
      <c r="J4760" s="68" t="s">
        <v>2986</v>
      </c>
      <c r="K4760" s="30" t="s">
        <v>835</v>
      </c>
      <c r="L4760" s="30" t="s">
        <v>83</v>
      </c>
      <c r="M4760" s="30" t="s">
        <v>69</v>
      </c>
      <c r="N4760" s="30" t="s">
        <v>10660</v>
      </c>
      <c r="O4760" s="30" t="s">
        <v>398</v>
      </c>
      <c r="P4760" s="98" t="s">
        <v>994</v>
      </c>
      <c r="Q4760" s="32" t="s">
        <v>1222</v>
      </c>
      <c r="R4760" s="102">
        <v>36</v>
      </c>
      <c r="S4760" s="58">
        <v>7129.54</v>
      </c>
      <c r="T4760" s="312">
        <f t="shared" si="368"/>
        <v>256663.44</v>
      </c>
      <c r="U4760" s="44">
        <f t="shared" si="369"/>
        <v>287463.0528</v>
      </c>
      <c r="V4760" s="123"/>
      <c r="W4760" s="68">
        <v>2016</v>
      </c>
      <c r="X4760" s="123"/>
    </row>
    <row r="4761" spans="1:24" s="40" customFormat="1" ht="50.1" customHeight="1">
      <c r="A4761" s="70" t="s">
        <v>11882</v>
      </c>
      <c r="B4761" s="54" t="s">
        <v>35</v>
      </c>
      <c r="C4761" s="42" t="s">
        <v>10775</v>
      </c>
      <c r="D4761" s="42" t="s">
        <v>3326</v>
      </c>
      <c r="E4761" s="42" t="s">
        <v>10776</v>
      </c>
      <c r="F4761" s="42" t="s">
        <v>11883</v>
      </c>
      <c r="G4761" s="224" t="s">
        <v>40</v>
      </c>
      <c r="H4761" s="30">
        <v>0</v>
      </c>
      <c r="I4761" s="67">
        <v>590000000</v>
      </c>
      <c r="J4761" s="68" t="s">
        <v>2986</v>
      </c>
      <c r="K4761" s="32" t="s">
        <v>835</v>
      </c>
      <c r="L4761" s="30" t="s">
        <v>83</v>
      </c>
      <c r="M4761" s="30" t="s">
        <v>69</v>
      </c>
      <c r="N4761" s="30" t="s">
        <v>10660</v>
      </c>
      <c r="O4761" s="30" t="s">
        <v>398</v>
      </c>
      <c r="P4761" s="32">
        <v>796</v>
      </c>
      <c r="Q4761" s="32" t="s">
        <v>47</v>
      </c>
      <c r="R4761" s="102">
        <v>4</v>
      </c>
      <c r="S4761" s="58">
        <v>3514.56</v>
      </c>
      <c r="T4761" s="312">
        <f t="shared" si="368"/>
        <v>14058.24</v>
      </c>
      <c r="U4761" s="44">
        <f t="shared" si="369"/>
        <v>15745.228800000001</v>
      </c>
      <c r="V4761" s="123"/>
      <c r="W4761" s="32">
        <v>2016</v>
      </c>
      <c r="X4761" s="123"/>
    </row>
    <row r="4762" spans="1:24" s="40" customFormat="1" ht="50.1" customHeight="1">
      <c r="A4762" s="70" t="s">
        <v>11884</v>
      </c>
      <c r="B4762" s="54" t="s">
        <v>35</v>
      </c>
      <c r="C4762" s="42" t="s">
        <v>11885</v>
      </c>
      <c r="D4762" s="42" t="s">
        <v>5074</v>
      </c>
      <c r="E4762" s="42" t="s">
        <v>11886</v>
      </c>
      <c r="F4762" s="42" t="s">
        <v>11887</v>
      </c>
      <c r="G4762" s="224" t="s">
        <v>40</v>
      </c>
      <c r="H4762" s="30">
        <v>0</v>
      </c>
      <c r="I4762" s="67">
        <v>590000000</v>
      </c>
      <c r="J4762" s="68" t="s">
        <v>2986</v>
      </c>
      <c r="K4762" s="30" t="s">
        <v>835</v>
      </c>
      <c r="L4762" s="30" t="s">
        <v>83</v>
      </c>
      <c r="M4762" s="30" t="s">
        <v>69</v>
      </c>
      <c r="N4762" s="30" t="s">
        <v>10660</v>
      </c>
      <c r="O4762" s="30" t="s">
        <v>398</v>
      </c>
      <c r="P4762" s="32">
        <v>796</v>
      </c>
      <c r="Q4762" s="32" t="s">
        <v>47</v>
      </c>
      <c r="R4762" s="102">
        <v>70</v>
      </c>
      <c r="S4762" s="58">
        <v>26.15</v>
      </c>
      <c r="T4762" s="312">
        <f t="shared" si="368"/>
        <v>1830.5</v>
      </c>
      <c r="U4762" s="44">
        <f t="shared" si="369"/>
        <v>2050.1600000000003</v>
      </c>
      <c r="V4762" s="123"/>
      <c r="W4762" s="68">
        <v>2016</v>
      </c>
      <c r="X4762" s="123"/>
    </row>
    <row r="4763" spans="1:24" s="40" customFormat="1" ht="50.1" customHeight="1">
      <c r="A4763" s="70" t="s">
        <v>11888</v>
      </c>
      <c r="B4763" s="54" t="s">
        <v>35</v>
      </c>
      <c r="C4763" s="42" t="s">
        <v>11889</v>
      </c>
      <c r="D4763" s="42" t="s">
        <v>5074</v>
      </c>
      <c r="E4763" s="42" t="s">
        <v>11890</v>
      </c>
      <c r="F4763" s="42" t="s">
        <v>11891</v>
      </c>
      <c r="G4763" s="224" t="s">
        <v>40</v>
      </c>
      <c r="H4763" s="30">
        <v>0</v>
      </c>
      <c r="I4763" s="67">
        <v>590000000</v>
      </c>
      <c r="J4763" s="68" t="s">
        <v>2986</v>
      </c>
      <c r="K4763" s="32" t="s">
        <v>835</v>
      </c>
      <c r="L4763" s="30" t="s">
        <v>83</v>
      </c>
      <c r="M4763" s="30" t="s">
        <v>69</v>
      </c>
      <c r="N4763" s="30" t="s">
        <v>10660</v>
      </c>
      <c r="O4763" s="30" t="s">
        <v>398</v>
      </c>
      <c r="P4763" s="32">
        <v>796</v>
      </c>
      <c r="Q4763" s="32" t="s">
        <v>47</v>
      </c>
      <c r="R4763" s="102">
        <v>10</v>
      </c>
      <c r="S4763" s="58">
        <v>26.15</v>
      </c>
      <c r="T4763" s="312">
        <f t="shared" si="368"/>
        <v>261.5</v>
      </c>
      <c r="U4763" s="44">
        <f t="shared" si="369"/>
        <v>292.88000000000005</v>
      </c>
      <c r="V4763" s="123"/>
      <c r="W4763" s="32">
        <v>2016</v>
      </c>
      <c r="X4763" s="123"/>
    </row>
    <row r="4764" spans="1:24" s="40" customFormat="1" ht="50.1" customHeight="1">
      <c r="A4764" s="70" t="s">
        <v>11892</v>
      </c>
      <c r="B4764" s="54" t="s">
        <v>35</v>
      </c>
      <c r="C4764" s="42" t="s">
        <v>11893</v>
      </c>
      <c r="D4764" s="42" t="s">
        <v>5074</v>
      </c>
      <c r="E4764" s="42" t="s">
        <v>11894</v>
      </c>
      <c r="F4764" s="42" t="s">
        <v>11895</v>
      </c>
      <c r="G4764" s="224" t="s">
        <v>40</v>
      </c>
      <c r="H4764" s="30">
        <v>0</v>
      </c>
      <c r="I4764" s="67">
        <v>590000000</v>
      </c>
      <c r="J4764" s="68" t="s">
        <v>2986</v>
      </c>
      <c r="K4764" s="30" t="s">
        <v>835</v>
      </c>
      <c r="L4764" s="30" t="s">
        <v>83</v>
      </c>
      <c r="M4764" s="30" t="s">
        <v>69</v>
      </c>
      <c r="N4764" s="30" t="s">
        <v>10660</v>
      </c>
      <c r="O4764" s="30" t="s">
        <v>398</v>
      </c>
      <c r="P4764" s="32">
        <v>796</v>
      </c>
      <c r="Q4764" s="32" t="s">
        <v>47</v>
      </c>
      <c r="R4764" s="102">
        <v>10</v>
      </c>
      <c r="S4764" s="58">
        <v>26.15</v>
      </c>
      <c r="T4764" s="312">
        <f t="shared" si="368"/>
        <v>261.5</v>
      </c>
      <c r="U4764" s="44">
        <f t="shared" si="369"/>
        <v>292.88000000000005</v>
      </c>
      <c r="V4764" s="123"/>
      <c r="W4764" s="68">
        <v>2016</v>
      </c>
      <c r="X4764" s="123"/>
    </row>
    <row r="4765" spans="1:24" s="40" customFormat="1" ht="50.1" customHeight="1">
      <c r="A4765" s="70" t="s">
        <v>11896</v>
      </c>
      <c r="B4765" s="54" t="s">
        <v>35</v>
      </c>
      <c r="C4765" s="42" t="s">
        <v>11893</v>
      </c>
      <c r="D4765" s="42" t="s">
        <v>5074</v>
      </c>
      <c r="E4765" s="42" t="s">
        <v>11894</v>
      </c>
      <c r="F4765" s="42" t="s">
        <v>11897</v>
      </c>
      <c r="G4765" s="224" t="s">
        <v>40</v>
      </c>
      <c r="H4765" s="30">
        <v>0</v>
      </c>
      <c r="I4765" s="67">
        <v>590000000</v>
      </c>
      <c r="J4765" s="68" t="s">
        <v>2986</v>
      </c>
      <c r="K4765" s="32" t="s">
        <v>835</v>
      </c>
      <c r="L4765" s="30" t="s">
        <v>83</v>
      </c>
      <c r="M4765" s="30" t="s">
        <v>69</v>
      </c>
      <c r="N4765" s="30" t="s">
        <v>10660</v>
      </c>
      <c r="O4765" s="30" t="s">
        <v>398</v>
      </c>
      <c r="P4765" s="32">
        <v>796</v>
      </c>
      <c r="Q4765" s="32" t="s">
        <v>47</v>
      </c>
      <c r="R4765" s="102">
        <v>20</v>
      </c>
      <c r="S4765" s="58">
        <v>26.15</v>
      </c>
      <c r="T4765" s="312">
        <f t="shared" si="368"/>
        <v>523</v>
      </c>
      <c r="U4765" s="44">
        <f t="shared" si="369"/>
        <v>585.7600000000001</v>
      </c>
      <c r="V4765" s="123"/>
      <c r="W4765" s="32">
        <v>2016</v>
      </c>
      <c r="X4765" s="123"/>
    </row>
    <row r="4766" spans="1:24" s="40" customFormat="1" ht="50.1" customHeight="1">
      <c r="A4766" s="70" t="s">
        <v>11898</v>
      </c>
      <c r="B4766" s="54" t="s">
        <v>35</v>
      </c>
      <c r="C4766" s="42" t="s">
        <v>9425</v>
      </c>
      <c r="D4766" s="42" t="s">
        <v>5074</v>
      </c>
      <c r="E4766" s="42" t="s">
        <v>9426</v>
      </c>
      <c r="F4766" s="42" t="s">
        <v>11899</v>
      </c>
      <c r="G4766" s="224" t="s">
        <v>40</v>
      </c>
      <c r="H4766" s="30">
        <v>0</v>
      </c>
      <c r="I4766" s="67">
        <v>590000000</v>
      </c>
      <c r="J4766" s="68" t="s">
        <v>2986</v>
      </c>
      <c r="K4766" s="30" t="s">
        <v>835</v>
      </c>
      <c r="L4766" s="30" t="s">
        <v>83</v>
      </c>
      <c r="M4766" s="30" t="s">
        <v>69</v>
      </c>
      <c r="N4766" s="30" t="s">
        <v>10660</v>
      </c>
      <c r="O4766" s="30" t="s">
        <v>398</v>
      </c>
      <c r="P4766" s="32">
        <v>796</v>
      </c>
      <c r="Q4766" s="32" t="s">
        <v>47</v>
      </c>
      <c r="R4766" s="102">
        <v>10</v>
      </c>
      <c r="S4766" s="58">
        <v>26.15</v>
      </c>
      <c r="T4766" s="312">
        <f t="shared" si="368"/>
        <v>261.5</v>
      </c>
      <c r="U4766" s="44">
        <f t="shared" si="369"/>
        <v>292.88000000000005</v>
      </c>
      <c r="V4766" s="123"/>
      <c r="W4766" s="68">
        <v>2016</v>
      </c>
      <c r="X4766" s="123"/>
    </row>
    <row r="4767" spans="1:24" s="40" customFormat="1" ht="50.1" customHeight="1">
      <c r="A4767" s="70" t="s">
        <v>11900</v>
      </c>
      <c r="B4767" s="54" t="s">
        <v>35</v>
      </c>
      <c r="C4767" s="42" t="s">
        <v>9425</v>
      </c>
      <c r="D4767" s="42" t="s">
        <v>5074</v>
      </c>
      <c r="E4767" s="42" t="s">
        <v>9426</v>
      </c>
      <c r="F4767" s="42" t="s">
        <v>11901</v>
      </c>
      <c r="G4767" s="224" t="s">
        <v>40</v>
      </c>
      <c r="H4767" s="30">
        <v>0</v>
      </c>
      <c r="I4767" s="67">
        <v>590000000</v>
      </c>
      <c r="J4767" s="68" t="s">
        <v>2986</v>
      </c>
      <c r="K4767" s="32" t="s">
        <v>835</v>
      </c>
      <c r="L4767" s="30" t="s">
        <v>83</v>
      </c>
      <c r="M4767" s="30" t="s">
        <v>69</v>
      </c>
      <c r="N4767" s="30" t="s">
        <v>10660</v>
      </c>
      <c r="O4767" s="30" t="s">
        <v>398</v>
      </c>
      <c r="P4767" s="32">
        <v>796</v>
      </c>
      <c r="Q4767" s="32" t="s">
        <v>47</v>
      </c>
      <c r="R4767" s="102">
        <v>10</v>
      </c>
      <c r="S4767" s="58">
        <v>26.15</v>
      </c>
      <c r="T4767" s="312">
        <f t="shared" si="368"/>
        <v>261.5</v>
      </c>
      <c r="U4767" s="44">
        <f t="shared" si="369"/>
        <v>292.88000000000005</v>
      </c>
      <c r="V4767" s="123"/>
      <c r="W4767" s="32">
        <v>2016</v>
      </c>
      <c r="X4767" s="123"/>
    </row>
    <row r="4768" spans="1:24" s="40" customFormat="1" ht="50.1" customHeight="1">
      <c r="A4768" s="70" t="s">
        <v>11902</v>
      </c>
      <c r="B4768" s="54" t="s">
        <v>35</v>
      </c>
      <c r="C4768" s="42" t="s">
        <v>9429</v>
      </c>
      <c r="D4768" s="42" t="s">
        <v>5074</v>
      </c>
      <c r="E4768" s="42" t="s">
        <v>9430</v>
      </c>
      <c r="F4768" s="42" t="s">
        <v>11903</v>
      </c>
      <c r="G4768" s="224" t="s">
        <v>40</v>
      </c>
      <c r="H4768" s="30">
        <v>0</v>
      </c>
      <c r="I4768" s="67">
        <v>590000000</v>
      </c>
      <c r="J4768" s="68" t="s">
        <v>2986</v>
      </c>
      <c r="K4768" s="30" t="s">
        <v>835</v>
      </c>
      <c r="L4768" s="30" t="s">
        <v>83</v>
      </c>
      <c r="M4768" s="30" t="s">
        <v>69</v>
      </c>
      <c r="N4768" s="30" t="s">
        <v>10660</v>
      </c>
      <c r="O4768" s="30" t="s">
        <v>398</v>
      </c>
      <c r="P4768" s="32">
        <v>796</v>
      </c>
      <c r="Q4768" s="32" t="s">
        <v>47</v>
      </c>
      <c r="R4768" s="102">
        <v>20</v>
      </c>
      <c r="S4768" s="58">
        <v>26.15</v>
      </c>
      <c r="T4768" s="312">
        <f t="shared" si="368"/>
        <v>523</v>
      </c>
      <c r="U4768" s="44">
        <f t="shared" si="369"/>
        <v>585.7600000000001</v>
      </c>
      <c r="V4768" s="123"/>
      <c r="W4768" s="68">
        <v>2016</v>
      </c>
      <c r="X4768" s="123"/>
    </row>
    <row r="4769" spans="1:24" s="40" customFormat="1" ht="50.1" customHeight="1">
      <c r="A4769" s="70" t="s">
        <v>11904</v>
      </c>
      <c r="B4769" s="54" t="s">
        <v>35</v>
      </c>
      <c r="C4769" s="42" t="s">
        <v>11905</v>
      </c>
      <c r="D4769" s="42" t="s">
        <v>5074</v>
      </c>
      <c r="E4769" s="42" t="s">
        <v>11906</v>
      </c>
      <c r="F4769" s="42" t="s">
        <v>11907</v>
      </c>
      <c r="G4769" s="224" t="s">
        <v>40</v>
      </c>
      <c r="H4769" s="30">
        <v>0</v>
      </c>
      <c r="I4769" s="67">
        <v>590000000</v>
      </c>
      <c r="J4769" s="68" t="s">
        <v>2986</v>
      </c>
      <c r="K4769" s="32" t="s">
        <v>835</v>
      </c>
      <c r="L4769" s="30" t="s">
        <v>83</v>
      </c>
      <c r="M4769" s="30" t="s">
        <v>69</v>
      </c>
      <c r="N4769" s="30" t="s">
        <v>10660</v>
      </c>
      <c r="O4769" s="30" t="s">
        <v>398</v>
      </c>
      <c r="P4769" s="32">
        <v>796</v>
      </c>
      <c r="Q4769" s="32" t="s">
        <v>47</v>
      </c>
      <c r="R4769" s="102">
        <v>20</v>
      </c>
      <c r="S4769" s="58">
        <v>26.15</v>
      </c>
      <c r="T4769" s="312">
        <f t="shared" si="368"/>
        <v>523</v>
      </c>
      <c r="U4769" s="44">
        <f t="shared" si="369"/>
        <v>585.7600000000001</v>
      </c>
      <c r="V4769" s="123"/>
      <c r="W4769" s="32">
        <v>2016</v>
      </c>
      <c r="X4769" s="123"/>
    </row>
    <row r="4770" spans="1:24" s="40" customFormat="1" ht="50.1" customHeight="1">
      <c r="A4770" s="70" t="s">
        <v>11908</v>
      </c>
      <c r="B4770" s="54" t="s">
        <v>35</v>
      </c>
      <c r="C4770" s="42" t="s">
        <v>11905</v>
      </c>
      <c r="D4770" s="42" t="s">
        <v>5074</v>
      </c>
      <c r="E4770" s="42" t="s">
        <v>11906</v>
      </c>
      <c r="F4770" s="42" t="s">
        <v>11909</v>
      </c>
      <c r="G4770" s="224" t="s">
        <v>40</v>
      </c>
      <c r="H4770" s="30">
        <v>0</v>
      </c>
      <c r="I4770" s="67">
        <v>590000000</v>
      </c>
      <c r="J4770" s="68" t="s">
        <v>2986</v>
      </c>
      <c r="K4770" s="30" t="s">
        <v>835</v>
      </c>
      <c r="L4770" s="30" t="s">
        <v>83</v>
      </c>
      <c r="M4770" s="30" t="s">
        <v>69</v>
      </c>
      <c r="N4770" s="30" t="s">
        <v>10660</v>
      </c>
      <c r="O4770" s="30" t="s">
        <v>398</v>
      </c>
      <c r="P4770" s="32">
        <v>796</v>
      </c>
      <c r="Q4770" s="32" t="s">
        <v>47</v>
      </c>
      <c r="R4770" s="102">
        <v>30</v>
      </c>
      <c r="S4770" s="58">
        <v>26.15</v>
      </c>
      <c r="T4770" s="312">
        <f t="shared" si="368"/>
        <v>784.5</v>
      </c>
      <c r="U4770" s="44">
        <f t="shared" si="369"/>
        <v>878.6400000000001</v>
      </c>
      <c r="V4770" s="123"/>
      <c r="W4770" s="68">
        <v>2016</v>
      </c>
      <c r="X4770" s="123"/>
    </row>
    <row r="4771" spans="1:24" s="40" customFormat="1" ht="50.1" customHeight="1">
      <c r="A4771" s="70" t="s">
        <v>11910</v>
      </c>
      <c r="B4771" s="54" t="s">
        <v>35</v>
      </c>
      <c r="C4771" s="42" t="s">
        <v>11911</v>
      </c>
      <c r="D4771" s="42" t="s">
        <v>5074</v>
      </c>
      <c r="E4771" s="42" t="s">
        <v>11912</v>
      </c>
      <c r="F4771" s="42" t="s">
        <v>11913</v>
      </c>
      <c r="G4771" s="224" t="s">
        <v>40</v>
      </c>
      <c r="H4771" s="30">
        <v>0</v>
      </c>
      <c r="I4771" s="67">
        <v>590000000</v>
      </c>
      <c r="J4771" s="68" t="s">
        <v>2986</v>
      </c>
      <c r="K4771" s="32" t="s">
        <v>835</v>
      </c>
      <c r="L4771" s="30" t="s">
        <v>83</v>
      </c>
      <c r="M4771" s="30" t="s">
        <v>69</v>
      </c>
      <c r="N4771" s="30" t="s">
        <v>10660</v>
      </c>
      <c r="O4771" s="30" t="s">
        <v>398</v>
      </c>
      <c r="P4771" s="32">
        <v>796</v>
      </c>
      <c r="Q4771" s="32" t="s">
        <v>47</v>
      </c>
      <c r="R4771" s="102">
        <v>20</v>
      </c>
      <c r="S4771" s="58">
        <v>26.15</v>
      </c>
      <c r="T4771" s="312">
        <f t="shared" si="368"/>
        <v>523</v>
      </c>
      <c r="U4771" s="44">
        <f t="shared" si="369"/>
        <v>585.7600000000001</v>
      </c>
      <c r="V4771" s="123"/>
      <c r="W4771" s="32">
        <v>2016</v>
      </c>
      <c r="X4771" s="123"/>
    </row>
    <row r="4772" spans="1:24" s="40" customFormat="1" ht="50.1" customHeight="1">
      <c r="A4772" s="70" t="s">
        <v>11914</v>
      </c>
      <c r="B4772" s="54" t="s">
        <v>35</v>
      </c>
      <c r="C4772" s="42" t="s">
        <v>10926</v>
      </c>
      <c r="D4772" s="42" t="s">
        <v>5074</v>
      </c>
      <c r="E4772" s="42" t="s">
        <v>10927</v>
      </c>
      <c r="F4772" s="42" t="s">
        <v>11915</v>
      </c>
      <c r="G4772" s="224" t="s">
        <v>40</v>
      </c>
      <c r="H4772" s="30">
        <v>0</v>
      </c>
      <c r="I4772" s="67">
        <v>590000000</v>
      </c>
      <c r="J4772" s="68" t="s">
        <v>2986</v>
      </c>
      <c r="K4772" s="30" t="s">
        <v>835</v>
      </c>
      <c r="L4772" s="30" t="s">
        <v>83</v>
      </c>
      <c r="M4772" s="30" t="s">
        <v>69</v>
      </c>
      <c r="N4772" s="30" t="s">
        <v>10660</v>
      </c>
      <c r="O4772" s="30" t="s">
        <v>398</v>
      </c>
      <c r="P4772" s="32">
        <v>796</v>
      </c>
      <c r="Q4772" s="32" t="s">
        <v>47</v>
      </c>
      <c r="R4772" s="102">
        <v>10</v>
      </c>
      <c r="S4772" s="58">
        <v>26.15</v>
      </c>
      <c r="T4772" s="312">
        <f t="shared" si="368"/>
        <v>261.5</v>
      </c>
      <c r="U4772" s="44">
        <f t="shared" si="369"/>
        <v>292.88000000000005</v>
      </c>
      <c r="V4772" s="123"/>
      <c r="W4772" s="68">
        <v>2016</v>
      </c>
      <c r="X4772" s="123"/>
    </row>
    <row r="4773" spans="1:24" s="40" customFormat="1" ht="50.1" customHeight="1">
      <c r="A4773" s="70" t="s">
        <v>11916</v>
      </c>
      <c r="B4773" s="54" t="s">
        <v>35</v>
      </c>
      <c r="C4773" s="42" t="s">
        <v>10926</v>
      </c>
      <c r="D4773" s="42" t="s">
        <v>5074</v>
      </c>
      <c r="E4773" s="42" t="s">
        <v>10927</v>
      </c>
      <c r="F4773" s="42" t="s">
        <v>11917</v>
      </c>
      <c r="G4773" s="224" t="s">
        <v>40</v>
      </c>
      <c r="H4773" s="30">
        <v>0</v>
      </c>
      <c r="I4773" s="67">
        <v>590000000</v>
      </c>
      <c r="J4773" s="68" t="s">
        <v>2986</v>
      </c>
      <c r="K4773" s="32" t="s">
        <v>835</v>
      </c>
      <c r="L4773" s="30" t="s">
        <v>83</v>
      </c>
      <c r="M4773" s="30" t="s">
        <v>69</v>
      </c>
      <c r="N4773" s="30" t="s">
        <v>10660</v>
      </c>
      <c r="O4773" s="30" t="s">
        <v>398</v>
      </c>
      <c r="P4773" s="32">
        <v>796</v>
      </c>
      <c r="Q4773" s="32" t="s">
        <v>47</v>
      </c>
      <c r="R4773" s="102">
        <v>10</v>
      </c>
      <c r="S4773" s="58">
        <v>26.15</v>
      </c>
      <c r="T4773" s="312">
        <f t="shared" si="368"/>
        <v>261.5</v>
      </c>
      <c r="U4773" s="44">
        <f t="shared" si="369"/>
        <v>292.88000000000005</v>
      </c>
      <c r="V4773" s="123"/>
      <c r="W4773" s="32">
        <v>2016</v>
      </c>
      <c r="X4773" s="123"/>
    </row>
    <row r="4774" spans="1:24" s="40" customFormat="1" ht="50.1" customHeight="1">
      <c r="A4774" s="70" t="s">
        <v>11918</v>
      </c>
      <c r="B4774" s="54" t="s">
        <v>35</v>
      </c>
      <c r="C4774" s="42" t="s">
        <v>11919</v>
      </c>
      <c r="D4774" s="42" t="s">
        <v>5074</v>
      </c>
      <c r="E4774" s="42" t="s">
        <v>11920</v>
      </c>
      <c r="F4774" s="42" t="s">
        <v>11921</v>
      </c>
      <c r="G4774" s="224" t="s">
        <v>40</v>
      </c>
      <c r="H4774" s="30">
        <v>0</v>
      </c>
      <c r="I4774" s="67">
        <v>590000000</v>
      </c>
      <c r="J4774" s="68" t="s">
        <v>2986</v>
      </c>
      <c r="K4774" s="30" t="s">
        <v>835</v>
      </c>
      <c r="L4774" s="30" t="s">
        <v>83</v>
      </c>
      <c r="M4774" s="30" t="s">
        <v>69</v>
      </c>
      <c r="N4774" s="30" t="s">
        <v>10660</v>
      </c>
      <c r="O4774" s="30" t="s">
        <v>398</v>
      </c>
      <c r="P4774" s="32">
        <v>796</v>
      </c>
      <c r="Q4774" s="32" t="s">
        <v>47</v>
      </c>
      <c r="R4774" s="102">
        <v>10</v>
      </c>
      <c r="S4774" s="58">
        <v>26.15</v>
      </c>
      <c r="T4774" s="312">
        <f t="shared" si="368"/>
        <v>261.5</v>
      </c>
      <c r="U4774" s="44">
        <f t="shared" si="369"/>
        <v>292.88000000000005</v>
      </c>
      <c r="V4774" s="123"/>
      <c r="W4774" s="68">
        <v>2016</v>
      </c>
      <c r="X4774" s="123"/>
    </row>
    <row r="4775" spans="1:24" s="40" customFormat="1" ht="50.1" customHeight="1">
      <c r="A4775" s="70" t="s">
        <v>11922</v>
      </c>
      <c r="B4775" s="54" t="s">
        <v>35</v>
      </c>
      <c r="C4775" s="42" t="s">
        <v>9401</v>
      </c>
      <c r="D4775" s="42" t="s">
        <v>5074</v>
      </c>
      <c r="E4775" s="42" t="s">
        <v>9402</v>
      </c>
      <c r="F4775" s="42" t="s">
        <v>11923</v>
      </c>
      <c r="G4775" s="224" t="s">
        <v>40</v>
      </c>
      <c r="H4775" s="30">
        <v>0</v>
      </c>
      <c r="I4775" s="67">
        <v>590000000</v>
      </c>
      <c r="J4775" s="68" t="s">
        <v>2986</v>
      </c>
      <c r="K4775" s="32" t="s">
        <v>835</v>
      </c>
      <c r="L4775" s="30" t="s">
        <v>83</v>
      </c>
      <c r="M4775" s="30" t="s">
        <v>69</v>
      </c>
      <c r="N4775" s="30" t="s">
        <v>10660</v>
      </c>
      <c r="O4775" s="30" t="s">
        <v>398</v>
      </c>
      <c r="P4775" s="32">
        <v>796</v>
      </c>
      <c r="Q4775" s="32" t="s">
        <v>47</v>
      </c>
      <c r="R4775" s="102">
        <v>10</v>
      </c>
      <c r="S4775" s="58">
        <v>26.15</v>
      </c>
      <c r="T4775" s="312">
        <f t="shared" si="368"/>
        <v>261.5</v>
      </c>
      <c r="U4775" s="44">
        <f t="shared" si="369"/>
        <v>292.88000000000005</v>
      </c>
      <c r="V4775" s="123"/>
      <c r="W4775" s="32">
        <v>2016</v>
      </c>
      <c r="X4775" s="123"/>
    </row>
    <row r="4776" spans="1:24" s="40" customFormat="1" ht="50.1" customHeight="1">
      <c r="A4776" s="70" t="s">
        <v>11924</v>
      </c>
      <c r="B4776" s="54" t="s">
        <v>35</v>
      </c>
      <c r="C4776" s="42" t="s">
        <v>11925</v>
      </c>
      <c r="D4776" s="42" t="s">
        <v>5074</v>
      </c>
      <c r="E4776" s="42" t="s">
        <v>11926</v>
      </c>
      <c r="F4776" s="42" t="s">
        <v>11927</v>
      </c>
      <c r="G4776" s="224" t="s">
        <v>40</v>
      </c>
      <c r="H4776" s="30">
        <v>0</v>
      </c>
      <c r="I4776" s="67">
        <v>590000000</v>
      </c>
      <c r="J4776" s="68" t="s">
        <v>2986</v>
      </c>
      <c r="K4776" s="30" t="s">
        <v>835</v>
      </c>
      <c r="L4776" s="30" t="s">
        <v>83</v>
      </c>
      <c r="M4776" s="30" t="s">
        <v>69</v>
      </c>
      <c r="N4776" s="30" t="s">
        <v>10660</v>
      </c>
      <c r="O4776" s="30" t="s">
        <v>398</v>
      </c>
      <c r="P4776" s="32">
        <v>796</v>
      </c>
      <c r="Q4776" s="32" t="s">
        <v>47</v>
      </c>
      <c r="R4776" s="102">
        <v>20</v>
      </c>
      <c r="S4776" s="58">
        <v>26.15</v>
      </c>
      <c r="T4776" s="312">
        <f t="shared" si="368"/>
        <v>523</v>
      </c>
      <c r="U4776" s="44">
        <f t="shared" si="369"/>
        <v>585.7600000000001</v>
      </c>
      <c r="V4776" s="123"/>
      <c r="W4776" s="68">
        <v>2016</v>
      </c>
      <c r="X4776" s="123"/>
    </row>
    <row r="4777" spans="1:24" s="40" customFormat="1" ht="50.1" customHeight="1">
      <c r="A4777" s="70" t="s">
        <v>11928</v>
      </c>
      <c r="B4777" s="54" t="s">
        <v>35</v>
      </c>
      <c r="C4777" s="42" t="s">
        <v>9401</v>
      </c>
      <c r="D4777" s="42" t="s">
        <v>5074</v>
      </c>
      <c r="E4777" s="42" t="s">
        <v>9402</v>
      </c>
      <c r="F4777" s="42" t="s">
        <v>11929</v>
      </c>
      <c r="G4777" s="224" t="s">
        <v>40</v>
      </c>
      <c r="H4777" s="30">
        <v>0</v>
      </c>
      <c r="I4777" s="67">
        <v>590000000</v>
      </c>
      <c r="J4777" s="68" t="s">
        <v>2986</v>
      </c>
      <c r="K4777" s="32" t="s">
        <v>835</v>
      </c>
      <c r="L4777" s="30" t="s">
        <v>83</v>
      </c>
      <c r="M4777" s="30" t="s">
        <v>69</v>
      </c>
      <c r="N4777" s="30" t="s">
        <v>10660</v>
      </c>
      <c r="O4777" s="30" t="s">
        <v>398</v>
      </c>
      <c r="P4777" s="32">
        <v>796</v>
      </c>
      <c r="Q4777" s="32" t="s">
        <v>47</v>
      </c>
      <c r="R4777" s="102">
        <v>10</v>
      </c>
      <c r="S4777" s="58">
        <v>26.15</v>
      </c>
      <c r="T4777" s="312">
        <f t="shared" si="368"/>
        <v>261.5</v>
      </c>
      <c r="U4777" s="44">
        <f t="shared" si="369"/>
        <v>292.88000000000005</v>
      </c>
      <c r="V4777" s="123"/>
      <c r="W4777" s="32">
        <v>2016</v>
      </c>
      <c r="X4777" s="123"/>
    </row>
    <row r="4778" spans="1:24" s="40" customFormat="1" ht="50.1" customHeight="1">
      <c r="A4778" s="70" t="s">
        <v>11930</v>
      </c>
      <c r="B4778" s="54" t="s">
        <v>35</v>
      </c>
      <c r="C4778" s="42" t="s">
        <v>9401</v>
      </c>
      <c r="D4778" s="42" t="s">
        <v>5074</v>
      </c>
      <c r="E4778" s="42" t="s">
        <v>9402</v>
      </c>
      <c r="F4778" s="42" t="s">
        <v>11931</v>
      </c>
      <c r="G4778" s="224" t="s">
        <v>40</v>
      </c>
      <c r="H4778" s="30">
        <v>0</v>
      </c>
      <c r="I4778" s="67">
        <v>590000000</v>
      </c>
      <c r="J4778" s="68" t="s">
        <v>2986</v>
      </c>
      <c r="K4778" s="30" t="s">
        <v>835</v>
      </c>
      <c r="L4778" s="30" t="s">
        <v>83</v>
      </c>
      <c r="M4778" s="30" t="s">
        <v>69</v>
      </c>
      <c r="N4778" s="30" t="s">
        <v>10660</v>
      </c>
      <c r="O4778" s="30" t="s">
        <v>398</v>
      </c>
      <c r="P4778" s="32">
        <v>796</v>
      </c>
      <c r="Q4778" s="32" t="s">
        <v>47</v>
      </c>
      <c r="R4778" s="102">
        <v>10</v>
      </c>
      <c r="S4778" s="58">
        <v>26.15</v>
      </c>
      <c r="T4778" s="312">
        <f t="shared" si="368"/>
        <v>261.5</v>
      </c>
      <c r="U4778" s="44">
        <f t="shared" si="369"/>
        <v>292.88000000000005</v>
      </c>
      <c r="V4778" s="123"/>
      <c r="W4778" s="68">
        <v>2016</v>
      </c>
      <c r="X4778" s="123"/>
    </row>
    <row r="4779" spans="1:24" s="40" customFormat="1" ht="50.1" customHeight="1">
      <c r="A4779" s="70" t="s">
        <v>11932</v>
      </c>
      <c r="B4779" s="54" t="s">
        <v>35</v>
      </c>
      <c r="C4779" s="42" t="s">
        <v>10801</v>
      </c>
      <c r="D4779" s="42" t="s">
        <v>5074</v>
      </c>
      <c r="E4779" s="42" t="s">
        <v>10802</v>
      </c>
      <c r="F4779" s="42" t="s">
        <v>11933</v>
      </c>
      <c r="G4779" s="224" t="s">
        <v>40</v>
      </c>
      <c r="H4779" s="30">
        <v>0</v>
      </c>
      <c r="I4779" s="67">
        <v>590000000</v>
      </c>
      <c r="J4779" s="68" t="s">
        <v>2986</v>
      </c>
      <c r="K4779" s="32" t="s">
        <v>835</v>
      </c>
      <c r="L4779" s="30" t="s">
        <v>83</v>
      </c>
      <c r="M4779" s="30" t="s">
        <v>69</v>
      </c>
      <c r="N4779" s="30" t="s">
        <v>10660</v>
      </c>
      <c r="O4779" s="30" t="s">
        <v>398</v>
      </c>
      <c r="P4779" s="32">
        <v>796</v>
      </c>
      <c r="Q4779" s="32" t="s">
        <v>47</v>
      </c>
      <c r="R4779" s="102">
        <v>10</v>
      </c>
      <c r="S4779" s="58">
        <v>26.15</v>
      </c>
      <c r="T4779" s="312">
        <f t="shared" si="368"/>
        <v>261.5</v>
      </c>
      <c r="U4779" s="44">
        <f t="shared" si="369"/>
        <v>292.88000000000005</v>
      </c>
      <c r="V4779" s="123"/>
      <c r="W4779" s="32">
        <v>2016</v>
      </c>
      <c r="X4779" s="123"/>
    </row>
    <row r="4780" spans="1:24" s="40" customFormat="1" ht="50.1" customHeight="1">
      <c r="A4780" s="70" t="s">
        <v>11934</v>
      </c>
      <c r="B4780" s="54" t="s">
        <v>35</v>
      </c>
      <c r="C4780" s="42" t="s">
        <v>10801</v>
      </c>
      <c r="D4780" s="42" t="s">
        <v>5074</v>
      </c>
      <c r="E4780" s="42" t="s">
        <v>10802</v>
      </c>
      <c r="F4780" s="42" t="s">
        <v>11935</v>
      </c>
      <c r="G4780" s="224" t="s">
        <v>40</v>
      </c>
      <c r="H4780" s="30">
        <v>0</v>
      </c>
      <c r="I4780" s="67">
        <v>590000000</v>
      </c>
      <c r="J4780" s="68" t="s">
        <v>2986</v>
      </c>
      <c r="K4780" s="30" t="s">
        <v>835</v>
      </c>
      <c r="L4780" s="30" t="s">
        <v>83</v>
      </c>
      <c r="M4780" s="30" t="s">
        <v>69</v>
      </c>
      <c r="N4780" s="30" t="s">
        <v>10660</v>
      </c>
      <c r="O4780" s="30" t="s">
        <v>398</v>
      </c>
      <c r="P4780" s="32">
        <v>796</v>
      </c>
      <c r="Q4780" s="32" t="s">
        <v>47</v>
      </c>
      <c r="R4780" s="102">
        <v>10</v>
      </c>
      <c r="S4780" s="58">
        <v>26.15</v>
      </c>
      <c r="T4780" s="312">
        <f t="shared" si="368"/>
        <v>261.5</v>
      </c>
      <c r="U4780" s="44">
        <f t="shared" si="369"/>
        <v>292.88000000000005</v>
      </c>
      <c r="V4780" s="123"/>
      <c r="W4780" s="68">
        <v>2016</v>
      </c>
      <c r="X4780" s="123"/>
    </row>
    <row r="4781" spans="1:24" s="40" customFormat="1" ht="50.1" customHeight="1">
      <c r="A4781" s="70" t="s">
        <v>11936</v>
      </c>
      <c r="B4781" s="54" t="s">
        <v>35</v>
      </c>
      <c r="C4781" s="42" t="s">
        <v>9425</v>
      </c>
      <c r="D4781" s="42" t="s">
        <v>5074</v>
      </c>
      <c r="E4781" s="42" t="s">
        <v>9426</v>
      </c>
      <c r="F4781" s="42" t="s">
        <v>11937</v>
      </c>
      <c r="G4781" s="224" t="s">
        <v>40</v>
      </c>
      <c r="H4781" s="30">
        <v>0</v>
      </c>
      <c r="I4781" s="67">
        <v>590000000</v>
      </c>
      <c r="J4781" s="68" t="s">
        <v>2986</v>
      </c>
      <c r="K4781" s="32" t="s">
        <v>835</v>
      </c>
      <c r="L4781" s="30" t="s">
        <v>83</v>
      </c>
      <c r="M4781" s="30" t="s">
        <v>69</v>
      </c>
      <c r="N4781" s="30" t="s">
        <v>10660</v>
      </c>
      <c r="O4781" s="30" t="s">
        <v>398</v>
      </c>
      <c r="P4781" s="32">
        <v>796</v>
      </c>
      <c r="Q4781" s="32" t="s">
        <v>47</v>
      </c>
      <c r="R4781" s="102">
        <v>10</v>
      </c>
      <c r="S4781" s="58">
        <v>26.15</v>
      </c>
      <c r="T4781" s="312">
        <f t="shared" si="368"/>
        <v>261.5</v>
      </c>
      <c r="U4781" s="44">
        <f t="shared" si="369"/>
        <v>292.88000000000005</v>
      </c>
      <c r="V4781" s="123"/>
      <c r="W4781" s="32">
        <v>2016</v>
      </c>
      <c r="X4781" s="123"/>
    </row>
    <row r="4782" spans="1:24" s="40" customFormat="1" ht="50.1" customHeight="1">
      <c r="A4782" s="70" t="s">
        <v>11938</v>
      </c>
      <c r="B4782" s="54" t="s">
        <v>35</v>
      </c>
      <c r="C4782" s="42" t="s">
        <v>11939</v>
      </c>
      <c r="D4782" s="42" t="s">
        <v>5074</v>
      </c>
      <c r="E4782" s="42" t="s">
        <v>11940</v>
      </c>
      <c r="F4782" s="42" t="s">
        <v>11941</v>
      </c>
      <c r="G4782" s="224" t="s">
        <v>40</v>
      </c>
      <c r="H4782" s="30">
        <v>0</v>
      </c>
      <c r="I4782" s="67">
        <v>590000000</v>
      </c>
      <c r="J4782" s="68" t="s">
        <v>2986</v>
      </c>
      <c r="K4782" s="30" t="s">
        <v>835</v>
      </c>
      <c r="L4782" s="30" t="s">
        <v>83</v>
      </c>
      <c r="M4782" s="30" t="s">
        <v>69</v>
      </c>
      <c r="N4782" s="30" t="s">
        <v>10660</v>
      </c>
      <c r="O4782" s="30" t="s">
        <v>398</v>
      </c>
      <c r="P4782" s="32">
        <v>796</v>
      </c>
      <c r="Q4782" s="32" t="s">
        <v>47</v>
      </c>
      <c r="R4782" s="102">
        <v>20</v>
      </c>
      <c r="S4782" s="58">
        <v>26.15</v>
      </c>
      <c r="T4782" s="312">
        <f t="shared" si="368"/>
        <v>523</v>
      </c>
      <c r="U4782" s="44">
        <f t="shared" si="369"/>
        <v>585.7600000000001</v>
      </c>
      <c r="V4782" s="123"/>
      <c r="W4782" s="68">
        <v>2016</v>
      </c>
      <c r="X4782" s="123"/>
    </row>
    <row r="4783" spans="1:24" s="40" customFormat="1" ht="50.1" customHeight="1">
      <c r="A4783" s="70" t="s">
        <v>11942</v>
      </c>
      <c r="B4783" s="54" t="s">
        <v>35</v>
      </c>
      <c r="C4783" s="42" t="s">
        <v>9425</v>
      </c>
      <c r="D4783" s="42" t="s">
        <v>5074</v>
      </c>
      <c r="E4783" s="42" t="s">
        <v>9426</v>
      </c>
      <c r="F4783" s="42" t="s">
        <v>11943</v>
      </c>
      <c r="G4783" s="224" t="s">
        <v>40</v>
      </c>
      <c r="H4783" s="30">
        <v>0</v>
      </c>
      <c r="I4783" s="67">
        <v>590000000</v>
      </c>
      <c r="J4783" s="68" t="s">
        <v>2986</v>
      </c>
      <c r="K4783" s="32" t="s">
        <v>835</v>
      </c>
      <c r="L4783" s="30" t="s">
        <v>83</v>
      </c>
      <c r="M4783" s="30" t="s">
        <v>69</v>
      </c>
      <c r="N4783" s="30" t="s">
        <v>10660</v>
      </c>
      <c r="O4783" s="30" t="s">
        <v>398</v>
      </c>
      <c r="P4783" s="32">
        <v>796</v>
      </c>
      <c r="Q4783" s="32" t="s">
        <v>47</v>
      </c>
      <c r="R4783" s="102">
        <v>10</v>
      </c>
      <c r="S4783" s="58">
        <v>26.15</v>
      </c>
      <c r="T4783" s="312">
        <f t="shared" si="368"/>
        <v>261.5</v>
      </c>
      <c r="U4783" s="44">
        <f t="shared" si="369"/>
        <v>292.88000000000005</v>
      </c>
      <c r="V4783" s="123"/>
      <c r="W4783" s="32">
        <v>2016</v>
      </c>
      <c r="X4783" s="123"/>
    </row>
    <row r="4784" spans="1:24" s="40" customFormat="1" ht="50.1" customHeight="1">
      <c r="A4784" s="70" t="s">
        <v>11944</v>
      </c>
      <c r="B4784" s="54" t="s">
        <v>35</v>
      </c>
      <c r="C4784" s="42" t="s">
        <v>11885</v>
      </c>
      <c r="D4784" s="42" t="s">
        <v>5074</v>
      </c>
      <c r="E4784" s="42" t="s">
        <v>11886</v>
      </c>
      <c r="F4784" s="42" t="s">
        <v>11945</v>
      </c>
      <c r="G4784" s="224" t="s">
        <v>40</v>
      </c>
      <c r="H4784" s="30">
        <v>0</v>
      </c>
      <c r="I4784" s="67">
        <v>590000000</v>
      </c>
      <c r="J4784" s="68" t="s">
        <v>2986</v>
      </c>
      <c r="K4784" s="30" t="s">
        <v>835</v>
      </c>
      <c r="L4784" s="30" t="s">
        <v>83</v>
      </c>
      <c r="M4784" s="30" t="s">
        <v>69</v>
      </c>
      <c r="N4784" s="30" t="s">
        <v>10660</v>
      </c>
      <c r="O4784" s="30" t="s">
        <v>398</v>
      </c>
      <c r="P4784" s="32">
        <v>796</v>
      </c>
      <c r="Q4784" s="32" t="s">
        <v>47</v>
      </c>
      <c r="R4784" s="102">
        <v>10</v>
      </c>
      <c r="S4784" s="58">
        <v>26.15</v>
      </c>
      <c r="T4784" s="312">
        <f t="shared" si="368"/>
        <v>261.5</v>
      </c>
      <c r="U4784" s="44">
        <f t="shared" si="369"/>
        <v>292.88000000000005</v>
      </c>
      <c r="V4784" s="123"/>
      <c r="W4784" s="68">
        <v>2016</v>
      </c>
      <c r="X4784" s="123"/>
    </row>
    <row r="4785" spans="1:24" s="40" customFormat="1" ht="50.1" customHeight="1">
      <c r="A4785" s="70" t="s">
        <v>11946</v>
      </c>
      <c r="B4785" s="54" t="s">
        <v>35</v>
      </c>
      <c r="C4785" s="42" t="s">
        <v>9942</v>
      </c>
      <c r="D4785" s="42" t="s">
        <v>5000</v>
      </c>
      <c r="E4785" s="42" t="s">
        <v>9943</v>
      </c>
      <c r="F4785" s="42" t="s">
        <v>11947</v>
      </c>
      <c r="G4785" s="224" t="s">
        <v>40</v>
      </c>
      <c r="H4785" s="30">
        <v>0</v>
      </c>
      <c r="I4785" s="67">
        <v>590000000</v>
      </c>
      <c r="J4785" s="68" t="s">
        <v>2986</v>
      </c>
      <c r="K4785" s="32" t="s">
        <v>835</v>
      </c>
      <c r="L4785" s="30" t="s">
        <v>83</v>
      </c>
      <c r="M4785" s="30" t="s">
        <v>69</v>
      </c>
      <c r="N4785" s="30" t="s">
        <v>10660</v>
      </c>
      <c r="O4785" s="30" t="s">
        <v>398</v>
      </c>
      <c r="P4785" s="32">
        <v>796</v>
      </c>
      <c r="Q4785" s="32" t="s">
        <v>47</v>
      </c>
      <c r="R4785" s="102">
        <v>2</v>
      </c>
      <c r="S4785" s="58">
        <v>407.94</v>
      </c>
      <c r="T4785" s="312">
        <f t="shared" si="368"/>
        <v>815.88</v>
      </c>
      <c r="U4785" s="44">
        <f t="shared" si="369"/>
        <v>913.78560000000004</v>
      </c>
      <c r="V4785" s="123"/>
      <c r="W4785" s="32">
        <v>2016</v>
      </c>
      <c r="X4785" s="123"/>
    </row>
    <row r="4786" spans="1:24" s="40" customFormat="1" ht="50.1" customHeight="1">
      <c r="A4786" s="70" t="s">
        <v>11948</v>
      </c>
      <c r="B4786" s="54" t="s">
        <v>35</v>
      </c>
      <c r="C4786" s="42" t="s">
        <v>11857</v>
      </c>
      <c r="D4786" s="42" t="s">
        <v>877</v>
      </c>
      <c r="E4786" s="42" t="s">
        <v>11858</v>
      </c>
      <c r="F4786" s="42" t="s">
        <v>11949</v>
      </c>
      <c r="G4786" s="224" t="s">
        <v>40</v>
      </c>
      <c r="H4786" s="30">
        <v>0</v>
      </c>
      <c r="I4786" s="67">
        <v>590000000</v>
      </c>
      <c r="J4786" s="68" t="s">
        <v>2986</v>
      </c>
      <c r="K4786" s="30" t="s">
        <v>835</v>
      </c>
      <c r="L4786" s="30" t="s">
        <v>83</v>
      </c>
      <c r="M4786" s="30" t="s">
        <v>69</v>
      </c>
      <c r="N4786" s="30" t="s">
        <v>10660</v>
      </c>
      <c r="O4786" s="30" t="s">
        <v>398</v>
      </c>
      <c r="P4786" s="32">
        <v>796</v>
      </c>
      <c r="Q4786" s="32" t="s">
        <v>47</v>
      </c>
      <c r="R4786" s="102">
        <v>50</v>
      </c>
      <c r="S4786" s="58">
        <v>1161.06</v>
      </c>
      <c r="T4786" s="312">
        <f t="shared" si="368"/>
        <v>58053</v>
      </c>
      <c r="U4786" s="44">
        <f t="shared" si="369"/>
        <v>65019.360000000008</v>
      </c>
      <c r="V4786" s="123"/>
      <c r="W4786" s="68">
        <v>2016</v>
      </c>
      <c r="X4786" s="123"/>
    </row>
    <row r="4787" spans="1:24" s="40" customFormat="1" ht="50.1" customHeight="1">
      <c r="A4787" s="70" t="s">
        <v>11950</v>
      </c>
      <c r="B4787" s="54" t="s">
        <v>35</v>
      </c>
      <c r="C4787" s="42" t="s">
        <v>9453</v>
      </c>
      <c r="D4787" s="42" t="s">
        <v>9454</v>
      </c>
      <c r="E4787" s="42" t="s">
        <v>9455</v>
      </c>
      <c r="F4787" s="42" t="s">
        <v>11951</v>
      </c>
      <c r="G4787" s="224" t="s">
        <v>40</v>
      </c>
      <c r="H4787" s="30">
        <v>0</v>
      </c>
      <c r="I4787" s="67">
        <v>590000000</v>
      </c>
      <c r="J4787" s="68" t="s">
        <v>2986</v>
      </c>
      <c r="K4787" s="32" t="s">
        <v>835</v>
      </c>
      <c r="L4787" s="30" t="s">
        <v>83</v>
      </c>
      <c r="M4787" s="30" t="s">
        <v>69</v>
      </c>
      <c r="N4787" s="30" t="s">
        <v>10660</v>
      </c>
      <c r="O4787" s="30" t="s">
        <v>398</v>
      </c>
      <c r="P4787" s="32">
        <v>796</v>
      </c>
      <c r="Q4787" s="32" t="s">
        <v>47</v>
      </c>
      <c r="R4787" s="102">
        <v>45</v>
      </c>
      <c r="S4787" s="58">
        <v>1788.66</v>
      </c>
      <c r="T4787" s="312">
        <f t="shared" si="368"/>
        <v>80489.7</v>
      </c>
      <c r="U4787" s="44">
        <f t="shared" si="369"/>
        <v>90148.464000000007</v>
      </c>
      <c r="V4787" s="123"/>
      <c r="W4787" s="32">
        <v>2016</v>
      </c>
      <c r="X4787" s="123"/>
    </row>
    <row r="4788" spans="1:24" s="40" customFormat="1" ht="50.1" customHeight="1">
      <c r="A4788" s="70" t="s">
        <v>11952</v>
      </c>
      <c r="B4788" s="54" t="s">
        <v>35</v>
      </c>
      <c r="C4788" s="42" t="s">
        <v>7155</v>
      </c>
      <c r="D4788" s="42" t="s">
        <v>7156</v>
      </c>
      <c r="E4788" s="42" t="s">
        <v>7157</v>
      </c>
      <c r="F4788" s="42" t="s">
        <v>11953</v>
      </c>
      <c r="G4788" s="224" t="s">
        <v>40</v>
      </c>
      <c r="H4788" s="30">
        <v>0</v>
      </c>
      <c r="I4788" s="67">
        <v>590000000</v>
      </c>
      <c r="J4788" s="68" t="s">
        <v>2986</v>
      </c>
      <c r="K4788" s="30" t="s">
        <v>835</v>
      </c>
      <c r="L4788" s="30" t="s">
        <v>83</v>
      </c>
      <c r="M4788" s="30" t="s">
        <v>69</v>
      </c>
      <c r="N4788" s="30" t="s">
        <v>10660</v>
      </c>
      <c r="O4788" s="30" t="s">
        <v>398</v>
      </c>
      <c r="P4788" s="32">
        <v>796</v>
      </c>
      <c r="Q4788" s="32" t="s">
        <v>47</v>
      </c>
      <c r="R4788" s="102">
        <v>3</v>
      </c>
      <c r="S4788" s="58">
        <v>1161.06</v>
      </c>
      <c r="T4788" s="312">
        <f t="shared" si="368"/>
        <v>3483.18</v>
      </c>
      <c r="U4788" s="44">
        <f t="shared" si="369"/>
        <v>3901.1616000000004</v>
      </c>
      <c r="V4788" s="123"/>
      <c r="W4788" s="68">
        <v>2016</v>
      </c>
      <c r="X4788" s="123"/>
    </row>
    <row r="4789" spans="1:24" s="40" customFormat="1" ht="50.1" customHeight="1">
      <c r="A4789" s="70" t="s">
        <v>11954</v>
      </c>
      <c r="B4789" s="54" t="s">
        <v>35</v>
      </c>
      <c r="C4789" s="42" t="s">
        <v>11955</v>
      </c>
      <c r="D4789" s="42" t="s">
        <v>11956</v>
      </c>
      <c r="E4789" s="42" t="s">
        <v>11957</v>
      </c>
      <c r="F4789" s="42" t="s">
        <v>11958</v>
      </c>
      <c r="G4789" s="224" t="s">
        <v>40</v>
      </c>
      <c r="H4789" s="30">
        <v>0</v>
      </c>
      <c r="I4789" s="67">
        <v>590000000</v>
      </c>
      <c r="J4789" s="68" t="s">
        <v>2986</v>
      </c>
      <c r="K4789" s="32" t="s">
        <v>835</v>
      </c>
      <c r="L4789" s="30" t="s">
        <v>83</v>
      </c>
      <c r="M4789" s="30" t="s">
        <v>69</v>
      </c>
      <c r="N4789" s="30" t="s">
        <v>10660</v>
      </c>
      <c r="O4789" s="30" t="s">
        <v>398</v>
      </c>
      <c r="P4789" s="32">
        <v>796</v>
      </c>
      <c r="Q4789" s="32" t="s">
        <v>47</v>
      </c>
      <c r="R4789" s="102">
        <v>20</v>
      </c>
      <c r="S4789" s="58">
        <v>840.99</v>
      </c>
      <c r="T4789" s="312">
        <f t="shared" si="368"/>
        <v>16819.8</v>
      </c>
      <c r="U4789" s="44">
        <f t="shared" si="369"/>
        <v>18838.175999999999</v>
      </c>
      <c r="V4789" s="123"/>
      <c r="W4789" s="32">
        <v>2016</v>
      </c>
      <c r="X4789" s="123"/>
    </row>
    <row r="4790" spans="1:24" s="40" customFormat="1" ht="50.1" customHeight="1">
      <c r="A4790" s="70" t="s">
        <v>11959</v>
      </c>
      <c r="B4790" s="54" t="s">
        <v>35</v>
      </c>
      <c r="C4790" s="42" t="s">
        <v>11960</v>
      </c>
      <c r="D4790" s="42" t="s">
        <v>549</v>
      </c>
      <c r="E4790" s="42" t="s">
        <v>11961</v>
      </c>
      <c r="F4790" s="42" t="s">
        <v>11962</v>
      </c>
      <c r="G4790" s="224" t="s">
        <v>40</v>
      </c>
      <c r="H4790" s="30">
        <v>0</v>
      </c>
      <c r="I4790" s="67">
        <v>590000000</v>
      </c>
      <c r="J4790" s="68" t="s">
        <v>2986</v>
      </c>
      <c r="K4790" s="30" t="s">
        <v>835</v>
      </c>
      <c r="L4790" s="30" t="s">
        <v>83</v>
      </c>
      <c r="M4790" s="30" t="s">
        <v>69</v>
      </c>
      <c r="N4790" s="30" t="s">
        <v>10660</v>
      </c>
      <c r="O4790" s="30" t="s">
        <v>398</v>
      </c>
      <c r="P4790" s="32">
        <v>796</v>
      </c>
      <c r="Q4790" s="32" t="s">
        <v>47</v>
      </c>
      <c r="R4790" s="102">
        <v>10</v>
      </c>
      <c r="S4790" s="58">
        <v>1569</v>
      </c>
      <c r="T4790" s="312">
        <f t="shared" si="368"/>
        <v>15690</v>
      </c>
      <c r="U4790" s="44">
        <f t="shared" si="369"/>
        <v>17572.800000000003</v>
      </c>
      <c r="V4790" s="123"/>
      <c r="W4790" s="68">
        <v>2016</v>
      </c>
      <c r="X4790" s="123"/>
    </row>
    <row r="4791" spans="1:24" s="40" customFormat="1" ht="50.1" customHeight="1">
      <c r="A4791" s="70" t="s">
        <v>11963</v>
      </c>
      <c r="B4791" s="54" t="s">
        <v>35</v>
      </c>
      <c r="C4791" s="42" t="s">
        <v>9942</v>
      </c>
      <c r="D4791" s="42" t="s">
        <v>5000</v>
      </c>
      <c r="E4791" s="42" t="s">
        <v>9943</v>
      </c>
      <c r="F4791" s="42" t="s">
        <v>11964</v>
      </c>
      <c r="G4791" s="224" t="s">
        <v>40</v>
      </c>
      <c r="H4791" s="30">
        <v>0</v>
      </c>
      <c r="I4791" s="67">
        <v>590000000</v>
      </c>
      <c r="J4791" s="68" t="s">
        <v>2986</v>
      </c>
      <c r="K4791" s="32" t="s">
        <v>835</v>
      </c>
      <c r="L4791" s="30" t="s">
        <v>83</v>
      </c>
      <c r="M4791" s="30" t="s">
        <v>69</v>
      </c>
      <c r="N4791" s="30" t="s">
        <v>10660</v>
      </c>
      <c r="O4791" s="30" t="s">
        <v>398</v>
      </c>
      <c r="P4791" s="32">
        <v>796</v>
      </c>
      <c r="Q4791" s="32" t="s">
        <v>47</v>
      </c>
      <c r="R4791" s="102">
        <v>2</v>
      </c>
      <c r="S4791" s="58">
        <v>5491.5</v>
      </c>
      <c r="T4791" s="312">
        <f t="shared" si="368"/>
        <v>10983</v>
      </c>
      <c r="U4791" s="44">
        <f t="shared" si="369"/>
        <v>12300.960000000001</v>
      </c>
      <c r="V4791" s="123"/>
      <c r="W4791" s="32">
        <v>2016</v>
      </c>
      <c r="X4791" s="123"/>
    </row>
    <row r="4792" spans="1:24" s="40" customFormat="1" ht="50.1" customHeight="1">
      <c r="A4792" s="70" t="s">
        <v>11965</v>
      </c>
      <c r="B4792" s="54" t="s">
        <v>35</v>
      </c>
      <c r="C4792" s="42" t="s">
        <v>11966</v>
      </c>
      <c r="D4792" s="42" t="s">
        <v>11967</v>
      </c>
      <c r="E4792" s="42" t="s">
        <v>11968</v>
      </c>
      <c r="F4792" s="42" t="s">
        <v>11969</v>
      </c>
      <c r="G4792" s="224" t="s">
        <v>40</v>
      </c>
      <c r="H4792" s="30">
        <v>0</v>
      </c>
      <c r="I4792" s="67">
        <v>590000000</v>
      </c>
      <c r="J4792" s="68" t="s">
        <v>2986</v>
      </c>
      <c r="K4792" s="30" t="s">
        <v>835</v>
      </c>
      <c r="L4792" s="30" t="s">
        <v>83</v>
      </c>
      <c r="M4792" s="30" t="s">
        <v>69</v>
      </c>
      <c r="N4792" s="30" t="s">
        <v>10660</v>
      </c>
      <c r="O4792" s="30" t="s">
        <v>398</v>
      </c>
      <c r="P4792" s="32">
        <v>796</v>
      </c>
      <c r="Q4792" s="32" t="s">
        <v>47</v>
      </c>
      <c r="R4792" s="102">
        <v>20</v>
      </c>
      <c r="S4792" s="58">
        <v>15388.75</v>
      </c>
      <c r="T4792" s="312">
        <f t="shared" si="368"/>
        <v>307775</v>
      </c>
      <c r="U4792" s="44">
        <f t="shared" si="369"/>
        <v>344708.00000000006</v>
      </c>
      <c r="V4792" s="123"/>
      <c r="W4792" s="68">
        <v>2016</v>
      </c>
      <c r="X4792" s="123"/>
    </row>
    <row r="4793" spans="1:24" s="40" customFormat="1" ht="50.1" customHeight="1">
      <c r="A4793" s="70" t="s">
        <v>11970</v>
      </c>
      <c r="B4793" s="54" t="s">
        <v>35</v>
      </c>
      <c r="C4793" s="42" t="s">
        <v>11971</v>
      </c>
      <c r="D4793" s="42" t="s">
        <v>8689</v>
      </c>
      <c r="E4793" s="42" t="s">
        <v>11972</v>
      </c>
      <c r="F4793" s="42" t="s">
        <v>11973</v>
      </c>
      <c r="G4793" s="224" t="s">
        <v>40</v>
      </c>
      <c r="H4793" s="30">
        <v>0</v>
      </c>
      <c r="I4793" s="67">
        <v>590000000</v>
      </c>
      <c r="J4793" s="68" t="s">
        <v>2986</v>
      </c>
      <c r="K4793" s="32" t="s">
        <v>835</v>
      </c>
      <c r="L4793" s="30" t="s">
        <v>83</v>
      </c>
      <c r="M4793" s="30" t="s">
        <v>69</v>
      </c>
      <c r="N4793" s="30" t="s">
        <v>10660</v>
      </c>
      <c r="O4793" s="30" t="s">
        <v>398</v>
      </c>
      <c r="P4793" s="32">
        <v>796</v>
      </c>
      <c r="Q4793" s="32" t="s">
        <v>47</v>
      </c>
      <c r="R4793" s="102">
        <v>18</v>
      </c>
      <c r="S4793" s="58">
        <v>407.94</v>
      </c>
      <c r="T4793" s="312">
        <f t="shared" si="368"/>
        <v>7342.92</v>
      </c>
      <c r="U4793" s="44">
        <f t="shared" si="369"/>
        <v>8224.0704000000005</v>
      </c>
      <c r="V4793" s="123"/>
      <c r="W4793" s="32">
        <v>2016</v>
      </c>
      <c r="X4793" s="123"/>
    </row>
    <row r="4794" spans="1:24" s="40" customFormat="1" ht="50.1" customHeight="1">
      <c r="A4794" s="70" t="s">
        <v>11974</v>
      </c>
      <c r="B4794" s="54" t="s">
        <v>35</v>
      </c>
      <c r="C4794" s="42" t="s">
        <v>9453</v>
      </c>
      <c r="D4794" s="42" t="s">
        <v>9454</v>
      </c>
      <c r="E4794" s="42" t="s">
        <v>9455</v>
      </c>
      <c r="F4794" s="42" t="s">
        <v>11975</v>
      </c>
      <c r="G4794" s="224" t="s">
        <v>40</v>
      </c>
      <c r="H4794" s="30">
        <v>0</v>
      </c>
      <c r="I4794" s="67">
        <v>590000000</v>
      </c>
      <c r="J4794" s="68" t="s">
        <v>2986</v>
      </c>
      <c r="K4794" s="30" t="s">
        <v>835</v>
      </c>
      <c r="L4794" s="30" t="s">
        <v>83</v>
      </c>
      <c r="M4794" s="30" t="s">
        <v>69</v>
      </c>
      <c r="N4794" s="30" t="s">
        <v>10660</v>
      </c>
      <c r="O4794" s="30" t="s">
        <v>398</v>
      </c>
      <c r="P4794" s="32">
        <v>796</v>
      </c>
      <c r="Q4794" s="32" t="s">
        <v>47</v>
      </c>
      <c r="R4794" s="102">
        <v>20</v>
      </c>
      <c r="S4794" s="58">
        <v>386.29</v>
      </c>
      <c r="T4794" s="312">
        <f t="shared" si="368"/>
        <v>7725.8</v>
      </c>
      <c r="U4794" s="44">
        <f t="shared" si="369"/>
        <v>8652.8960000000006</v>
      </c>
      <c r="V4794" s="123"/>
      <c r="W4794" s="68">
        <v>2016</v>
      </c>
      <c r="X4794" s="123"/>
    </row>
    <row r="4795" spans="1:24" s="40" customFormat="1" ht="50.1" customHeight="1">
      <c r="A4795" s="70" t="s">
        <v>11976</v>
      </c>
      <c r="B4795" s="54" t="s">
        <v>35</v>
      </c>
      <c r="C4795" s="42" t="s">
        <v>9453</v>
      </c>
      <c r="D4795" s="42" t="s">
        <v>9454</v>
      </c>
      <c r="E4795" s="42" t="s">
        <v>9455</v>
      </c>
      <c r="F4795" s="42" t="s">
        <v>11977</v>
      </c>
      <c r="G4795" s="224" t="s">
        <v>40</v>
      </c>
      <c r="H4795" s="30">
        <v>0</v>
      </c>
      <c r="I4795" s="67">
        <v>590000000</v>
      </c>
      <c r="J4795" s="68" t="s">
        <v>2986</v>
      </c>
      <c r="K4795" s="32" t="s">
        <v>835</v>
      </c>
      <c r="L4795" s="30" t="s">
        <v>83</v>
      </c>
      <c r="M4795" s="30" t="s">
        <v>69</v>
      </c>
      <c r="N4795" s="30" t="s">
        <v>10660</v>
      </c>
      <c r="O4795" s="30" t="s">
        <v>398</v>
      </c>
      <c r="P4795" s="32">
        <v>796</v>
      </c>
      <c r="Q4795" s="32" t="s">
        <v>47</v>
      </c>
      <c r="R4795" s="102">
        <v>15</v>
      </c>
      <c r="S4795" s="58">
        <v>447.69</v>
      </c>
      <c r="T4795" s="312">
        <f t="shared" si="368"/>
        <v>6715.35</v>
      </c>
      <c r="U4795" s="44">
        <f t="shared" si="369"/>
        <v>7521.1920000000009</v>
      </c>
      <c r="V4795" s="123"/>
      <c r="W4795" s="32">
        <v>2016</v>
      </c>
      <c r="X4795" s="123"/>
    </row>
    <row r="4796" spans="1:24" s="40" customFormat="1" ht="50.1" customHeight="1">
      <c r="A4796" s="70" t="s">
        <v>11978</v>
      </c>
      <c r="B4796" s="54" t="s">
        <v>35</v>
      </c>
      <c r="C4796" s="42" t="s">
        <v>9453</v>
      </c>
      <c r="D4796" s="42" t="s">
        <v>9454</v>
      </c>
      <c r="E4796" s="42" t="s">
        <v>9455</v>
      </c>
      <c r="F4796" s="42" t="s">
        <v>11979</v>
      </c>
      <c r="G4796" s="224" t="s">
        <v>40</v>
      </c>
      <c r="H4796" s="30">
        <v>0</v>
      </c>
      <c r="I4796" s="67">
        <v>590000000</v>
      </c>
      <c r="J4796" s="68" t="s">
        <v>2986</v>
      </c>
      <c r="K4796" s="30" t="s">
        <v>835</v>
      </c>
      <c r="L4796" s="30" t="s">
        <v>83</v>
      </c>
      <c r="M4796" s="30" t="s">
        <v>69</v>
      </c>
      <c r="N4796" s="30" t="s">
        <v>10660</v>
      </c>
      <c r="O4796" s="30" t="s">
        <v>398</v>
      </c>
      <c r="P4796" s="32">
        <v>796</v>
      </c>
      <c r="Q4796" s="32" t="s">
        <v>47</v>
      </c>
      <c r="R4796" s="102">
        <v>15</v>
      </c>
      <c r="S4796" s="58">
        <v>447.95</v>
      </c>
      <c r="T4796" s="312">
        <f t="shared" si="368"/>
        <v>6719.25</v>
      </c>
      <c r="U4796" s="44">
        <f t="shared" si="369"/>
        <v>7525.56</v>
      </c>
      <c r="V4796" s="123"/>
      <c r="W4796" s="68">
        <v>2016</v>
      </c>
      <c r="X4796" s="123"/>
    </row>
    <row r="4797" spans="1:24" s="40" customFormat="1" ht="50.1" customHeight="1">
      <c r="A4797" s="70" t="s">
        <v>11980</v>
      </c>
      <c r="B4797" s="54" t="s">
        <v>35</v>
      </c>
      <c r="C4797" s="42" t="s">
        <v>10866</v>
      </c>
      <c r="D4797" s="42" t="s">
        <v>1956</v>
      </c>
      <c r="E4797" s="42" t="s">
        <v>10867</v>
      </c>
      <c r="F4797" s="42" t="s">
        <v>11981</v>
      </c>
      <c r="G4797" s="224" t="s">
        <v>40</v>
      </c>
      <c r="H4797" s="30">
        <v>0</v>
      </c>
      <c r="I4797" s="67">
        <v>590000000</v>
      </c>
      <c r="J4797" s="68" t="s">
        <v>2986</v>
      </c>
      <c r="K4797" s="32" t="s">
        <v>835</v>
      </c>
      <c r="L4797" s="30" t="s">
        <v>83</v>
      </c>
      <c r="M4797" s="30" t="s">
        <v>69</v>
      </c>
      <c r="N4797" s="30" t="s">
        <v>10660</v>
      </c>
      <c r="O4797" s="30" t="s">
        <v>398</v>
      </c>
      <c r="P4797" s="32">
        <v>796</v>
      </c>
      <c r="Q4797" s="32" t="s">
        <v>47</v>
      </c>
      <c r="R4797" s="102">
        <v>40</v>
      </c>
      <c r="S4797" s="58">
        <v>20.92</v>
      </c>
      <c r="T4797" s="312">
        <f t="shared" si="368"/>
        <v>836.80000000000007</v>
      </c>
      <c r="U4797" s="44">
        <f t="shared" si="369"/>
        <v>937.21600000000012</v>
      </c>
      <c r="V4797" s="123"/>
      <c r="W4797" s="32">
        <v>2016</v>
      </c>
      <c r="X4797" s="123"/>
    </row>
    <row r="4798" spans="1:24" s="40" customFormat="1" ht="50.1" customHeight="1">
      <c r="A4798" s="70" t="s">
        <v>11982</v>
      </c>
      <c r="B4798" s="54" t="s">
        <v>35</v>
      </c>
      <c r="C4798" s="42" t="s">
        <v>9128</v>
      </c>
      <c r="D4798" s="42" t="s">
        <v>1956</v>
      </c>
      <c r="E4798" s="42" t="s">
        <v>9129</v>
      </c>
      <c r="F4798" s="42" t="s">
        <v>11983</v>
      </c>
      <c r="G4798" s="224" t="s">
        <v>40</v>
      </c>
      <c r="H4798" s="30">
        <v>0</v>
      </c>
      <c r="I4798" s="67">
        <v>590000000</v>
      </c>
      <c r="J4798" s="68" t="s">
        <v>2986</v>
      </c>
      <c r="K4798" s="30" t="s">
        <v>835</v>
      </c>
      <c r="L4798" s="30" t="s">
        <v>83</v>
      </c>
      <c r="M4798" s="30" t="s">
        <v>69</v>
      </c>
      <c r="N4798" s="30" t="s">
        <v>10660</v>
      </c>
      <c r="O4798" s="30" t="s">
        <v>398</v>
      </c>
      <c r="P4798" s="32">
        <v>796</v>
      </c>
      <c r="Q4798" s="32" t="s">
        <v>47</v>
      </c>
      <c r="R4798" s="102">
        <v>3</v>
      </c>
      <c r="S4798" s="58">
        <v>41.84</v>
      </c>
      <c r="T4798" s="312">
        <f t="shared" si="368"/>
        <v>125.52000000000001</v>
      </c>
      <c r="U4798" s="44">
        <f t="shared" si="369"/>
        <v>140.58240000000004</v>
      </c>
      <c r="V4798" s="123"/>
      <c r="W4798" s="68">
        <v>2016</v>
      </c>
      <c r="X4798" s="123"/>
    </row>
    <row r="4799" spans="1:24" s="40" customFormat="1" ht="50.1" customHeight="1">
      <c r="A4799" s="70" t="s">
        <v>11984</v>
      </c>
      <c r="B4799" s="54" t="s">
        <v>35</v>
      </c>
      <c r="C4799" s="42" t="s">
        <v>9128</v>
      </c>
      <c r="D4799" s="42" t="s">
        <v>1956</v>
      </c>
      <c r="E4799" s="42" t="s">
        <v>9129</v>
      </c>
      <c r="F4799" s="42" t="s">
        <v>11985</v>
      </c>
      <c r="G4799" s="224" t="s">
        <v>40</v>
      </c>
      <c r="H4799" s="30">
        <v>0</v>
      </c>
      <c r="I4799" s="67">
        <v>590000000</v>
      </c>
      <c r="J4799" s="68" t="s">
        <v>2986</v>
      </c>
      <c r="K4799" s="32" t="s">
        <v>835</v>
      </c>
      <c r="L4799" s="30" t="s">
        <v>83</v>
      </c>
      <c r="M4799" s="30" t="s">
        <v>69</v>
      </c>
      <c r="N4799" s="30" t="s">
        <v>10660</v>
      </c>
      <c r="O4799" s="30" t="s">
        <v>398</v>
      </c>
      <c r="P4799" s="32">
        <v>796</v>
      </c>
      <c r="Q4799" s="32" t="s">
        <v>47</v>
      </c>
      <c r="R4799" s="102">
        <v>3</v>
      </c>
      <c r="S4799" s="58">
        <v>20.92</v>
      </c>
      <c r="T4799" s="312">
        <f t="shared" si="368"/>
        <v>62.760000000000005</v>
      </c>
      <c r="U4799" s="44">
        <f t="shared" si="369"/>
        <v>70.291200000000018</v>
      </c>
      <c r="V4799" s="123"/>
      <c r="W4799" s="32">
        <v>2016</v>
      </c>
      <c r="X4799" s="123"/>
    </row>
    <row r="4800" spans="1:24" s="40" customFormat="1" ht="50.1" customHeight="1">
      <c r="A4800" s="70" t="s">
        <v>11986</v>
      </c>
      <c r="B4800" s="54" t="s">
        <v>35</v>
      </c>
      <c r="C4800" s="42" t="s">
        <v>9128</v>
      </c>
      <c r="D4800" s="42" t="s">
        <v>1956</v>
      </c>
      <c r="E4800" s="42" t="s">
        <v>9129</v>
      </c>
      <c r="F4800" s="42" t="s">
        <v>11987</v>
      </c>
      <c r="G4800" s="224" t="s">
        <v>40</v>
      </c>
      <c r="H4800" s="30">
        <v>0</v>
      </c>
      <c r="I4800" s="67">
        <v>590000000</v>
      </c>
      <c r="J4800" s="68" t="s">
        <v>2986</v>
      </c>
      <c r="K4800" s="30" t="s">
        <v>835</v>
      </c>
      <c r="L4800" s="30" t="s">
        <v>83</v>
      </c>
      <c r="M4800" s="30" t="s">
        <v>69</v>
      </c>
      <c r="N4800" s="30" t="s">
        <v>10660</v>
      </c>
      <c r="O4800" s="30" t="s">
        <v>398</v>
      </c>
      <c r="P4800" s="32">
        <v>796</v>
      </c>
      <c r="Q4800" s="32" t="s">
        <v>47</v>
      </c>
      <c r="R4800" s="102">
        <v>40</v>
      </c>
      <c r="S4800" s="58">
        <v>41.84</v>
      </c>
      <c r="T4800" s="312">
        <f t="shared" si="368"/>
        <v>1673.6000000000001</v>
      </c>
      <c r="U4800" s="44">
        <f t="shared" si="369"/>
        <v>1874.4320000000002</v>
      </c>
      <c r="V4800" s="123"/>
      <c r="W4800" s="68">
        <v>2016</v>
      </c>
      <c r="X4800" s="123"/>
    </row>
    <row r="4801" spans="1:24" s="40" customFormat="1" ht="50.1" customHeight="1">
      <c r="A4801" s="70" t="s">
        <v>11988</v>
      </c>
      <c r="B4801" s="54" t="s">
        <v>35</v>
      </c>
      <c r="C4801" s="42" t="s">
        <v>9128</v>
      </c>
      <c r="D4801" s="42" t="s">
        <v>1956</v>
      </c>
      <c r="E4801" s="42" t="s">
        <v>9129</v>
      </c>
      <c r="F4801" s="42" t="s">
        <v>10850</v>
      </c>
      <c r="G4801" s="224" t="s">
        <v>40</v>
      </c>
      <c r="H4801" s="30">
        <v>0</v>
      </c>
      <c r="I4801" s="67">
        <v>590000000</v>
      </c>
      <c r="J4801" s="68" t="s">
        <v>2986</v>
      </c>
      <c r="K4801" s="32" t="s">
        <v>835</v>
      </c>
      <c r="L4801" s="30" t="s">
        <v>83</v>
      </c>
      <c r="M4801" s="30" t="s">
        <v>69</v>
      </c>
      <c r="N4801" s="30" t="s">
        <v>10660</v>
      </c>
      <c r="O4801" s="30" t="s">
        <v>398</v>
      </c>
      <c r="P4801" s="32">
        <v>796</v>
      </c>
      <c r="Q4801" s="32" t="s">
        <v>47</v>
      </c>
      <c r="R4801" s="102">
        <v>3</v>
      </c>
      <c r="S4801" s="58">
        <v>102.72</v>
      </c>
      <c r="T4801" s="312">
        <f t="shared" si="368"/>
        <v>308.15999999999997</v>
      </c>
      <c r="U4801" s="44">
        <f t="shared" si="369"/>
        <v>345.13920000000002</v>
      </c>
      <c r="V4801" s="123"/>
      <c r="W4801" s="32">
        <v>2016</v>
      </c>
      <c r="X4801" s="123"/>
    </row>
    <row r="4802" spans="1:24" s="40" customFormat="1" ht="50.1" customHeight="1">
      <c r="A4802" s="70" t="s">
        <v>11989</v>
      </c>
      <c r="B4802" s="54" t="s">
        <v>35</v>
      </c>
      <c r="C4802" s="42" t="s">
        <v>1966</v>
      </c>
      <c r="D4802" s="42" t="s">
        <v>1956</v>
      </c>
      <c r="E4802" s="42" t="s">
        <v>1967</v>
      </c>
      <c r="F4802" s="42" t="s">
        <v>11990</v>
      </c>
      <c r="G4802" s="224" t="s">
        <v>40</v>
      </c>
      <c r="H4802" s="30">
        <v>0</v>
      </c>
      <c r="I4802" s="67">
        <v>590000000</v>
      </c>
      <c r="J4802" s="68" t="s">
        <v>2986</v>
      </c>
      <c r="K4802" s="30" t="s">
        <v>835</v>
      </c>
      <c r="L4802" s="30" t="s">
        <v>83</v>
      </c>
      <c r="M4802" s="30" t="s">
        <v>69</v>
      </c>
      <c r="N4802" s="30" t="s">
        <v>10660</v>
      </c>
      <c r="O4802" s="30" t="s">
        <v>398</v>
      </c>
      <c r="P4802" s="32">
        <v>796</v>
      </c>
      <c r="Q4802" s="32" t="s">
        <v>47</v>
      </c>
      <c r="R4802" s="102">
        <v>30</v>
      </c>
      <c r="S4802" s="58">
        <v>287.64999999999998</v>
      </c>
      <c r="T4802" s="312">
        <f t="shared" si="368"/>
        <v>8629.5</v>
      </c>
      <c r="U4802" s="44">
        <f t="shared" si="369"/>
        <v>9665.0400000000009</v>
      </c>
      <c r="V4802" s="123"/>
      <c r="W4802" s="68">
        <v>2016</v>
      </c>
      <c r="X4802" s="123"/>
    </row>
    <row r="4803" spans="1:24" s="40" customFormat="1" ht="50.1" customHeight="1">
      <c r="A4803" s="70" t="s">
        <v>11991</v>
      </c>
      <c r="B4803" s="54" t="s">
        <v>35</v>
      </c>
      <c r="C4803" s="42" t="s">
        <v>11992</v>
      </c>
      <c r="D4803" s="42" t="s">
        <v>1956</v>
      </c>
      <c r="E4803" s="42" t="s">
        <v>11993</v>
      </c>
      <c r="F4803" s="42" t="s">
        <v>11994</v>
      </c>
      <c r="G4803" s="224" t="s">
        <v>40</v>
      </c>
      <c r="H4803" s="30">
        <v>0</v>
      </c>
      <c r="I4803" s="67">
        <v>590000000</v>
      </c>
      <c r="J4803" s="68" t="s">
        <v>2986</v>
      </c>
      <c r="K4803" s="32" t="s">
        <v>835</v>
      </c>
      <c r="L4803" s="30" t="s">
        <v>83</v>
      </c>
      <c r="M4803" s="30" t="s">
        <v>69</v>
      </c>
      <c r="N4803" s="30" t="s">
        <v>10660</v>
      </c>
      <c r="O4803" s="30" t="s">
        <v>398</v>
      </c>
      <c r="P4803" s="32">
        <v>796</v>
      </c>
      <c r="Q4803" s="32" t="s">
        <v>47</v>
      </c>
      <c r="R4803" s="102">
        <v>10</v>
      </c>
      <c r="S4803" s="58">
        <v>287.64999999999998</v>
      </c>
      <c r="T4803" s="312">
        <f t="shared" si="368"/>
        <v>2876.5</v>
      </c>
      <c r="U4803" s="44">
        <f t="shared" si="369"/>
        <v>3221.6800000000003</v>
      </c>
      <c r="V4803" s="123"/>
      <c r="W4803" s="32">
        <v>2016</v>
      </c>
      <c r="X4803" s="123"/>
    </row>
    <row r="4804" spans="1:24" s="40" customFormat="1" ht="50.1" customHeight="1">
      <c r="A4804" s="70" t="s">
        <v>11995</v>
      </c>
      <c r="B4804" s="54" t="s">
        <v>35</v>
      </c>
      <c r="C4804" s="42" t="s">
        <v>10862</v>
      </c>
      <c r="D4804" s="42" t="s">
        <v>1956</v>
      </c>
      <c r="E4804" s="42" t="s">
        <v>10863</v>
      </c>
      <c r="F4804" s="42" t="s">
        <v>11996</v>
      </c>
      <c r="G4804" s="224" t="s">
        <v>40</v>
      </c>
      <c r="H4804" s="30">
        <v>0</v>
      </c>
      <c r="I4804" s="67">
        <v>590000000</v>
      </c>
      <c r="J4804" s="68" t="s">
        <v>2986</v>
      </c>
      <c r="K4804" s="30" t="s">
        <v>835</v>
      </c>
      <c r="L4804" s="30" t="s">
        <v>83</v>
      </c>
      <c r="M4804" s="30" t="s">
        <v>69</v>
      </c>
      <c r="N4804" s="30" t="s">
        <v>10660</v>
      </c>
      <c r="O4804" s="30" t="s">
        <v>398</v>
      </c>
      <c r="P4804" s="32">
        <v>796</v>
      </c>
      <c r="Q4804" s="32" t="s">
        <v>47</v>
      </c>
      <c r="R4804" s="102">
        <v>3</v>
      </c>
      <c r="S4804" s="58">
        <v>339.95</v>
      </c>
      <c r="T4804" s="312">
        <f t="shared" si="368"/>
        <v>1019.8499999999999</v>
      </c>
      <c r="U4804" s="44">
        <f t="shared" si="369"/>
        <v>1142.232</v>
      </c>
      <c r="V4804" s="123"/>
      <c r="W4804" s="68">
        <v>2016</v>
      </c>
      <c r="X4804" s="123"/>
    </row>
    <row r="4805" spans="1:24" s="40" customFormat="1" ht="50.1" customHeight="1">
      <c r="A4805" s="70" t="s">
        <v>11997</v>
      </c>
      <c r="B4805" s="54" t="s">
        <v>35</v>
      </c>
      <c r="C4805" s="42" t="s">
        <v>10866</v>
      </c>
      <c r="D4805" s="42" t="s">
        <v>1956</v>
      </c>
      <c r="E4805" s="42" t="s">
        <v>10867</v>
      </c>
      <c r="F4805" s="42" t="s">
        <v>11998</v>
      </c>
      <c r="G4805" s="224" t="s">
        <v>40</v>
      </c>
      <c r="H4805" s="30">
        <v>0</v>
      </c>
      <c r="I4805" s="67">
        <v>590000000</v>
      </c>
      <c r="J4805" s="68" t="s">
        <v>2986</v>
      </c>
      <c r="K4805" s="32" t="s">
        <v>835</v>
      </c>
      <c r="L4805" s="30" t="s">
        <v>83</v>
      </c>
      <c r="M4805" s="30" t="s">
        <v>69</v>
      </c>
      <c r="N4805" s="30" t="s">
        <v>10660</v>
      </c>
      <c r="O4805" s="30" t="s">
        <v>398</v>
      </c>
      <c r="P4805" s="32">
        <v>796</v>
      </c>
      <c r="Q4805" s="32" t="s">
        <v>47</v>
      </c>
      <c r="R4805" s="102">
        <v>10</v>
      </c>
      <c r="S4805" s="58">
        <v>287.64999999999998</v>
      </c>
      <c r="T4805" s="312">
        <f t="shared" si="368"/>
        <v>2876.5</v>
      </c>
      <c r="U4805" s="44">
        <f t="shared" si="369"/>
        <v>3221.6800000000003</v>
      </c>
      <c r="V4805" s="123"/>
      <c r="W4805" s="32">
        <v>2016</v>
      </c>
      <c r="X4805" s="123"/>
    </row>
    <row r="4806" spans="1:24" s="40" customFormat="1" ht="50.1" customHeight="1">
      <c r="A4806" s="70" t="s">
        <v>11999</v>
      </c>
      <c r="B4806" s="54" t="s">
        <v>35</v>
      </c>
      <c r="C4806" s="42" t="s">
        <v>9453</v>
      </c>
      <c r="D4806" s="42" t="s">
        <v>9454</v>
      </c>
      <c r="E4806" s="42" t="s">
        <v>9455</v>
      </c>
      <c r="F4806" s="42" t="s">
        <v>12000</v>
      </c>
      <c r="G4806" s="224" t="s">
        <v>40</v>
      </c>
      <c r="H4806" s="30">
        <v>0</v>
      </c>
      <c r="I4806" s="67">
        <v>590000000</v>
      </c>
      <c r="J4806" s="68" t="s">
        <v>2986</v>
      </c>
      <c r="K4806" s="30" t="s">
        <v>835</v>
      </c>
      <c r="L4806" s="30" t="s">
        <v>83</v>
      </c>
      <c r="M4806" s="30" t="s">
        <v>69</v>
      </c>
      <c r="N4806" s="30" t="s">
        <v>10660</v>
      </c>
      <c r="O4806" s="30" t="s">
        <v>398</v>
      </c>
      <c r="P4806" s="32">
        <v>796</v>
      </c>
      <c r="Q4806" s="32" t="s">
        <v>47</v>
      </c>
      <c r="R4806" s="102">
        <v>25</v>
      </c>
      <c r="S4806" s="58">
        <v>653.75</v>
      </c>
      <c r="T4806" s="312">
        <f t="shared" si="368"/>
        <v>16343.75</v>
      </c>
      <c r="U4806" s="44">
        <f t="shared" si="369"/>
        <v>18305</v>
      </c>
      <c r="V4806" s="123"/>
      <c r="W4806" s="68">
        <v>2016</v>
      </c>
      <c r="X4806" s="123"/>
    </row>
    <row r="4807" spans="1:24" s="40" customFormat="1" ht="50.1" customHeight="1">
      <c r="A4807" s="70" t="s">
        <v>12001</v>
      </c>
      <c r="B4807" s="54" t="s">
        <v>35</v>
      </c>
      <c r="C4807" s="42" t="s">
        <v>10945</v>
      </c>
      <c r="D4807" s="42" t="s">
        <v>10946</v>
      </c>
      <c r="E4807" s="42" t="s">
        <v>10947</v>
      </c>
      <c r="F4807" s="42" t="s">
        <v>12002</v>
      </c>
      <c r="G4807" s="224" t="s">
        <v>40</v>
      </c>
      <c r="H4807" s="30">
        <v>0</v>
      </c>
      <c r="I4807" s="67">
        <v>590000000</v>
      </c>
      <c r="J4807" s="68" t="s">
        <v>2986</v>
      </c>
      <c r="K4807" s="32" t="s">
        <v>835</v>
      </c>
      <c r="L4807" s="30" t="s">
        <v>83</v>
      </c>
      <c r="M4807" s="30" t="s">
        <v>69</v>
      </c>
      <c r="N4807" s="30" t="s">
        <v>10660</v>
      </c>
      <c r="O4807" s="30" t="s">
        <v>398</v>
      </c>
      <c r="P4807" s="32">
        <v>796</v>
      </c>
      <c r="Q4807" s="32" t="s">
        <v>47</v>
      </c>
      <c r="R4807" s="102">
        <v>20</v>
      </c>
      <c r="S4807" s="58">
        <v>2353.5</v>
      </c>
      <c r="T4807" s="312">
        <f t="shared" ref="T4807:T4821" si="370">R4807*S4807</f>
        <v>47070</v>
      </c>
      <c r="U4807" s="44">
        <f t="shared" ref="U4807:U4821" si="371">T4807*1.12</f>
        <v>52718.400000000001</v>
      </c>
      <c r="V4807" s="123"/>
      <c r="W4807" s="32">
        <v>2016</v>
      </c>
      <c r="X4807" s="123"/>
    </row>
    <row r="4808" spans="1:24" s="40" customFormat="1" ht="50.1" customHeight="1">
      <c r="A4808" s="70" t="s">
        <v>12003</v>
      </c>
      <c r="B4808" s="54" t="s">
        <v>35</v>
      </c>
      <c r="C4808" s="42" t="s">
        <v>10712</v>
      </c>
      <c r="D4808" s="42" t="s">
        <v>922</v>
      </c>
      <c r="E4808" s="42" t="s">
        <v>10713</v>
      </c>
      <c r="F4808" s="42" t="s">
        <v>12004</v>
      </c>
      <c r="G4808" s="224" t="s">
        <v>40</v>
      </c>
      <c r="H4808" s="30">
        <v>0</v>
      </c>
      <c r="I4808" s="67">
        <v>590000000</v>
      </c>
      <c r="J4808" s="68" t="s">
        <v>2986</v>
      </c>
      <c r="K4808" s="30" t="s">
        <v>835</v>
      </c>
      <c r="L4808" s="30" t="s">
        <v>83</v>
      </c>
      <c r="M4808" s="30" t="s">
        <v>69</v>
      </c>
      <c r="N4808" s="30" t="s">
        <v>10660</v>
      </c>
      <c r="O4808" s="30" t="s">
        <v>398</v>
      </c>
      <c r="P4808" s="32">
        <v>796</v>
      </c>
      <c r="Q4808" s="32" t="s">
        <v>47</v>
      </c>
      <c r="R4808" s="102">
        <v>15</v>
      </c>
      <c r="S4808" s="58">
        <v>130.75</v>
      </c>
      <c r="T4808" s="312">
        <f t="shared" si="370"/>
        <v>1961.25</v>
      </c>
      <c r="U4808" s="44">
        <f t="shared" si="371"/>
        <v>2196.6000000000004</v>
      </c>
      <c r="V4808" s="123"/>
      <c r="W4808" s="68">
        <v>2016</v>
      </c>
      <c r="X4808" s="123"/>
    </row>
    <row r="4809" spans="1:24" s="40" customFormat="1" ht="50.1" customHeight="1">
      <c r="A4809" s="70" t="s">
        <v>12005</v>
      </c>
      <c r="B4809" s="54" t="s">
        <v>35</v>
      </c>
      <c r="C4809" s="42" t="s">
        <v>9160</v>
      </c>
      <c r="D4809" s="42" t="s">
        <v>6030</v>
      </c>
      <c r="E4809" s="42" t="s">
        <v>9161</v>
      </c>
      <c r="F4809" s="42" t="s">
        <v>12006</v>
      </c>
      <c r="G4809" s="224" t="s">
        <v>40</v>
      </c>
      <c r="H4809" s="30">
        <v>0</v>
      </c>
      <c r="I4809" s="67">
        <v>590000000</v>
      </c>
      <c r="J4809" s="68" t="s">
        <v>2986</v>
      </c>
      <c r="K4809" s="32" t="s">
        <v>835</v>
      </c>
      <c r="L4809" s="30" t="s">
        <v>83</v>
      </c>
      <c r="M4809" s="30" t="s">
        <v>69</v>
      </c>
      <c r="N4809" s="30" t="s">
        <v>10660</v>
      </c>
      <c r="O4809" s="30" t="s">
        <v>398</v>
      </c>
      <c r="P4809" s="32">
        <v>796</v>
      </c>
      <c r="Q4809" s="32" t="s">
        <v>47</v>
      </c>
      <c r="R4809" s="102">
        <v>12</v>
      </c>
      <c r="S4809" s="58">
        <v>183.05</v>
      </c>
      <c r="T4809" s="312">
        <f t="shared" si="370"/>
        <v>2196.6000000000004</v>
      </c>
      <c r="U4809" s="44">
        <f t="shared" si="371"/>
        <v>2460.1920000000005</v>
      </c>
      <c r="V4809" s="123"/>
      <c r="W4809" s="32">
        <v>2016</v>
      </c>
      <c r="X4809" s="123"/>
    </row>
    <row r="4810" spans="1:24" s="40" customFormat="1" ht="50.1" customHeight="1">
      <c r="A4810" s="70" t="s">
        <v>12007</v>
      </c>
      <c r="B4810" s="54" t="s">
        <v>35</v>
      </c>
      <c r="C4810" s="42" t="s">
        <v>9160</v>
      </c>
      <c r="D4810" s="42" t="s">
        <v>6030</v>
      </c>
      <c r="E4810" s="42" t="s">
        <v>9161</v>
      </c>
      <c r="F4810" s="42" t="s">
        <v>12008</v>
      </c>
      <c r="G4810" s="224" t="s">
        <v>40</v>
      </c>
      <c r="H4810" s="30">
        <v>0</v>
      </c>
      <c r="I4810" s="67">
        <v>590000000</v>
      </c>
      <c r="J4810" s="68" t="s">
        <v>2986</v>
      </c>
      <c r="K4810" s="30" t="s">
        <v>835</v>
      </c>
      <c r="L4810" s="30" t="s">
        <v>83</v>
      </c>
      <c r="M4810" s="30" t="s">
        <v>69</v>
      </c>
      <c r="N4810" s="30" t="s">
        <v>10660</v>
      </c>
      <c r="O4810" s="30" t="s">
        <v>398</v>
      </c>
      <c r="P4810" s="32">
        <v>796</v>
      </c>
      <c r="Q4810" s="32" t="s">
        <v>47</v>
      </c>
      <c r="R4810" s="102">
        <v>12</v>
      </c>
      <c r="S4810" s="58">
        <v>198.74</v>
      </c>
      <c r="T4810" s="312">
        <f t="shared" si="370"/>
        <v>2384.88</v>
      </c>
      <c r="U4810" s="44">
        <f t="shared" si="371"/>
        <v>2671.0656000000004</v>
      </c>
      <c r="V4810" s="123"/>
      <c r="W4810" s="68">
        <v>2016</v>
      </c>
      <c r="X4810" s="123"/>
    </row>
    <row r="4811" spans="1:24" s="40" customFormat="1" ht="50.1" customHeight="1">
      <c r="A4811" s="70" t="s">
        <v>12009</v>
      </c>
      <c r="B4811" s="54" t="s">
        <v>35</v>
      </c>
      <c r="C4811" s="42" t="s">
        <v>10955</v>
      </c>
      <c r="D4811" s="42" t="s">
        <v>10956</v>
      </c>
      <c r="E4811" s="42" t="s">
        <v>10957</v>
      </c>
      <c r="F4811" s="42" t="s">
        <v>12010</v>
      </c>
      <c r="G4811" s="224" t="s">
        <v>40</v>
      </c>
      <c r="H4811" s="30">
        <v>0</v>
      </c>
      <c r="I4811" s="67">
        <v>590000000</v>
      </c>
      <c r="J4811" s="68" t="s">
        <v>2986</v>
      </c>
      <c r="K4811" s="32" t="s">
        <v>835</v>
      </c>
      <c r="L4811" s="30" t="s">
        <v>83</v>
      </c>
      <c r="M4811" s="30" t="s">
        <v>69</v>
      </c>
      <c r="N4811" s="30" t="s">
        <v>10660</v>
      </c>
      <c r="O4811" s="30" t="s">
        <v>398</v>
      </c>
      <c r="P4811" s="32">
        <v>796</v>
      </c>
      <c r="Q4811" s="32" t="s">
        <v>47</v>
      </c>
      <c r="R4811" s="102">
        <v>12</v>
      </c>
      <c r="S4811" s="58">
        <v>1181.8800000000001</v>
      </c>
      <c r="T4811" s="312">
        <f t="shared" si="370"/>
        <v>14182.560000000001</v>
      </c>
      <c r="U4811" s="44">
        <f t="shared" si="371"/>
        <v>15884.467200000003</v>
      </c>
      <c r="V4811" s="123"/>
      <c r="W4811" s="32">
        <v>2016</v>
      </c>
      <c r="X4811" s="123"/>
    </row>
    <row r="4812" spans="1:24" s="40" customFormat="1" ht="50.1" customHeight="1">
      <c r="A4812" s="70" t="s">
        <v>12011</v>
      </c>
      <c r="B4812" s="54" t="s">
        <v>35</v>
      </c>
      <c r="C4812" s="42" t="s">
        <v>12012</v>
      </c>
      <c r="D4812" s="42" t="s">
        <v>3800</v>
      </c>
      <c r="E4812" s="42" t="s">
        <v>12013</v>
      </c>
      <c r="F4812" s="42" t="s">
        <v>12014</v>
      </c>
      <c r="G4812" s="224" t="s">
        <v>40</v>
      </c>
      <c r="H4812" s="30">
        <v>0</v>
      </c>
      <c r="I4812" s="67">
        <v>590000000</v>
      </c>
      <c r="J4812" s="68" t="s">
        <v>2986</v>
      </c>
      <c r="K4812" s="30" t="s">
        <v>835</v>
      </c>
      <c r="L4812" s="30" t="s">
        <v>83</v>
      </c>
      <c r="M4812" s="30" t="s">
        <v>69</v>
      </c>
      <c r="N4812" s="30" t="s">
        <v>10660</v>
      </c>
      <c r="O4812" s="30" t="s">
        <v>398</v>
      </c>
      <c r="P4812" s="32">
        <v>796</v>
      </c>
      <c r="Q4812" s="32" t="s">
        <v>47</v>
      </c>
      <c r="R4812" s="102">
        <v>10</v>
      </c>
      <c r="S4812" s="58">
        <v>2353.5</v>
      </c>
      <c r="T4812" s="312">
        <f t="shared" si="370"/>
        <v>23535</v>
      </c>
      <c r="U4812" s="44">
        <f t="shared" si="371"/>
        <v>26359.200000000001</v>
      </c>
      <c r="V4812" s="123"/>
      <c r="W4812" s="68">
        <v>2016</v>
      </c>
      <c r="X4812" s="123"/>
    </row>
    <row r="4813" spans="1:24" s="40" customFormat="1" ht="50.1" customHeight="1">
      <c r="A4813" s="70" t="s">
        <v>12015</v>
      </c>
      <c r="B4813" s="54" t="s">
        <v>35</v>
      </c>
      <c r="C4813" s="42" t="s">
        <v>10972</v>
      </c>
      <c r="D4813" s="42" t="s">
        <v>5294</v>
      </c>
      <c r="E4813" s="42" t="s">
        <v>10973</v>
      </c>
      <c r="F4813" s="42" t="s">
        <v>12016</v>
      </c>
      <c r="G4813" s="224" t="s">
        <v>40</v>
      </c>
      <c r="H4813" s="30">
        <v>0</v>
      </c>
      <c r="I4813" s="67">
        <v>590000000</v>
      </c>
      <c r="J4813" s="68" t="s">
        <v>2986</v>
      </c>
      <c r="K4813" s="32" t="s">
        <v>835</v>
      </c>
      <c r="L4813" s="30" t="s">
        <v>83</v>
      </c>
      <c r="M4813" s="30" t="s">
        <v>69</v>
      </c>
      <c r="N4813" s="30" t="s">
        <v>10660</v>
      </c>
      <c r="O4813" s="30" t="s">
        <v>398</v>
      </c>
      <c r="P4813" s="32">
        <v>796</v>
      </c>
      <c r="Q4813" s="32" t="s">
        <v>47</v>
      </c>
      <c r="R4813" s="102">
        <v>10</v>
      </c>
      <c r="S4813" s="58">
        <v>512.54</v>
      </c>
      <c r="T4813" s="312">
        <f t="shared" si="370"/>
        <v>5125.3999999999996</v>
      </c>
      <c r="U4813" s="44">
        <f t="shared" si="371"/>
        <v>5740.4480000000003</v>
      </c>
      <c r="V4813" s="123"/>
      <c r="W4813" s="32">
        <v>2016</v>
      </c>
      <c r="X4813" s="123"/>
    </row>
    <row r="4814" spans="1:24" s="40" customFormat="1" ht="50.1" customHeight="1">
      <c r="A4814" s="70" t="s">
        <v>12017</v>
      </c>
      <c r="B4814" s="54" t="s">
        <v>35</v>
      </c>
      <c r="C4814" s="42" t="s">
        <v>10902</v>
      </c>
      <c r="D4814" s="42" t="s">
        <v>5074</v>
      </c>
      <c r="E4814" s="42" t="s">
        <v>10903</v>
      </c>
      <c r="F4814" s="42" t="s">
        <v>12018</v>
      </c>
      <c r="G4814" s="224" t="s">
        <v>40</v>
      </c>
      <c r="H4814" s="30">
        <v>0</v>
      </c>
      <c r="I4814" s="67">
        <v>590000000</v>
      </c>
      <c r="J4814" s="68" t="s">
        <v>2986</v>
      </c>
      <c r="K4814" s="30" t="s">
        <v>835</v>
      </c>
      <c r="L4814" s="30" t="s">
        <v>83</v>
      </c>
      <c r="M4814" s="30" t="s">
        <v>69</v>
      </c>
      <c r="N4814" s="30" t="s">
        <v>10660</v>
      </c>
      <c r="O4814" s="30" t="s">
        <v>398</v>
      </c>
      <c r="P4814" s="32">
        <v>796</v>
      </c>
      <c r="Q4814" s="32" t="s">
        <v>47</v>
      </c>
      <c r="R4814" s="102">
        <v>10</v>
      </c>
      <c r="S4814" s="58">
        <v>1464.4</v>
      </c>
      <c r="T4814" s="312">
        <f t="shared" si="370"/>
        <v>14644</v>
      </c>
      <c r="U4814" s="44">
        <f t="shared" si="371"/>
        <v>16401.280000000002</v>
      </c>
      <c r="V4814" s="123"/>
      <c r="W4814" s="68">
        <v>2016</v>
      </c>
      <c r="X4814" s="123"/>
    </row>
    <row r="4815" spans="1:24" s="40" customFormat="1" ht="50.1" customHeight="1">
      <c r="A4815" s="70" t="s">
        <v>12019</v>
      </c>
      <c r="B4815" s="54" t="s">
        <v>35</v>
      </c>
      <c r="C4815" s="42" t="s">
        <v>10692</v>
      </c>
      <c r="D4815" s="42" t="s">
        <v>5074</v>
      </c>
      <c r="E4815" s="42" t="s">
        <v>10693</v>
      </c>
      <c r="F4815" s="42" t="s">
        <v>12020</v>
      </c>
      <c r="G4815" s="224" t="s">
        <v>40</v>
      </c>
      <c r="H4815" s="30">
        <v>0</v>
      </c>
      <c r="I4815" s="67">
        <v>590000000</v>
      </c>
      <c r="J4815" s="68" t="s">
        <v>2986</v>
      </c>
      <c r="K4815" s="32" t="s">
        <v>835</v>
      </c>
      <c r="L4815" s="30" t="s">
        <v>83</v>
      </c>
      <c r="M4815" s="30" t="s">
        <v>69</v>
      </c>
      <c r="N4815" s="30" t="s">
        <v>10660</v>
      </c>
      <c r="O4815" s="30" t="s">
        <v>398</v>
      </c>
      <c r="P4815" s="32">
        <v>796</v>
      </c>
      <c r="Q4815" s="32" t="s">
        <v>47</v>
      </c>
      <c r="R4815" s="102">
        <v>10</v>
      </c>
      <c r="S4815" s="58">
        <v>1464.4</v>
      </c>
      <c r="T4815" s="312">
        <f t="shared" si="370"/>
        <v>14644</v>
      </c>
      <c r="U4815" s="44">
        <f t="shared" si="371"/>
        <v>16401.280000000002</v>
      </c>
      <c r="V4815" s="123"/>
      <c r="W4815" s="32">
        <v>2016</v>
      </c>
      <c r="X4815" s="123"/>
    </row>
    <row r="4816" spans="1:24" s="40" customFormat="1" ht="50.1" customHeight="1">
      <c r="A4816" s="70" t="s">
        <v>12021</v>
      </c>
      <c r="B4816" s="54" t="s">
        <v>35</v>
      </c>
      <c r="C4816" s="42" t="s">
        <v>12022</v>
      </c>
      <c r="D4816" s="42" t="s">
        <v>5074</v>
      </c>
      <c r="E4816" s="42" t="s">
        <v>12023</v>
      </c>
      <c r="F4816" s="42" t="s">
        <v>12024</v>
      </c>
      <c r="G4816" s="224" t="s">
        <v>40</v>
      </c>
      <c r="H4816" s="30">
        <v>0</v>
      </c>
      <c r="I4816" s="67">
        <v>590000000</v>
      </c>
      <c r="J4816" s="68" t="s">
        <v>2986</v>
      </c>
      <c r="K4816" s="30" t="s">
        <v>835</v>
      </c>
      <c r="L4816" s="30" t="s">
        <v>83</v>
      </c>
      <c r="M4816" s="30" t="s">
        <v>69</v>
      </c>
      <c r="N4816" s="30" t="s">
        <v>10660</v>
      </c>
      <c r="O4816" s="30" t="s">
        <v>398</v>
      </c>
      <c r="P4816" s="32">
        <v>796</v>
      </c>
      <c r="Q4816" s="32" t="s">
        <v>47</v>
      </c>
      <c r="R4816" s="102">
        <v>1</v>
      </c>
      <c r="S4816" s="58">
        <v>1833.9</v>
      </c>
      <c r="T4816" s="312">
        <f t="shared" si="370"/>
        <v>1833.9</v>
      </c>
      <c r="U4816" s="44">
        <f t="shared" si="371"/>
        <v>2053.9680000000003</v>
      </c>
      <c r="V4816" s="123"/>
      <c r="W4816" s="68">
        <v>2016</v>
      </c>
      <c r="X4816" s="123"/>
    </row>
    <row r="4817" spans="1:24" s="40" customFormat="1" ht="50.1" customHeight="1">
      <c r="A4817" s="70" t="s">
        <v>12025</v>
      </c>
      <c r="B4817" s="54" t="s">
        <v>35</v>
      </c>
      <c r="C4817" s="42" t="s">
        <v>12026</v>
      </c>
      <c r="D4817" s="42" t="s">
        <v>5074</v>
      </c>
      <c r="E4817" s="42" t="s">
        <v>12027</v>
      </c>
      <c r="F4817" s="42" t="s">
        <v>12028</v>
      </c>
      <c r="G4817" s="224" t="s">
        <v>40</v>
      </c>
      <c r="H4817" s="30">
        <v>0</v>
      </c>
      <c r="I4817" s="67">
        <v>590000000</v>
      </c>
      <c r="J4817" s="68" t="s">
        <v>2986</v>
      </c>
      <c r="K4817" s="32" t="s">
        <v>835</v>
      </c>
      <c r="L4817" s="30" t="s">
        <v>83</v>
      </c>
      <c r="M4817" s="30" t="s">
        <v>69</v>
      </c>
      <c r="N4817" s="30" t="s">
        <v>10660</v>
      </c>
      <c r="O4817" s="30" t="s">
        <v>398</v>
      </c>
      <c r="P4817" s="32">
        <v>796</v>
      </c>
      <c r="Q4817" s="32" t="s">
        <v>47</v>
      </c>
      <c r="R4817" s="102">
        <v>1</v>
      </c>
      <c r="S4817" s="58">
        <v>1833.9</v>
      </c>
      <c r="T4817" s="312">
        <f t="shared" si="370"/>
        <v>1833.9</v>
      </c>
      <c r="U4817" s="44">
        <f t="shared" si="371"/>
        <v>2053.9680000000003</v>
      </c>
      <c r="V4817" s="123"/>
      <c r="W4817" s="32">
        <v>2016</v>
      </c>
      <c r="X4817" s="123"/>
    </row>
    <row r="4818" spans="1:24" s="40" customFormat="1" ht="50.1" customHeight="1">
      <c r="A4818" s="70" t="s">
        <v>12029</v>
      </c>
      <c r="B4818" s="54" t="s">
        <v>35</v>
      </c>
      <c r="C4818" s="42" t="s">
        <v>12030</v>
      </c>
      <c r="D4818" s="42" t="s">
        <v>9171</v>
      </c>
      <c r="E4818" s="42" t="s">
        <v>12031</v>
      </c>
      <c r="F4818" s="42" t="s">
        <v>12032</v>
      </c>
      <c r="G4818" s="224" t="s">
        <v>40</v>
      </c>
      <c r="H4818" s="30">
        <v>0</v>
      </c>
      <c r="I4818" s="67">
        <v>590000000</v>
      </c>
      <c r="J4818" s="68" t="s">
        <v>2986</v>
      </c>
      <c r="K4818" s="30" t="s">
        <v>835</v>
      </c>
      <c r="L4818" s="30" t="s">
        <v>83</v>
      </c>
      <c r="M4818" s="30" t="s">
        <v>69</v>
      </c>
      <c r="N4818" s="30" t="s">
        <v>10660</v>
      </c>
      <c r="O4818" s="30" t="s">
        <v>398</v>
      </c>
      <c r="P4818" s="32">
        <v>796</v>
      </c>
      <c r="Q4818" s="32" t="s">
        <v>47</v>
      </c>
      <c r="R4818" s="102">
        <v>11</v>
      </c>
      <c r="S4818" s="58">
        <v>13179.6</v>
      </c>
      <c r="T4818" s="312">
        <f t="shared" si="370"/>
        <v>144975.6</v>
      </c>
      <c r="U4818" s="44">
        <f t="shared" si="371"/>
        <v>162372.67200000002</v>
      </c>
      <c r="V4818" s="123"/>
      <c r="W4818" s="68">
        <v>2016</v>
      </c>
      <c r="X4818" s="123"/>
    </row>
    <row r="4819" spans="1:24" s="40" customFormat="1" ht="50.1" customHeight="1">
      <c r="A4819" s="70" t="s">
        <v>12033</v>
      </c>
      <c r="B4819" s="54" t="s">
        <v>35</v>
      </c>
      <c r="C4819" s="42" t="s">
        <v>12034</v>
      </c>
      <c r="D4819" s="42" t="s">
        <v>12035</v>
      </c>
      <c r="E4819" s="42" t="s">
        <v>12036</v>
      </c>
      <c r="F4819" s="42" t="s">
        <v>12037</v>
      </c>
      <c r="G4819" s="224" t="s">
        <v>40</v>
      </c>
      <c r="H4819" s="30">
        <v>0</v>
      </c>
      <c r="I4819" s="67">
        <v>590000000</v>
      </c>
      <c r="J4819" s="68" t="s">
        <v>2986</v>
      </c>
      <c r="K4819" s="32" t="s">
        <v>835</v>
      </c>
      <c r="L4819" s="30" t="s">
        <v>83</v>
      </c>
      <c r="M4819" s="30" t="s">
        <v>69</v>
      </c>
      <c r="N4819" s="30" t="s">
        <v>10660</v>
      </c>
      <c r="O4819" s="30" t="s">
        <v>398</v>
      </c>
      <c r="P4819" s="32">
        <v>796</v>
      </c>
      <c r="Q4819" s="32" t="s">
        <v>47</v>
      </c>
      <c r="R4819" s="102">
        <v>12</v>
      </c>
      <c r="S4819" s="58">
        <v>826.34</v>
      </c>
      <c r="T4819" s="312">
        <f t="shared" si="370"/>
        <v>9916.08</v>
      </c>
      <c r="U4819" s="44">
        <f t="shared" si="371"/>
        <v>11106.009600000001</v>
      </c>
      <c r="V4819" s="123"/>
      <c r="W4819" s="32">
        <v>2016</v>
      </c>
      <c r="X4819" s="123"/>
    </row>
    <row r="4820" spans="1:24" s="40" customFormat="1" ht="50.1" customHeight="1">
      <c r="A4820" s="70" t="s">
        <v>12038</v>
      </c>
      <c r="B4820" s="54" t="s">
        <v>35</v>
      </c>
      <c r="C4820" s="42" t="s">
        <v>9942</v>
      </c>
      <c r="D4820" s="42" t="s">
        <v>5000</v>
      </c>
      <c r="E4820" s="42" t="s">
        <v>9943</v>
      </c>
      <c r="F4820" s="42" t="s">
        <v>12039</v>
      </c>
      <c r="G4820" s="224" t="s">
        <v>40</v>
      </c>
      <c r="H4820" s="30">
        <v>0</v>
      </c>
      <c r="I4820" s="67">
        <v>590000000</v>
      </c>
      <c r="J4820" s="68" t="s">
        <v>2986</v>
      </c>
      <c r="K4820" s="30" t="s">
        <v>835</v>
      </c>
      <c r="L4820" s="30" t="s">
        <v>83</v>
      </c>
      <c r="M4820" s="30" t="s">
        <v>69</v>
      </c>
      <c r="N4820" s="30" t="s">
        <v>10660</v>
      </c>
      <c r="O4820" s="30" t="s">
        <v>398</v>
      </c>
      <c r="P4820" s="32">
        <v>796</v>
      </c>
      <c r="Q4820" s="32" t="s">
        <v>47</v>
      </c>
      <c r="R4820" s="102">
        <v>5</v>
      </c>
      <c r="S4820" s="58">
        <v>4576.25</v>
      </c>
      <c r="T4820" s="312">
        <f t="shared" si="370"/>
        <v>22881.25</v>
      </c>
      <c r="U4820" s="44">
        <f t="shared" si="371"/>
        <v>25627.000000000004</v>
      </c>
      <c r="V4820" s="123"/>
      <c r="W4820" s="68">
        <v>2016</v>
      </c>
      <c r="X4820" s="123"/>
    </row>
    <row r="4821" spans="1:24" s="40" customFormat="1" ht="50.1" customHeight="1">
      <c r="A4821" s="70" t="s">
        <v>12040</v>
      </c>
      <c r="B4821" s="54" t="s">
        <v>35</v>
      </c>
      <c r="C4821" s="42" t="s">
        <v>12041</v>
      </c>
      <c r="D4821" s="42" t="s">
        <v>12042</v>
      </c>
      <c r="E4821" s="42" t="s">
        <v>12043</v>
      </c>
      <c r="F4821" s="42" t="s">
        <v>12044</v>
      </c>
      <c r="G4821" s="224" t="s">
        <v>40</v>
      </c>
      <c r="H4821" s="30">
        <v>0</v>
      </c>
      <c r="I4821" s="67">
        <v>590000000</v>
      </c>
      <c r="J4821" s="68" t="s">
        <v>2986</v>
      </c>
      <c r="K4821" s="32" t="s">
        <v>835</v>
      </c>
      <c r="L4821" s="30" t="s">
        <v>83</v>
      </c>
      <c r="M4821" s="30" t="s">
        <v>69</v>
      </c>
      <c r="N4821" s="30" t="s">
        <v>10660</v>
      </c>
      <c r="O4821" s="30" t="s">
        <v>398</v>
      </c>
      <c r="P4821" s="32">
        <v>796</v>
      </c>
      <c r="Q4821" s="32" t="s">
        <v>47</v>
      </c>
      <c r="R4821" s="102">
        <v>20</v>
      </c>
      <c r="S4821" s="58">
        <v>575.29999999999995</v>
      </c>
      <c r="T4821" s="312">
        <f t="shared" si="370"/>
        <v>11506</v>
      </c>
      <c r="U4821" s="44">
        <f t="shared" si="371"/>
        <v>12886.720000000001</v>
      </c>
      <c r="V4821" s="123"/>
      <c r="W4821" s="32">
        <v>2016</v>
      </c>
      <c r="X4821" s="123"/>
    </row>
    <row r="4822" spans="1:24" s="40" customFormat="1" ht="50.1" customHeight="1">
      <c r="A4822" s="70" t="s">
        <v>12045</v>
      </c>
      <c r="B4822" s="54" t="s">
        <v>35</v>
      </c>
      <c r="C4822" s="42" t="s">
        <v>1190</v>
      </c>
      <c r="D4822" s="42" t="s">
        <v>1191</v>
      </c>
      <c r="E4822" s="42" t="s">
        <v>1192</v>
      </c>
      <c r="F4822" s="66"/>
      <c r="G4822" s="68" t="s">
        <v>40</v>
      </c>
      <c r="H4822" s="68">
        <v>0</v>
      </c>
      <c r="I4822" s="67">
        <v>590000000</v>
      </c>
      <c r="J4822" s="68" t="s">
        <v>41</v>
      </c>
      <c r="K4822" s="68" t="s">
        <v>835</v>
      </c>
      <c r="L4822" s="68" t="s">
        <v>41</v>
      </c>
      <c r="M4822" s="68" t="s">
        <v>44</v>
      </c>
      <c r="N4822" s="68" t="s">
        <v>12046</v>
      </c>
      <c r="O4822" s="98" t="s">
        <v>12047</v>
      </c>
      <c r="P4822" s="32">
        <v>796</v>
      </c>
      <c r="Q4822" s="30" t="s">
        <v>47</v>
      </c>
      <c r="R4822" s="209">
        <v>3</v>
      </c>
      <c r="S4822" s="209">
        <v>2500</v>
      </c>
      <c r="T4822" s="312">
        <f t="shared" ref="T4822:T4823" si="372">R4822*S4822</f>
        <v>7500</v>
      </c>
      <c r="U4822" s="44">
        <f t="shared" ref="U4822:U4823" si="373">T4822*1.12</f>
        <v>8400</v>
      </c>
      <c r="V4822" s="347"/>
      <c r="W4822" s="30">
        <v>2016</v>
      </c>
      <c r="X4822" s="226"/>
    </row>
    <row r="4823" spans="1:24" s="40" customFormat="1" ht="50.1" customHeight="1">
      <c r="A4823" s="70" t="s">
        <v>12048</v>
      </c>
      <c r="B4823" s="30" t="s">
        <v>35</v>
      </c>
      <c r="C4823" s="42" t="s">
        <v>12049</v>
      </c>
      <c r="D4823" s="42" t="s">
        <v>829</v>
      </c>
      <c r="E4823" s="42" t="s">
        <v>12050</v>
      </c>
      <c r="F4823" s="42" t="s">
        <v>12051</v>
      </c>
      <c r="G4823" s="30" t="s">
        <v>40</v>
      </c>
      <c r="H4823" s="30">
        <v>0</v>
      </c>
      <c r="I4823" s="67">
        <v>590000000</v>
      </c>
      <c r="J4823" s="32" t="s">
        <v>41</v>
      </c>
      <c r="K4823" s="30" t="s">
        <v>835</v>
      </c>
      <c r="L4823" s="32" t="s">
        <v>41</v>
      </c>
      <c r="M4823" s="30" t="s">
        <v>44</v>
      </c>
      <c r="N4823" s="30" t="s">
        <v>1843</v>
      </c>
      <c r="O4823" s="32" t="s">
        <v>1844</v>
      </c>
      <c r="P4823" s="32">
        <v>166</v>
      </c>
      <c r="Q4823" s="30" t="s">
        <v>134</v>
      </c>
      <c r="R4823" s="170">
        <v>15</v>
      </c>
      <c r="S4823" s="170">
        <v>210</v>
      </c>
      <c r="T4823" s="312">
        <f t="shared" si="372"/>
        <v>3150</v>
      </c>
      <c r="U4823" s="44">
        <f t="shared" si="373"/>
        <v>3528.0000000000005</v>
      </c>
      <c r="V4823" s="116"/>
      <c r="W4823" s="32">
        <v>2016</v>
      </c>
      <c r="X4823" s="327"/>
    </row>
    <row r="4824" spans="1:24" s="40" customFormat="1" ht="50.1" customHeight="1">
      <c r="A4824" s="70" t="s">
        <v>12052</v>
      </c>
      <c r="B4824" s="30" t="s">
        <v>35</v>
      </c>
      <c r="C4824" s="42" t="s">
        <v>1835</v>
      </c>
      <c r="D4824" s="42" t="s">
        <v>1836</v>
      </c>
      <c r="E4824" s="42" t="s">
        <v>1837</v>
      </c>
      <c r="F4824" s="42" t="s">
        <v>12053</v>
      </c>
      <c r="G4824" s="30" t="s">
        <v>40</v>
      </c>
      <c r="H4824" s="30">
        <v>0</v>
      </c>
      <c r="I4824" s="67">
        <v>590000000</v>
      </c>
      <c r="J4824" s="32" t="s">
        <v>41</v>
      </c>
      <c r="K4824" s="30" t="s">
        <v>835</v>
      </c>
      <c r="L4824" s="32" t="s">
        <v>41</v>
      </c>
      <c r="M4824" s="30" t="s">
        <v>44</v>
      </c>
      <c r="N4824" s="30" t="s">
        <v>1843</v>
      </c>
      <c r="O4824" s="32" t="s">
        <v>1844</v>
      </c>
      <c r="P4824" s="32">
        <v>778</v>
      </c>
      <c r="Q4824" s="30" t="s">
        <v>685</v>
      </c>
      <c r="R4824" s="170">
        <v>45</v>
      </c>
      <c r="S4824" s="170">
        <v>475</v>
      </c>
      <c r="T4824" s="44">
        <f t="shared" ref="T4824:T4825" si="374">R4824*S4824</f>
        <v>21375</v>
      </c>
      <c r="U4824" s="44">
        <f t="shared" ref="U4824:U4826" si="375">T4824*1.12</f>
        <v>23940.000000000004</v>
      </c>
      <c r="V4824" s="116"/>
      <c r="W4824" s="32">
        <v>2016</v>
      </c>
      <c r="X4824" s="327"/>
    </row>
    <row r="4825" spans="1:24" s="40" customFormat="1" ht="50.1" customHeight="1">
      <c r="A4825" s="70" t="s">
        <v>12054</v>
      </c>
      <c r="B4825" s="30" t="s">
        <v>35</v>
      </c>
      <c r="C4825" s="42" t="s">
        <v>1835</v>
      </c>
      <c r="D4825" s="42" t="s">
        <v>1836</v>
      </c>
      <c r="E4825" s="42" t="s">
        <v>1837</v>
      </c>
      <c r="F4825" s="42" t="s">
        <v>12055</v>
      </c>
      <c r="G4825" s="30" t="s">
        <v>40</v>
      </c>
      <c r="H4825" s="30">
        <v>0</v>
      </c>
      <c r="I4825" s="67">
        <v>590000000</v>
      </c>
      <c r="J4825" s="32" t="s">
        <v>41</v>
      </c>
      <c r="K4825" s="30" t="s">
        <v>835</v>
      </c>
      <c r="L4825" s="32" t="s">
        <v>41</v>
      </c>
      <c r="M4825" s="30" t="s">
        <v>44</v>
      </c>
      <c r="N4825" s="30" t="s">
        <v>1843</v>
      </c>
      <c r="O4825" s="32" t="s">
        <v>1844</v>
      </c>
      <c r="P4825" s="32">
        <v>778</v>
      </c>
      <c r="Q4825" s="30" t="s">
        <v>685</v>
      </c>
      <c r="R4825" s="170">
        <v>10</v>
      </c>
      <c r="S4825" s="170">
        <v>475</v>
      </c>
      <c r="T4825" s="44">
        <f t="shared" si="374"/>
        <v>4750</v>
      </c>
      <c r="U4825" s="44">
        <f t="shared" si="375"/>
        <v>5320.0000000000009</v>
      </c>
      <c r="V4825" s="116"/>
      <c r="W4825" s="32">
        <v>2016</v>
      </c>
      <c r="X4825" s="327"/>
    </row>
    <row r="4826" spans="1:24" s="40" customFormat="1" ht="50.1" customHeight="1">
      <c r="A4826" s="70" t="s">
        <v>12056</v>
      </c>
      <c r="B4826" s="54" t="s">
        <v>35</v>
      </c>
      <c r="C4826" s="31" t="s">
        <v>3867</v>
      </c>
      <c r="D4826" s="31" t="s">
        <v>3868</v>
      </c>
      <c r="E4826" s="31" t="s">
        <v>3869</v>
      </c>
      <c r="F4826" s="31" t="s">
        <v>3870</v>
      </c>
      <c r="G4826" s="68" t="s">
        <v>40</v>
      </c>
      <c r="H4826" s="68">
        <v>0</v>
      </c>
      <c r="I4826" s="67">
        <v>590000000</v>
      </c>
      <c r="J4826" s="68" t="s">
        <v>41</v>
      </c>
      <c r="K4826" s="68" t="s">
        <v>835</v>
      </c>
      <c r="L4826" s="68" t="s">
        <v>41</v>
      </c>
      <c r="M4826" s="68" t="s">
        <v>44</v>
      </c>
      <c r="N4826" s="68" t="s">
        <v>353</v>
      </c>
      <c r="O4826" s="98" t="s">
        <v>12057</v>
      </c>
      <c r="P4826" s="32">
        <v>113</v>
      </c>
      <c r="Q4826" s="32" t="s">
        <v>58</v>
      </c>
      <c r="R4826" s="58">
        <v>40</v>
      </c>
      <c r="S4826" s="58">
        <v>40000</v>
      </c>
      <c r="T4826" s="44">
        <f>S4826*R4826</f>
        <v>1600000</v>
      </c>
      <c r="U4826" s="44">
        <f t="shared" si="375"/>
        <v>1792000.0000000002</v>
      </c>
      <c r="V4826" s="211"/>
      <c r="W4826" s="30">
        <v>2016</v>
      </c>
      <c r="X4826" s="226"/>
    </row>
    <row r="4827" spans="1:24" s="40" customFormat="1" ht="50.1" customHeight="1">
      <c r="A4827" s="70" t="s">
        <v>12742</v>
      </c>
      <c r="B4827" s="30" t="s">
        <v>35</v>
      </c>
      <c r="C4827" s="42" t="s">
        <v>9568</v>
      </c>
      <c r="D4827" s="42" t="s">
        <v>9569</v>
      </c>
      <c r="E4827" s="42" t="s">
        <v>9570</v>
      </c>
      <c r="F4827" s="42" t="s">
        <v>9571</v>
      </c>
      <c r="G4827" s="30" t="s">
        <v>40</v>
      </c>
      <c r="H4827" s="30">
        <v>0</v>
      </c>
      <c r="I4827" s="32">
        <v>590000000</v>
      </c>
      <c r="J4827" s="32" t="s">
        <v>41</v>
      </c>
      <c r="K4827" s="48" t="s">
        <v>12156</v>
      </c>
      <c r="L4827" s="32" t="s">
        <v>43</v>
      </c>
      <c r="M4827" s="30" t="s">
        <v>84</v>
      </c>
      <c r="N4827" s="30" t="s">
        <v>303</v>
      </c>
      <c r="O4827" s="67" t="s">
        <v>398</v>
      </c>
      <c r="P4827" s="32">
        <v>796</v>
      </c>
      <c r="Q4827" s="30" t="s">
        <v>12743</v>
      </c>
      <c r="R4827" s="58">
        <v>13</v>
      </c>
      <c r="S4827" s="58">
        <v>4914.2</v>
      </c>
      <c r="T4827" s="58">
        <f>R4827*S4827</f>
        <v>63884.6</v>
      </c>
      <c r="U4827" s="58">
        <f t="shared" ref="U4827:U4834" si="376">T4827*1.12</f>
        <v>71550.752000000008</v>
      </c>
      <c r="V4827" s="64"/>
      <c r="W4827" s="32">
        <v>2016</v>
      </c>
      <c r="X4827" s="30"/>
    </row>
    <row r="4828" spans="1:24" s="40" customFormat="1" ht="50.1" customHeight="1">
      <c r="A4828" s="70" t="s">
        <v>12744</v>
      </c>
      <c r="B4828" s="30" t="s">
        <v>35</v>
      </c>
      <c r="C4828" s="42" t="s">
        <v>12695</v>
      </c>
      <c r="D4828" s="42" t="s">
        <v>1889</v>
      </c>
      <c r="E4828" s="42" t="s">
        <v>12696</v>
      </c>
      <c r="F4828" s="42" t="s">
        <v>12745</v>
      </c>
      <c r="G4828" s="253" t="s">
        <v>40</v>
      </c>
      <c r="H4828" s="30">
        <v>0</v>
      </c>
      <c r="I4828" s="67">
        <v>590000000</v>
      </c>
      <c r="J4828" s="32" t="s">
        <v>41</v>
      </c>
      <c r="K4828" s="48" t="s">
        <v>835</v>
      </c>
      <c r="L4828" s="32" t="s">
        <v>41</v>
      </c>
      <c r="M4828" s="30" t="s">
        <v>84</v>
      </c>
      <c r="N4828" s="30" t="s">
        <v>12746</v>
      </c>
      <c r="O4828" s="67" t="s">
        <v>62</v>
      </c>
      <c r="P4828" s="30">
        <v>796</v>
      </c>
      <c r="Q4828" s="30" t="s">
        <v>47</v>
      </c>
      <c r="R4828" s="58">
        <v>2</v>
      </c>
      <c r="S4828" s="71">
        <v>4152</v>
      </c>
      <c r="T4828" s="58">
        <f>S4828*R4828</f>
        <v>8304</v>
      </c>
      <c r="U4828" s="58">
        <f t="shared" si="376"/>
        <v>9300.4800000000014</v>
      </c>
      <c r="V4828" s="120"/>
      <c r="W4828" s="32">
        <v>2016</v>
      </c>
      <c r="X4828" s="30"/>
    </row>
    <row r="4829" spans="1:24" s="40" customFormat="1" ht="50.1" customHeight="1">
      <c r="A4829" s="70" t="s">
        <v>12747</v>
      </c>
      <c r="B4829" s="30" t="s">
        <v>35</v>
      </c>
      <c r="C4829" s="42" t="s">
        <v>12695</v>
      </c>
      <c r="D4829" s="42" t="s">
        <v>1889</v>
      </c>
      <c r="E4829" s="42" t="s">
        <v>12696</v>
      </c>
      <c r="F4829" s="42" t="s">
        <v>12748</v>
      </c>
      <c r="G4829" s="253" t="s">
        <v>40</v>
      </c>
      <c r="H4829" s="30">
        <v>0</v>
      </c>
      <c r="I4829" s="67">
        <v>590000000</v>
      </c>
      <c r="J4829" s="32" t="s">
        <v>41</v>
      </c>
      <c r="K4829" s="48" t="s">
        <v>835</v>
      </c>
      <c r="L4829" s="32" t="s">
        <v>41</v>
      </c>
      <c r="M4829" s="30" t="s">
        <v>84</v>
      </c>
      <c r="N4829" s="30" t="s">
        <v>12746</v>
      </c>
      <c r="O4829" s="67" t="s">
        <v>62</v>
      </c>
      <c r="P4829" s="30">
        <v>796</v>
      </c>
      <c r="Q4829" s="30" t="s">
        <v>47</v>
      </c>
      <c r="R4829" s="58">
        <v>4</v>
      </c>
      <c r="S4829" s="71">
        <v>6554</v>
      </c>
      <c r="T4829" s="58">
        <f>R4829*S4829</f>
        <v>26216</v>
      </c>
      <c r="U4829" s="58">
        <f t="shared" si="376"/>
        <v>29361.920000000002</v>
      </c>
      <c r="V4829" s="120"/>
      <c r="W4829" s="32">
        <v>2016</v>
      </c>
      <c r="X4829" s="30"/>
    </row>
    <row r="4830" spans="1:24" s="40" customFormat="1" ht="50.1" customHeight="1">
      <c r="A4830" s="70" t="s">
        <v>12749</v>
      </c>
      <c r="B4830" s="30" t="s">
        <v>35</v>
      </c>
      <c r="C4830" s="42" t="s">
        <v>12695</v>
      </c>
      <c r="D4830" s="42" t="s">
        <v>1889</v>
      </c>
      <c r="E4830" s="42" t="s">
        <v>12696</v>
      </c>
      <c r="F4830" s="42" t="s">
        <v>12750</v>
      </c>
      <c r="G4830" s="30" t="s">
        <v>40</v>
      </c>
      <c r="H4830" s="30">
        <v>0</v>
      </c>
      <c r="I4830" s="32">
        <v>590000000</v>
      </c>
      <c r="J4830" s="32" t="s">
        <v>41</v>
      </c>
      <c r="K4830" s="48" t="s">
        <v>835</v>
      </c>
      <c r="L4830" s="32" t="s">
        <v>43</v>
      </c>
      <c r="M4830" s="30" t="s">
        <v>84</v>
      </c>
      <c r="N4830" s="30" t="s">
        <v>12746</v>
      </c>
      <c r="O4830" s="67" t="s">
        <v>62</v>
      </c>
      <c r="P4830" s="30">
        <v>796</v>
      </c>
      <c r="Q4830" s="30" t="s">
        <v>47</v>
      </c>
      <c r="R4830" s="58">
        <v>2</v>
      </c>
      <c r="S4830" s="58">
        <v>3536</v>
      </c>
      <c r="T4830" s="58">
        <f>R4830*S4830</f>
        <v>7072</v>
      </c>
      <c r="U4830" s="58">
        <f t="shared" si="376"/>
        <v>7920.64</v>
      </c>
      <c r="V4830" s="314"/>
      <c r="W4830" s="32">
        <v>2016</v>
      </c>
      <c r="X4830" s="30"/>
    </row>
    <row r="4831" spans="1:24" s="40" customFormat="1" ht="50.1" customHeight="1">
      <c r="A4831" s="70" t="s">
        <v>12751</v>
      </c>
      <c r="B4831" s="30" t="s">
        <v>35</v>
      </c>
      <c r="C4831" s="42" t="s">
        <v>12752</v>
      </c>
      <c r="D4831" s="42" t="s">
        <v>3020</v>
      </c>
      <c r="E4831" s="42" t="s">
        <v>12753</v>
      </c>
      <c r="F4831" s="42" t="s">
        <v>12754</v>
      </c>
      <c r="G4831" s="30" t="s">
        <v>40</v>
      </c>
      <c r="H4831" s="30">
        <v>0</v>
      </c>
      <c r="I4831" s="32">
        <v>590000000</v>
      </c>
      <c r="J4831" s="32" t="s">
        <v>41</v>
      </c>
      <c r="K4831" s="48" t="s">
        <v>835</v>
      </c>
      <c r="L4831" s="32" t="s">
        <v>43</v>
      </c>
      <c r="M4831" s="30" t="s">
        <v>84</v>
      </c>
      <c r="N4831" s="30" t="s">
        <v>12746</v>
      </c>
      <c r="O4831" s="67" t="s">
        <v>62</v>
      </c>
      <c r="P4831" s="30">
        <v>796</v>
      </c>
      <c r="Q4831" s="30" t="s">
        <v>47</v>
      </c>
      <c r="R4831" s="58">
        <v>4</v>
      </c>
      <c r="S4831" s="58">
        <v>6742</v>
      </c>
      <c r="T4831" s="348">
        <f>R4831*S4831</f>
        <v>26968</v>
      </c>
      <c r="U4831" s="58">
        <f t="shared" si="376"/>
        <v>30204.160000000003</v>
      </c>
      <c r="V4831" s="314"/>
      <c r="W4831" s="32">
        <v>2016</v>
      </c>
      <c r="X4831" s="30"/>
    </row>
    <row r="4832" spans="1:24" s="40" customFormat="1" ht="50.1" customHeight="1">
      <c r="A4832" s="70" t="s">
        <v>12755</v>
      </c>
      <c r="B4832" s="30" t="s">
        <v>35</v>
      </c>
      <c r="C4832" s="42" t="s">
        <v>12752</v>
      </c>
      <c r="D4832" s="42" t="s">
        <v>3020</v>
      </c>
      <c r="E4832" s="42" t="s">
        <v>12753</v>
      </c>
      <c r="F4832" s="42" t="s">
        <v>12756</v>
      </c>
      <c r="G4832" s="30" t="s">
        <v>40</v>
      </c>
      <c r="H4832" s="30">
        <v>0</v>
      </c>
      <c r="I4832" s="32">
        <v>590000000</v>
      </c>
      <c r="J4832" s="32" t="s">
        <v>41</v>
      </c>
      <c r="K4832" s="48" t="s">
        <v>835</v>
      </c>
      <c r="L4832" s="32" t="s">
        <v>43</v>
      </c>
      <c r="M4832" s="30" t="s">
        <v>84</v>
      </c>
      <c r="N4832" s="30" t="s">
        <v>12746</v>
      </c>
      <c r="O4832" s="67" t="s">
        <v>62</v>
      </c>
      <c r="P4832" s="30">
        <v>796</v>
      </c>
      <c r="Q4832" s="30" t="s">
        <v>47</v>
      </c>
      <c r="R4832" s="58">
        <v>2</v>
      </c>
      <c r="S4832" s="58">
        <v>7411</v>
      </c>
      <c r="T4832" s="58">
        <f>S4832*R4832</f>
        <v>14822</v>
      </c>
      <c r="U4832" s="58">
        <f t="shared" si="376"/>
        <v>16600.640000000003</v>
      </c>
      <c r="V4832" s="314"/>
      <c r="W4832" s="32">
        <v>2016</v>
      </c>
      <c r="X4832" s="30"/>
    </row>
    <row r="4833" spans="1:63" s="40" customFormat="1" ht="50.1" customHeight="1">
      <c r="A4833" s="70" t="s">
        <v>12757</v>
      </c>
      <c r="B4833" s="32" t="s">
        <v>35</v>
      </c>
      <c r="C4833" s="42" t="s">
        <v>5601</v>
      </c>
      <c r="D4833" s="42" t="s">
        <v>5602</v>
      </c>
      <c r="E4833" s="42" t="s">
        <v>5603</v>
      </c>
      <c r="F4833" s="42" t="s">
        <v>12758</v>
      </c>
      <c r="G4833" s="219" t="s">
        <v>40</v>
      </c>
      <c r="H4833" s="32">
        <v>0</v>
      </c>
      <c r="I4833" s="32">
        <v>590000000</v>
      </c>
      <c r="J4833" s="32" t="s">
        <v>41</v>
      </c>
      <c r="K4833" s="32" t="s">
        <v>835</v>
      </c>
      <c r="L4833" s="68" t="s">
        <v>41</v>
      </c>
      <c r="M4833" s="68" t="s">
        <v>69</v>
      </c>
      <c r="N4833" s="32" t="s">
        <v>5908</v>
      </c>
      <c r="O4833" s="32" t="s">
        <v>62</v>
      </c>
      <c r="P4833" s="32">
        <v>166</v>
      </c>
      <c r="Q4833" s="32" t="s">
        <v>134</v>
      </c>
      <c r="R4833" s="58">
        <v>1</v>
      </c>
      <c r="S4833" s="58">
        <v>17506</v>
      </c>
      <c r="T4833" s="58">
        <f t="shared" ref="T4833" si="377">S4833*R4833</f>
        <v>17506</v>
      </c>
      <c r="U4833" s="119">
        <f t="shared" si="376"/>
        <v>19606.72</v>
      </c>
      <c r="V4833" s="32"/>
      <c r="W4833" s="32">
        <v>2016</v>
      </c>
      <c r="X4833" s="214"/>
    </row>
    <row r="4834" spans="1:63" s="40" customFormat="1" ht="50.1" customHeight="1">
      <c r="A4834" s="70" t="s">
        <v>12759</v>
      </c>
      <c r="B4834" s="30" t="s">
        <v>35</v>
      </c>
      <c r="C4834" s="42" t="s">
        <v>12760</v>
      </c>
      <c r="D4834" s="42" t="s">
        <v>2757</v>
      </c>
      <c r="E4834" s="42" t="s">
        <v>12761</v>
      </c>
      <c r="F4834" s="42" t="s">
        <v>12762</v>
      </c>
      <c r="G4834" s="30" t="s">
        <v>40</v>
      </c>
      <c r="H4834" s="30">
        <v>0</v>
      </c>
      <c r="I4834" s="67">
        <v>590000000</v>
      </c>
      <c r="J4834" s="32" t="s">
        <v>6956</v>
      </c>
      <c r="K4834" s="48" t="s">
        <v>835</v>
      </c>
      <c r="L4834" s="32" t="s">
        <v>6956</v>
      </c>
      <c r="M4834" s="30" t="s">
        <v>69</v>
      </c>
      <c r="N4834" s="30" t="s">
        <v>12763</v>
      </c>
      <c r="O4834" s="67" t="s">
        <v>62</v>
      </c>
      <c r="P4834" s="98" t="s">
        <v>2806</v>
      </c>
      <c r="Q4834" s="30" t="s">
        <v>2807</v>
      </c>
      <c r="R4834" s="58">
        <v>3</v>
      </c>
      <c r="S4834" s="71">
        <v>39300</v>
      </c>
      <c r="T4834" s="58">
        <f>S4834*R4834</f>
        <v>117900</v>
      </c>
      <c r="U4834" s="58">
        <f t="shared" si="376"/>
        <v>132048</v>
      </c>
      <c r="V4834" s="120"/>
      <c r="W4834" s="32">
        <v>2016</v>
      </c>
      <c r="X4834" s="30"/>
    </row>
    <row r="4835" spans="1:63" s="40" customFormat="1" ht="50.1" customHeight="1">
      <c r="A4835" s="70" t="s">
        <v>12764</v>
      </c>
      <c r="B4835" s="54" t="s">
        <v>35</v>
      </c>
      <c r="C4835" s="42" t="s">
        <v>871</v>
      </c>
      <c r="D4835" s="42" t="s">
        <v>872</v>
      </c>
      <c r="E4835" s="42" t="s">
        <v>873</v>
      </c>
      <c r="F4835" s="42" t="s">
        <v>12765</v>
      </c>
      <c r="G4835" s="87" t="s">
        <v>103</v>
      </c>
      <c r="H4835" s="30">
        <v>0</v>
      </c>
      <c r="I4835" s="87">
        <v>590000000</v>
      </c>
      <c r="J4835" s="32" t="s">
        <v>41</v>
      </c>
      <c r="K4835" s="32" t="s">
        <v>835</v>
      </c>
      <c r="L4835" s="32" t="s">
        <v>302</v>
      </c>
      <c r="M4835" s="30" t="s">
        <v>69</v>
      </c>
      <c r="N4835" s="30" t="s">
        <v>407</v>
      </c>
      <c r="O4835" s="30" t="s">
        <v>731</v>
      </c>
      <c r="P4835" s="32">
        <v>796</v>
      </c>
      <c r="Q4835" s="32" t="s">
        <v>47</v>
      </c>
      <c r="R4835" s="58">
        <v>3</v>
      </c>
      <c r="S4835" s="102">
        <v>885600</v>
      </c>
      <c r="T4835" s="102">
        <v>2656800</v>
      </c>
      <c r="U4835" s="102">
        <v>2975616</v>
      </c>
      <c r="V4835" s="30"/>
      <c r="W4835" s="32">
        <v>2016</v>
      </c>
      <c r="X4835" s="32"/>
    </row>
    <row r="4836" spans="1:63" s="40" customFormat="1" ht="50.1" customHeight="1">
      <c r="A4836" s="70" t="s">
        <v>12766</v>
      </c>
      <c r="B4836" s="54" t="s">
        <v>35</v>
      </c>
      <c r="C4836" s="341" t="s">
        <v>12767</v>
      </c>
      <c r="D4836" s="341" t="s">
        <v>8500</v>
      </c>
      <c r="E4836" s="341" t="s">
        <v>12768</v>
      </c>
      <c r="F4836" s="341" t="s">
        <v>8502</v>
      </c>
      <c r="G4836" s="54" t="s">
        <v>40</v>
      </c>
      <c r="H4836" s="54">
        <v>0</v>
      </c>
      <c r="I4836" s="54">
        <v>590000000</v>
      </c>
      <c r="J4836" s="54" t="s">
        <v>41</v>
      </c>
      <c r="K4836" s="54" t="s">
        <v>835</v>
      </c>
      <c r="L4836" s="54" t="s">
        <v>83</v>
      </c>
      <c r="M4836" s="54" t="s">
        <v>84</v>
      </c>
      <c r="N4836" s="54" t="s">
        <v>85</v>
      </c>
      <c r="O4836" s="54" t="s">
        <v>11762</v>
      </c>
      <c r="P4836" s="54">
        <v>796</v>
      </c>
      <c r="Q4836" s="54" t="s">
        <v>47</v>
      </c>
      <c r="R4836" s="218">
        <v>2</v>
      </c>
      <c r="S4836" s="218">
        <v>14000</v>
      </c>
      <c r="T4836" s="323">
        <f t="shared" ref="T4836:T4841" si="378">R4836*S4836</f>
        <v>28000</v>
      </c>
      <c r="U4836" s="323">
        <f t="shared" ref="U4836:U4841" si="379">T4836*1.12</f>
        <v>31360.000000000004</v>
      </c>
      <c r="V4836" s="54" t="s">
        <v>48</v>
      </c>
      <c r="W4836" s="349">
        <v>2016</v>
      </c>
      <c r="X4836" s="54"/>
    </row>
    <row r="4837" spans="1:63" s="40" customFormat="1" ht="50.1" customHeight="1">
      <c r="A4837" s="70" t="s">
        <v>12769</v>
      </c>
      <c r="B4837" s="54" t="s">
        <v>35</v>
      </c>
      <c r="C4837" s="341" t="s">
        <v>8499</v>
      </c>
      <c r="D4837" s="341" t="s">
        <v>8500</v>
      </c>
      <c r="E4837" s="341" t="s">
        <v>8501</v>
      </c>
      <c r="F4837" s="341" t="s">
        <v>8502</v>
      </c>
      <c r="G4837" s="54" t="s">
        <v>40</v>
      </c>
      <c r="H4837" s="54">
        <v>0</v>
      </c>
      <c r="I4837" s="54">
        <v>590000000</v>
      </c>
      <c r="J4837" s="54" t="s">
        <v>41</v>
      </c>
      <c r="K4837" s="54" t="s">
        <v>835</v>
      </c>
      <c r="L4837" s="54" t="s">
        <v>83</v>
      </c>
      <c r="M4837" s="54" t="s">
        <v>84</v>
      </c>
      <c r="N4837" s="54" t="s">
        <v>85</v>
      </c>
      <c r="O4837" s="54" t="s">
        <v>11762</v>
      </c>
      <c r="P4837" s="54">
        <v>796</v>
      </c>
      <c r="Q4837" s="54" t="s">
        <v>47</v>
      </c>
      <c r="R4837" s="218">
        <v>2</v>
      </c>
      <c r="S4837" s="218">
        <v>20500</v>
      </c>
      <c r="T4837" s="323">
        <f t="shared" si="378"/>
        <v>41000</v>
      </c>
      <c r="U4837" s="323">
        <f t="shared" si="379"/>
        <v>45920.000000000007</v>
      </c>
      <c r="V4837" s="54"/>
      <c r="W4837" s="54">
        <v>2016</v>
      </c>
      <c r="X4837" s="54"/>
    </row>
    <row r="4838" spans="1:63" s="40" customFormat="1" ht="50.1" customHeight="1">
      <c r="A4838" s="70" t="s">
        <v>12770</v>
      </c>
      <c r="B4838" s="54" t="s">
        <v>35</v>
      </c>
      <c r="C4838" s="341" t="s">
        <v>6529</v>
      </c>
      <c r="D4838" s="341" t="s">
        <v>6507</v>
      </c>
      <c r="E4838" s="341" t="s">
        <v>6530</v>
      </c>
      <c r="F4838" s="341" t="s">
        <v>8502</v>
      </c>
      <c r="G4838" s="54" t="s">
        <v>40</v>
      </c>
      <c r="H4838" s="54">
        <v>0</v>
      </c>
      <c r="I4838" s="54">
        <v>590000000</v>
      </c>
      <c r="J4838" s="54" t="s">
        <v>41</v>
      </c>
      <c r="K4838" s="54" t="s">
        <v>835</v>
      </c>
      <c r="L4838" s="54" t="s">
        <v>83</v>
      </c>
      <c r="M4838" s="54" t="s">
        <v>84</v>
      </c>
      <c r="N4838" s="54" t="s">
        <v>85</v>
      </c>
      <c r="O4838" s="54" t="s">
        <v>11762</v>
      </c>
      <c r="P4838" s="54">
        <v>796</v>
      </c>
      <c r="Q4838" s="54" t="s">
        <v>47</v>
      </c>
      <c r="R4838" s="218">
        <v>1</v>
      </c>
      <c r="S4838" s="218">
        <v>10000</v>
      </c>
      <c r="T4838" s="323">
        <f t="shared" si="378"/>
        <v>10000</v>
      </c>
      <c r="U4838" s="323">
        <f t="shared" si="379"/>
        <v>11200.000000000002</v>
      </c>
      <c r="V4838" s="54" t="s">
        <v>48</v>
      </c>
      <c r="W4838" s="349">
        <v>2016</v>
      </c>
      <c r="X4838" s="54"/>
    </row>
    <row r="4839" spans="1:63" s="40" customFormat="1" ht="50.1" customHeight="1">
      <c r="A4839" s="70" t="s">
        <v>12771</v>
      </c>
      <c r="B4839" s="54" t="s">
        <v>35</v>
      </c>
      <c r="C4839" s="341" t="s">
        <v>12772</v>
      </c>
      <c r="D4839" s="341" t="s">
        <v>1847</v>
      </c>
      <c r="E4839" s="341" t="s">
        <v>12773</v>
      </c>
      <c r="F4839" s="341" t="s">
        <v>8502</v>
      </c>
      <c r="G4839" s="57" t="s">
        <v>40</v>
      </c>
      <c r="H4839" s="32">
        <v>0</v>
      </c>
      <c r="I4839" s="320">
        <v>590000000</v>
      </c>
      <c r="J4839" s="57" t="s">
        <v>41</v>
      </c>
      <c r="K4839" s="54" t="s">
        <v>835</v>
      </c>
      <c r="L4839" s="68" t="s">
        <v>83</v>
      </c>
      <c r="M4839" s="57" t="s">
        <v>84</v>
      </c>
      <c r="N4839" s="54" t="s">
        <v>85</v>
      </c>
      <c r="O4839" s="54" t="s">
        <v>11762</v>
      </c>
      <c r="P4839" s="30">
        <v>839</v>
      </c>
      <c r="Q4839" s="54" t="s">
        <v>268</v>
      </c>
      <c r="R4839" s="218">
        <v>1</v>
      </c>
      <c r="S4839" s="218">
        <v>9000</v>
      </c>
      <c r="T4839" s="323">
        <f t="shared" si="378"/>
        <v>9000</v>
      </c>
      <c r="U4839" s="323">
        <f t="shared" si="379"/>
        <v>10080.000000000002</v>
      </c>
      <c r="V4839" s="204"/>
      <c r="W4839" s="204">
        <v>2016</v>
      </c>
      <c r="X4839" s="123"/>
    </row>
    <row r="4840" spans="1:63" s="40" customFormat="1" ht="50.1" customHeight="1">
      <c r="A4840" s="70" t="s">
        <v>12774</v>
      </c>
      <c r="B4840" s="54" t="s">
        <v>35</v>
      </c>
      <c r="C4840" s="341" t="s">
        <v>12775</v>
      </c>
      <c r="D4840" s="341" t="s">
        <v>5777</v>
      </c>
      <c r="E4840" s="341" t="s">
        <v>12776</v>
      </c>
      <c r="F4840" s="341" t="s">
        <v>12777</v>
      </c>
      <c r="G4840" s="57" t="s">
        <v>40</v>
      </c>
      <c r="H4840" s="32">
        <v>0</v>
      </c>
      <c r="I4840" s="320">
        <v>590000000</v>
      </c>
      <c r="J4840" s="57" t="s">
        <v>41</v>
      </c>
      <c r="K4840" s="54" t="s">
        <v>835</v>
      </c>
      <c r="L4840" s="68" t="s">
        <v>83</v>
      </c>
      <c r="M4840" s="57" t="s">
        <v>84</v>
      </c>
      <c r="N4840" s="54" t="s">
        <v>85</v>
      </c>
      <c r="O4840" s="54" t="s">
        <v>11762</v>
      </c>
      <c r="P4840" s="54">
        <v>796</v>
      </c>
      <c r="Q4840" s="54" t="s">
        <v>47</v>
      </c>
      <c r="R4840" s="218">
        <v>2</v>
      </c>
      <c r="S4840" s="218">
        <v>5500</v>
      </c>
      <c r="T4840" s="323">
        <f t="shared" si="378"/>
        <v>11000</v>
      </c>
      <c r="U4840" s="323">
        <f t="shared" si="379"/>
        <v>12320.000000000002</v>
      </c>
      <c r="V4840" s="204"/>
      <c r="W4840" s="204">
        <v>2016</v>
      </c>
      <c r="X4840" s="217"/>
    </row>
    <row r="4841" spans="1:63" s="40" customFormat="1" ht="50.1" customHeight="1">
      <c r="A4841" s="70" t="s">
        <v>12778</v>
      </c>
      <c r="B4841" s="54" t="s">
        <v>35</v>
      </c>
      <c r="C4841" s="42" t="s">
        <v>12779</v>
      </c>
      <c r="D4841" s="42" t="s">
        <v>8195</v>
      </c>
      <c r="E4841" s="42" t="s">
        <v>12780</v>
      </c>
      <c r="F4841" s="42" t="s">
        <v>12781</v>
      </c>
      <c r="G4841" s="30" t="s">
        <v>40</v>
      </c>
      <c r="H4841" s="32">
        <v>0</v>
      </c>
      <c r="I4841" s="67">
        <v>590000000</v>
      </c>
      <c r="J4841" s="30" t="s">
        <v>11590</v>
      </c>
      <c r="K4841" s="30" t="s">
        <v>12156</v>
      </c>
      <c r="L4841" s="68" t="s">
        <v>2986</v>
      </c>
      <c r="M4841" s="68" t="s">
        <v>44</v>
      </c>
      <c r="N4841" s="30" t="s">
        <v>12782</v>
      </c>
      <c r="O4841" s="30" t="s">
        <v>11034</v>
      </c>
      <c r="P4841" s="30">
        <v>796</v>
      </c>
      <c r="Q4841" s="30" t="s">
        <v>47</v>
      </c>
      <c r="R4841" s="102">
        <v>5</v>
      </c>
      <c r="S4841" s="102">
        <v>185000</v>
      </c>
      <c r="T4841" s="323">
        <f t="shared" si="378"/>
        <v>925000</v>
      </c>
      <c r="U4841" s="323">
        <f t="shared" si="379"/>
        <v>1036000.0000000001</v>
      </c>
      <c r="V4841" s="30"/>
      <c r="W4841" s="30">
        <v>2016</v>
      </c>
      <c r="X4841" s="30"/>
    </row>
    <row r="4842" spans="1:63" s="40" customFormat="1" ht="50.1" customHeight="1">
      <c r="A4842" s="70" t="s">
        <v>12783</v>
      </c>
      <c r="B4842" s="54" t="s">
        <v>35</v>
      </c>
      <c r="C4842" s="42" t="s">
        <v>12784</v>
      </c>
      <c r="D4842" s="42" t="s">
        <v>8195</v>
      </c>
      <c r="E4842" s="42" t="s">
        <v>12785</v>
      </c>
      <c r="F4842" s="42" t="s">
        <v>12786</v>
      </c>
      <c r="G4842" s="30" t="s">
        <v>40</v>
      </c>
      <c r="H4842" s="32">
        <v>0</v>
      </c>
      <c r="I4842" s="67">
        <v>590000000</v>
      </c>
      <c r="J4842" s="30" t="s">
        <v>11590</v>
      </c>
      <c r="K4842" s="30" t="s">
        <v>12156</v>
      </c>
      <c r="L4842" s="68" t="s">
        <v>2986</v>
      </c>
      <c r="M4842" s="68" t="s">
        <v>44</v>
      </c>
      <c r="N4842" s="30" t="s">
        <v>12782</v>
      </c>
      <c r="O4842" s="30" t="s">
        <v>11034</v>
      </c>
      <c r="P4842" s="30">
        <v>796</v>
      </c>
      <c r="Q4842" s="30" t="s">
        <v>47</v>
      </c>
      <c r="R4842" s="102">
        <v>5</v>
      </c>
      <c r="S4842" s="102">
        <v>667500</v>
      </c>
      <c r="T4842" s="323">
        <v>0</v>
      </c>
      <c r="U4842" s="323">
        <f>T4842*1.12</f>
        <v>0</v>
      </c>
      <c r="V4842" s="30"/>
      <c r="W4842" s="30">
        <v>2016</v>
      </c>
      <c r="X4842" s="30" t="s">
        <v>14264</v>
      </c>
      <c r="Y4842" s="363"/>
      <c r="Z4842" s="364"/>
      <c r="AA4842" s="364"/>
      <c r="AB4842" s="364"/>
      <c r="AC4842" s="364"/>
      <c r="AD4842" s="364"/>
      <c r="AE4842" s="364"/>
      <c r="AF4842" s="364"/>
      <c r="AG4842" s="364"/>
      <c r="AH4842" s="364"/>
      <c r="AI4842" s="364"/>
      <c r="AJ4842" s="364"/>
      <c r="AK4842" s="364"/>
      <c r="AL4842" s="364"/>
      <c r="AM4842" s="39"/>
      <c r="AN4842" s="39"/>
      <c r="AO4842" s="39"/>
      <c r="AP4842" s="39"/>
      <c r="AQ4842" s="39"/>
      <c r="AR4842" s="39"/>
      <c r="AS4842" s="39"/>
      <c r="AT4842" s="39"/>
      <c r="AU4842" s="39"/>
      <c r="AV4842" s="39"/>
      <c r="AW4842" s="39"/>
      <c r="AX4842" s="39"/>
      <c r="AY4842" s="39"/>
      <c r="AZ4842" s="39"/>
      <c r="BA4842" s="39"/>
      <c r="BB4842" s="39"/>
      <c r="BC4842" s="39"/>
      <c r="BD4842" s="39"/>
      <c r="BE4842" s="39"/>
      <c r="BF4842" s="39"/>
      <c r="BG4842" s="39"/>
      <c r="BH4842" s="39"/>
      <c r="BI4842" s="39"/>
      <c r="BJ4842" s="39"/>
      <c r="BK4842" s="39"/>
    </row>
    <row r="4843" spans="1:63" s="40" customFormat="1" ht="50.1" customHeight="1">
      <c r="A4843" s="70" t="s">
        <v>14265</v>
      </c>
      <c r="B4843" s="54" t="s">
        <v>35</v>
      </c>
      <c r="C4843" s="42" t="s">
        <v>12784</v>
      </c>
      <c r="D4843" s="42" t="s">
        <v>8195</v>
      </c>
      <c r="E4843" s="42" t="s">
        <v>12785</v>
      </c>
      <c r="F4843" s="42" t="s">
        <v>14266</v>
      </c>
      <c r="G4843" s="30" t="s">
        <v>40</v>
      </c>
      <c r="H4843" s="32">
        <v>0</v>
      </c>
      <c r="I4843" s="67">
        <v>590000000</v>
      </c>
      <c r="J4843" s="30" t="s">
        <v>11590</v>
      </c>
      <c r="K4843" s="30" t="s">
        <v>14136</v>
      </c>
      <c r="L4843" s="68" t="s">
        <v>2986</v>
      </c>
      <c r="M4843" s="68" t="s">
        <v>69</v>
      </c>
      <c r="N4843" s="30" t="s">
        <v>14267</v>
      </c>
      <c r="O4843" s="30" t="s">
        <v>11034</v>
      </c>
      <c r="P4843" s="30">
        <v>796</v>
      </c>
      <c r="Q4843" s="30" t="s">
        <v>47</v>
      </c>
      <c r="R4843" s="102">
        <v>3</v>
      </c>
      <c r="S4843" s="102">
        <v>920000</v>
      </c>
      <c r="T4843" s="323">
        <f t="shared" ref="T4843" si="380">R4843*S4843</f>
        <v>2760000</v>
      </c>
      <c r="U4843" s="323">
        <f>T4843*1.12</f>
        <v>3091200.0000000005</v>
      </c>
      <c r="V4843" s="30"/>
      <c r="W4843" s="30">
        <v>2016</v>
      </c>
      <c r="X4843" s="30"/>
      <c r="Y4843" s="363"/>
      <c r="Z4843" s="364"/>
      <c r="AA4843" s="364"/>
      <c r="AB4843" s="364"/>
      <c r="AC4843" s="364"/>
      <c r="AD4843" s="364"/>
      <c r="AE4843" s="364"/>
      <c r="AF4843" s="364"/>
      <c r="AG4843" s="364"/>
      <c r="AH4843" s="364"/>
      <c r="AI4843" s="364"/>
      <c r="AJ4843" s="364"/>
      <c r="AK4843" s="364"/>
      <c r="AL4843" s="364"/>
      <c r="AM4843" s="39"/>
      <c r="AN4843" s="39"/>
      <c r="AO4843" s="39"/>
      <c r="AP4843" s="39"/>
      <c r="AQ4843" s="39"/>
      <c r="AR4843" s="39"/>
      <c r="AS4843" s="39"/>
      <c r="AT4843" s="39"/>
      <c r="AU4843" s="39"/>
      <c r="AV4843" s="39"/>
      <c r="AW4843" s="39"/>
      <c r="AX4843" s="39"/>
      <c r="AY4843" s="39"/>
      <c r="AZ4843" s="39"/>
      <c r="BA4843" s="39"/>
      <c r="BB4843" s="39"/>
      <c r="BC4843" s="39"/>
      <c r="BD4843" s="39"/>
      <c r="BE4843" s="39"/>
      <c r="BF4843" s="39"/>
      <c r="BG4843" s="39"/>
      <c r="BH4843" s="39"/>
      <c r="BI4843" s="39"/>
      <c r="BJ4843" s="39"/>
      <c r="BK4843" s="39"/>
    </row>
    <row r="4844" spans="1:63" s="40" customFormat="1" ht="50.1" customHeight="1">
      <c r="A4844" s="70" t="s">
        <v>12692</v>
      </c>
      <c r="B4844" s="30" t="s">
        <v>35</v>
      </c>
      <c r="C4844" s="220" t="s">
        <v>2829</v>
      </c>
      <c r="D4844" s="42" t="s">
        <v>2811</v>
      </c>
      <c r="E4844" s="220" t="s">
        <v>2830</v>
      </c>
      <c r="F4844" s="220" t="s">
        <v>12693</v>
      </c>
      <c r="G4844" s="32" t="s">
        <v>40</v>
      </c>
      <c r="H4844" s="30">
        <v>0</v>
      </c>
      <c r="I4844" s="32">
        <v>590000000</v>
      </c>
      <c r="J4844" s="32" t="s">
        <v>41</v>
      </c>
      <c r="K4844" s="32" t="s">
        <v>12156</v>
      </c>
      <c r="L4844" s="32" t="s">
        <v>43</v>
      </c>
      <c r="M4844" s="32" t="s">
        <v>84</v>
      </c>
      <c r="N4844" s="54" t="s">
        <v>154</v>
      </c>
      <c r="O4844" s="54" t="s">
        <v>166</v>
      </c>
      <c r="P4844" s="32">
        <v>168</v>
      </c>
      <c r="Q4844" s="30" t="s">
        <v>163</v>
      </c>
      <c r="R4844" s="58">
        <v>0.84</v>
      </c>
      <c r="S4844" s="58">
        <v>205000</v>
      </c>
      <c r="T4844" s="119">
        <f>R4844*S4844</f>
        <v>172200</v>
      </c>
      <c r="U4844" s="58">
        <f t="shared" ref="U4844:U4852" si="381">T4844*1.12</f>
        <v>192864.00000000003</v>
      </c>
      <c r="V4844" s="221"/>
      <c r="W4844" s="32">
        <v>2016</v>
      </c>
      <c r="X4844" s="32"/>
    </row>
    <row r="4845" spans="1:63" s="40" customFormat="1" ht="50.1" customHeight="1">
      <c r="A4845" s="70" t="s">
        <v>12694</v>
      </c>
      <c r="B4845" s="30" t="s">
        <v>35</v>
      </c>
      <c r="C4845" s="42" t="s">
        <v>12695</v>
      </c>
      <c r="D4845" s="42" t="s">
        <v>1889</v>
      </c>
      <c r="E4845" s="42" t="s">
        <v>12696</v>
      </c>
      <c r="F4845" s="42" t="s">
        <v>12697</v>
      </c>
      <c r="G4845" s="253" t="s">
        <v>40</v>
      </c>
      <c r="H4845" s="30">
        <v>0</v>
      </c>
      <c r="I4845" s="67">
        <v>590000000</v>
      </c>
      <c r="J4845" s="32" t="s">
        <v>41</v>
      </c>
      <c r="K4845" s="48" t="s">
        <v>12156</v>
      </c>
      <c r="L4845" s="32" t="s">
        <v>41</v>
      </c>
      <c r="M4845" s="30" t="s">
        <v>84</v>
      </c>
      <c r="N4845" s="30" t="s">
        <v>12698</v>
      </c>
      <c r="O4845" s="67" t="s">
        <v>11034</v>
      </c>
      <c r="P4845" s="30">
        <v>796</v>
      </c>
      <c r="Q4845" s="30" t="s">
        <v>47</v>
      </c>
      <c r="R4845" s="58">
        <v>2</v>
      </c>
      <c r="S4845" s="71">
        <v>1965</v>
      </c>
      <c r="T4845" s="58">
        <f>S4845*R4845</f>
        <v>3930</v>
      </c>
      <c r="U4845" s="58">
        <f t="shared" si="381"/>
        <v>4401.6000000000004</v>
      </c>
      <c r="V4845" s="120"/>
      <c r="W4845" s="32">
        <v>2016</v>
      </c>
      <c r="X4845" s="30"/>
    </row>
    <row r="4846" spans="1:63" s="40" customFormat="1" ht="50.1" customHeight="1">
      <c r="A4846" s="70" t="s">
        <v>12699</v>
      </c>
      <c r="B4846" s="30" t="s">
        <v>35</v>
      </c>
      <c r="C4846" s="42" t="s">
        <v>12695</v>
      </c>
      <c r="D4846" s="42" t="s">
        <v>1889</v>
      </c>
      <c r="E4846" s="42" t="s">
        <v>12696</v>
      </c>
      <c r="F4846" s="42" t="s">
        <v>12700</v>
      </c>
      <c r="G4846" s="253" t="s">
        <v>40</v>
      </c>
      <c r="H4846" s="30">
        <v>0</v>
      </c>
      <c r="I4846" s="67">
        <v>590000000</v>
      </c>
      <c r="J4846" s="32" t="s">
        <v>41</v>
      </c>
      <c r="K4846" s="48" t="s">
        <v>12156</v>
      </c>
      <c r="L4846" s="32" t="s">
        <v>41</v>
      </c>
      <c r="M4846" s="30" t="s">
        <v>84</v>
      </c>
      <c r="N4846" s="30" t="s">
        <v>12698</v>
      </c>
      <c r="O4846" s="67" t="s">
        <v>11034</v>
      </c>
      <c r="P4846" s="30">
        <v>796</v>
      </c>
      <c r="Q4846" s="30" t="s">
        <v>47</v>
      </c>
      <c r="R4846" s="58">
        <v>2</v>
      </c>
      <c r="S4846" s="71">
        <v>2500</v>
      </c>
      <c r="T4846" s="58">
        <f>R4846*S4846</f>
        <v>5000</v>
      </c>
      <c r="U4846" s="58">
        <f t="shared" si="381"/>
        <v>5600.0000000000009</v>
      </c>
      <c r="V4846" s="120"/>
      <c r="W4846" s="32">
        <v>2016</v>
      </c>
      <c r="X4846" s="30"/>
    </row>
    <row r="4847" spans="1:63" s="40" customFormat="1" ht="50.1" customHeight="1">
      <c r="A4847" s="70" t="s">
        <v>12701</v>
      </c>
      <c r="B4847" s="30" t="s">
        <v>35</v>
      </c>
      <c r="C4847" s="42" t="s">
        <v>8326</v>
      </c>
      <c r="D4847" s="42" t="s">
        <v>8327</v>
      </c>
      <c r="E4847" s="42" t="s">
        <v>8328</v>
      </c>
      <c r="F4847" s="42" t="s">
        <v>12702</v>
      </c>
      <c r="G4847" s="30" t="s">
        <v>40</v>
      </c>
      <c r="H4847" s="30">
        <v>0</v>
      </c>
      <c r="I4847" s="32">
        <v>590000000</v>
      </c>
      <c r="J4847" s="32" t="s">
        <v>41</v>
      </c>
      <c r="K4847" s="48" t="s">
        <v>12156</v>
      </c>
      <c r="L4847" s="32" t="s">
        <v>41</v>
      </c>
      <c r="M4847" s="30" t="s">
        <v>84</v>
      </c>
      <c r="N4847" s="30" t="s">
        <v>12698</v>
      </c>
      <c r="O4847" s="67" t="s">
        <v>11034</v>
      </c>
      <c r="P4847" s="30">
        <v>796</v>
      </c>
      <c r="Q4847" s="30" t="s">
        <v>47</v>
      </c>
      <c r="R4847" s="58">
        <v>1</v>
      </c>
      <c r="S4847" s="58">
        <v>2054</v>
      </c>
      <c r="T4847" s="58">
        <f>R4847*S4847</f>
        <v>2054</v>
      </c>
      <c r="U4847" s="58">
        <f t="shared" si="381"/>
        <v>2300.48</v>
      </c>
      <c r="V4847" s="314"/>
      <c r="W4847" s="32">
        <v>2016</v>
      </c>
      <c r="X4847" s="30"/>
    </row>
    <row r="4848" spans="1:63" s="40" customFormat="1" ht="50.1" customHeight="1">
      <c r="A4848" s="70" t="s">
        <v>12703</v>
      </c>
      <c r="B4848" s="54" t="s">
        <v>35</v>
      </c>
      <c r="C4848" s="31" t="s">
        <v>12704</v>
      </c>
      <c r="D4848" s="31" t="s">
        <v>4488</v>
      </c>
      <c r="E4848" s="31" t="s">
        <v>12705</v>
      </c>
      <c r="F4848" s="42" t="s">
        <v>12706</v>
      </c>
      <c r="G4848" s="30" t="s">
        <v>40</v>
      </c>
      <c r="H4848" s="32">
        <v>0</v>
      </c>
      <c r="I4848" s="67">
        <v>590000000</v>
      </c>
      <c r="J4848" s="68" t="s">
        <v>41</v>
      </c>
      <c r="K4848" s="68" t="s">
        <v>835</v>
      </c>
      <c r="L4848" s="68" t="s">
        <v>41</v>
      </c>
      <c r="M4848" s="68" t="s">
        <v>69</v>
      </c>
      <c r="N4848" s="30" t="s">
        <v>12707</v>
      </c>
      <c r="O4848" s="67" t="s">
        <v>398</v>
      </c>
      <c r="P4848" s="30">
        <v>796</v>
      </c>
      <c r="Q4848" s="70" t="s">
        <v>47</v>
      </c>
      <c r="R4848" s="291">
        <v>1</v>
      </c>
      <c r="S4848" s="318">
        <v>115000</v>
      </c>
      <c r="T4848" s="291">
        <f>S4848*R4848</f>
        <v>115000</v>
      </c>
      <c r="U4848" s="291">
        <f t="shared" si="381"/>
        <v>128800.00000000001</v>
      </c>
      <c r="V4848" s="30"/>
      <c r="W4848" s="30">
        <v>2016</v>
      </c>
      <c r="X4848" s="30"/>
    </row>
    <row r="4849" spans="1:24" s="40" customFormat="1" ht="50.1" customHeight="1">
      <c r="A4849" s="70" t="s">
        <v>12708</v>
      </c>
      <c r="B4849" s="54" t="s">
        <v>35</v>
      </c>
      <c r="C4849" s="31" t="s">
        <v>12704</v>
      </c>
      <c r="D4849" s="31" t="s">
        <v>4488</v>
      </c>
      <c r="E4849" s="31" t="s">
        <v>12705</v>
      </c>
      <c r="F4849" s="42" t="s">
        <v>12709</v>
      </c>
      <c r="G4849" s="30" t="s">
        <v>40</v>
      </c>
      <c r="H4849" s="32">
        <v>0</v>
      </c>
      <c r="I4849" s="67">
        <v>590000000</v>
      </c>
      <c r="J4849" s="68" t="s">
        <v>41</v>
      </c>
      <c r="K4849" s="68" t="s">
        <v>835</v>
      </c>
      <c r="L4849" s="68" t="s">
        <v>41</v>
      </c>
      <c r="M4849" s="68" t="s">
        <v>69</v>
      </c>
      <c r="N4849" s="30" t="s">
        <v>12707</v>
      </c>
      <c r="O4849" s="67" t="s">
        <v>398</v>
      </c>
      <c r="P4849" s="30">
        <v>796</v>
      </c>
      <c r="Q4849" s="70" t="s">
        <v>47</v>
      </c>
      <c r="R4849" s="291">
        <v>1</v>
      </c>
      <c r="S4849" s="318">
        <v>71100</v>
      </c>
      <c r="T4849" s="291">
        <f>S4849*R4849</f>
        <v>71100</v>
      </c>
      <c r="U4849" s="291">
        <f t="shared" si="381"/>
        <v>79632.000000000015</v>
      </c>
      <c r="V4849" s="30"/>
      <c r="W4849" s="30">
        <v>2016</v>
      </c>
      <c r="X4849" s="30"/>
    </row>
    <row r="4850" spans="1:24" s="40" customFormat="1" ht="50.1" customHeight="1">
      <c r="A4850" s="70" t="s">
        <v>12710</v>
      </c>
      <c r="B4850" s="54" t="s">
        <v>35</v>
      </c>
      <c r="C4850" s="31" t="s">
        <v>12704</v>
      </c>
      <c r="D4850" s="31" t="s">
        <v>4488</v>
      </c>
      <c r="E4850" s="31" t="s">
        <v>12705</v>
      </c>
      <c r="F4850" s="42" t="s">
        <v>12711</v>
      </c>
      <c r="G4850" s="30" t="s">
        <v>40</v>
      </c>
      <c r="H4850" s="32">
        <v>0</v>
      </c>
      <c r="I4850" s="67">
        <v>590000000</v>
      </c>
      <c r="J4850" s="68" t="s">
        <v>41</v>
      </c>
      <c r="K4850" s="68" t="s">
        <v>835</v>
      </c>
      <c r="L4850" s="68" t="s">
        <v>41</v>
      </c>
      <c r="M4850" s="68" t="s">
        <v>69</v>
      </c>
      <c r="N4850" s="30" t="s">
        <v>12707</v>
      </c>
      <c r="O4850" s="67" t="s">
        <v>398</v>
      </c>
      <c r="P4850" s="30">
        <v>796</v>
      </c>
      <c r="Q4850" s="70" t="s">
        <v>47</v>
      </c>
      <c r="R4850" s="291">
        <v>4</v>
      </c>
      <c r="S4850" s="318">
        <v>99500</v>
      </c>
      <c r="T4850" s="291">
        <f>S4850*R4850</f>
        <v>398000</v>
      </c>
      <c r="U4850" s="291">
        <f t="shared" si="381"/>
        <v>445760.00000000006</v>
      </c>
      <c r="V4850" s="30"/>
      <c r="W4850" s="30">
        <v>2016</v>
      </c>
      <c r="X4850" s="30"/>
    </row>
    <row r="4851" spans="1:24" s="40" customFormat="1" ht="50.1" customHeight="1">
      <c r="A4851" s="70" t="s">
        <v>12712</v>
      </c>
      <c r="B4851" s="54" t="s">
        <v>35</v>
      </c>
      <c r="C4851" s="31" t="s">
        <v>12704</v>
      </c>
      <c r="D4851" s="31" t="s">
        <v>4488</v>
      </c>
      <c r="E4851" s="31" t="s">
        <v>12705</v>
      </c>
      <c r="F4851" s="42" t="s">
        <v>12713</v>
      </c>
      <c r="G4851" s="30" t="s">
        <v>40</v>
      </c>
      <c r="H4851" s="32">
        <v>0</v>
      </c>
      <c r="I4851" s="67">
        <v>590000000</v>
      </c>
      <c r="J4851" s="68" t="s">
        <v>41</v>
      </c>
      <c r="K4851" s="68" t="s">
        <v>835</v>
      </c>
      <c r="L4851" s="68" t="s">
        <v>41</v>
      </c>
      <c r="M4851" s="68" t="s">
        <v>69</v>
      </c>
      <c r="N4851" s="30" t="s">
        <v>12707</v>
      </c>
      <c r="O4851" s="67" t="s">
        <v>398</v>
      </c>
      <c r="P4851" s="30">
        <v>796</v>
      </c>
      <c r="Q4851" s="70" t="s">
        <v>47</v>
      </c>
      <c r="R4851" s="291">
        <v>1</v>
      </c>
      <c r="S4851" s="318">
        <v>1970000</v>
      </c>
      <c r="T4851" s="291">
        <f>S4851*R4851</f>
        <v>1970000</v>
      </c>
      <c r="U4851" s="291">
        <f t="shared" si="381"/>
        <v>2206400</v>
      </c>
      <c r="V4851" s="30"/>
      <c r="W4851" s="30">
        <v>2016</v>
      </c>
      <c r="X4851" s="30"/>
    </row>
    <row r="4852" spans="1:24" s="40" customFormat="1" ht="50.1" customHeight="1">
      <c r="A4852" s="70" t="s">
        <v>12714</v>
      </c>
      <c r="B4852" s="54" t="s">
        <v>35</v>
      </c>
      <c r="C4852" s="31" t="s">
        <v>12704</v>
      </c>
      <c r="D4852" s="31" t="s">
        <v>4488</v>
      </c>
      <c r="E4852" s="31" t="s">
        <v>12705</v>
      </c>
      <c r="F4852" s="42" t="s">
        <v>12715</v>
      </c>
      <c r="G4852" s="30" t="s">
        <v>40</v>
      </c>
      <c r="H4852" s="32">
        <v>0</v>
      </c>
      <c r="I4852" s="67">
        <v>590000000</v>
      </c>
      <c r="J4852" s="68" t="s">
        <v>41</v>
      </c>
      <c r="K4852" s="68" t="s">
        <v>835</v>
      </c>
      <c r="L4852" s="68" t="s">
        <v>41</v>
      </c>
      <c r="M4852" s="68" t="s">
        <v>69</v>
      </c>
      <c r="N4852" s="30" t="s">
        <v>12707</v>
      </c>
      <c r="O4852" s="67" t="s">
        <v>398</v>
      </c>
      <c r="P4852" s="30">
        <v>796</v>
      </c>
      <c r="Q4852" s="70" t="s">
        <v>47</v>
      </c>
      <c r="R4852" s="291">
        <v>1</v>
      </c>
      <c r="S4852" s="318">
        <v>373800</v>
      </c>
      <c r="T4852" s="291">
        <f>S4852*R4852</f>
        <v>373800</v>
      </c>
      <c r="U4852" s="291">
        <f t="shared" si="381"/>
        <v>418656.00000000006</v>
      </c>
      <c r="V4852" s="30"/>
      <c r="W4852" s="30">
        <v>2016</v>
      </c>
      <c r="X4852" s="30"/>
    </row>
    <row r="4853" spans="1:24" s="40" customFormat="1" ht="50.1" customHeight="1">
      <c r="A4853" s="70" t="s">
        <v>12716</v>
      </c>
      <c r="B4853" s="54" t="s">
        <v>35</v>
      </c>
      <c r="C4853" s="245" t="s">
        <v>12717</v>
      </c>
      <c r="D4853" s="42" t="s">
        <v>12718</v>
      </c>
      <c r="E4853" s="42" t="s">
        <v>12719</v>
      </c>
      <c r="F4853" s="42" t="s">
        <v>617</v>
      </c>
      <c r="G4853" s="30" t="s">
        <v>40</v>
      </c>
      <c r="H4853" s="239">
        <v>0</v>
      </c>
      <c r="I4853" s="313">
        <v>590000000</v>
      </c>
      <c r="J4853" s="68" t="s">
        <v>394</v>
      </c>
      <c r="K4853" s="253" t="s">
        <v>12156</v>
      </c>
      <c r="L4853" s="30" t="s">
        <v>396</v>
      </c>
      <c r="M4853" s="30" t="s">
        <v>69</v>
      </c>
      <c r="N4853" s="30" t="s">
        <v>303</v>
      </c>
      <c r="O4853" s="30" t="s">
        <v>483</v>
      </c>
      <c r="P4853" s="70">
        <v>796</v>
      </c>
      <c r="Q4853" s="30" t="s">
        <v>47</v>
      </c>
      <c r="R4853" s="315">
        <v>10</v>
      </c>
      <c r="S4853" s="315">
        <v>1300</v>
      </c>
      <c r="T4853" s="58">
        <f>R4853*S4853</f>
        <v>13000</v>
      </c>
      <c r="U4853" s="58">
        <f>T4853*1.12</f>
        <v>14560.000000000002</v>
      </c>
      <c r="V4853" s="30"/>
      <c r="W4853" s="68">
        <v>2016</v>
      </c>
      <c r="X4853" s="30"/>
    </row>
    <row r="4854" spans="1:24" s="40" customFormat="1" ht="50.1" customHeight="1">
      <c r="A4854" s="70" t="s">
        <v>12722</v>
      </c>
      <c r="B4854" s="54" t="s">
        <v>35</v>
      </c>
      <c r="C4854" s="42" t="s">
        <v>9478</v>
      </c>
      <c r="D4854" s="42" t="s">
        <v>9479</v>
      </c>
      <c r="E4854" s="42" t="s">
        <v>9480</v>
      </c>
      <c r="F4854" s="42"/>
      <c r="G4854" s="30" t="s">
        <v>40</v>
      </c>
      <c r="H4854" s="239">
        <v>0</v>
      </c>
      <c r="I4854" s="313">
        <v>590000000</v>
      </c>
      <c r="J4854" s="68" t="s">
        <v>394</v>
      </c>
      <c r="K4854" s="253" t="s">
        <v>12156</v>
      </c>
      <c r="L4854" s="30" t="s">
        <v>396</v>
      </c>
      <c r="M4854" s="30" t="s">
        <v>84</v>
      </c>
      <c r="N4854" s="30" t="s">
        <v>676</v>
      </c>
      <c r="O4854" s="30" t="s">
        <v>62</v>
      </c>
      <c r="P4854" s="70">
        <v>796</v>
      </c>
      <c r="Q4854" s="30" t="s">
        <v>47</v>
      </c>
      <c r="R4854" s="250">
        <v>27</v>
      </c>
      <c r="S4854" s="58">
        <v>650</v>
      </c>
      <c r="T4854" s="58">
        <f t="shared" ref="T4854" si="382">S4854*R4854</f>
        <v>17550</v>
      </c>
      <c r="U4854" s="323">
        <f t="shared" ref="U4854" si="383">T4854*1.12</f>
        <v>19656.000000000004</v>
      </c>
      <c r="V4854" s="30"/>
      <c r="W4854" s="68">
        <v>2016</v>
      </c>
      <c r="X4854" s="30"/>
    </row>
    <row r="4855" spans="1:24" s="40" customFormat="1" ht="50.1" customHeight="1">
      <c r="A4855" s="70" t="s">
        <v>12723</v>
      </c>
      <c r="B4855" s="30" t="s">
        <v>35</v>
      </c>
      <c r="C4855" s="31" t="s">
        <v>9729</v>
      </c>
      <c r="D4855" s="31" t="s">
        <v>8404</v>
      </c>
      <c r="E4855" s="31" t="s">
        <v>9730</v>
      </c>
      <c r="F4855" s="42" t="s">
        <v>12724</v>
      </c>
      <c r="G4855" s="253" t="s">
        <v>40</v>
      </c>
      <c r="H4855" s="30">
        <v>0</v>
      </c>
      <c r="I4855" s="67">
        <v>590000000</v>
      </c>
      <c r="J4855" s="32" t="s">
        <v>41</v>
      </c>
      <c r="K4855" s="48" t="s">
        <v>12156</v>
      </c>
      <c r="L4855" s="32" t="s">
        <v>41</v>
      </c>
      <c r="M4855" s="30" t="s">
        <v>84</v>
      </c>
      <c r="N4855" s="30" t="s">
        <v>55</v>
      </c>
      <c r="O4855" s="67" t="s">
        <v>11678</v>
      </c>
      <c r="P4855" s="30">
        <v>166</v>
      </c>
      <c r="Q4855" s="30" t="s">
        <v>134</v>
      </c>
      <c r="R4855" s="291">
        <v>10.54</v>
      </c>
      <c r="S4855" s="350">
        <v>2285</v>
      </c>
      <c r="T4855" s="291">
        <f>S4855*R4855</f>
        <v>24083.899999999998</v>
      </c>
      <c r="U4855" s="291">
        <f t="shared" ref="U4855:U4861" si="384">T4855*1.12</f>
        <v>26973.968000000001</v>
      </c>
      <c r="V4855" s="120"/>
      <c r="W4855" s="32">
        <v>2016</v>
      </c>
      <c r="X4855" s="30"/>
    </row>
    <row r="4856" spans="1:24" s="40" customFormat="1" ht="50.1" customHeight="1">
      <c r="A4856" s="70" t="s">
        <v>12725</v>
      </c>
      <c r="B4856" s="30" t="s">
        <v>35</v>
      </c>
      <c r="C4856" s="42" t="s">
        <v>12726</v>
      </c>
      <c r="D4856" s="42" t="s">
        <v>8404</v>
      </c>
      <c r="E4856" s="42" t="s">
        <v>12727</v>
      </c>
      <c r="F4856" s="42" t="s">
        <v>12728</v>
      </c>
      <c r="G4856" s="253" t="s">
        <v>40</v>
      </c>
      <c r="H4856" s="30">
        <v>0</v>
      </c>
      <c r="I4856" s="67">
        <v>590000000</v>
      </c>
      <c r="J4856" s="32" t="s">
        <v>41</v>
      </c>
      <c r="K4856" s="48" t="s">
        <v>12156</v>
      </c>
      <c r="L4856" s="32" t="s">
        <v>41</v>
      </c>
      <c r="M4856" s="30" t="s">
        <v>84</v>
      </c>
      <c r="N4856" s="30" t="s">
        <v>12729</v>
      </c>
      <c r="O4856" s="67" t="s">
        <v>11678</v>
      </c>
      <c r="P4856" s="30">
        <v>166</v>
      </c>
      <c r="Q4856" s="30" t="s">
        <v>134</v>
      </c>
      <c r="R4856" s="291">
        <v>50</v>
      </c>
      <c r="S4856" s="291">
        <v>2410</v>
      </c>
      <c r="T4856" s="291">
        <f>S4856*R4856</f>
        <v>120500</v>
      </c>
      <c r="U4856" s="291">
        <f t="shared" si="384"/>
        <v>134960</v>
      </c>
      <c r="V4856" s="120"/>
      <c r="W4856" s="32">
        <v>2016</v>
      </c>
      <c r="X4856" s="30"/>
    </row>
    <row r="4857" spans="1:24" s="40" customFormat="1" ht="50.1" customHeight="1">
      <c r="A4857" s="70" t="s">
        <v>12730</v>
      </c>
      <c r="B4857" s="30" t="s">
        <v>35</v>
      </c>
      <c r="C4857" s="42" t="s">
        <v>12731</v>
      </c>
      <c r="D4857" s="42" t="s">
        <v>8483</v>
      </c>
      <c r="E4857" s="42" t="s">
        <v>12732</v>
      </c>
      <c r="F4857" s="42" t="s">
        <v>12733</v>
      </c>
      <c r="G4857" s="253" t="s">
        <v>40</v>
      </c>
      <c r="H4857" s="30">
        <v>0</v>
      </c>
      <c r="I4857" s="67">
        <v>590000000</v>
      </c>
      <c r="J4857" s="32" t="s">
        <v>41</v>
      </c>
      <c r="K4857" s="48" t="s">
        <v>12156</v>
      </c>
      <c r="L4857" s="32" t="s">
        <v>41</v>
      </c>
      <c r="M4857" s="30" t="s">
        <v>69</v>
      </c>
      <c r="N4857" s="30" t="s">
        <v>12734</v>
      </c>
      <c r="O4857" s="30" t="s">
        <v>11034</v>
      </c>
      <c r="P4857" s="30">
        <v>166</v>
      </c>
      <c r="Q4857" s="30" t="s">
        <v>134</v>
      </c>
      <c r="R4857" s="291">
        <v>0.5</v>
      </c>
      <c r="S4857" s="291">
        <v>9698</v>
      </c>
      <c r="T4857" s="291">
        <f>S4857*R4857</f>
        <v>4849</v>
      </c>
      <c r="U4857" s="291">
        <f t="shared" si="384"/>
        <v>5430.88</v>
      </c>
      <c r="V4857" s="120"/>
      <c r="W4857" s="32">
        <v>2016</v>
      </c>
      <c r="X4857" s="30"/>
    </row>
    <row r="4858" spans="1:24" ht="50.1" customHeight="1">
      <c r="A4858" s="70" t="s">
        <v>12792</v>
      </c>
      <c r="B4858" s="54" t="s">
        <v>35</v>
      </c>
      <c r="C4858" s="42" t="s">
        <v>12793</v>
      </c>
      <c r="D4858" s="42" t="s">
        <v>12794</v>
      </c>
      <c r="E4858" s="42" t="s">
        <v>12795</v>
      </c>
      <c r="F4858" s="42" t="s">
        <v>12796</v>
      </c>
      <c r="G4858" s="68" t="s">
        <v>40</v>
      </c>
      <c r="H4858" s="68">
        <v>0</v>
      </c>
      <c r="I4858" s="134">
        <v>590000000</v>
      </c>
      <c r="J4858" s="68" t="s">
        <v>41</v>
      </c>
      <c r="K4858" s="68" t="s">
        <v>12277</v>
      </c>
      <c r="L4858" s="68" t="s">
        <v>41</v>
      </c>
      <c r="M4858" s="68" t="s">
        <v>44</v>
      </c>
      <c r="N4858" s="68" t="s">
        <v>6647</v>
      </c>
      <c r="O4858" s="98" t="s">
        <v>2295</v>
      </c>
      <c r="P4858" s="124">
        <v>704</v>
      </c>
      <c r="Q4858" s="365" t="s">
        <v>3453</v>
      </c>
      <c r="R4858" s="58">
        <v>1</v>
      </c>
      <c r="S4858" s="58">
        <v>220800</v>
      </c>
      <c r="T4858" s="58">
        <f>S4858*R4858</f>
        <v>220800</v>
      </c>
      <c r="U4858" s="58">
        <f t="shared" si="384"/>
        <v>247296.00000000003</v>
      </c>
      <c r="V4858" s="361"/>
      <c r="W4858" s="30">
        <v>2016</v>
      </c>
      <c r="X4858" s="226"/>
    </row>
    <row r="4859" spans="1:24" ht="50.1" customHeight="1">
      <c r="A4859" s="70" t="s">
        <v>12799</v>
      </c>
      <c r="B4859" s="30" t="s">
        <v>35</v>
      </c>
      <c r="C4859" s="42" t="s">
        <v>12800</v>
      </c>
      <c r="D4859" s="42" t="s">
        <v>9625</v>
      </c>
      <c r="E4859" s="42" t="s">
        <v>12801</v>
      </c>
      <c r="F4859" s="42" t="s">
        <v>12802</v>
      </c>
      <c r="G4859" s="30" t="s">
        <v>40</v>
      </c>
      <c r="H4859" s="30">
        <v>0</v>
      </c>
      <c r="I4859" s="32">
        <v>590000000</v>
      </c>
      <c r="J4859" s="32" t="s">
        <v>41</v>
      </c>
      <c r="K4859" s="48" t="s">
        <v>12277</v>
      </c>
      <c r="L4859" s="32" t="s">
        <v>43</v>
      </c>
      <c r="M4859" s="30" t="s">
        <v>84</v>
      </c>
      <c r="N4859" s="30" t="s">
        <v>45</v>
      </c>
      <c r="O4859" s="30" t="s">
        <v>62</v>
      </c>
      <c r="P4859" s="30">
        <v>796</v>
      </c>
      <c r="Q4859" s="30" t="s">
        <v>47</v>
      </c>
      <c r="R4859" s="58">
        <v>1</v>
      </c>
      <c r="S4859" s="58">
        <v>36000</v>
      </c>
      <c r="T4859" s="58">
        <f>R4859*S4859</f>
        <v>36000</v>
      </c>
      <c r="U4859" s="58">
        <f t="shared" si="384"/>
        <v>40320.000000000007</v>
      </c>
      <c r="V4859" s="30"/>
      <c r="W4859" s="30">
        <v>2016</v>
      </c>
      <c r="X4859" s="30"/>
    </row>
    <row r="4860" spans="1:24" ht="50.1" customHeight="1">
      <c r="A4860" s="70" t="s">
        <v>12813</v>
      </c>
      <c r="B4860" s="30" t="s">
        <v>35</v>
      </c>
      <c r="C4860" s="42" t="s">
        <v>6015</v>
      </c>
      <c r="D4860" s="42" t="s">
        <v>6005</v>
      </c>
      <c r="E4860" s="42" t="s">
        <v>6016</v>
      </c>
      <c r="F4860" s="42" t="s">
        <v>11729</v>
      </c>
      <c r="G4860" s="30" t="s">
        <v>40</v>
      </c>
      <c r="H4860" s="30">
        <v>0</v>
      </c>
      <c r="I4860" s="67">
        <v>590000000</v>
      </c>
      <c r="J4860" s="32" t="s">
        <v>41</v>
      </c>
      <c r="K4860" s="32" t="s">
        <v>12277</v>
      </c>
      <c r="L4860" s="32" t="s">
        <v>41</v>
      </c>
      <c r="M4860" s="68" t="s">
        <v>84</v>
      </c>
      <c r="N4860" s="30" t="s">
        <v>6647</v>
      </c>
      <c r="O4860" s="30" t="s">
        <v>11565</v>
      </c>
      <c r="P4860" s="30">
        <v>112</v>
      </c>
      <c r="Q4860" s="30" t="s">
        <v>190</v>
      </c>
      <c r="R4860" s="58">
        <v>500</v>
      </c>
      <c r="S4860" s="58">
        <v>112.5</v>
      </c>
      <c r="T4860" s="58">
        <f>R4860*S4860</f>
        <v>56250</v>
      </c>
      <c r="U4860" s="58">
        <f t="shared" si="384"/>
        <v>63000.000000000007</v>
      </c>
      <c r="V4860" s="30"/>
      <c r="W4860" s="30">
        <v>2016</v>
      </c>
      <c r="X4860" s="30"/>
    </row>
    <row r="4861" spans="1:24" ht="50.1" customHeight="1">
      <c r="A4861" s="70" t="s">
        <v>12814</v>
      </c>
      <c r="B4861" s="54" t="s">
        <v>35</v>
      </c>
      <c r="C4861" s="31" t="s">
        <v>12704</v>
      </c>
      <c r="D4861" s="31" t="s">
        <v>4488</v>
      </c>
      <c r="E4861" s="31" t="s">
        <v>12705</v>
      </c>
      <c r="F4861" s="42" t="s">
        <v>12815</v>
      </c>
      <c r="G4861" s="30" t="s">
        <v>40</v>
      </c>
      <c r="H4861" s="32">
        <v>0</v>
      </c>
      <c r="I4861" s="67">
        <v>590000000</v>
      </c>
      <c r="J4861" s="68" t="s">
        <v>41</v>
      </c>
      <c r="K4861" s="68" t="s">
        <v>12277</v>
      </c>
      <c r="L4861" s="68" t="s">
        <v>41</v>
      </c>
      <c r="M4861" s="68" t="s">
        <v>69</v>
      </c>
      <c r="N4861" s="30" t="s">
        <v>3506</v>
      </c>
      <c r="O4861" s="67" t="s">
        <v>398</v>
      </c>
      <c r="P4861" s="30">
        <v>796</v>
      </c>
      <c r="Q4861" s="70" t="s">
        <v>47</v>
      </c>
      <c r="R4861" s="58">
        <v>4</v>
      </c>
      <c r="S4861" s="102">
        <v>1980000</v>
      </c>
      <c r="T4861" s="58">
        <f>S4861*R4861</f>
        <v>7920000</v>
      </c>
      <c r="U4861" s="58">
        <f t="shared" si="384"/>
        <v>8870400</v>
      </c>
      <c r="V4861" s="30"/>
      <c r="W4861" s="30">
        <v>2016</v>
      </c>
      <c r="X4861" s="30"/>
    </row>
    <row r="4862" spans="1:24" ht="50.1" customHeight="1">
      <c r="A4862" s="70" t="s">
        <v>12816</v>
      </c>
      <c r="B4862" s="54" t="s">
        <v>35</v>
      </c>
      <c r="C4862" s="31" t="s">
        <v>12704</v>
      </c>
      <c r="D4862" s="31" t="s">
        <v>4488</v>
      </c>
      <c r="E4862" s="31" t="s">
        <v>12705</v>
      </c>
      <c r="F4862" s="42" t="s">
        <v>12817</v>
      </c>
      <c r="G4862" s="30" t="s">
        <v>40</v>
      </c>
      <c r="H4862" s="32">
        <v>0</v>
      </c>
      <c r="I4862" s="67">
        <v>590000000</v>
      </c>
      <c r="J4862" s="68" t="s">
        <v>41</v>
      </c>
      <c r="K4862" s="68" t="s">
        <v>12277</v>
      </c>
      <c r="L4862" s="68" t="s">
        <v>41</v>
      </c>
      <c r="M4862" s="68" t="s">
        <v>69</v>
      </c>
      <c r="N4862" s="30" t="s">
        <v>3506</v>
      </c>
      <c r="O4862" s="67" t="s">
        <v>398</v>
      </c>
      <c r="P4862" s="30">
        <v>796</v>
      </c>
      <c r="Q4862" s="70" t="s">
        <v>47</v>
      </c>
      <c r="R4862" s="58">
        <v>4</v>
      </c>
      <c r="S4862" s="102">
        <v>1684000</v>
      </c>
      <c r="T4862" s="58">
        <f t="shared" ref="T4862:T4868" si="385">S4862*R4862</f>
        <v>6736000</v>
      </c>
      <c r="U4862" s="58">
        <f t="shared" ref="U4862:U4868" si="386">T4862*1.12</f>
        <v>7544320.0000000009</v>
      </c>
      <c r="V4862" s="30"/>
      <c r="W4862" s="30">
        <v>2016</v>
      </c>
      <c r="X4862" s="30"/>
    </row>
    <row r="4863" spans="1:24" ht="50.1" customHeight="1">
      <c r="A4863" s="70" t="s">
        <v>12818</v>
      </c>
      <c r="B4863" s="54" t="s">
        <v>35</v>
      </c>
      <c r="C4863" s="31" t="s">
        <v>12704</v>
      </c>
      <c r="D4863" s="31" t="s">
        <v>4488</v>
      </c>
      <c r="E4863" s="31" t="s">
        <v>12705</v>
      </c>
      <c r="F4863" s="42" t="s">
        <v>12819</v>
      </c>
      <c r="G4863" s="30" t="s">
        <v>40</v>
      </c>
      <c r="H4863" s="32">
        <v>0</v>
      </c>
      <c r="I4863" s="67">
        <v>590000000</v>
      </c>
      <c r="J4863" s="68" t="s">
        <v>41</v>
      </c>
      <c r="K4863" s="68" t="s">
        <v>12277</v>
      </c>
      <c r="L4863" s="68" t="s">
        <v>41</v>
      </c>
      <c r="M4863" s="68" t="s">
        <v>69</v>
      </c>
      <c r="N4863" s="30" t="s">
        <v>3506</v>
      </c>
      <c r="O4863" s="67" t="s">
        <v>398</v>
      </c>
      <c r="P4863" s="30">
        <v>796</v>
      </c>
      <c r="Q4863" s="70" t="s">
        <v>47</v>
      </c>
      <c r="R4863" s="58">
        <v>1</v>
      </c>
      <c r="S4863" s="102">
        <v>1098000</v>
      </c>
      <c r="T4863" s="58">
        <f t="shared" si="385"/>
        <v>1098000</v>
      </c>
      <c r="U4863" s="58">
        <f t="shared" si="386"/>
        <v>1229760.0000000002</v>
      </c>
      <c r="V4863" s="30"/>
      <c r="W4863" s="30">
        <v>2016</v>
      </c>
      <c r="X4863" s="30"/>
    </row>
    <row r="4864" spans="1:24" ht="50.1" customHeight="1">
      <c r="A4864" s="70" t="s">
        <v>12820</v>
      </c>
      <c r="B4864" s="54" t="s">
        <v>35</v>
      </c>
      <c r="C4864" s="31" t="s">
        <v>12704</v>
      </c>
      <c r="D4864" s="31" t="s">
        <v>4488</v>
      </c>
      <c r="E4864" s="31" t="s">
        <v>12705</v>
      </c>
      <c r="F4864" s="42" t="s">
        <v>12821</v>
      </c>
      <c r="G4864" s="30" t="s">
        <v>40</v>
      </c>
      <c r="H4864" s="32">
        <v>0</v>
      </c>
      <c r="I4864" s="67">
        <v>590000000</v>
      </c>
      <c r="J4864" s="68" t="s">
        <v>41</v>
      </c>
      <c r="K4864" s="68" t="s">
        <v>12277</v>
      </c>
      <c r="L4864" s="68" t="s">
        <v>41</v>
      </c>
      <c r="M4864" s="68" t="s">
        <v>69</v>
      </c>
      <c r="N4864" s="30" t="s">
        <v>3506</v>
      </c>
      <c r="O4864" s="67" t="s">
        <v>398</v>
      </c>
      <c r="P4864" s="30">
        <v>796</v>
      </c>
      <c r="Q4864" s="70" t="s">
        <v>47</v>
      </c>
      <c r="R4864" s="58">
        <v>1</v>
      </c>
      <c r="S4864" s="102">
        <v>922000</v>
      </c>
      <c r="T4864" s="58">
        <f t="shared" si="385"/>
        <v>922000</v>
      </c>
      <c r="U4864" s="58">
        <f t="shared" si="386"/>
        <v>1032640.0000000001</v>
      </c>
      <c r="V4864" s="30"/>
      <c r="W4864" s="30">
        <v>2016</v>
      </c>
      <c r="X4864" s="30"/>
    </row>
    <row r="4865" spans="1:24" ht="50.1" customHeight="1">
      <c r="A4865" s="70" t="s">
        <v>12822</v>
      </c>
      <c r="B4865" s="54" t="s">
        <v>35</v>
      </c>
      <c r="C4865" s="31" t="s">
        <v>12704</v>
      </c>
      <c r="D4865" s="31" t="s">
        <v>4488</v>
      </c>
      <c r="E4865" s="31" t="s">
        <v>12705</v>
      </c>
      <c r="F4865" s="42" t="s">
        <v>12823</v>
      </c>
      <c r="G4865" s="30" t="s">
        <v>40</v>
      </c>
      <c r="H4865" s="32">
        <v>0</v>
      </c>
      <c r="I4865" s="67">
        <v>590000000</v>
      </c>
      <c r="J4865" s="68" t="s">
        <v>41</v>
      </c>
      <c r="K4865" s="68" t="s">
        <v>12277</v>
      </c>
      <c r="L4865" s="68" t="s">
        <v>41</v>
      </c>
      <c r="M4865" s="68" t="s">
        <v>69</v>
      </c>
      <c r="N4865" s="30" t="s">
        <v>3506</v>
      </c>
      <c r="O4865" s="67" t="s">
        <v>398</v>
      </c>
      <c r="P4865" s="30">
        <v>796</v>
      </c>
      <c r="Q4865" s="70" t="s">
        <v>47</v>
      </c>
      <c r="R4865" s="58">
        <v>1</v>
      </c>
      <c r="S4865" s="102">
        <v>305500</v>
      </c>
      <c r="T4865" s="58">
        <f t="shared" si="385"/>
        <v>305500</v>
      </c>
      <c r="U4865" s="58">
        <f t="shared" si="386"/>
        <v>342160.00000000006</v>
      </c>
      <c r="V4865" s="30"/>
      <c r="W4865" s="30">
        <v>2016</v>
      </c>
      <c r="X4865" s="30"/>
    </row>
    <row r="4866" spans="1:24" ht="50.1" customHeight="1">
      <c r="A4866" s="70" t="s">
        <v>12824</v>
      </c>
      <c r="B4866" s="54" t="s">
        <v>35</v>
      </c>
      <c r="C4866" s="31" t="s">
        <v>4487</v>
      </c>
      <c r="D4866" s="31" t="s">
        <v>4488</v>
      </c>
      <c r="E4866" s="31" t="s">
        <v>4489</v>
      </c>
      <c r="F4866" s="42" t="s">
        <v>12825</v>
      </c>
      <c r="G4866" s="30" t="s">
        <v>40</v>
      </c>
      <c r="H4866" s="32">
        <v>0</v>
      </c>
      <c r="I4866" s="67">
        <v>590000000</v>
      </c>
      <c r="J4866" s="68" t="s">
        <v>41</v>
      </c>
      <c r="K4866" s="68" t="s">
        <v>12277</v>
      </c>
      <c r="L4866" s="68" t="s">
        <v>41</v>
      </c>
      <c r="M4866" s="68" t="s">
        <v>69</v>
      </c>
      <c r="N4866" s="30" t="s">
        <v>3506</v>
      </c>
      <c r="O4866" s="67" t="s">
        <v>398</v>
      </c>
      <c r="P4866" s="30">
        <v>796</v>
      </c>
      <c r="Q4866" s="70" t="s">
        <v>47</v>
      </c>
      <c r="R4866" s="58">
        <v>1</v>
      </c>
      <c r="S4866" s="102">
        <v>305500</v>
      </c>
      <c r="T4866" s="58">
        <f t="shared" si="385"/>
        <v>305500</v>
      </c>
      <c r="U4866" s="58">
        <f t="shared" si="386"/>
        <v>342160.00000000006</v>
      </c>
      <c r="V4866" s="30"/>
      <c r="W4866" s="30">
        <v>2016</v>
      </c>
      <c r="X4866" s="30"/>
    </row>
    <row r="4867" spans="1:24" ht="50.1" customHeight="1">
      <c r="A4867" s="70" t="s">
        <v>12826</v>
      </c>
      <c r="B4867" s="54" t="s">
        <v>35</v>
      </c>
      <c r="C4867" s="31" t="s">
        <v>4487</v>
      </c>
      <c r="D4867" s="31" t="s">
        <v>4488</v>
      </c>
      <c r="E4867" s="31" t="s">
        <v>4489</v>
      </c>
      <c r="F4867" s="42" t="s">
        <v>12827</v>
      </c>
      <c r="G4867" s="30" t="s">
        <v>40</v>
      </c>
      <c r="H4867" s="32">
        <v>0</v>
      </c>
      <c r="I4867" s="67">
        <v>590000000</v>
      </c>
      <c r="J4867" s="68" t="s">
        <v>41</v>
      </c>
      <c r="K4867" s="68" t="s">
        <v>12277</v>
      </c>
      <c r="L4867" s="68" t="s">
        <v>41</v>
      </c>
      <c r="M4867" s="68" t="s">
        <v>69</v>
      </c>
      <c r="N4867" s="30" t="s">
        <v>3506</v>
      </c>
      <c r="O4867" s="67" t="s">
        <v>398</v>
      </c>
      <c r="P4867" s="30">
        <v>796</v>
      </c>
      <c r="Q4867" s="70" t="s">
        <v>47</v>
      </c>
      <c r="R4867" s="58">
        <v>4</v>
      </c>
      <c r="S4867" s="102">
        <v>486000</v>
      </c>
      <c r="T4867" s="58">
        <f t="shared" si="385"/>
        <v>1944000</v>
      </c>
      <c r="U4867" s="58">
        <f t="shared" si="386"/>
        <v>2177280</v>
      </c>
      <c r="V4867" s="30"/>
      <c r="W4867" s="30">
        <v>2016</v>
      </c>
      <c r="X4867" s="30"/>
    </row>
    <row r="4868" spans="1:24" ht="50.1" customHeight="1">
      <c r="A4868" s="70" t="s">
        <v>12828</v>
      </c>
      <c r="B4868" s="54" t="s">
        <v>35</v>
      </c>
      <c r="C4868" s="31" t="s">
        <v>4487</v>
      </c>
      <c r="D4868" s="31" t="s">
        <v>4488</v>
      </c>
      <c r="E4868" s="31" t="s">
        <v>4489</v>
      </c>
      <c r="F4868" s="42" t="s">
        <v>12829</v>
      </c>
      <c r="G4868" s="30" t="s">
        <v>40</v>
      </c>
      <c r="H4868" s="32">
        <v>0</v>
      </c>
      <c r="I4868" s="67">
        <v>590000000</v>
      </c>
      <c r="J4868" s="68" t="s">
        <v>41</v>
      </c>
      <c r="K4868" s="68" t="s">
        <v>12277</v>
      </c>
      <c r="L4868" s="68" t="s">
        <v>41</v>
      </c>
      <c r="M4868" s="68" t="s">
        <v>69</v>
      </c>
      <c r="N4868" s="30" t="s">
        <v>3506</v>
      </c>
      <c r="O4868" s="67" t="s">
        <v>398</v>
      </c>
      <c r="P4868" s="30">
        <v>796</v>
      </c>
      <c r="Q4868" s="70" t="s">
        <v>47</v>
      </c>
      <c r="R4868" s="58">
        <v>4</v>
      </c>
      <c r="S4868" s="102">
        <v>500000</v>
      </c>
      <c r="T4868" s="58">
        <f t="shared" si="385"/>
        <v>2000000</v>
      </c>
      <c r="U4868" s="58">
        <f t="shared" si="386"/>
        <v>2240000</v>
      </c>
      <c r="V4868" s="30"/>
      <c r="W4868" s="30">
        <v>2016</v>
      </c>
      <c r="X4868" s="30"/>
    </row>
    <row r="4869" spans="1:24" ht="50.1" customHeight="1">
      <c r="A4869" s="70" t="s">
        <v>12830</v>
      </c>
      <c r="B4869" s="54" t="s">
        <v>35</v>
      </c>
      <c r="C4869" s="42" t="s">
        <v>12831</v>
      </c>
      <c r="D4869" s="42" t="s">
        <v>8404</v>
      </c>
      <c r="E4869" s="42" t="s">
        <v>12832</v>
      </c>
      <c r="F4869" s="42" t="s">
        <v>12833</v>
      </c>
      <c r="G4869" s="68" t="s">
        <v>40</v>
      </c>
      <c r="H4869" s="68">
        <v>0</v>
      </c>
      <c r="I4869" s="134">
        <v>590000000</v>
      </c>
      <c r="J4869" s="68" t="s">
        <v>41</v>
      </c>
      <c r="K4869" s="68" t="s">
        <v>12277</v>
      </c>
      <c r="L4869" s="68" t="s">
        <v>41</v>
      </c>
      <c r="M4869" s="68" t="s">
        <v>84</v>
      </c>
      <c r="N4869" s="68" t="s">
        <v>353</v>
      </c>
      <c r="O4869" s="98" t="s">
        <v>354</v>
      </c>
      <c r="P4869" s="98" t="s">
        <v>994</v>
      </c>
      <c r="Q4869" s="30" t="s">
        <v>1222</v>
      </c>
      <c r="R4869" s="58">
        <v>15</v>
      </c>
      <c r="S4869" s="58">
        <v>420</v>
      </c>
      <c r="T4869" s="250">
        <f>S4869*R4869</f>
        <v>6300</v>
      </c>
      <c r="U4869" s="58">
        <f>T4869*1.12</f>
        <v>7056.0000000000009</v>
      </c>
      <c r="V4869" s="211"/>
      <c r="W4869" s="30">
        <v>2016</v>
      </c>
      <c r="X4869" s="226"/>
    </row>
    <row r="4870" spans="1:24" ht="50.1" customHeight="1">
      <c r="A4870" s="70" t="s">
        <v>12834</v>
      </c>
      <c r="B4870" s="54" t="s">
        <v>35</v>
      </c>
      <c r="C4870" s="42" t="s">
        <v>10617</v>
      </c>
      <c r="D4870" s="42" t="s">
        <v>10618</v>
      </c>
      <c r="E4870" s="42" t="s">
        <v>10619</v>
      </c>
      <c r="F4870" s="42" t="s">
        <v>10620</v>
      </c>
      <c r="G4870" s="68" t="s">
        <v>40</v>
      </c>
      <c r="H4870" s="68">
        <v>0</v>
      </c>
      <c r="I4870" s="134">
        <v>590000000</v>
      </c>
      <c r="J4870" s="68" t="s">
        <v>41</v>
      </c>
      <c r="K4870" s="68" t="s">
        <v>12277</v>
      </c>
      <c r="L4870" s="68" t="s">
        <v>41</v>
      </c>
      <c r="M4870" s="68" t="s">
        <v>84</v>
      </c>
      <c r="N4870" s="68" t="s">
        <v>353</v>
      </c>
      <c r="O4870" s="98" t="s">
        <v>354</v>
      </c>
      <c r="P4870" s="67" t="s">
        <v>1246</v>
      </c>
      <c r="Q4870" s="68" t="s">
        <v>12835</v>
      </c>
      <c r="R4870" s="58">
        <v>420</v>
      </c>
      <c r="S4870" s="58">
        <v>350</v>
      </c>
      <c r="T4870" s="250">
        <f t="shared" ref="T4870:T4873" si="387">S4870*R4870</f>
        <v>147000</v>
      </c>
      <c r="U4870" s="58">
        <f t="shared" ref="U4870:U4873" si="388">T4870*1.12</f>
        <v>164640.00000000003</v>
      </c>
      <c r="V4870" s="211"/>
      <c r="W4870" s="30">
        <v>2016</v>
      </c>
      <c r="X4870" s="226"/>
    </row>
    <row r="4871" spans="1:24" ht="50.1" customHeight="1">
      <c r="A4871" s="70" t="s">
        <v>12836</v>
      </c>
      <c r="B4871" s="54" t="s">
        <v>35</v>
      </c>
      <c r="C4871" s="42" t="s">
        <v>10617</v>
      </c>
      <c r="D4871" s="42" t="s">
        <v>10618</v>
      </c>
      <c r="E4871" s="42" t="s">
        <v>10619</v>
      </c>
      <c r="F4871" s="42" t="s">
        <v>12837</v>
      </c>
      <c r="G4871" s="68" t="s">
        <v>40</v>
      </c>
      <c r="H4871" s="68">
        <v>0</v>
      </c>
      <c r="I4871" s="134">
        <v>590000000</v>
      </c>
      <c r="J4871" s="68" t="s">
        <v>41</v>
      </c>
      <c r="K4871" s="68" t="s">
        <v>12277</v>
      </c>
      <c r="L4871" s="68" t="s">
        <v>41</v>
      </c>
      <c r="M4871" s="68" t="s">
        <v>84</v>
      </c>
      <c r="N4871" s="68" t="s">
        <v>353</v>
      </c>
      <c r="O4871" s="98" t="s">
        <v>354</v>
      </c>
      <c r="P4871" s="67" t="s">
        <v>1246</v>
      </c>
      <c r="Q4871" s="68" t="s">
        <v>1247</v>
      </c>
      <c r="R4871" s="58">
        <v>360</v>
      </c>
      <c r="S4871" s="58">
        <v>380</v>
      </c>
      <c r="T4871" s="250">
        <f t="shared" si="387"/>
        <v>136800</v>
      </c>
      <c r="U4871" s="58">
        <f t="shared" si="388"/>
        <v>153216.00000000003</v>
      </c>
      <c r="V4871" s="211"/>
      <c r="W4871" s="30">
        <v>2016</v>
      </c>
      <c r="X4871" s="226"/>
    </row>
    <row r="4872" spans="1:24" ht="50.1" customHeight="1">
      <c r="A4872" s="70" t="s">
        <v>12838</v>
      </c>
      <c r="B4872" s="54" t="s">
        <v>35</v>
      </c>
      <c r="C4872" s="42" t="s">
        <v>10617</v>
      </c>
      <c r="D4872" s="42" t="s">
        <v>10618</v>
      </c>
      <c r="E4872" s="42" t="s">
        <v>10619</v>
      </c>
      <c r="F4872" s="42" t="s">
        <v>10622</v>
      </c>
      <c r="G4872" s="68" t="s">
        <v>40</v>
      </c>
      <c r="H4872" s="68">
        <v>0</v>
      </c>
      <c r="I4872" s="134">
        <v>590000000</v>
      </c>
      <c r="J4872" s="68" t="s">
        <v>41</v>
      </c>
      <c r="K4872" s="68" t="s">
        <v>12277</v>
      </c>
      <c r="L4872" s="68" t="s">
        <v>41</v>
      </c>
      <c r="M4872" s="68" t="s">
        <v>84</v>
      </c>
      <c r="N4872" s="68" t="s">
        <v>353</v>
      </c>
      <c r="O4872" s="98" t="s">
        <v>354</v>
      </c>
      <c r="P4872" s="67" t="s">
        <v>1246</v>
      </c>
      <c r="Q4872" s="68" t="s">
        <v>12835</v>
      </c>
      <c r="R4872" s="58">
        <v>200</v>
      </c>
      <c r="S4872" s="58">
        <v>480</v>
      </c>
      <c r="T4872" s="250">
        <f t="shared" si="387"/>
        <v>96000</v>
      </c>
      <c r="U4872" s="58">
        <f>T4872*1.12</f>
        <v>107520.00000000001</v>
      </c>
      <c r="V4872" s="211"/>
      <c r="W4872" s="30">
        <v>2016</v>
      </c>
      <c r="X4872" s="226"/>
    </row>
    <row r="4873" spans="1:24" ht="50.1" customHeight="1">
      <c r="A4873" s="70" t="s">
        <v>12839</v>
      </c>
      <c r="B4873" s="54" t="s">
        <v>35</v>
      </c>
      <c r="C4873" s="42" t="s">
        <v>10564</v>
      </c>
      <c r="D4873" s="42" t="s">
        <v>12840</v>
      </c>
      <c r="E4873" s="42" t="s">
        <v>10565</v>
      </c>
      <c r="F4873" s="133" t="s">
        <v>12841</v>
      </c>
      <c r="G4873" s="68" t="s">
        <v>40</v>
      </c>
      <c r="H4873" s="68">
        <v>0</v>
      </c>
      <c r="I4873" s="134">
        <v>590000000</v>
      </c>
      <c r="J4873" s="68" t="s">
        <v>41</v>
      </c>
      <c r="K4873" s="68" t="s">
        <v>12277</v>
      </c>
      <c r="L4873" s="68" t="s">
        <v>41</v>
      </c>
      <c r="M4873" s="68" t="s">
        <v>84</v>
      </c>
      <c r="N4873" s="68" t="s">
        <v>12842</v>
      </c>
      <c r="O4873" s="98" t="s">
        <v>11367</v>
      </c>
      <c r="P4873" s="67" t="s">
        <v>994</v>
      </c>
      <c r="Q4873" s="68" t="s">
        <v>1222</v>
      </c>
      <c r="R4873" s="58">
        <v>1335</v>
      </c>
      <c r="S4873" s="250">
        <v>1650</v>
      </c>
      <c r="T4873" s="58">
        <f t="shared" si="387"/>
        <v>2202750</v>
      </c>
      <c r="U4873" s="58">
        <f t="shared" si="388"/>
        <v>2467080.0000000005</v>
      </c>
      <c r="V4873" s="211"/>
      <c r="W4873" s="30">
        <v>2016</v>
      </c>
      <c r="X4873" s="226"/>
    </row>
    <row r="4874" spans="1:24" ht="50.1" customHeight="1">
      <c r="A4874" s="70" t="s">
        <v>12845</v>
      </c>
      <c r="B4874" s="30" t="s">
        <v>35</v>
      </c>
      <c r="C4874" s="42" t="s">
        <v>7034</v>
      </c>
      <c r="D4874" s="42" t="s">
        <v>7035</v>
      </c>
      <c r="E4874" s="42" t="s">
        <v>1873</v>
      </c>
      <c r="F4874" s="42" t="s">
        <v>12846</v>
      </c>
      <c r="G4874" s="30" t="s">
        <v>40</v>
      </c>
      <c r="H4874" s="30">
        <v>0</v>
      </c>
      <c r="I4874" s="32">
        <v>590000000</v>
      </c>
      <c r="J4874" s="32" t="s">
        <v>41</v>
      </c>
      <c r="K4874" s="30" t="s">
        <v>12277</v>
      </c>
      <c r="L4874" s="32" t="s">
        <v>41</v>
      </c>
      <c r="M4874" s="30" t="s">
        <v>84</v>
      </c>
      <c r="N4874" s="30" t="s">
        <v>1099</v>
      </c>
      <c r="O4874" s="32" t="s">
        <v>1844</v>
      </c>
      <c r="P4874" s="32">
        <v>796</v>
      </c>
      <c r="Q4874" s="30" t="s">
        <v>47</v>
      </c>
      <c r="R4874" s="58">
        <v>12</v>
      </c>
      <c r="S4874" s="58">
        <v>3740</v>
      </c>
      <c r="T4874" s="58">
        <f t="shared" ref="T4874" si="389">R4874*S4874</f>
        <v>44880</v>
      </c>
      <c r="U4874" s="58">
        <f t="shared" ref="U4874:U4881" si="390">T4874*1.12</f>
        <v>50265.600000000006</v>
      </c>
      <c r="V4874" s="64"/>
      <c r="W4874" s="32">
        <v>2016</v>
      </c>
      <c r="X4874" s="30"/>
    </row>
    <row r="4875" spans="1:24" ht="50.1" customHeight="1">
      <c r="A4875" s="70" t="s">
        <v>12847</v>
      </c>
      <c r="B4875" s="30" t="s">
        <v>35</v>
      </c>
      <c r="C4875" s="42" t="s">
        <v>7047</v>
      </c>
      <c r="D4875" s="42" t="s">
        <v>7048</v>
      </c>
      <c r="E4875" s="42" t="s">
        <v>1873</v>
      </c>
      <c r="F4875" s="42" t="s">
        <v>12848</v>
      </c>
      <c r="G4875" s="30" t="s">
        <v>40</v>
      </c>
      <c r="H4875" s="30">
        <v>0</v>
      </c>
      <c r="I4875" s="32">
        <v>590000000</v>
      </c>
      <c r="J4875" s="32" t="s">
        <v>41</v>
      </c>
      <c r="K4875" s="30" t="s">
        <v>12277</v>
      </c>
      <c r="L4875" s="32" t="s">
        <v>41</v>
      </c>
      <c r="M4875" s="30" t="s">
        <v>84</v>
      </c>
      <c r="N4875" s="30" t="s">
        <v>1099</v>
      </c>
      <c r="O4875" s="32" t="s">
        <v>1844</v>
      </c>
      <c r="P4875" s="32">
        <v>796</v>
      </c>
      <c r="Q4875" s="30" t="s">
        <v>47</v>
      </c>
      <c r="R4875" s="58">
        <v>12</v>
      </c>
      <c r="S4875" s="58">
        <v>4815</v>
      </c>
      <c r="T4875" s="58">
        <f>R4875*S4875</f>
        <v>57780</v>
      </c>
      <c r="U4875" s="58">
        <f t="shared" si="390"/>
        <v>64713.600000000006</v>
      </c>
      <c r="V4875" s="64"/>
      <c r="W4875" s="32">
        <v>2016</v>
      </c>
      <c r="X4875" s="30"/>
    </row>
    <row r="4876" spans="1:24" ht="50.1" customHeight="1">
      <c r="A4876" s="70" t="s">
        <v>12849</v>
      </c>
      <c r="B4876" s="30" t="s">
        <v>35</v>
      </c>
      <c r="C4876" s="42" t="s">
        <v>5646</v>
      </c>
      <c r="D4876" s="42" t="s">
        <v>5647</v>
      </c>
      <c r="E4876" s="42" t="s">
        <v>1094</v>
      </c>
      <c r="F4876" s="42" t="s">
        <v>12850</v>
      </c>
      <c r="G4876" s="30" t="s">
        <v>40</v>
      </c>
      <c r="H4876" s="30">
        <v>0</v>
      </c>
      <c r="I4876" s="32">
        <v>590000000</v>
      </c>
      <c r="J4876" s="32" t="s">
        <v>41</v>
      </c>
      <c r="K4876" s="30" t="s">
        <v>12277</v>
      </c>
      <c r="L4876" s="32" t="s">
        <v>41</v>
      </c>
      <c r="M4876" s="30" t="s">
        <v>84</v>
      </c>
      <c r="N4876" s="30" t="s">
        <v>1099</v>
      </c>
      <c r="O4876" s="32" t="s">
        <v>1844</v>
      </c>
      <c r="P4876" s="32">
        <v>796</v>
      </c>
      <c r="Q4876" s="30" t="s">
        <v>47</v>
      </c>
      <c r="R4876" s="58">
        <v>12</v>
      </c>
      <c r="S4876" s="58">
        <v>6485</v>
      </c>
      <c r="T4876" s="58">
        <f t="shared" ref="T4876:T4877" si="391">R4876*S4876</f>
        <v>77820</v>
      </c>
      <c r="U4876" s="58">
        <f t="shared" si="390"/>
        <v>87158.400000000009</v>
      </c>
      <c r="V4876" s="64"/>
      <c r="W4876" s="32">
        <v>2016</v>
      </c>
      <c r="X4876" s="30"/>
    </row>
    <row r="4877" spans="1:24" ht="50.1" customHeight="1">
      <c r="A4877" s="70" t="s">
        <v>12851</v>
      </c>
      <c r="B4877" s="30" t="s">
        <v>35</v>
      </c>
      <c r="C4877" s="42" t="s">
        <v>5646</v>
      </c>
      <c r="D4877" s="42" t="s">
        <v>5647</v>
      </c>
      <c r="E4877" s="42" t="s">
        <v>1094</v>
      </c>
      <c r="F4877" s="42" t="s">
        <v>12852</v>
      </c>
      <c r="G4877" s="30" t="s">
        <v>40</v>
      </c>
      <c r="H4877" s="30">
        <v>0</v>
      </c>
      <c r="I4877" s="32">
        <v>590000000</v>
      </c>
      <c r="J4877" s="32" t="s">
        <v>41</v>
      </c>
      <c r="K4877" s="30" t="s">
        <v>12277</v>
      </c>
      <c r="L4877" s="32" t="s">
        <v>41</v>
      </c>
      <c r="M4877" s="30" t="s">
        <v>84</v>
      </c>
      <c r="N4877" s="30" t="s">
        <v>1099</v>
      </c>
      <c r="O4877" s="32" t="s">
        <v>1844</v>
      </c>
      <c r="P4877" s="32">
        <v>796</v>
      </c>
      <c r="Q4877" s="30" t="s">
        <v>47</v>
      </c>
      <c r="R4877" s="58">
        <v>15</v>
      </c>
      <c r="S4877" s="58">
        <v>6485</v>
      </c>
      <c r="T4877" s="58">
        <f t="shared" si="391"/>
        <v>97275</v>
      </c>
      <c r="U4877" s="58">
        <f t="shared" si="390"/>
        <v>108948.00000000001</v>
      </c>
      <c r="V4877" s="64"/>
      <c r="W4877" s="32">
        <v>2016</v>
      </c>
      <c r="X4877" s="30"/>
    </row>
    <row r="4878" spans="1:24" ht="50.1" customHeight="1">
      <c r="A4878" s="70" t="s">
        <v>12853</v>
      </c>
      <c r="B4878" s="30" t="s">
        <v>35</v>
      </c>
      <c r="C4878" s="42" t="s">
        <v>7047</v>
      </c>
      <c r="D4878" s="42" t="s">
        <v>7048</v>
      </c>
      <c r="E4878" s="42" t="s">
        <v>1873</v>
      </c>
      <c r="F4878" s="42" t="s">
        <v>12854</v>
      </c>
      <c r="G4878" s="30" t="s">
        <v>40</v>
      </c>
      <c r="H4878" s="30">
        <v>0</v>
      </c>
      <c r="I4878" s="32">
        <v>590000000</v>
      </c>
      <c r="J4878" s="32" t="s">
        <v>41</v>
      </c>
      <c r="K4878" s="30" t="s">
        <v>12277</v>
      </c>
      <c r="L4878" s="32" t="s">
        <v>41</v>
      </c>
      <c r="M4878" s="30" t="s">
        <v>84</v>
      </c>
      <c r="N4878" s="30" t="s">
        <v>1099</v>
      </c>
      <c r="O4878" s="32" t="s">
        <v>1844</v>
      </c>
      <c r="P4878" s="32">
        <v>796</v>
      </c>
      <c r="Q4878" s="30" t="s">
        <v>47</v>
      </c>
      <c r="R4878" s="58">
        <v>15</v>
      </c>
      <c r="S4878" s="58">
        <v>4375</v>
      </c>
      <c r="T4878" s="58">
        <f>R4878*S4878</f>
        <v>65625</v>
      </c>
      <c r="U4878" s="58">
        <f t="shared" si="390"/>
        <v>73500</v>
      </c>
      <c r="V4878" s="64"/>
      <c r="W4878" s="32">
        <v>2016</v>
      </c>
      <c r="X4878" s="30"/>
    </row>
    <row r="4879" spans="1:24" ht="50.1" customHeight="1">
      <c r="A4879" s="70" t="s">
        <v>12855</v>
      </c>
      <c r="B4879" s="30" t="s">
        <v>35</v>
      </c>
      <c r="C4879" s="42" t="s">
        <v>1092</v>
      </c>
      <c r="D4879" s="42" t="s">
        <v>1093</v>
      </c>
      <c r="E4879" s="42" t="s">
        <v>1094</v>
      </c>
      <c r="F4879" s="42" t="s">
        <v>12856</v>
      </c>
      <c r="G4879" s="30" t="s">
        <v>40</v>
      </c>
      <c r="H4879" s="30">
        <v>0</v>
      </c>
      <c r="I4879" s="32">
        <v>590000000</v>
      </c>
      <c r="J4879" s="32" t="s">
        <v>41</v>
      </c>
      <c r="K4879" s="30" t="s">
        <v>12277</v>
      </c>
      <c r="L4879" s="32" t="s">
        <v>41</v>
      </c>
      <c r="M4879" s="30" t="s">
        <v>84</v>
      </c>
      <c r="N4879" s="30" t="s">
        <v>1099</v>
      </c>
      <c r="O4879" s="32" t="s">
        <v>1844</v>
      </c>
      <c r="P4879" s="32">
        <v>796</v>
      </c>
      <c r="Q4879" s="30" t="s">
        <v>47</v>
      </c>
      <c r="R4879" s="58">
        <v>5</v>
      </c>
      <c r="S4879" s="58">
        <v>6730</v>
      </c>
      <c r="T4879" s="58">
        <f>R4879*S4879</f>
        <v>33650</v>
      </c>
      <c r="U4879" s="58">
        <f t="shared" si="390"/>
        <v>37688</v>
      </c>
      <c r="V4879" s="64"/>
      <c r="W4879" s="32">
        <v>2016</v>
      </c>
      <c r="X4879" s="30"/>
    </row>
    <row r="4880" spans="1:24" ht="50.1" customHeight="1">
      <c r="A4880" s="70" t="s">
        <v>12857</v>
      </c>
      <c r="B4880" s="30" t="s">
        <v>35</v>
      </c>
      <c r="C4880" s="42" t="s">
        <v>5646</v>
      </c>
      <c r="D4880" s="42" t="s">
        <v>5647</v>
      </c>
      <c r="E4880" s="42" t="s">
        <v>1094</v>
      </c>
      <c r="F4880" s="42" t="s">
        <v>12858</v>
      </c>
      <c r="G4880" s="30" t="s">
        <v>40</v>
      </c>
      <c r="H4880" s="30">
        <v>0</v>
      </c>
      <c r="I4880" s="32">
        <v>590000000</v>
      </c>
      <c r="J4880" s="32" t="s">
        <v>41</v>
      </c>
      <c r="K4880" s="30" t="s">
        <v>12277</v>
      </c>
      <c r="L4880" s="32" t="s">
        <v>41</v>
      </c>
      <c r="M4880" s="30" t="s">
        <v>84</v>
      </c>
      <c r="N4880" s="30" t="s">
        <v>1099</v>
      </c>
      <c r="O4880" s="32" t="s">
        <v>1844</v>
      </c>
      <c r="P4880" s="32">
        <v>796</v>
      </c>
      <c r="Q4880" s="30" t="s">
        <v>47</v>
      </c>
      <c r="R4880" s="58">
        <v>5</v>
      </c>
      <c r="S4880" s="58">
        <v>6490</v>
      </c>
      <c r="T4880" s="58">
        <f t="shared" ref="T4880" si="392">R4880*S4880</f>
        <v>32450</v>
      </c>
      <c r="U4880" s="58">
        <f t="shared" si="390"/>
        <v>36344</v>
      </c>
      <c r="V4880" s="64"/>
      <c r="W4880" s="32">
        <v>2016</v>
      </c>
      <c r="X4880" s="30"/>
    </row>
    <row r="4881" spans="1:58" ht="50.1" customHeight="1">
      <c r="A4881" s="70" t="s">
        <v>12859</v>
      </c>
      <c r="B4881" s="30" t="s">
        <v>35</v>
      </c>
      <c r="C4881" s="42" t="s">
        <v>7047</v>
      </c>
      <c r="D4881" s="42" t="s">
        <v>7048</v>
      </c>
      <c r="E4881" s="42" t="s">
        <v>1873</v>
      </c>
      <c r="F4881" s="42" t="s">
        <v>12860</v>
      </c>
      <c r="G4881" s="30" t="s">
        <v>40</v>
      </c>
      <c r="H4881" s="30">
        <v>0</v>
      </c>
      <c r="I4881" s="32">
        <v>590000000</v>
      </c>
      <c r="J4881" s="32" t="s">
        <v>41</v>
      </c>
      <c r="K4881" s="30" t="s">
        <v>12277</v>
      </c>
      <c r="L4881" s="32" t="s">
        <v>41</v>
      </c>
      <c r="M4881" s="30" t="s">
        <v>84</v>
      </c>
      <c r="N4881" s="30" t="s">
        <v>1099</v>
      </c>
      <c r="O4881" s="32" t="s">
        <v>1844</v>
      </c>
      <c r="P4881" s="32">
        <v>796</v>
      </c>
      <c r="Q4881" s="30" t="s">
        <v>47</v>
      </c>
      <c r="R4881" s="58">
        <v>5</v>
      </c>
      <c r="S4881" s="58">
        <v>4375</v>
      </c>
      <c r="T4881" s="58">
        <f>R4881*S4881</f>
        <v>21875</v>
      </c>
      <c r="U4881" s="58">
        <f t="shared" si="390"/>
        <v>24500.000000000004</v>
      </c>
      <c r="V4881" s="64"/>
      <c r="W4881" s="32">
        <v>2016</v>
      </c>
      <c r="X4881" s="30"/>
    </row>
    <row r="4882" spans="1:58" s="40" customFormat="1" ht="50.1" customHeight="1">
      <c r="A4882" s="70" t="s">
        <v>12874</v>
      </c>
      <c r="B4882" s="30" t="s">
        <v>35</v>
      </c>
      <c r="C4882" s="42" t="s">
        <v>12875</v>
      </c>
      <c r="D4882" s="42" t="s">
        <v>1219</v>
      </c>
      <c r="E4882" s="42" t="s">
        <v>12876</v>
      </c>
      <c r="F4882" s="42" t="s">
        <v>12877</v>
      </c>
      <c r="G4882" s="30" t="s">
        <v>121</v>
      </c>
      <c r="H4882" s="30">
        <v>0</v>
      </c>
      <c r="I4882" s="67">
        <v>590000000</v>
      </c>
      <c r="J4882" s="32" t="s">
        <v>41</v>
      </c>
      <c r="K4882" s="30" t="s">
        <v>12277</v>
      </c>
      <c r="L4882" s="32" t="s">
        <v>43</v>
      </c>
      <c r="M4882" s="30" t="s">
        <v>84</v>
      </c>
      <c r="N4882" s="30" t="s">
        <v>12872</v>
      </c>
      <c r="O4882" s="30" t="s">
        <v>483</v>
      </c>
      <c r="P4882" s="98" t="s">
        <v>994</v>
      </c>
      <c r="Q4882" s="30" t="s">
        <v>1222</v>
      </c>
      <c r="R4882" s="58">
        <v>65</v>
      </c>
      <c r="S4882" s="58">
        <v>1188</v>
      </c>
      <c r="T4882" s="119">
        <f t="shared" ref="T4882:T4890" si="393">R4882*S4882</f>
        <v>77220</v>
      </c>
      <c r="U4882" s="119">
        <f t="shared" ref="U4882:U4890" si="394">T4882*1.12</f>
        <v>86486.400000000009</v>
      </c>
      <c r="V4882" s="123"/>
      <c r="W4882" s="32">
        <v>2016</v>
      </c>
      <c r="X4882" s="123"/>
      <c r="Y4882" s="364"/>
      <c r="Z4882" s="364"/>
      <c r="AA4882" s="364"/>
      <c r="AB4882" s="364"/>
      <c r="AC4882" s="364"/>
      <c r="AD4882" s="364"/>
      <c r="AE4882" s="364"/>
      <c r="AF4882" s="364"/>
      <c r="AG4882" s="364"/>
      <c r="AH4882" s="39"/>
      <c r="AI4882" s="39"/>
      <c r="AJ4882" s="39"/>
      <c r="AK4882" s="39"/>
      <c r="AL4882" s="39"/>
      <c r="AM4882" s="39"/>
      <c r="AN4882" s="39"/>
      <c r="AO4882" s="39"/>
      <c r="AP4882" s="39"/>
      <c r="AQ4882" s="39"/>
      <c r="AR4882" s="39"/>
      <c r="AS4882" s="39"/>
      <c r="AT4882" s="39"/>
      <c r="AU4882" s="39"/>
      <c r="AV4882" s="39"/>
      <c r="AW4882" s="39"/>
      <c r="AX4882" s="39"/>
      <c r="AY4882" s="39"/>
      <c r="AZ4882" s="39"/>
      <c r="BA4882" s="39"/>
      <c r="BB4882" s="39"/>
      <c r="BC4882" s="39"/>
      <c r="BD4882" s="39"/>
      <c r="BE4882" s="39"/>
      <c r="BF4882" s="39"/>
    </row>
    <row r="4883" spans="1:58" s="40" customFormat="1" ht="50.1" customHeight="1">
      <c r="A4883" s="70" t="s">
        <v>12878</v>
      </c>
      <c r="B4883" s="30" t="s">
        <v>35</v>
      </c>
      <c r="C4883" s="42" t="s">
        <v>12879</v>
      </c>
      <c r="D4883" s="42" t="s">
        <v>1219</v>
      </c>
      <c r="E4883" s="42" t="s">
        <v>12880</v>
      </c>
      <c r="F4883" s="42" t="s">
        <v>12881</v>
      </c>
      <c r="G4883" s="30" t="s">
        <v>121</v>
      </c>
      <c r="H4883" s="30">
        <v>0</v>
      </c>
      <c r="I4883" s="67">
        <v>590000000</v>
      </c>
      <c r="J4883" s="32" t="s">
        <v>41</v>
      </c>
      <c r="K4883" s="30" t="s">
        <v>12277</v>
      </c>
      <c r="L4883" s="32" t="s">
        <v>43</v>
      </c>
      <c r="M4883" s="30" t="s">
        <v>84</v>
      </c>
      <c r="N4883" s="30" t="s">
        <v>12872</v>
      </c>
      <c r="O4883" s="30" t="s">
        <v>483</v>
      </c>
      <c r="P4883" s="98" t="s">
        <v>994</v>
      </c>
      <c r="Q4883" s="30" t="s">
        <v>1222</v>
      </c>
      <c r="R4883" s="58">
        <v>450</v>
      </c>
      <c r="S4883" s="58">
        <v>242</v>
      </c>
      <c r="T4883" s="119">
        <f t="shared" si="393"/>
        <v>108900</v>
      </c>
      <c r="U4883" s="119">
        <f t="shared" si="394"/>
        <v>121968.00000000001</v>
      </c>
      <c r="V4883" s="123"/>
      <c r="W4883" s="32">
        <v>2016</v>
      </c>
      <c r="X4883" s="123"/>
      <c r="Y4883" s="364"/>
      <c r="Z4883" s="364"/>
      <c r="AA4883" s="364"/>
      <c r="AB4883" s="364"/>
      <c r="AC4883" s="364"/>
      <c r="AD4883" s="364"/>
      <c r="AE4883" s="364"/>
      <c r="AF4883" s="364"/>
      <c r="AG4883" s="364"/>
      <c r="AH4883" s="39"/>
      <c r="AI4883" s="39"/>
      <c r="AJ4883" s="39"/>
      <c r="AK4883" s="39"/>
      <c r="AL4883" s="39"/>
      <c r="AM4883" s="39"/>
      <c r="AN4883" s="39"/>
      <c r="AO4883" s="39"/>
      <c r="AP4883" s="39"/>
      <c r="AQ4883" s="39"/>
      <c r="AR4883" s="39"/>
      <c r="AS4883" s="39"/>
      <c r="AT4883" s="39"/>
      <c r="AU4883" s="39"/>
      <c r="AV4883" s="39"/>
      <c r="AW4883" s="39"/>
      <c r="AX4883" s="39"/>
      <c r="AY4883" s="39"/>
      <c r="AZ4883" s="39"/>
      <c r="BA4883" s="39"/>
      <c r="BB4883" s="39"/>
      <c r="BC4883" s="39"/>
      <c r="BD4883" s="39"/>
      <c r="BE4883" s="39"/>
      <c r="BF4883" s="39"/>
    </row>
    <row r="4884" spans="1:58" s="40" customFormat="1" ht="50.1" customHeight="1">
      <c r="A4884" s="70" t="s">
        <v>12882</v>
      </c>
      <c r="B4884" s="30" t="s">
        <v>35</v>
      </c>
      <c r="C4884" s="42" t="s">
        <v>12883</v>
      </c>
      <c r="D4884" s="42" t="s">
        <v>1219</v>
      </c>
      <c r="E4884" s="42" t="s">
        <v>12884</v>
      </c>
      <c r="F4884" s="42" t="s">
        <v>12884</v>
      </c>
      <c r="G4884" s="30" t="s">
        <v>121</v>
      </c>
      <c r="H4884" s="30">
        <v>0</v>
      </c>
      <c r="I4884" s="67">
        <v>590000000</v>
      </c>
      <c r="J4884" s="32" t="s">
        <v>41</v>
      </c>
      <c r="K4884" s="30" t="s">
        <v>12277</v>
      </c>
      <c r="L4884" s="32" t="s">
        <v>43</v>
      </c>
      <c r="M4884" s="30" t="s">
        <v>84</v>
      </c>
      <c r="N4884" s="30" t="s">
        <v>12872</v>
      </c>
      <c r="O4884" s="30" t="s">
        <v>483</v>
      </c>
      <c r="P4884" s="98" t="s">
        <v>994</v>
      </c>
      <c r="Q4884" s="30" t="s">
        <v>1222</v>
      </c>
      <c r="R4884" s="58">
        <v>60</v>
      </c>
      <c r="S4884" s="58">
        <v>697</v>
      </c>
      <c r="T4884" s="119">
        <f t="shared" si="393"/>
        <v>41820</v>
      </c>
      <c r="U4884" s="119">
        <f t="shared" si="394"/>
        <v>46838.400000000001</v>
      </c>
      <c r="V4884" s="123"/>
      <c r="W4884" s="32">
        <v>2016</v>
      </c>
      <c r="X4884" s="123"/>
      <c r="Y4884" s="364"/>
      <c r="Z4884" s="364"/>
      <c r="AA4884" s="364"/>
      <c r="AB4884" s="364"/>
      <c r="AC4884" s="364"/>
      <c r="AD4884" s="364"/>
      <c r="AE4884" s="364"/>
      <c r="AF4884" s="364"/>
      <c r="AG4884" s="364"/>
      <c r="AH4884" s="39"/>
      <c r="AI4884" s="39"/>
      <c r="AJ4884" s="39"/>
      <c r="AK4884" s="39"/>
      <c r="AL4884" s="39"/>
      <c r="AM4884" s="39"/>
      <c r="AN4884" s="39"/>
      <c r="AO4884" s="39"/>
      <c r="AP4884" s="39"/>
      <c r="AQ4884" s="39"/>
      <c r="AR4884" s="39"/>
      <c r="AS4884" s="39"/>
      <c r="AT4884" s="39"/>
      <c r="AU4884" s="39"/>
      <c r="AV4884" s="39"/>
      <c r="AW4884" s="39"/>
      <c r="AX4884" s="39"/>
      <c r="AY4884" s="39"/>
      <c r="AZ4884" s="39"/>
      <c r="BA4884" s="39"/>
      <c r="BB4884" s="39"/>
      <c r="BC4884" s="39"/>
      <c r="BD4884" s="39"/>
      <c r="BE4884" s="39"/>
      <c r="BF4884" s="39"/>
    </row>
    <row r="4885" spans="1:58" s="40" customFormat="1" ht="50.1" customHeight="1">
      <c r="A4885" s="70" t="s">
        <v>12885</v>
      </c>
      <c r="B4885" s="30" t="s">
        <v>35</v>
      </c>
      <c r="C4885" s="42" t="s">
        <v>12886</v>
      </c>
      <c r="D4885" s="42" t="s">
        <v>1219</v>
      </c>
      <c r="E4885" s="42" t="s">
        <v>12887</v>
      </c>
      <c r="F4885" s="42" t="s">
        <v>12887</v>
      </c>
      <c r="G4885" s="30" t="s">
        <v>121</v>
      </c>
      <c r="H4885" s="30">
        <v>0</v>
      </c>
      <c r="I4885" s="67">
        <v>590000000</v>
      </c>
      <c r="J4885" s="32" t="s">
        <v>41</v>
      </c>
      <c r="K4885" s="30" t="s">
        <v>12277</v>
      </c>
      <c r="L4885" s="32" t="s">
        <v>43</v>
      </c>
      <c r="M4885" s="30" t="s">
        <v>84</v>
      </c>
      <c r="N4885" s="30" t="s">
        <v>12872</v>
      </c>
      <c r="O4885" s="30" t="s">
        <v>483</v>
      </c>
      <c r="P4885" s="98" t="s">
        <v>994</v>
      </c>
      <c r="Q4885" s="30" t="s">
        <v>1222</v>
      </c>
      <c r="R4885" s="58">
        <v>60</v>
      </c>
      <c r="S4885" s="58">
        <v>1232</v>
      </c>
      <c r="T4885" s="119">
        <f t="shared" si="393"/>
        <v>73920</v>
      </c>
      <c r="U4885" s="119">
        <f t="shared" si="394"/>
        <v>82790.400000000009</v>
      </c>
      <c r="V4885" s="123"/>
      <c r="W4885" s="32">
        <v>2016</v>
      </c>
      <c r="X4885" s="123"/>
      <c r="Y4885" s="364"/>
      <c r="Z4885" s="364"/>
      <c r="AA4885" s="364"/>
      <c r="AB4885" s="364"/>
      <c r="AC4885" s="364"/>
      <c r="AD4885" s="364"/>
      <c r="AE4885" s="364"/>
      <c r="AF4885" s="364"/>
      <c r="AG4885" s="364"/>
      <c r="AH4885" s="39"/>
      <c r="AI4885" s="39"/>
      <c r="AJ4885" s="39"/>
      <c r="AK4885" s="39"/>
      <c r="AL4885" s="39"/>
      <c r="AM4885" s="39"/>
      <c r="AN4885" s="39"/>
      <c r="AO4885" s="39"/>
      <c r="AP4885" s="39"/>
      <c r="AQ4885" s="39"/>
      <c r="AR4885" s="39"/>
      <c r="AS4885" s="39"/>
      <c r="AT4885" s="39"/>
      <c r="AU4885" s="39"/>
      <c r="AV4885" s="39"/>
      <c r="AW4885" s="39"/>
      <c r="AX4885" s="39"/>
      <c r="AY4885" s="39"/>
      <c r="AZ4885" s="39"/>
      <c r="BA4885" s="39"/>
      <c r="BB4885" s="39"/>
      <c r="BC4885" s="39"/>
      <c r="BD4885" s="39"/>
      <c r="BE4885" s="39"/>
      <c r="BF4885" s="39"/>
    </row>
    <row r="4886" spans="1:58" s="40" customFormat="1" ht="50.1" customHeight="1">
      <c r="A4886" s="70" t="s">
        <v>12888</v>
      </c>
      <c r="B4886" s="30" t="s">
        <v>35</v>
      </c>
      <c r="C4886" s="42" t="s">
        <v>9958</v>
      </c>
      <c r="D4886" s="42" t="s">
        <v>1219</v>
      </c>
      <c r="E4886" s="42" t="s">
        <v>9959</v>
      </c>
      <c r="F4886" s="42" t="s">
        <v>12889</v>
      </c>
      <c r="G4886" s="30" t="s">
        <v>121</v>
      </c>
      <c r="H4886" s="30">
        <v>0</v>
      </c>
      <c r="I4886" s="67">
        <v>590000000</v>
      </c>
      <c r="J4886" s="32" t="s">
        <v>41</v>
      </c>
      <c r="K4886" s="30" t="s">
        <v>12277</v>
      </c>
      <c r="L4886" s="32" t="s">
        <v>43</v>
      </c>
      <c r="M4886" s="30" t="s">
        <v>84</v>
      </c>
      <c r="N4886" s="30" t="s">
        <v>12872</v>
      </c>
      <c r="O4886" s="30" t="s">
        <v>483</v>
      </c>
      <c r="P4886" s="98" t="s">
        <v>994</v>
      </c>
      <c r="Q4886" s="30" t="s">
        <v>1222</v>
      </c>
      <c r="R4886" s="58">
        <v>100</v>
      </c>
      <c r="S4886" s="58">
        <v>278</v>
      </c>
      <c r="T4886" s="119">
        <f t="shared" si="393"/>
        <v>27800</v>
      </c>
      <c r="U4886" s="119">
        <f t="shared" si="394"/>
        <v>31136.000000000004</v>
      </c>
      <c r="V4886" s="123"/>
      <c r="W4886" s="32">
        <v>2016</v>
      </c>
      <c r="X4886" s="123"/>
      <c r="Y4886" s="364"/>
      <c r="Z4886" s="364"/>
      <c r="AA4886" s="364"/>
      <c r="AB4886" s="364"/>
      <c r="AC4886" s="364"/>
      <c r="AD4886" s="364"/>
      <c r="AE4886" s="364"/>
      <c r="AF4886" s="364"/>
      <c r="AG4886" s="364"/>
      <c r="AH4886" s="39"/>
      <c r="AI4886" s="39"/>
      <c r="AJ4886" s="39"/>
      <c r="AK4886" s="39"/>
      <c r="AL4886" s="39"/>
      <c r="AM4886" s="39"/>
      <c r="AN4886" s="39"/>
      <c r="AO4886" s="39"/>
      <c r="AP4886" s="39"/>
      <c r="AQ4886" s="39"/>
      <c r="AR4886" s="39"/>
      <c r="AS4886" s="39"/>
      <c r="AT4886" s="39"/>
      <c r="AU4886" s="39"/>
      <c r="AV4886" s="39"/>
      <c r="AW4886" s="39"/>
      <c r="AX4886" s="39"/>
      <c r="AY4886" s="39"/>
      <c r="AZ4886" s="39"/>
      <c r="BA4886" s="39"/>
      <c r="BB4886" s="39"/>
      <c r="BC4886" s="39"/>
      <c r="BD4886" s="39"/>
      <c r="BE4886" s="39"/>
      <c r="BF4886" s="39"/>
    </row>
    <row r="4887" spans="1:58" s="40" customFormat="1" ht="50.1" customHeight="1">
      <c r="A4887" s="70" t="s">
        <v>12890</v>
      </c>
      <c r="B4887" s="30" t="s">
        <v>35</v>
      </c>
      <c r="C4887" s="42" t="s">
        <v>12891</v>
      </c>
      <c r="D4887" s="42" t="s">
        <v>1219</v>
      </c>
      <c r="E4887" s="42" t="s">
        <v>12892</v>
      </c>
      <c r="F4887" s="42" t="s">
        <v>12893</v>
      </c>
      <c r="G4887" s="30" t="s">
        <v>121</v>
      </c>
      <c r="H4887" s="30">
        <v>0</v>
      </c>
      <c r="I4887" s="67">
        <v>590000000</v>
      </c>
      <c r="J4887" s="32" t="s">
        <v>41</v>
      </c>
      <c r="K4887" s="30" t="s">
        <v>12277</v>
      </c>
      <c r="L4887" s="32" t="s">
        <v>43</v>
      </c>
      <c r="M4887" s="30" t="s">
        <v>84</v>
      </c>
      <c r="N4887" s="30" t="s">
        <v>12872</v>
      </c>
      <c r="O4887" s="30" t="s">
        <v>483</v>
      </c>
      <c r="P4887" s="98" t="s">
        <v>994</v>
      </c>
      <c r="Q4887" s="30" t="s">
        <v>1222</v>
      </c>
      <c r="R4887" s="250">
        <v>45</v>
      </c>
      <c r="S4887" s="250">
        <v>78.599999999999994</v>
      </c>
      <c r="T4887" s="119">
        <f t="shared" si="393"/>
        <v>3536.9999999999995</v>
      </c>
      <c r="U4887" s="119">
        <f t="shared" si="394"/>
        <v>3961.44</v>
      </c>
      <c r="V4887" s="123"/>
      <c r="W4887" s="32">
        <v>2016</v>
      </c>
      <c r="X4887" s="123"/>
      <c r="Y4887" s="364"/>
      <c r="Z4887" s="364"/>
      <c r="AA4887" s="364"/>
      <c r="AB4887" s="364"/>
      <c r="AC4887" s="364"/>
      <c r="AD4887" s="364"/>
      <c r="AE4887" s="364"/>
      <c r="AF4887" s="364"/>
      <c r="AG4887" s="364"/>
      <c r="AH4887" s="39"/>
      <c r="AI4887" s="39"/>
      <c r="AJ4887" s="39"/>
      <c r="AK4887" s="39"/>
      <c r="AL4887" s="39"/>
      <c r="AM4887" s="39"/>
      <c r="AN4887" s="39"/>
      <c r="AO4887" s="39"/>
      <c r="AP4887" s="39"/>
      <c r="AQ4887" s="39"/>
      <c r="AR4887" s="39"/>
      <c r="AS4887" s="39"/>
      <c r="AT4887" s="39"/>
      <c r="AU4887" s="39"/>
      <c r="AV4887" s="39"/>
      <c r="AW4887" s="39"/>
      <c r="AX4887" s="39"/>
      <c r="AY4887" s="39"/>
      <c r="AZ4887" s="39"/>
      <c r="BA4887" s="39"/>
      <c r="BB4887" s="39"/>
      <c r="BC4887" s="39"/>
      <c r="BD4887" s="39"/>
      <c r="BE4887" s="39"/>
      <c r="BF4887" s="39"/>
    </row>
    <row r="4888" spans="1:58" s="40" customFormat="1" ht="50.1" customHeight="1">
      <c r="A4888" s="70" t="s">
        <v>12894</v>
      </c>
      <c r="B4888" s="30" t="s">
        <v>35</v>
      </c>
      <c r="C4888" s="42" t="s">
        <v>12895</v>
      </c>
      <c r="D4888" s="42" t="s">
        <v>4673</v>
      </c>
      <c r="E4888" s="42" t="s">
        <v>12896</v>
      </c>
      <c r="F4888" s="42" t="s">
        <v>12897</v>
      </c>
      <c r="G4888" s="30" t="s">
        <v>121</v>
      </c>
      <c r="H4888" s="30">
        <v>0</v>
      </c>
      <c r="I4888" s="67">
        <v>590000000</v>
      </c>
      <c r="J4888" s="32" t="s">
        <v>41</v>
      </c>
      <c r="K4888" s="30" t="s">
        <v>12277</v>
      </c>
      <c r="L4888" s="32" t="s">
        <v>43</v>
      </c>
      <c r="M4888" s="30" t="s">
        <v>84</v>
      </c>
      <c r="N4888" s="30" t="s">
        <v>12872</v>
      </c>
      <c r="O4888" s="30" t="s">
        <v>483</v>
      </c>
      <c r="P4888" s="98" t="s">
        <v>994</v>
      </c>
      <c r="Q4888" s="30" t="s">
        <v>1222</v>
      </c>
      <c r="R4888" s="250">
        <v>10</v>
      </c>
      <c r="S4888" s="250">
        <v>61.6</v>
      </c>
      <c r="T4888" s="119">
        <f t="shared" si="393"/>
        <v>616</v>
      </c>
      <c r="U4888" s="119">
        <f t="shared" si="394"/>
        <v>689.92000000000007</v>
      </c>
      <c r="V4888" s="123"/>
      <c r="W4888" s="32">
        <v>2016</v>
      </c>
      <c r="X4888" s="123"/>
      <c r="Y4888" s="364"/>
      <c r="Z4888" s="364"/>
      <c r="AA4888" s="364"/>
      <c r="AB4888" s="364"/>
      <c r="AC4888" s="364"/>
      <c r="AD4888" s="364"/>
      <c r="AE4888" s="364"/>
      <c r="AF4888" s="364"/>
      <c r="AG4888" s="364"/>
      <c r="AH4888" s="39"/>
      <c r="AI4888" s="39"/>
      <c r="AJ4888" s="39"/>
      <c r="AK4888" s="39"/>
      <c r="AL4888" s="39"/>
      <c r="AM4888" s="39"/>
      <c r="AN4888" s="39"/>
      <c r="AO4888" s="39"/>
      <c r="AP4888" s="39"/>
      <c r="AQ4888" s="39"/>
      <c r="AR4888" s="39"/>
      <c r="AS4888" s="39"/>
      <c r="AT4888" s="39"/>
      <c r="AU4888" s="39"/>
      <c r="AV4888" s="39"/>
      <c r="AW4888" s="39"/>
      <c r="AX4888" s="39"/>
      <c r="AY4888" s="39"/>
      <c r="AZ4888" s="39"/>
      <c r="BA4888" s="39"/>
      <c r="BB4888" s="39"/>
      <c r="BC4888" s="39"/>
      <c r="BD4888" s="39"/>
      <c r="BE4888" s="39"/>
      <c r="BF4888" s="39"/>
    </row>
    <row r="4889" spans="1:58" s="40" customFormat="1" ht="50.1" customHeight="1">
      <c r="A4889" s="70" t="s">
        <v>12898</v>
      </c>
      <c r="B4889" s="30" t="s">
        <v>35</v>
      </c>
      <c r="C4889" s="42" t="s">
        <v>12899</v>
      </c>
      <c r="D4889" s="42" t="s">
        <v>4673</v>
      </c>
      <c r="E4889" s="42" t="s">
        <v>12900</v>
      </c>
      <c r="F4889" s="42" t="s">
        <v>12901</v>
      </c>
      <c r="G4889" s="30" t="s">
        <v>121</v>
      </c>
      <c r="H4889" s="30">
        <v>0</v>
      </c>
      <c r="I4889" s="67">
        <v>590000000</v>
      </c>
      <c r="J4889" s="32" t="s">
        <v>41</v>
      </c>
      <c r="K4889" s="30" t="s">
        <v>12277</v>
      </c>
      <c r="L4889" s="32" t="s">
        <v>43</v>
      </c>
      <c r="M4889" s="30" t="s">
        <v>84</v>
      </c>
      <c r="N4889" s="30" t="s">
        <v>12872</v>
      </c>
      <c r="O4889" s="30" t="s">
        <v>483</v>
      </c>
      <c r="P4889" s="98" t="s">
        <v>994</v>
      </c>
      <c r="Q4889" s="30" t="s">
        <v>1222</v>
      </c>
      <c r="R4889" s="250">
        <v>10</v>
      </c>
      <c r="S4889" s="250">
        <v>22.3</v>
      </c>
      <c r="T4889" s="119">
        <f t="shared" si="393"/>
        <v>223</v>
      </c>
      <c r="U4889" s="119">
        <f t="shared" si="394"/>
        <v>249.76000000000002</v>
      </c>
      <c r="V4889" s="123"/>
      <c r="W4889" s="32">
        <v>2016</v>
      </c>
      <c r="X4889" s="123"/>
      <c r="Y4889" s="364"/>
      <c r="Z4889" s="364"/>
      <c r="AA4889" s="364"/>
      <c r="AB4889" s="364"/>
      <c r="AC4889" s="364"/>
      <c r="AD4889" s="364"/>
      <c r="AE4889" s="364"/>
      <c r="AF4889" s="364"/>
      <c r="AG4889" s="364"/>
      <c r="AH4889" s="39"/>
      <c r="AI4889" s="39"/>
      <c r="AJ4889" s="39"/>
      <c r="AK4889" s="39"/>
      <c r="AL4889" s="39"/>
      <c r="AM4889" s="39"/>
      <c r="AN4889" s="39"/>
      <c r="AO4889" s="39"/>
      <c r="AP4889" s="39"/>
      <c r="AQ4889" s="39"/>
      <c r="AR4889" s="39"/>
      <c r="AS4889" s="39"/>
      <c r="AT4889" s="39"/>
      <c r="AU4889" s="39"/>
      <c r="AV4889" s="39"/>
      <c r="AW4889" s="39"/>
      <c r="AX4889" s="39"/>
      <c r="AY4889" s="39"/>
      <c r="AZ4889" s="39"/>
      <c r="BA4889" s="39"/>
      <c r="BB4889" s="39"/>
      <c r="BC4889" s="39"/>
      <c r="BD4889" s="39"/>
      <c r="BE4889" s="39"/>
      <c r="BF4889" s="39"/>
    </row>
    <row r="4890" spans="1:58" s="40" customFormat="1" ht="50.1" customHeight="1">
      <c r="A4890" s="70" t="s">
        <v>12902</v>
      </c>
      <c r="B4890" s="30" t="s">
        <v>35</v>
      </c>
      <c r="C4890" s="42" t="s">
        <v>12903</v>
      </c>
      <c r="D4890" s="42" t="s">
        <v>4673</v>
      </c>
      <c r="E4890" s="42" t="s">
        <v>12904</v>
      </c>
      <c r="F4890" s="31" t="s">
        <v>12905</v>
      </c>
      <c r="G4890" s="30" t="s">
        <v>121</v>
      </c>
      <c r="H4890" s="30">
        <v>0</v>
      </c>
      <c r="I4890" s="67">
        <v>590000000</v>
      </c>
      <c r="J4890" s="32" t="s">
        <v>41</v>
      </c>
      <c r="K4890" s="30" t="s">
        <v>12277</v>
      </c>
      <c r="L4890" s="32" t="s">
        <v>43</v>
      </c>
      <c r="M4890" s="30" t="s">
        <v>84</v>
      </c>
      <c r="N4890" s="30" t="s">
        <v>12872</v>
      </c>
      <c r="O4890" s="30" t="s">
        <v>483</v>
      </c>
      <c r="P4890" s="98" t="s">
        <v>994</v>
      </c>
      <c r="Q4890" s="30" t="s">
        <v>1222</v>
      </c>
      <c r="R4890" s="250">
        <v>4</v>
      </c>
      <c r="S4890" s="250">
        <v>111.61</v>
      </c>
      <c r="T4890" s="119">
        <f t="shared" si="393"/>
        <v>446.44</v>
      </c>
      <c r="U4890" s="119">
        <f t="shared" si="394"/>
        <v>500.01280000000003</v>
      </c>
      <c r="V4890" s="123"/>
      <c r="W4890" s="32">
        <v>2016</v>
      </c>
      <c r="X4890" s="123"/>
      <c r="Y4890" s="364"/>
      <c r="Z4890" s="364"/>
      <c r="AA4890" s="364"/>
      <c r="AB4890" s="364"/>
      <c r="AC4890" s="364"/>
      <c r="AD4890" s="364"/>
      <c r="AE4890" s="364"/>
      <c r="AF4890" s="364"/>
      <c r="AG4890" s="364"/>
      <c r="AH4890" s="39"/>
      <c r="AI4890" s="39"/>
      <c r="AJ4890" s="39"/>
      <c r="AK4890" s="39"/>
      <c r="AL4890" s="39"/>
      <c r="AM4890" s="39"/>
      <c r="AN4890" s="39"/>
      <c r="AO4890" s="39"/>
      <c r="AP4890" s="39"/>
      <c r="AQ4890" s="39"/>
      <c r="AR4890" s="39"/>
      <c r="AS4890" s="39"/>
      <c r="AT4890" s="39"/>
      <c r="AU4890" s="39"/>
      <c r="AV4890" s="39"/>
      <c r="AW4890" s="39"/>
      <c r="AX4890" s="39"/>
      <c r="AY4890" s="39"/>
      <c r="AZ4890" s="39"/>
      <c r="BA4890" s="39"/>
      <c r="BB4890" s="39"/>
      <c r="BC4890" s="39"/>
      <c r="BD4890" s="39"/>
      <c r="BE4890" s="39"/>
      <c r="BF4890" s="39"/>
    </row>
    <row r="4891" spans="1:58" s="40" customFormat="1" ht="50.1" customHeight="1">
      <c r="A4891" s="70" t="s">
        <v>12906</v>
      </c>
      <c r="B4891" s="30" t="s">
        <v>35</v>
      </c>
      <c r="C4891" s="42" t="s">
        <v>12907</v>
      </c>
      <c r="D4891" s="42" t="s">
        <v>540</v>
      </c>
      <c r="E4891" s="42" t="s">
        <v>12908</v>
      </c>
      <c r="F4891" s="42" t="s">
        <v>12909</v>
      </c>
      <c r="G4891" s="30" t="s">
        <v>40</v>
      </c>
      <c r="H4891" s="30">
        <v>0</v>
      </c>
      <c r="I4891" s="67">
        <v>590000000</v>
      </c>
      <c r="J4891" s="32" t="s">
        <v>41</v>
      </c>
      <c r="K4891" s="30" t="s">
        <v>12277</v>
      </c>
      <c r="L4891" s="32" t="s">
        <v>43</v>
      </c>
      <c r="M4891" s="30" t="s">
        <v>84</v>
      </c>
      <c r="N4891" s="30" t="s">
        <v>45</v>
      </c>
      <c r="O4891" s="32" t="s">
        <v>62</v>
      </c>
      <c r="P4891" s="32">
        <v>796</v>
      </c>
      <c r="Q4891" s="30" t="s">
        <v>47</v>
      </c>
      <c r="R4891" s="58">
        <v>10</v>
      </c>
      <c r="S4891" s="58">
        <v>2200</v>
      </c>
      <c r="T4891" s="58">
        <f>R4891*S4891</f>
        <v>22000</v>
      </c>
      <c r="U4891" s="58">
        <f>T4891*1.12</f>
        <v>24640.000000000004</v>
      </c>
      <c r="V4891" s="30"/>
      <c r="W4891" s="30">
        <v>2016</v>
      </c>
      <c r="X4891" s="30"/>
      <c r="Y4891" s="364"/>
      <c r="Z4891" s="364"/>
      <c r="AA4891" s="364"/>
      <c r="AB4891" s="364"/>
      <c r="AC4891" s="364"/>
      <c r="AD4891" s="364"/>
      <c r="AE4891" s="364"/>
      <c r="AF4891" s="364"/>
      <c r="AG4891" s="364"/>
      <c r="AH4891" s="39"/>
      <c r="AI4891" s="39"/>
      <c r="AJ4891" s="39"/>
      <c r="AK4891" s="39"/>
      <c r="AL4891" s="39"/>
      <c r="AM4891" s="39"/>
      <c r="AN4891" s="39"/>
      <c r="AO4891" s="39"/>
      <c r="AP4891" s="39"/>
      <c r="AQ4891" s="39"/>
      <c r="AR4891" s="39"/>
      <c r="AS4891" s="39"/>
      <c r="AT4891" s="39"/>
      <c r="AU4891" s="39"/>
      <c r="AV4891" s="39"/>
      <c r="AW4891" s="39"/>
      <c r="AX4891" s="39"/>
      <c r="AY4891" s="39"/>
      <c r="AZ4891" s="39"/>
      <c r="BA4891" s="39"/>
      <c r="BB4891" s="39"/>
      <c r="BC4891" s="39"/>
      <c r="BD4891" s="39"/>
      <c r="BE4891" s="39"/>
      <c r="BF4891" s="39"/>
    </row>
    <row r="4892" spans="1:58" s="40" customFormat="1" ht="50.1" customHeight="1">
      <c r="A4892" s="70" t="s">
        <v>12910</v>
      </c>
      <c r="B4892" s="30" t="s">
        <v>35</v>
      </c>
      <c r="C4892" s="42" t="s">
        <v>12911</v>
      </c>
      <c r="D4892" s="42" t="s">
        <v>12912</v>
      </c>
      <c r="E4892" s="42" t="s">
        <v>12913</v>
      </c>
      <c r="F4892" s="42" t="s">
        <v>12914</v>
      </c>
      <c r="G4892" s="30" t="s">
        <v>40</v>
      </c>
      <c r="H4892" s="30">
        <v>0</v>
      </c>
      <c r="I4892" s="67">
        <v>590000000</v>
      </c>
      <c r="J4892" s="32" t="s">
        <v>41</v>
      </c>
      <c r="K4892" s="30" t="s">
        <v>12277</v>
      </c>
      <c r="L4892" s="32" t="s">
        <v>43</v>
      </c>
      <c r="M4892" s="30" t="s">
        <v>84</v>
      </c>
      <c r="N4892" s="30" t="s">
        <v>45</v>
      </c>
      <c r="O4892" s="32" t="s">
        <v>62</v>
      </c>
      <c r="P4892" s="32">
        <v>796</v>
      </c>
      <c r="Q4892" s="30" t="s">
        <v>47</v>
      </c>
      <c r="R4892" s="58">
        <v>4</v>
      </c>
      <c r="S4892" s="58">
        <v>1500</v>
      </c>
      <c r="T4892" s="58">
        <f t="shared" ref="T4892:T4895" si="395">R4892*S4892</f>
        <v>6000</v>
      </c>
      <c r="U4892" s="58">
        <f t="shared" ref="U4892:U4895" si="396">T4892*1.12</f>
        <v>6720.0000000000009</v>
      </c>
      <c r="V4892" s="30"/>
      <c r="W4892" s="30">
        <v>2016</v>
      </c>
      <c r="X4892" s="30"/>
      <c r="Y4892" s="364"/>
      <c r="Z4892" s="364"/>
      <c r="AA4892" s="364"/>
      <c r="AB4892" s="364"/>
      <c r="AC4892" s="364"/>
      <c r="AD4892" s="364"/>
      <c r="AE4892" s="364"/>
      <c r="AF4892" s="364"/>
      <c r="AG4892" s="364"/>
      <c r="AH4892" s="39"/>
      <c r="AI4892" s="39"/>
      <c r="AJ4892" s="39"/>
      <c r="AK4892" s="39"/>
      <c r="AL4892" s="39"/>
      <c r="AM4892" s="39"/>
      <c r="AN4892" s="39"/>
      <c r="AO4892" s="39"/>
      <c r="AP4892" s="39"/>
      <c r="AQ4892" s="39"/>
      <c r="AR4892" s="39"/>
      <c r="AS4892" s="39"/>
      <c r="AT4892" s="39"/>
      <c r="AU4892" s="39"/>
      <c r="AV4892" s="39"/>
      <c r="AW4892" s="39"/>
      <c r="AX4892" s="39"/>
      <c r="AY4892" s="39"/>
      <c r="AZ4892" s="39"/>
      <c r="BA4892" s="39"/>
      <c r="BB4892" s="39"/>
      <c r="BC4892" s="39"/>
      <c r="BD4892" s="39"/>
      <c r="BE4892" s="39"/>
      <c r="BF4892" s="39"/>
    </row>
    <row r="4893" spans="1:58" s="40" customFormat="1" ht="50.1" customHeight="1">
      <c r="A4893" s="70" t="s">
        <v>12915</v>
      </c>
      <c r="B4893" s="30" t="s">
        <v>35</v>
      </c>
      <c r="C4893" s="42" t="s">
        <v>12916</v>
      </c>
      <c r="D4893" s="42" t="s">
        <v>12917</v>
      </c>
      <c r="E4893" s="42" t="s">
        <v>12918</v>
      </c>
      <c r="F4893" s="42" t="s">
        <v>12909</v>
      </c>
      <c r="G4893" s="30" t="s">
        <v>40</v>
      </c>
      <c r="H4893" s="30">
        <v>0</v>
      </c>
      <c r="I4893" s="67">
        <v>590000000</v>
      </c>
      <c r="J4893" s="32" t="s">
        <v>41</v>
      </c>
      <c r="K4893" s="30" t="s">
        <v>12277</v>
      </c>
      <c r="L4893" s="32" t="s">
        <v>43</v>
      </c>
      <c r="M4893" s="30" t="s">
        <v>84</v>
      </c>
      <c r="N4893" s="30" t="s">
        <v>45</v>
      </c>
      <c r="O4893" s="32" t="s">
        <v>62</v>
      </c>
      <c r="P4893" s="32">
        <v>796</v>
      </c>
      <c r="Q4893" s="30" t="s">
        <v>47</v>
      </c>
      <c r="R4893" s="58">
        <v>2</v>
      </c>
      <c r="S4893" s="58">
        <v>13500</v>
      </c>
      <c r="T4893" s="58">
        <f t="shared" si="395"/>
        <v>27000</v>
      </c>
      <c r="U4893" s="58">
        <f t="shared" si="396"/>
        <v>30240.000000000004</v>
      </c>
      <c r="V4893" s="30"/>
      <c r="W4893" s="30">
        <v>2016</v>
      </c>
      <c r="X4893" s="30"/>
      <c r="Y4893" s="364"/>
      <c r="Z4893" s="364"/>
      <c r="AA4893" s="364"/>
      <c r="AB4893" s="364"/>
      <c r="AC4893" s="364"/>
      <c r="AD4893" s="364"/>
      <c r="AE4893" s="364"/>
      <c r="AF4893" s="364"/>
      <c r="AG4893" s="364"/>
      <c r="AH4893" s="39"/>
      <c r="AI4893" s="39"/>
      <c r="AJ4893" s="39"/>
      <c r="AK4893" s="39"/>
      <c r="AL4893" s="39"/>
      <c r="AM4893" s="39"/>
      <c r="AN4893" s="39"/>
      <c r="AO4893" s="39"/>
      <c r="AP4893" s="39"/>
      <c r="AQ4893" s="39"/>
      <c r="AR4893" s="39"/>
      <c r="AS4893" s="39"/>
      <c r="AT4893" s="39"/>
      <c r="AU4893" s="39"/>
      <c r="AV4893" s="39"/>
      <c r="AW4893" s="39"/>
      <c r="AX4893" s="39"/>
      <c r="AY4893" s="39"/>
      <c r="AZ4893" s="39"/>
      <c r="BA4893" s="39"/>
      <c r="BB4893" s="39"/>
      <c r="BC4893" s="39"/>
      <c r="BD4893" s="39"/>
      <c r="BE4893" s="39"/>
      <c r="BF4893" s="39"/>
    </row>
    <row r="4894" spans="1:58" s="40" customFormat="1" ht="50.1" customHeight="1">
      <c r="A4894" s="70" t="s">
        <v>12919</v>
      </c>
      <c r="B4894" s="30" t="s">
        <v>35</v>
      </c>
      <c r="C4894" s="42" t="s">
        <v>12920</v>
      </c>
      <c r="D4894" s="42" t="s">
        <v>12921</v>
      </c>
      <c r="E4894" s="42" t="s">
        <v>12922</v>
      </c>
      <c r="F4894" s="42" t="s">
        <v>12923</v>
      </c>
      <c r="G4894" s="30" t="s">
        <v>40</v>
      </c>
      <c r="H4894" s="30">
        <v>0</v>
      </c>
      <c r="I4894" s="67">
        <v>590000000</v>
      </c>
      <c r="J4894" s="32" t="s">
        <v>41</v>
      </c>
      <c r="K4894" s="30" t="s">
        <v>12277</v>
      </c>
      <c r="L4894" s="32" t="s">
        <v>43</v>
      </c>
      <c r="M4894" s="30" t="s">
        <v>84</v>
      </c>
      <c r="N4894" s="30" t="s">
        <v>45</v>
      </c>
      <c r="O4894" s="32" t="s">
        <v>62</v>
      </c>
      <c r="P4894" s="32">
        <v>796</v>
      </c>
      <c r="Q4894" s="30" t="s">
        <v>47</v>
      </c>
      <c r="R4894" s="58">
        <v>1</v>
      </c>
      <c r="S4894" s="58">
        <v>20500</v>
      </c>
      <c r="T4894" s="58">
        <f t="shared" si="395"/>
        <v>20500</v>
      </c>
      <c r="U4894" s="58">
        <f t="shared" si="396"/>
        <v>22960.000000000004</v>
      </c>
      <c r="V4894" s="30"/>
      <c r="W4894" s="30">
        <v>2016</v>
      </c>
      <c r="X4894" s="30"/>
      <c r="Y4894" s="364"/>
      <c r="Z4894" s="364"/>
      <c r="AA4894" s="364"/>
      <c r="AB4894" s="364"/>
      <c r="AC4894" s="364"/>
      <c r="AD4894" s="364"/>
      <c r="AE4894" s="364"/>
      <c r="AF4894" s="364"/>
      <c r="AG4894" s="364"/>
      <c r="AH4894" s="39"/>
      <c r="AI4894" s="39"/>
      <c r="AJ4894" s="39"/>
      <c r="AK4894" s="39"/>
      <c r="AL4894" s="39"/>
      <c r="AM4894" s="39"/>
      <c r="AN4894" s="39"/>
      <c r="AO4894" s="39"/>
      <c r="AP4894" s="39"/>
      <c r="AQ4894" s="39"/>
      <c r="AR4894" s="39"/>
      <c r="AS4894" s="39"/>
      <c r="AT4894" s="39"/>
      <c r="AU4894" s="39"/>
      <c r="AV4894" s="39"/>
      <c r="AW4894" s="39"/>
      <c r="AX4894" s="39"/>
      <c r="AY4894" s="39"/>
      <c r="AZ4894" s="39"/>
      <c r="BA4894" s="39"/>
      <c r="BB4894" s="39"/>
      <c r="BC4894" s="39"/>
      <c r="BD4894" s="39"/>
      <c r="BE4894" s="39"/>
      <c r="BF4894" s="39"/>
    </row>
    <row r="4895" spans="1:58" s="40" customFormat="1" ht="50.1" customHeight="1">
      <c r="A4895" s="70" t="s">
        <v>12924</v>
      </c>
      <c r="B4895" s="30" t="s">
        <v>35</v>
      </c>
      <c r="C4895" s="42" t="s">
        <v>2180</v>
      </c>
      <c r="D4895" s="42" t="s">
        <v>2130</v>
      </c>
      <c r="E4895" s="42" t="s">
        <v>2181</v>
      </c>
      <c r="F4895" s="42" t="s">
        <v>12909</v>
      </c>
      <c r="G4895" s="30" t="s">
        <v>40</v>
      </c>
      <c r="H4895" s="30">
        <v>0</v>
      </c>
      <c r="I4895" s="67">
        <v>590000000</v>
      </c>
      <c r="J4895" s="32" t="s">
        <v>41</v>
      </c>
      <c r="K4895" s="30" t="s">
        <v>12277</v>
      </c>
      <c r="L4895" s="32" t="s">
        <v>43</v>
      </c>
      <c r="M4895" s="30" t="s">
        <v>84</v>
      </c>
      <c r="N4895" s="30" t="s">
        <v>45</v>
      </c>
      <c r="O4895" s="32" t="s">
        <v>62</v>
      </c>
      <c r="P4895" s="32">
        <v>796</v>
      </c>
      <c r="Q4895" s="30" t="s">
        <v>47</v>
      </c>
      <c r="R4895" s="58">
        <v>1</v>
      </c>
      <c r="S4895" s="58">
        <v>15625</v>
      </c>
      <c r="T4895" s="58">
        <f t="shared" si="395"/>
        <v>15625</v>
      </c>
      <c r="U4895" s="58">
        <f t="shared" si="396"/>
        <v>17500</v>
      </c>
      <c r="V4895" s="30"/>
      <c r="W4895" s="30">
        <v>2016</v>
      </c>
      <c r="X4895" s="30"/>
      <c r="Y4895" s="364"/>
      <c r="Z4895" s="364"/>
      <c r="AA4895" s="364"/>
      <c r="AB4895" s="364"/>
      <c r="AC4895" s="364"/>
      <c r="AD4895" s="364"/>
      <c r="AE4895" s="364"/>
      <c r="AF4895" s="364"/>
      <c r="AG4895" s="364"/>
      <c r="AH4895" s="39"/>
      <c r="AI4895" s="39"/>
      <c r="AJ4895" s="39"/>
      <c r="AK4895" s="39"/>
      <c r="AL4895" s="39"/>
      <c r="AM4895" s="39"/>
      <c r="AN4895" s="39"/>
      <c r="AO4895" s="39"/>
      <c r="AP4895" s="39"/>
      <c r="AQ4895" s="39"/>
      <c r="AR4895" s="39"/>
      <c r="AS4895" s="39"/>
      <c r="AT4895" s="39"/>
      <c r="AU4895" s="39"/>
      <c r="AV4895" s="39"/>
      <c r="AW4895" s="39"/>
      <c r="AX4895" s="39"/>
      <c r="AY4895" s="39"/>
      <c r="AZ4895" s="39"/>
      <c r="BA4895" s="39"/>
      <c r="BB4895" s="39"/>
      <c r="BC4895" s="39"/>
      <c r="BD4895" s="39"/>
      <c r="BE4895" s="39"/>
      <c r="BF4895" s="39"/>
    </row>
    <row r="4896" spans="1:58" s="40" customFormat="1" ht="50.1" customHeight="1">
      <c r="A4896" s="70" t="s">
        <v>12925</v>
      </c>
      <c r="B4896" s="30" t="s">
        <v>35</v>
      </c>
      <c r="C4896" s="42" t="s">
        <v>12926</v>
      </c>
      <c r="D4896" s="42" t="s">
        <v>12927</v>
      </c>
      <c r="E4896" s="42" t="s">
        <v>12928</v>
      </c>
      <c r="F4896" s="42"/>
      <c r="G4896" s="30" t="s">
        <v>40</v>
      </c>
      <c r="H4896" s="30">
        <v>0</v>
      </c>
      <c r="I4896" s="351">
        <v>590000000</v>
      </c>
      <c r="J4896" s="32" t="s">
        <v>41</v>
      </c>
      <c r="K4896" s="68" t="s">
        <v>12277</v>
      </c>
      <c r="L4896" s="32" t="s">
        <v>43</v>
      </c>
      <c r="M4896" s="68" t="s">
        <v>44</v>
      </c>
      <c r="N4896" s="68" t="s">
        <v>11733</v>
      </c>
      <c r="O4896" s="54" t="s">
        <v>166</v>
      </c>
      <c r="P4896" s="67" t="s">
        <v>2806</v>
      </c>
      <c r="Q4896" s="30" t="s">
        <v>2807</v>
      </c>
      <c r="R4896" s="58">
        <v>1.5</v>
      </c>
      <c r="S4896" s="58">
        <v>5100</v>
      </c>
      <c r="T4896" s="58">
        <f>S4896*R4896</f>
        <v>7650</v>
      </c>
      <c r="U4896" s="58">
        <f>T4896*1.12</f>
        <v>8568</v>
      </c>
      <c r="V4896" s="30"/>
      <c r="W4896" s="32">
        <v>2016</v>
      </c>
      <c r="X4896" s="30"/>
      <c r="Y4896" s="364"/>
      <c r="Z4896" s="364"/>
      <c r="AA4896" s="364"/>
      <c r="AB4896" s="364"/>
      <c r="AC4896" s="364"/>
      <c r="AD4896" s="364"/>
      <c r="AE4896" s="364"/>
      <c r="AF4896" s="364"/>
      <c r="AG4896" s="364"/>
      <c r="AH4896" s="39"/>
      <c r="AI4896" s="39"/>
      <c r="AJ4896" s="39"/>
      <c r="AK4896" s="39"/>
      <c r="AL4896" s="39"/>
      <c r="AM4896" s="39"/>
      <c r="AN4896" s="39"/>
      <c r="AO4896" s="39"/>
      <c r="AP4896" s="39"/>
      <c r="AQ4896" s="39"/>
      <c r="AR4896" s="39"/>
      <c r="AS4896" s="39"/>
      <c r="AT4896" s="39"/>
      <c r="AU4896" s="39"/>
      <c r="AV4896" s="39"/>
      <c r="AW4896" s="39"/>
      <c r="AX4896" s="39"/>
      <c r="AY4896" s="39"/>
      <c r="AZ4896" s="39"/>
      <c r="BA4896" s="39"/>
      <c r="BB4896" s="39"/>
      <c r="BC4896" s="39"/>
      <c r="BD4896" s="39"/>
      <c r="BE4896" s="39"/>
      <c r="BF4896" s="39"/>
    </row>
    <row r="4897" spans="1:58" s="40" customFormat="1" ht="50.1" customHeight="1">
      <c r="A4897" s="70" t="s">
        <v>12931</v>
      </c>
      <c r="B4897" s="30" t="s">
        <v>35</v>
      </c>
      <c r="C4897" s="42" t="s">
        <v>9857</v>
      </c>
      <c r="D4897" s="42" t="s">
        <v>9858</v>
      </c>
      <c r="E4897" s="42" t="s">
        <v>9859</v>
      </c>
      <c r="F4897" s="42" t="s">
        <v>9860</v>
      </c>
      <c r="G4897" s="30" t="s">
        <v>40</v>
      </c>
      <c r="H4897" s="30">
        <v>0</v>
      </c>
      <c r="I4897" s="67">
        <v>590000000</v>
      </c>
      <c r="J4897" s="32" t="s">
        <v>41</v>
      </c>
      <c r="K4897" s="30" t="s">
        <v>12277</v>
      </c>
      <c r="L4897" s="32" t="s">
        <v>43</v>
      </c>
      <c r="M4897" s="30" t="s">
        <v>84</v>
      </c>
      <c r="N4897" s="30" t="s">
        <v>12932</v>
      </c>
      <c r="O4897" s="30" t="s">
        <v>11565</v>
      </c>
      <c r="P4897" s="30">
        <v>112</v>
      </c>
      <c r="Q4897" s="30" t="s">
        <v>190</v>
      </c>
      <c r="R4897" s="58">
        <v>5000</v>
      </c>
      <c r="S4897" s="58">
        <v>51.79</v>
      </c>
      <c r="T4897" s="58">
        <f>R4897*S4897</f>
        <v>258950</v>
      </c>
      <c r="U4897" s="58">
        <f>T4897*1.12</f>
        <v>290024</v>
      </c>
      <c r="V4897" s="30"/>
      <c r="W4897" s="30">
        <v>2016</v>
      </c>
      <c r="X4897" s="30"/>
      <c r="Y4897" s="364"/>
      <c r="Z4897" s="364"/>
      <c r="AA4897" s="364"/>
      <c r="AB4897" s="364"/>
      <c r="AC4897" s="364"/>
      <c r="AD4897" s="364"/>
      <c r="AE4897" s="364"/>
      <c r="AF4897" s="364"/>
      <c r="AG4897" s="364"/>
      <c r="AH4897" s="39"/>
      <c r="AI4897" s="39"/>
      <c r="AJ4897" s="39"/>
      <c r="AK4897" s="39"/>
      <c r="AL4897" s="39"/>
      <c r="AM4897" s="39"/>
      <c r="AN4897" s="39"/>
      <c r="AO4897" s="39"/>
      <c r="AP4897" s="39"/>
      <c r="AQ4897" s="39"/>
      <c r="AR4897" s="39"/>
      <c r="AS4897" s="39"/>
      <c r="AT4897" s="39"/>
      <c r="AU4897" s="39"/>
      <c r="AV4897" s="39"/>
      <c r="AW4897" s="39"/>
      <c r="AX4897" s="39"/>
      <c r="AY4897" s="39"/>
      <c r="AZ4897" s="39"/>
      <c r="BA4897" s="39"/>
      <c r="BB4897" s="39"/>
      <c r="BC4897" s="39"/>
      <c r="BD4897" s="39"/>
      <c r="BE4897" s="39"/>
      <c r="BF4897" s="39"/>
    </row>
    <row r="4898" spans="1:58" s="40" customFormat="1" ht="50.1" customHeight="1">
      <c r="A4898" s="70" t="s">
        <v>12939</v>
      </c>
      <c r="B4898" s="30" t="s">
        <v>35</v>
      </c>
      <c r="C4898" s="42" t="s">
        <v>11090</v>
      </c>
      <c r="D4898" s="376" t="s">
        <v>11091</v>
      </c>
      <c r="E4898" s="42" t="s">
        <v>11092</v>
      </c>
      <c r="F4898" s="42" t="s">
        <v>12940</v>
      </c>
      <c r="G4898" s="30" t="s">
        <v>40</v>
      </c>
      <c r="H4898" s="30">
        <v>0</v>
      </c>
      <c r="I4898" s="67">
        <v>590000000</v>
      </c>
      <c r="J4898" s="32" t="s">
        <v>41</v>
      </c>
      <c r="K4898" s="30" t="s">
        <v>12277</v>
      </c>
      <c r="L4898" s="32" t="s">
        <v>43</v>
      </c>
      <c r="M4898" s="30" t="s">
        <v>84</v>
      </c>
      <c r="N4898" s="30" t="s">
        <v>5229</v>
      </c>
      <c r="O4898" s="30" t="s">
        <v>62</v>
      </c>
      <c r="P4898" s="30">
        <v>796</v>
      </c>
      <c r="Q4898" s="30" t="s">
        <v>47</v>
      </c>
      <c r="R4898" s="58">
        <v>8</v>
      </c>
      <c r="S4898" s="58">
        <v>10000</v>
      </c>
      <c r="T4898" s="58">
        <f>R4898*S4898</f>
        <v>80000</v>
      </c>
      <c r="U4898" s="58">
        <f>T4898*1.12</f>
        <v>89600.000000000015</v>
      </c>
      <c r="V4898" s="30"/>
      <c r="W4898" s="30">
        <v>2016</v>
      </c>
      <c r="X4898" s="30"/>
      <c r="Y4898" s="364"/>
      <c r="Z4898" s="364"/>
      <c r="AA4898" s="364"/>
      <c r="AB4898" s="364"/>
      <c r="AC4898" s="364"/>
      <c r="AD4898" s="364"/>
      <c r="AE4898" s="364"/>
      <c r="AF4898" s="364"/>
      <c r="AG4898" s="364"/>
      <c r="AH4898" s="39"/>
      <c r="AI4898" s="39"/>
      <c r="AJ4898" s="39"/>
      <c r="AK4898" s="39"/>
      <c r="AL4898" s="39"/>
      <c r="AM4898" s="39"/>
      <c r="AN4898" s="39"/>
      <c r="AO4898" s="39"/>
      <c r="AP4898" s="39"/>
      <c r="AQ4898" s="39"/>
      <c r="AR4898" s="39"/>
      <c r="AS4898" s="39"/>
      <c r="AT4898" s="39"/>
      <c r="AU4898" s="39"/>
      <c r="AV4898" s="39"/>
      <c r="AW4898" s="39"/>
      <c r="AX4898" s="39"/>
      <c r="AY4898" s="39"/>
      <c r="AZ4898" s="39"/>
      <c r="BA4898" s="39"/>
      <c r="BB4898" s="39"/>
      <c r="BC4898" s="39"/>
      <c r="BD4898" s="39"/>
      <c r="BE4898" s="39"/>
      <c r="BF4898" s="39"/>
    </row>
    <row r="4899" spans="1:58" s="40" customFormat="1" ht="50.1" customHeight="1">
      <c r="A4899" s="70" t="s">
        <v>12941</v>
      </c>
      <c r="B4899" s="54" t="s">
        <v>35</v>
      </c>
      <c r="C4899" s="245" t="s">
        <v>12942</v>
      </c>
      <c r="D4899" s="42" t="s">
        <v>12943</v>
      </c>
      <c r="E4899" s="42" t="s">
        <v>12944</v>
      </c>
      <c r="F4899" s="42" t="s">
        <v>12945</v>
      </c>
      <c r="G4899" s="30" t="s">
        <v>40</v>
      </c>
      <c r="H4899" s="239">
        <v>0</v>
      </c>
      <c r="I4899" s="313">
        <v>590000000</v>
      </c>
      <c r="J4899" s="68" t="s">
        <v>394</v>
      </c>
      <c r="K4899" s="253" t="s">
        <v>12277</v>
      </c>
      <c r="L4899" s="30" t="s">
        <v>396</v>
      </c>
      <c r="M4899" s="30" t="s">
        <v>84</v>
      </c>
      <c r="N4899" s="30" t="s">
        <v>1481</v>
      </c>
      <c r="O4899" s="30" t="s">
        <v>62</v>
      </c>
      <c r="P4899" s="70">
        <v>796</v>
      </c>
      <c r="Q4899" s="30" t="s">
        <v>47</v>
      </c>
      <c r="R4899" s="58">
        <v>400</v>
      </c>
      <c r="S4899" s="58">
        <v>108</v>
      </c>
      <c r="T4899" s="58">
        <f>R4899*S4899</f>
        <v>43200</v>
      </c>
      <c r="U4899" s="58">
        <f>T4899*1.12</f>
        <v>48384.000000000007</v>
      </c>
      <c r="V4899" s="30"/>
      <c r="W4899" s="68">
        <v>2016</v>
      </c>
      <c r="X4899" s="30"/>
      <c r="Y4899" s="364"/>
      <c r="Z4899" s="364"/>
      <c r="AA4899" s="364"/>
      <c r="AB4899" s="364"/>
      <c r="AC4899" s="364"/>
      <c r="AD4899" s="364"/>
      <c r="AE4899" s="364"/>
      <c r="AF4899" s="364"/>
      <c r="AG4899" s="364"/>
      <c r="AH4899" s="39"/>
      <c r="AI4899" s="39"/>
      <c r="AJ4899" s="39"/>
      <c r="AK4899" s="39"/>
      <c r="AL4899" s="39"/>
      <c r="AM4899" s="39"/>
      <c r="AN4899" s="39"/>
      <c r="AO4899" s="39"/>
      <c r="AP4899" s="39"/>
      <c r="AQ4899" s="39"/>
      <c r="AR4899" s="39"/>
      <c r="AS4899" s="39"/>
      <c r="AT4899" s="39"/>
      <c r="AU4899" s="39"/>
      <c r="AV4899" s="39"/>
      <c r="AW4899" s="39"/>
      <c r="AX4899" s="39"/>
      <c r="AY4899" s="39"/>
      <c r="AZ4899" s="39"/>
      <c r="BA4899" s="39"/>
      <c r="BB4899" s="39"/>
      <c r="BC4899" s="39"/>
      <c r="BD4899" s="39"/>
      <c r="BE4899" s="39"/>
      <c r="BF4899" s="39"/>
    </row>
    <row r="4900" spans="1:58" s="40" customFormat="1" ht="50.1" customHeight="1">
      <c r="A4900" s="70" t="s">
        <v>12961</v>
      </c>
      <c r="B4900" s="30" t="s">
        <v>35</v>
      </c>
      <c r="C4900" s="42" t="s">
        <v>12962</v>
      </c>
      <c r="D4900" s="42" t="s">
        <v>10473</v>
      </c>
      <c r="E4900" s="42" t="s">
        <v>12963</v>
      </c>
      <c r="F4900" s="42" t="s">
        <v>12964</v>
      </c>
      <c r="G4900" s="30" t="s">
        <v>40</v>
      </c>
      <c r="H4900" s="30">
        <v>0</v>
      </c>
      <c r="I4900" s="67">
        <v>590000000</v>
      </c>
      <c r="J4900" s="32" t="s">
        <v>41</v>
      </c>
      <c r="K4900" s="48" t="s">
        <v>12277</v>
      </c>
      <c r="L4900" s="32" t="s">
        <v>41</v>
      </c>
      <c r="M4900" s="98" t="s">
        <v>44</v>
      </c>
      <c r="N4900" s="30" t="s">
        <v>676</v>
      </c>
      <c r="O4900" s="67" t="s">
        <v>483</v>
      </c>
      <c r="P4900" s="32">
        <v>166</v>
      </c>
      <c r="Q4900" s="98" t="s">
        <v>134</v>
      </c>
      <c r="R4900" s="373">
        <v>0.32600000000000001</v>
      </c>
      <c r="S4900" s="58">
        <v>7187.5</v>
      </c>
      <c r="T4900" s="58">
        <f t="shared" ref="T4900:T4907" si="397">S4900*R4900</f>
        <v>2343.125</v>
      </c>
      <c r="U4900" s="58">
        <f t="shared" ref="U4900:U4909" si="398">T4900*1.12</f>
        <v>2624.3</v>
      </c>
      <c r="V4900" s="98"/>
      <c r="W4900" s="32">
        <v>2016</v>
      </c>
      <c r="X4900" s="30"/>
      <c r="Y4900" s="364"/>
      <c r="Z4900" s="364"/>
      <c r="AA4900" s="364"/>
      <c r="AB4900" s="364"/>
      <c r="AC4900" s="364"/>
      <c r="AD4900" s="364"/>
      <c r="AE4900" s="364"/>
      <c r="AF4900" s="364"/>
      <c r="AG4900" s="364"/>
      <c r="AH4900" s="39"/>
      <c r="AI4900" s="39"/>
      <c r="AJ4900" s="39"/>
      <c r="AK4900" s="39"/>
      <c r="AL4900" s="39"/>
      <c r="AM4900" s="39"/>
      <c r="AN4900" s="39"/>
      <c r="AO4900" s="39"/>
      <c r="AP4900" s="39"/>
      <c r="AQ4900" s="39"/>
      <c r="AR4900" s="39"/>
      <c r="AS4900" s="39"/>
      <c r="AT4900" s="39"/>
      <c r="AU4900" s="39"/>
      <c r="AV4900" s="39"/>
      <c r="AW4900" s="39"/>
      <c r="AX4900" s="39"/>
      <c r="AY4900" s="39"/>
      <c r="AZ4900" s="39"/>
      <c r="BA4900" s="39"/>
      <c r="BB4900" s="39"/>
      <c r="BC4900" s="39"/>
      <c r="BD4900" s="39"/>
      <c r="BE4900" s="39"/>
      <c r="BF4900" s="39"/>
    </row>
    <row r="4901" spans="1:58" s="40" customFormat="1" ht="50.1" customHeight="1">
      <c r="A4901" s="70" t="s">
        <v>12965</v>
      </c>
      <c r="B4901" s="30" t="s">
        <v>35</v>
      </c>
      <c r="C4901" s="42" t="s">
        <v>12966</v>
      </c>
      <c r="D4901" s="42" t="s">
        <v>10473</v>
      </c>
      <c r="E4901" s="42" t="s">
        <v>12967</v>
      </c>
      <c r="F4901" s="42" t="s">
        <v>12968</v>
      </c>
      <c r="G4901" s="30" t="s">
        <v>40</v>
      </c>
      <c r="H4901" s="30">
        <v>0</v>
      </c>
      <c r="I4901" s="67">
        <v>590000000</v>
      </c>
      <c r="J4901" s="32" t="s">
        <v>41</v>
      </c>
      <c r="K4901" s="48" t="s">
        <v>12277</v>
      </c>
      <c r="L4901" s="32" t="s">
        <v>41</v>
      </c>
      <c r="M4901" s="98" t="s">
        <v>44</v>
      </c>
      <c r="N4901" s="30" t="s">
        <v>676</v>
      </c>
      <c r="O4901" s="67" t="s">
        <v>483</v>
      </c>
      <c r="P4901" s="32">
        <v>166</v>
      </c>
      <c r="Q4901" s="98" t="s">
        <v>134</v>
      </c>
      <c r="R4901" s="58">
        <v>2</v>
      </c>
      <c r="S4901" s="58">
        <v>7187.5</v>
      </c>
      <c r="T4901" s="58">
        <f t="shared" si="397"/>
        <v>14375</v>
      </c>
      <c r="U4901" s="58">
        <f t="shared" si="398"/>
        <v>16100.000000000002</v>
      </c>
      <c r="V4901" s="30"/>
      <c r="W4901" s="30">
        <v>2016</v>
      </c>
      <c r="X4901" s="30"/>
      <c r="Y4901" s="364"/>
      <c r="Z4901" s="364"/>
      <c r="AA4901" s="364"/>
      <c r="AB4901" s="364"/>
      <c r="AC4901" s="364"/>
      <c r="AD4901" s="364"/>
      <c r="AE4901" s="364"/>
      <c r="AF4901" s="364"/>
      <c r="AG4901" s="364"/>
      <c r="AH4901" s="39"/>
      <c r="AI4901" s="39"/>
      <c r="AJ4901" s="39"/>
      <c r="AK4901" s="39"/>
      <c r="AL4901" s="39"/>
      <c r="AM4901" s="39"/>
      <c r="AN4901" s="39"/>
      <c r="AO4901" s="39"/>
      <c r="AP4901" s="39"/>
      <c r="AQ4901" s="39"/>
      <c r="AR4901" s="39"/>
      <c r="AS4901" s="39"/>
      <c r="AT4901" s="39"/>
      <c r="AU4901" s="39"/>
      <c r="AV4901" s="39"/>
      <c r="AW4901" s="39"/>
      <c r="AX4901" s="39"/>
      <c r="AY4901" s="39"/>
      <c r="AZ4901" s="39"/>
      <c r="BA4901" s="39"/>
      <c r="BB4901" s="39"/>
      <c r="BC4901" s="39"/>
      <c r="BD4901" s="39"/>
      <c r="BE4901" s="39"/>
      <c r="BF4901" s="39"/>
    </row>
    <row r="4902" spans="1:58" s="40" customFormat="1" ht="50.1" customHeight="1">
      <c r="A4902" s="70" t="s">
        <v>12969</v>
      </c>
      <c r="B4902" s="30" t="s">
        <v>35</v>
      </c>
      <c r="C4902" s="31" t="s">
        <v>5924</v>
      </c>
      <c r="D4902" s="31" t="s">
        <v>5925</v>
      </c>
      <c r="E4902" s="31" t="s">
        <v>5926</v>
      </c>
      <c r="F4902" s="42" t="s">
        <v>12970</v>
      </c>
      <c r="G4902" s="30" t="s">
        <v>40</v>
      </c>
      <c r="H4902" s="30">
        <v>0</v>
      </c>
      <c r="I4902" s="67">
        <v>590000000</v>
      </c>
      <c r="J4902" s="32" t="s">
        <v>41</v>
      </c>
      <c r="K4902" s="30" t="s">
        <v>12277</v>
      </c>
      <c r="L4902" s="32" t="s">
        <v>41</v>
      </c>
      <c r="M4902" s="98" t="s">
        <v>44</v>
      </c>
      <c r="N4902" s="30" t="s">
        <v>676</v>
      </c>
      <c r="O4902" s="67" t="s">
        <v>483</v>
      </c>
      <c r="P4902" s="32">
        <v>166</v>
      </c>
      <c r="Q4902" s="98" t="s">
        <v>134</v>
      </c>
      <c r="R4902" s="58">
        <v>10</v>
      </c>
      <c r="S4902" s="58">
        <v>535.71428571399997</v>
      </c>
      <c r="T4902" s="58">
        <f t="shared" si="397"/>
        <v>5357.1428571399993</v>
      </c>
      <c r="U4902" s="58">
        <f t="shared" si="398"/>
        <v>5999.9999999967995</v>
      </c>
      <c r="V4902" s="98"/>
      <c r="W4902" s="32">
        <v>2016</v>
      </c>
      <c r="X4902" s="30"/>
      <c r="Y4902" s="364"/>
      <c r="Z4902" s="364"/>
      <c r="AA4902" s="364"/>
      <c r="AB4902" s="364"/>
      <c r="AC4902" s="364"/>
      <c r="AD4902" s="364"/>
      <c r="AE4902" s="364"/>
      <c r="AF4902" s="364"/>
      <c r="AG4902" s="364"/>
      <c r="AH4902" s="39"/>
      <c r="AI4902" s="39"/>
      <c r="AJ4902" s="39"/>
      <c r="AK4902" s="39"/>
      <c r="AL4902" s="39"/>
      <c r="AM4902" s="39"/>
      <c r="AN4902" s="39"/>
      <c r="AO4902" s="39"/>
      <c r="AP4902" s="39"/>
      <c r="AQ4902" s="39"/>
      <c r="AR4902" s="39"/>
      <c r="AS4902" s="39"/>
      <c r="AT4902" s="39"/>
      <c r="AU4902" s="39"/>
      <c r="AV4902" s="39"/>
      <c r="AW4902" s="39"/>
      <c r="AX4902" s="39"/>
      <c r="AY4902" s="39"/>
      <c r="AZ4902" s="39"/>
      <c r="BA4902" s="39"/>
      <c r="BB4902" s="39"/>
      <c r="BC4902" s="39"/>
      <c r="BD4902" s="39"/>
      <c r="BE4902" s="39"/>
      <c r="BF4902" s="39"/>
    </row>
    <row r="4903" spans="1:58" s="40" customFormat="1" ht="50.1" customHeight="1">
      <c r="A4903" s="70" t="s">
        <v>12971</v>
      </c>
      <c r="B4903" s="30" t="s">
        <v>35</v>
      </c>
      <c r="C4903" s="31" t="s">
        <v>5924</v>
      </c>
      <c r="D4903" s="31" t="s">
        <v>5925</v>
      </c>
      <c r="E4903" s="31" t="s">
        <v>5926</v>
      </c>
      <c r="F4903" s="42" t="s">
        <v>12972</v>
      </c>
      <c r="G4903" s="30" t="s">
        <v>40</v>
      </c>
      <c r="H4903" s="30">
        <v>0</v>
      </c>
      <c r="I4903" s="67">
        <v>590000000</v>
      </c>
      <c r="J4903" s="32" t="s">
        <v>41</v>
      </c>
      <c r="K4903" s="30" t="s">
        <v>12277</v>
      </c>
      <c r="L4903" s="32" t="s">
        <v>41</v>
      </c>
      <c r="M4903" s="98" t="s">
        <v>44</v>
      </c>
      <c r="N4903" s="30" t="s">
        <v>676</v>
      </c>
      <c r="O4903" s="67" t="s">
        <v>483</v>
      </c>
      <c r="P4903" s="32">
        <v>166</v>
      </c>
      <c r="Q4903" s="98" t="s">
        <v>134</v>
      </c>
      <c r="R4903" s="58">
        <v>6</v>
      </c>
      <c r="S4903" s="58">
        <v>535.71428571399997</v>
      </c>
      <c r="T4903" s="58">
        <f t="shared" si="397"/>
        <v>3214.2857142839998</v>
      </c>
      <c r="U4903" s="58">
        <f t="shared" si="398"/>
        <v>3599.9999999980801</v>
      </c>
      <c r="V4903" s="98"/>
      <c r="W4903" s="32">
        <v>2016</v>
      </c>
      <c r="X4903" s="30"/>
      <c r="Y4903" s="364"/>
      <c r="Z4903" s="364"/>
      <c r="AA4903" s="364"/>
      <c r="AB4903" s="364"/>
      <c r="AC4903" s="364"/>
      <c r="AD4903" s="364"/>
      <c r="AE4903" s="364"/>
      <c r="AF4903" s="364"/>
      <c r="AG4903" s="364"/>
      <c r="AH4903" s="39"/>
      <c r="AI4903" s="39"/>
      <c r="AJ4903" s="39"/>
      <c r="AK4903" s="39"/>
      <c r="AL4903" s="39"/>
      <c r="AM4903" s="39"/>
      <c r="AN4903" s="39"/>
      <c r="AO4903" s="39"/>
      <c r="AP4903" s="39"/>
      <c r="AQ4903" s="39"/>
      <c r="AR4903" s="39"/>
      <c r="AS4903" s="39"/>
      <c r="AT4903" s="39"/>
      <c r="AU4903" s="39"/>
      <c r="AV4903" s="39"/>
      <c r="AW4903" s="39"/>
      <c r="AX4903" s="39"/>
      <c r="AY4903" s="39"/>
      <c r="AZ4903" s="39"/>
      <c r="BA4903" s="39"/>
      <c r="BB4903" s="39"/>
      <c r="BC4903" s="39"/>
      <c r="BD4903" s="39"/>
      <c r="BE4903" s="39"/>
      <c r="BF4903" s="39"/>
    </row>
    <row r="4904" spans="1:58" s="40" customFormat="1" ht="50.1" customHeight="1">
      <c r="A4904" s="70" t="s">
        <v>12973</v>
      </c>
      <c r="B4904" s="30" t="s">
        <v>35</v>
      </c>
      <c r="C4904" s="42" t="s">
        <v>10629</v>
      </c>
      <c r="D4904" s="42" t="s">
        <v>10630</v>
      </c>
      <c r="E4904" s="42" t="s">
        <v>10631</v>
      </c>
      <c r="F4904" s="42" t="s">
        <v>12974</v>
      </c>
      <c r="G4904" s="30" t="s">
        <v>40</v>
      </c>
      <c r="H4904" s="30">
        <v>0</v>
      </c>
      <c r="I4904" s="67">
        <v>590000000</v>
      </c>
      <c r="J4904" s="32" t="s">
        <v>41</v>
      </c>
      <c r="K4904" s="30" t="s">
        <v>12277</v>
      </c>
      <c r="L4904" s="32" t="s">
        <v>41</v>
      </c>
      <c r="M4904" s="98" t="s">
        <v>44</v>
      </c>
      <c r="N4904" s="30" t="s">
        <v>676</v>
      </c>
      <c r="O4904" s="67" t="s">
        <v>483</v>
      </c>
      <c r="P4904" s="98" t="s">
        <v>1246</v>
      </c>
      <c r="Q4904" s="30" t="s">
        <v>1247</v>
      </c>
      <c r="R4904" s="58">
        <v>1.3</v>
      </c>
      <c r="S4904" s="58">
        <v>758.93</v>
      </c>
      <c r="T4904" s="58">
        <f t="shared" si="397"/>
        <v>986.60899999999992</v>
      </c>
      <c r="U4904" s="58">
        <f t="shared" si="398"/>
        <v>1105.00208</v>
      </c>
      <c r="V4904" s="61"/>
      <c r="W4904" s="32">
        <v>2016</v>
      </c>
      <c r="X4904" s="30"/>
      <c r="Y4904" s="364"/>
      <c r="Z4904" s="364"/>
      <c r="AA4904" s="364"/>
      <c r="AB4904" s="364"/>
      <c r="AC4904" s="364"/>
      <c r="AD4904" s="364"/>
      <c r="AE4904" s="364"/>
      <c r="AF4904" s="364"/>
      <c r="AG4904" s="364"/>
      <c r="AH4904" s="39"/>
      <c r="AI4904" s="39"/>
      <c r="AJ4904" s="39"/>
      <c r="AK4904" s="39"/>
      <c r="AL4904" s="39"/>
      <c r="AM4904" s="39"/>
      <c r="AN4904" s="39"/>
      <c r="AO4904" s="39"/>
      <c r="AP4904" s="39"/>
      <c r="AQ4904" s="39"/>
      <c r="AR4904" s="39"/>
      <c r="AS4904" s="39"/>
      <c r="AT4904" s="39"/>
      <c r="AU4904" s="39"/>
      <c r="AV4904" s="39"/>
      <c r="AW4904" s="39"/>
      <c r="AX4904" s="39"/>
      <c r="AY4904" s="39"/>
      <c r="AZ4904" s="39"/>
      <c r="BA4904" s="39"/>
      <c r="BB4904" s="39"/>
      <c r="BC4904" s="39"/>
      <c r="BD4904" s="39"/>
      <c r="BE4904" s="39"/>
      <c r="BF4904" s="39"/>
    </row>
    <row r="4905" spans="1:58" s="40" customFormat="1" ht="50.1" customHeight="1">
      <c r="A4905" s="70" t="s">
        <v>12975</v>
      </c>
      <c r="B4905" s="30" t="s">
        <v>35</v>
      </c>
      <c r="C4905" s="42" t="s">
        <v>12976</v>
      </c>
      <c r="D4905" s="42" t="s">
        <v>11475</v>
      </c>
      <c r="E4905" s="220" t="s">
        <v>12977</v>
      </c>
      <c r="F4905" s="42" t="s">
        <v>12978</v>
      </c>
      <c r="G4905" s="30" t="s">
        <v>40</v>
      </c>
      <c r="H4905" s="30">
        <v>0</v>
      </c>
      <c r="I4905" s="67">
        <v>590000000</v>
      </c>
      <c r="J4905" s="32" t="s">
        <v>41</v>
      </c>
      <c r="K4905" s="30" t="s">
        <v>12277</v>
      </c>
      <c r="L4905" s="32" t="s">
        <v>41</v>
      </c>
      <c r="M4905" s="98" t="s">
        <v>44</v>
      </c>
      <c r="N4905" s="30" t="s">
        <v>676</v>
      </c>
      <c r="O4905" s="67" t="s">
        <v>483</v>
      </c>
      <c r="P4905" s="30">
        <v>166</v>
      </c>
      <c r="Q4905" s="30" t="s">
        <v>134</v>
      </c>
      <c r="R4905" s="58">
        <v>5</v>
      </c>
      <c r="S4905" s="58">
        <v>2285.7142857099998</v>
      </c>
      <c r="T4905" s="58">
        <f t="shared" si="397"/>
        <v>11428.57142855</v>
      </c>
      <c r="U4905" s="58">
        <f t="shared" si="398"/>
        <v>12799.999999976</v>
      </c>
      <c r="V4905" s="61"/>
      <c r="W4905" s="32">
        <v>2016</v>
      </c>
      <c r="X4905" s="30"/>
      <c r="Y4905" s="364"/>
      <c r="Z4905" s="364"/>
      <c r="AA4905" s="364"/>
      <c r="AB4905" s="364"/>
      <c r="AC4905" s="364"/>
      <c r="AD4905" s="364"/>
      <c r="AE4905" s="364"/>
      <c r="AF4905" s="364"/>
      <c r="AG4905" s="364"/>
      <c r="AH4905" s="39"/>
      <c r="AI4905" s="39"/>
      <c r="AJ4905" s="39"/>
      <c r="AK4905" s="39"/>
      <c r="AL4905" s="39"/>
      <c r="AM4905" s="39"/>
      <c r="AN4905" s="39"/>
      <c r="AO4905" s="39"/>
      <c r="AP4905" s="39"/>
      <c r="AQ4905" s="39"/>
      <c r="AR4905" s="39"/>
      <c r="AS4905" s="39"/>
      <c r="AT4905" s="39"/>
      <c r="AU4905" s="39"/>
      <c r="AV4905" s="39"/>
      <c r="AW4905" s="39"/>
      <c r="AX4905" s="39"/>
      <c r="AY4905" s="39"/>
      <c r="AZ4905" s="39"/>
      <c r="BA4905" s="39"/>
      <c r="BB4905" s="39"/>
      <c r="BC4905" s="39"/>
      <c r="BD4905" s="39"/>
      <c r="BE4905" s="39"/>
      <c r="BF4905" s="39"/>
    </row>
    <row r="4906" spans="1:58" s="40" customFormat="1" ht="50.1" customHeight="1">
      <c r="A4906" s="70" t="s">
        <v>12979</v>
      </c>
      <c r="B4906" s="30" t="s">
        <v>35</v>
      </c>
      <c r="C4906" s="42" t="s">
        <v>10629</v>
      </c>
      <c r="D4906" s="42" t="s">
        <v>10630</v>
      </c>
      <c r="E4906" s="42" t="s">
        <v>10631</v>
      </c>
      <c r="F4906" s="42" t="s">
        <v>12980</v>
      </c>
      <c r="G4906" s="30" t="s">
        <v>40</v>
      </c>
      <c r="H4906" s="30">
        <v>0</v>
      </c>
      <c r="I4906" s="67">
        <v>590000000</v>
      </c>
      <c r="J4906" s="32" t="s">
        <v>41</v>
      </c>
      <c r="K4906" s="30" t="s">
        <v>12277</v>
      </c>
      <c r="L4906" s="32" t="s">
        <v>41</v>
      </c>
      <c r="M4906" s="98" t="s">
        <v>44</v>
      </c>
      <c r="N4906" s="30" t="s">
        <v>676</v>
      </c>
      <c r="O4906" s="67" t="s">
        <v>483</v>
      </c>
      <c r="P4906" s="98" t="s">
        <v>1246</v>
      </c>
      <c r="Q4906" s="30" t="s">
        <v>1247</v>
      </c>
      <c r="R4906" s="58">
        <v>20</v>
      </c>
      <c r="S4906" s="58">
        <v>1785.71428571</v>
      </c>
      <c r="T4906" s="58">
        <f t="shared" si="397"/>
        <v>35714.285714199999</v>
      </c>
      <c r="U4906" s="58">
        <f t="shared" si="398"/>
        <v>39999.999999904001</v>
      </c>
      <c r="V4906" s="30"/>
      <c r="W4906" s="32">
        <v>2016</v>
      </c>
      <c r="X4906" s="30"/>
      <c r="Y4906" s="364"/>
      <c r="Z4906" s="364"/>
      <c r="AA4906" s="364"/>
      <c r="AB4906" s="364"/>
      <c r="AC4906" s="364"/>
      <c r="AD4906" s="364"/>
      <c r="AE4906" s="364"/>
      <c r="AF4906" s="364"/>
      <c r="AG4906" s="364"/>
      <c r="AH4906" s="39"/>
      <c r="AI4906" s="39"/>
      <c r="AJ4906" s="39"/>
      <c r="AK4906" s="39"/>
      <c r="AL4906" s="39"/>
      <c r="AM4906" s="39"/>
      <c r="AN4906" s="39"/>
      <c r="AO4906" s="39"/>
      <c r="AP4906" s="39"/>
      <c r="AQ4906" s="39"/>
      <c r="AR4906" s="39"/>
      <c r="AS4906" s="39"/>
      <c r="AT4906" s="39"/>
      <c r="AU4906" s="39"/>
      <c r="AV4906" s="39"/>
      <c r="AW4906" s="39"/>
      <c r="AX4906" s="39"/>
      <c r="AY4906" s="39"/>
      <c r="AZ4906" s="39"/>
      <c r="BA4906" s="39"/>
      <c r="BB4906" s="39"/>
      <c r="BC4906" s="39"/>
      <c r="BD4906" s="39"/>
      <c r="BE4906" s="39"/>
      <c r="BF4906" s="39"/>
    </row>
    <row r="4907" spans="1:58" s="40" customFormat="1" ht="50.1" customHeight="1">
      <c r="A4907" s="70" t="s">
        <v>12981</v>
      </c>
      <c r="B4907" s="30" t="s">
        <v>35</v>
      </c>
      <c r="C4907" s="42" t="s">
        <v>12982</v>
      </c>
      <c r="D4907" s="42" t="s">
        <v>5948</v>
      </c>
      <c r="E4907" s="42" t="s">
        <v>12983</v>
      </c>
      <c r="F4907" s="42" t="s">
        <v>12984</v>
      </c>
      <c r="G4907" s="30" t="s">
        <v>40</v>
      </c>
      <c r="H4907" s="30">
        <v>0</v>
      </c>
      <c r="I4907" s="67">
        <v>590000000</v>
      </c>
      <c r="J4907" s="32" t="s">
        <v>41</v>
      </c>
      <c r="K4907" s="30" t="s">
        <v>12277</v>
      </c>
      <c r="L4907" s="32" t="s">
        <v>41</v>
      </c>
      <c r="M4907" s="98" t="s">
        <v>44</v>
      </c>
      <c r="N4907" s="30" t="s">
        <v>676</v>
      </c>
      <c r="O4907" s="67" t="s">
        <v>483</v>
      </c>
      <c r="P4907" s="98" t="s">
        <v>2806</v>
      </c>
      <c r="Q4907" s="30" t="s">
        <v>2807</v>
      </c>
      <c r="R4907" s="58">
        <v>31</v>
      </c>
      <c r="S4907" s="58">
        <v>1952.67857142</v>
      </c>
      <c r="T4907" s="58">
        <f t="shared" si="397"/>
        <v>60533.035714019999</v>
      </c>
      <c r="U4907" s="58">
        <f t="shared" si="398"/>
        <v>67796.999999702399</v>
      </c>
      <c r="V4907" s="30"/>
      <c r="W4907" s="32">
        <v>2016</v>
      </c>
      <c r="X4907" s="30"/>
      <c r="Y4907" s="364"/>
      <c r="Z4907" s="364"/>
      <c r="AA4907" s="364"/>
      <c r="AB4907" s="364"/>
      <c r="AC4907" s="364"/>
      <c r="AD4907" s="364"/>
      <c r="AE4907" s="364"/>
      <c r="AF4907" s="364"/>
      <c r="AG4907" s="364"/>
      <c r="AH4907" s="39"/>
      <c r="AI4907" s="39"/>
      <c r="AJ4907" s="39"/>
      <c r="AK4907" s="39"/>
      <c r="AL4907" s="39"/>
      <c r="AM4907" s="39"/>
      <c r="AN4907" s="39"/>
      <c r="AO4907" s="39"/>
      <c r="AP4907" s="39"/>
      <c r="AQ4907" s="39"/>
      <c r="AR4907" s="39"/>
      <c r="AS4907" s="39"/>
      <c r="AT4907" s="39"/>
      <c r="AU4907" s="39"/>
      <c r="AV4907" s="39"/>
      <c r="AW4907" s="39"/>
      <c r="AX4907" s="39"/>
      <c r="AY4907" s="39"/>
      <c r="AZ4907" s="39"/>
      <c r="BA4907" s="39"/>
      <c r="BB4907" s="39"/>
      <c r="BC4907" s="39"/>
      <c r="BD4907" s="39"/>
      <c r="BE4907" s="39"/>
      <c r="BF4907" s="39"/>
    </row>
    <row r="4908" spans="1:58" s="40" customFormat="1" ht="50.1" customHeight="1">
      <c r="A4908" s="70" t="s">
        <v>12985</v>
      </c>
      <c r="B4908" s="54" t="s">
        <v>35</v>
      </c>
      <c r="C4908" s="369" t="s">
        <v>12986</v>
      </c>
      <c r="D4908" s="369" t="s">
        <v>6943</v>
      </c>
      <c r="E4908" s="369" t="s">
        <v>12987</v>
      </c>
      <c r="F4908" s="369" t="s">
        <v>12988</v>
      </c>
      <c r="G4908" s="54" t="s">
        <v>40</v>
      </c>
      <c r="H4908" s="54">
        <v>0</v>
      </c>
      <c r="I4908" s="54">
        <v>590000000</v>
      </c>
      <c r="J4908" s="54" t="s">
        <v>41</v>
      </c>
      <c r="K4908" s="54" t="s">
        <v>12277</v>
      </c>
      <c r="L4908" s="54" t="s">
        <v>83</v>
      </c>
      <c r="M4908" s="54" t="s">
        <v>84</v>
      </c>
      <c r="N4908" s="54" t="s">
        <v>85</v>
      </c>
      <c r="O4908" s="54" t="s">
        <v>89</v>
      </c>
      <c r="P4908" s="54">
        <v>796</v>
      </c>
      <c r="Q4908" s="54" t="s">
        <v>47</v>
      </c>
      <c r="R4908" s="218">
        <v>4</v>
      </c>
      <c r="S4908" s="218">
        <v>60000</v>
      </c>
      <c r="T4908" s="323">
        <f>R4908*S4908</f>
        <v>240000</v>
      </c>
      <c r="U4908" s="323">
        <f t="shared" si="398"/>
        <v>268800</v>
      </c>
      <c r="V4908" s="54" t="s">
        <v>48</v>
      </c>
      <c r="W4908" s="349">
        <v>2016</v>
      </c>
      <c r="X4908" s="54"/>
      <c r="Y4908" s="364"/>
      <c r="Z4908" s="364"/>
      <c r="AA4908" s="364"/>
      <c r="AB4908" s="364"/>
      <c r="AC4908" s="364"/>
      <c r="AD4908" s="364"/>
      <c r="AE4908" s="364"/>
      <c r="AF4908" s="364"/>
      <c r="AG4908" s="364"/>
      <c r="AH4908" s="39"/>
      <c r="AI4908" s="39"/>
      <c r="AJ4908" s="39"/>
      <c r="AK4908" s="39"/>
      <c r="AL4908" s="39"/>
      <c r="AM4908" s="39"/>
      <c r="AN4908" s="39"/>
      <c r="AO4908" s="39"/>
      <c r="AP4908" s="39"/>
      <c r="AQ4908" s="39"/>
      <c r="AR4908" s="39"/>
      <c r="AS4908" s="39"/>
      <c r="AT4908" s="39"/>
      <c r="AU4908" s="39"/>
      <c r="AV4908" s="39"/>
      <c r="AW4908" s="39"/>
      <c r="AX4908" s="39"/>
      <c r="AY4908" s="39"/>
      <c r="AZ4908" s="39"/>
      <c r="BA4908" s="39"/>
      <c r="BB4908" s="39"/>
      <c r="BC4908" s="39"/>
      <c r="BD4908" s="39"/>
      <c r="BE4908" s="39"/>
      <c r="BF4908" s="39"/>
    </row>
    <row r="4909" spans="1:58" s="40" customFormat="1" ht="50.1" customHeight="1">
      <c r="A4909" s="70" t="s">
        <v>12989</v>
      </c>
      <c r="B4909" s="54" t="s">
        <v>35</v>
      </c>
      <c r="C4909" s="319" t="s">
        <v>12990</v>
      </c>
      <c r="D4909" s="319" t="s">
        <v>12991</v>
      </c>
      <c r="E4909" s="319" t="s">
        <v>12992</v>
      </c>
      <c r="F4909" s="215" t="s">
        <v>12993</v>
      </c>
      <c r="G4909" s="57" t="s">
        <v>40</v>
      </c>
      <c r="H4909" s="32">
        <v>0</v>
      </c>
      <c r="I4909" s="320">
        <v>590000000</v>
      </c>
      <c r="J4909" s="57" t="s">
        <v>41</v>
      </c>
      <c r="K4909" s="54" t="s">
        <v>12277</v>
      </c>
      <c r="L4909" s="68" t="s">
        <v>83</v>
      </c>
      <c r="M4909" s="57" t="s">
        <v>84</v>
      </c>
      <c r="N4909" s="57" t="s">
        <v>6649</v>
      </c>
      <c r="O4909" s="54" t="s">
        <v>12994</v>
      </c>
      <c r="P4909" s="30">
        <v>839</v>
      </c>
      <c r="Q4909" s="54" t="s">
        <v>268</v>
      </c>
      <c r="R4909" s="218">
        <v>1</v>
      </c>
      <c r="S4909" s="218">
        <v>31000</v>
      </c>
      <c r="T4909" s="323">
        <f>R4909*S4909</f>
        <v>31000</v>
      </c>
      <c r="U4909" s="323">
        <f t="shared" si="398"/>
        <v>34720</v>
      </c>
      <c r="V4909" s="204"/>
      <c r="W4909" s="249">
        <v>2016</v>
      </c>
      <c r="X4909" s="123"/>
      <c r="Y4909" s="364"/>
      <c r="Z4909" s="364"/>
      <c r="AA4909" s="364"/>
      <c r="AB4909" s="364"/>
      <c r="AC4909" s="364"/>
      <c r="AD4909" s="364"/>
      <c r="AE4909" s="364"/>
      <c r="AF4909" s="364"/>
      <c r="AG4909" s="364"/>
      <c r="AH4909" s="39"/>
      <c r="AI4909" s="39"/>
      <c r="AJ4909" s="39"/>
      <c r="AK4909" s="39"/>
      <c r="AL4909" s="39"/>
      <c r="AM4909" s="39"/>
      <c r="AN4909" s="39"/>
      <c r="AO4909" s="39"/>
      <c r="AP4909" s="39"/>
      <c r="AQ4909" s="39"/>
      <c r="AR4909" s="39"/>
      <c r="AS4909" s="39"/>
      <c r="AT4909" s="39"/>
      <c r="AU4909" s="39"/>
      <c r="AV4909" s="39"/>
      <c r="AW4909" s="39"/>
      <c r="AX4909" s="39"/>
      <c r="AY4909" s="39"/>
      <c r="AZ4909" s="39"/>
      <c r="BA4909" s="39"/>
      <c r="BB4909" s="39"/>
      <c r="BC4909" s="39"/>
      <c r="BD4909" s="39"/>
      <c r="BE4909" s="39"/>
      <c r="BF4909" s="39"/>
    </row>
    <row r="4910" spans="1:58" s="40" customFormat="1" ht="50.1" customHeight="1">
      <c r="A4910" s="70" t="s">
        <v>12998</v>
      </c>
      <c r="B4910" s="30" t="s">
        <v>35</v>
      </c>
      <c r="C4910" s="31" t="s">
        <v>964</v>
      </c>
      <c r="D4910" s="31" t="s">
        <v>960</v>
      </c>
      <c r="E4910" s="31" t="s">
        <v>965</v>
      </c>
      <c r="F4910" s="31"/>
      <c r="G4910" s="32" t="s">
        <v>40</v>
      </c>
      <c r="H4910" s="33">
        <v>0</v>
      </c>
      <c r="I4910" s="67">
        <v>590000000</v>
      </c>
      <c r="J4910" s="32" t="s">
        <v>41</v>
      </c>
      <c r="K4910" s="30" t="s">
        <v>12277</v>
      </c>
      <c r="L4910" s="32" t="s">
        <v>43</v>
      </c>
      <c r="M4910" s="32" t="s">
        <v>69</v>
      </c>
      <c r="N4910" s="32" t="s">
        <v>70</v>
      </c>
      <c r="O4910" s="32" t="s">
        <v>398</v>
      </c>
      <c r="P4910" s="32">
        <v>796</v>
      </c>
      <c r="Q4910" s="32" t="s">
        <v>47</v>
      </c>
      <c r="R4910" s="58">
        <v>1</v>
      </c>
      <c r="S4910" s="58">
        <v>21339.285714199999</v>
      </c>
      <c r="T4910" s="58">
        <f>S4910*R4910</f>
        <v>21339.285714199999</v>
      </c>
      <c r="U4910" s="58">
        <f t="shared" ref="U4910:U4911" si="399">T4910*1.12</f>
        <v>23899.999999904001</v>
      </c>
      <c r="V4910" s="30"/>
      <c r="W4910" s="30">
        <v>2016</v>
      </c>
      <c r="X4910" s="30"/>
      <c r="Y4910" s="364"/>
      <c r="Z4910" s="364"/>
      <c r="AA4910" s="364"/>
      <c r="AB4910" s="364"/>
      <c r="AC4910" s="364"/>
      <c r="AD4910" s="364"/>
      <c r="AE4910" s="364"/>
      <c r="AF4910" s="364"/>
      <c r="AG4910" s="364"/>
      <c r="AH4910" s="39"/>
      <c r="AI4910" s="39"/>
      <c r="AJ4910" s="39"/>
      <c r="AK4910" s="39"/>
      <c r="AL4910" s="39"/>
      <c r="AM4910" s="39"/>
      <c r="AN4910" s="39"/>
      <c r="AO4910" s="39"/>
      <c r="AP4910" s="39"/>
      <c r="AQ4910" s="39"/>
      <c r="AR4910" s="39"/>
      <c r="AS4910" s="39"/>
      <c r="AT4910" s="39"/>
      <c r="AU4910" s="39"/>
      <c r="AV4910" s="39"/>
      <c r="AW4910" s="39"/>
      <c r="AX4910" s="39"/>
      <c r="AY4910" s="39"/>
      <c r="AZ4910" s="39"/>
      <c r="BA4910" s="39"/>
      <c r="BB4910" s="39"/>
      <c r="BC4910" s="39"/>
      <c r="BD4910" s="39"/>
      <c r="BE4910" s="39"/>
      <c r="BF4910" s="39"/>
    </row>
    <row r="4911" spans="1:58" s="40" customFormat="1" ht="50.1" customHeight="1">
      <c r="A4911" s="70" t="s">
        <v>12999</v>
      </c>
      <c r="B4911" s="30" t="s">
        <v>35</v>
      </c>
      <c r="C4911" s="42" t="s">
        <v>13000</v>
      </c>
      <c r="D4911" s="42" t="s">
        <v>11956</v>
      </c>
      <c r="E4911" s="42" t="s">
        <v>13001</v>
      </c>
      <c r="F4911" s="42" t="s">
        <v>13002</v>
      </c>
      <c r="G4911" s="32" t="s">
        <v>40</v>
      </c>
      <c r="H4911" s="30">
        <v>0</v>
      </c>
      <c r="I4911" s="67">
        <v>590000000</v>
      </c>
      <c r="J4911" s="32" t="s">
        <v>41</v>
      </c>
      <c r="K4911" s="30" t="s">
        <v>12277</v>
      </c>
      <c r="L4911" s="32" t="s">
        <v>43</v>
      </c>
      <c r="M4911" s="68" t="s">
        <v>69</v>
      </c>
      <c r="N4911" s="32" t="s">
        <v>70</v>
      </c>
      <c r="O4911" s="32" t="s">
        <v>398</v>
      </c>
      <c r="P4911" s="32">
        <v>796</v>
      </c>
      <c r="Q4911" s="32" t="s">
        <v>47</v>
      </c>
      <c r="R4911" s="58">
        <v>6</v>
      </c>
      <c r="S4911" s="58">
        <v>1071.42857142</v>
      </c>
      <c r="T4911" s="58">
        <f>S4911*R4911</f>
        <v>6428.5714285200002</v>
      </c>
      <c r="U4911" s="58">
        <f t="shared" si="399"/>
        <v>7199.9999999424008</v>
      </c>
      <c r="V4911" s="32"/>
      <c r="W4911" s="32">
        <v>2016</v>
      </c>
      <c r="X4911" s="30"/>
      <c r="Y4911" s="364"/>
      <c r="Z4911" s="364"/>
      <c r="AA4911" s="364"/>
      <c r="AB4911" s="364"/>
      <c r="AC4911" s="364"/>
      <c r="AD4911" s="364"/>
      <c r="AE4911" s="364"/>
      <c r="AF4911" s="364"/>
      <c r="AG4911" s="364"/>
      <c r="AH4911" s="39"/>
      <c r="AI4911" s="39"/>
      <c r="AJ4911" s="39"/>
      <c r="AK4911" s="39"/>
      <c r="AL4911" s="39"/>
      <c r="AM4911" s="39"/>
      <c r="AN4911" s="39"/>
      <c r="AO4911" s="39"/>
      <c r="AP4911" s="39"/>
      <c r="AQ4911" s="39"/>
      <c r="AR4911" s="39"/>
      <c r="AS4911" s="39"/>
      <c r="AT4911" s="39"/>
      <c r="AU4911" s="39"/>
      <c r="AV4911" s="39"/>
      <c r="AW4911" s="39"/>
      <c r="AX4911" s="39"/>
      <c r="AY4911" s="39"/>
      <c r="AZ4911" s="39"/>
      <c r="BA4911" s="39"/>
      <c r="BB4911" s="39"/>
      <c r="BC4911" s="39"/>
      <c r="BD4911" s="39"/>
      <c r="BE4911" s="39"/>
      <c r="BF4911" s="39"/>
    </row>
    <row r="4912" spans="1:58" s="40" customFormat="1" ht="50.1" customHeight="1">
      <c r="A4912" s="70" t="s">
        <v>13003</v>
      </c>
      <c r="B4912" s="30" t="s">
        <v>35</v>
      </c>
      <c r="C4912" s="42" t="s">
        <v>1218</v>
      </c>
      <c r="D4912" s="42" t="s">
        <v>1219</v>
      </c>
      <c r="E4912" s="42" t="s">
        <v>1220</v>
      </c>
      <c r="F4912" s="42" t="s">
        <v>13004</v>
      </c>
      <c r="G4912" s="32" t="s">
        <v>40</v>
      </c>
      <c r="H4912" s="30">
        <v>0</v>
      </c>
      <c r="I4912" s="67">
        <v>590000000</v>
      </c>
      <c r="J4912" s="32" t="s">
        <v>41</v>
      </c>
      <c r="K4912" s="30" t="s">
        <v>12277</v>
      </c>
      <c r="L4912" s="32" t="s">
        <v>43</v>
      </c>
      <c r="M4912" s="68" t="s">
        <v>69</v>
      </c>
      <c r="N4912" s="32" t="s">
        <v>70</v>
      </c>
      <c r="O4912" s="32" t="s">
        <v>398</v>
      </c>
      <c r="P4912" s="98" t="s">
        <v>994</v>
      </c>
      <c r="Q4912" s="30" t="s">
        <v>1222</v>
      </c>
      <c r="R4912" s="43">
        <v>305</v>
      </c>
      <c r="S4912" s="43">
        <v>196.428571428</v>
      </c>
      <c r="T4912" s="43">
        <f>S4912*R4912</f>
        <v>59910.714285540002</v>
      </c>
      <c r="U4912" s="43">
        <f>T4912*1.12</f>
        <v>67099.999999804815</v>
      </c>
      <c r="V4912" s="32"/>
      <c r="W4912" s="32">
        <v>2016</v>
      </c>
      <c r="X4912" s="30"/>
      <c r="Y4912" s="364"/>
      <c r="Z4912" s="364"/>
      <c r="AA4912" s="364"/>
      <c r="AB4912" s="364"/>
      <c r="AC4912" s="364"/>
      <c r="AD4912" s="364"/>
      <c r="AE4912" s="364"/>
      <c r="AF4912" s="364"/>
      <c r="AG4912" s="364"/>
      <c r="AH4912" s="39"/>
      <c r="AI4912" s="39"/>
      <c r="AJ4912" s="39"/>
      <c r="AK4912" s="39"/>
      <c r="AL4912" s="39"/>
      <c r="AM4912" s="39"/>
      <c r="AN4912" s="39"/>
      <c r="AO4912" s="39"/>
      <c r="AP4912" s="39"/>
      <c r="AQ4912" s="39"/>
      <c r="AR4912" s="39"/>
      <c r="AS4912" s="39"/>
      <c r="AT4912" s="39"/>
      <c r="AU4912" s="39"/>
      <c r="AV4912" s="39"/>
      <c r="AW4912" s="39"/>
      <c r="AX4912" s="39"/>
      <c r="AY4912" s="39"/>
      <c r="AZ4912" s="39"/>
      <c r="BA4912" s="39"/>
      <c r="BB4912" s="39"/>
      <c r="BC4912" s="39"/>
      <c r="BD4912" s="39"/>
      <c r="BE4912" s="39"/>
      <c r="BF4912" s="39"/>
    </row>
    <row r="4913" spans="1:58" s="40" customFormat="1" ht="50.1" customHeight="1">
      <c r="A4913" s="70" t="s">
        <v>13005</v>
      </c>
      <c r="B4913" s="30" t="s">
        <v>35</v>
      </c>
      <c r="C4913" s="42" t="s">
        <v>13006</v>
      </c>
      <c r="D4913" s="42" t="s">
        <v>13007</v>
      </c>
      <c r="E4913" s="42" t="s">
        <v>13008</v>
      </c>
      <c r="F4913" s="42" t="s">
        <v>13009</v>
      </c>
      <c r="G4913" s="32" t="s">
        <v>40</v>
      </c>
      <c r="H4913" s="30">
        <v>0</v>
      </c>
      <c r="I4913" s="67">
        <v>590000000</v>
      </c>
      <c r="J4913" s="32" t="s">
        <v>41</v>
      </c>
      <c r="K4913" s="30" t="s">
        <v>12277</v>
      </c>
      <c r="L4913" s="32" t="s">
        <v>43</v>
      </c>
      <c r="M4913" s="68" t="s">
        <v>84</v>
      </c>
      <c r="N4913" s="32" t="s">
        <v>11150</v>
      </c>
      <c r="O4913" s="32" t="s">
        <v>62</v>
      </c>
      <c r="P4913" s="32">
        <v>778</v>
      </c>
      <c r="Q4913" s="30" t="s">
        <v>685</v>
      </c>
      <c r="R4913" s="43">
        <v>2</v>
      </c>
      <c r="S4913" s="58">
        <v>40000</v>
      </c>
      <c r="T4913" s="58">
        <f>S4913*R4913</f>
        <v>80000</v>
      </c>
      <c r="U4913" s="58">
        <f>T4913*1.12</f>
        <v>89600.000000000015</v>
      </c>
      <c r="V4913" s="32"/>
      <c r="W4913" s="32">
        <v>2016</v>
      </c>
      <c r="X4913" s="30"/>
      <c r="Y4913" s="364"/>
      <c r="Z4913" s="364"/>
      <c r="AA4913" s="364"/>
      <c r="AB4913" s="364"/>
      <c r="AC4913" s="364"/>
      <c r="AD4913" s="364"/>
      <c r="AE4913" s="364"/>
      <c r="AF4913" s="364"/>
      <c r="AG4913" s="364"/>
      <c r="AH4913" s="39"/>
      <c r="AI4913" s="39"/>
      <c r="AJ4913" s="39"/>
      <c r="AK4913" s="39"/>
      <c r="AL4913" s="39"/>
      <c r="AM4913" s="39"/>
      <c r="AN4913" s="39"/>
      <c r="AO4913" s="39"/>
      <c r="AP4913" s="39"/>
      <c r="AQ4913" s="39"/>
      <c r="AR4913" s="39"/>
      <c r="AS4913" s="39"/>
      <c r="AT4913" s="39"/>
      <c r="AU4913" s="39"/>
      <c r="AV4913" s="39"/>
      <c r="AW4913" s="39"/>
      <c r="AX4913" s="39"/>
      <c r="AY4913" s="39"/>
      <c r="AZ4913" s="39"/>
      <c r="BA4913" s="39"/>
      <c r="BB4913" s="39"/>
      <c r="BC4913" s="39"/>
      <c r="BD4913" s="39"/>
      <c r="BE4913" s="39"/>
      <c r="BF4913" s="39"/>
    </row>
    <row r="4914" spans="1:58" s="40" customFormat="1" ht="50.1" customHeight="1">
      <c r="A4914" s="70" t="s">
        <v>13021</v>
      </c>
      <c r="B4914" s="76" t="s">
        <v>35</v>
      </c>
      <c r="C4914" s="220" t="s">
        <v>13022</v>
      </c>
      <c r="D4914" s="220" t="s">
        <v>3815</v>
      </c>
      <c r="E4914" s="220" t="s">
        <v>13023</v>
      </c>
      <c r="F4914" s="220" t="s">
        <v>13024</v>
      </c>
      <c r="G4914" s="30" t="s">
        <v>40</v>
      </c>
      <c r="H4914" s="76">
        <v>0</v>
      </c>
      <c r="I4914" s="267">
        <v>590000000</v>
      </c>
      <c r="J4914" s="77" t="s">
        <v>3417</v>
      </c>
      <c r="K4914" s="76" t="s">
        <v>13013</v>
      </c>
      <c r="L4914" s="77" t="s">
        <v>41</v>
      </c>
      <c r="M4914" s="76" t="s">
        <v>44</v>
      </c>
      <c r="N4914" s="30" t="s">
        <v>45</v>
      </c>
      <c r="O4914" s="32" t="s">
        <v>62</v>
      </c>
      <c r="P4914" s="77">
        <v>796</v>
      </c>
      <c r="Q4914" s="30" t="s">
        <v>6043</v>
      </c>
      <c r="R4914" s="43">
        <v>6</v>
      </c>
      <c r="S4914" s="43">
        <v>71.430000000000007</v>
      </c>
      <c r="T4914" s="58">
        <f t="shared" ref="T4914:T4916" si="400">R4914*S4914</f>
        <v>428.58000000000004</v>
      </c>
      <c r="U4914" s="58">
        <f t="shared" ref="U4914:U4916" si="401">T4914*1.12</f>
        <v>480.00960000000009</v>
      </c>
      <c r="V4914" s="64"/>
      <c r="W4914" s="32">
        <v>2016</v>
      </c>
      <c r="X4914" s="30"/>
      <c r="Y4914" s="364"/>
      <c r="Z4914" s="364"/>
      <c r="AA4914" s="364"/>
      <c r="AB4914" s="364"/>
      <c r="AC4914" s="364"/>
      <c r="AD4914" s="364"/>
      <c r="AE4914" s="364"/>
      <c r="AF4914" s="364"/>
      <c r="AG4914" s="364"/>
      <c r="AH4914" s="39"/>
      <c r="AI4914" s="39"/>
      <c r="AJ4914" s="39"/>
      <c r="AK4914" s="39"/>
      <c r="AL4914" s="39"/>
      <c r="AM4914" s="39"/>
      <c r="AN4914" s="39"/>
      <c r="AO4914" s="39"/>
      <c r="AP4914" s="39"/>
      <c r="AQ4914" s="39"/>
      <c r="AR4914" s="39"/>
      <c r="AS4914" s="39"/>
      <c r="AT4914" s="39"/>
      <c r="AU4914" s="39"/>
      <c r="AV4914" s="39"/>
      <c r="AW4914" s="39"/>
      <c r="AX4914" s="39"/>
      <c r="AY4914" s="39"/>
      <c r="AZ4914" s="39"/>
      <c r="BA4914" s="39"/>
      <c r="BB4914" s="39"/>
      <c r="BC4914" s="39"/>
      <c r="BD4914" s="39"/>
      <c r="BE4914" s="39"/>
      <c r="BF4914" s="39"/>
    </row>
    <row r="4915" spans="1:58" s="40" customFormat="1" ht="50.1" customHeight="1">
      <c r="A4915" s="70" t="s">
        <v>13025</v>
      </c>
      <c r="B4915" s="76" t="s">
        <v>35</v>
      </c>
      <c r="C4915" s="220" t="s">
        <v>13026</v>
      </c>
      <c r="D4915" s="220" t="s">
        <v>3815</v>
      </c>
      <c r="E4915" s="220" t="s">
        <v>13027</v>
      </c>
      <c r="F4915" s="220" t="s">
        <v>13028</v>
      </c>
      <c r="G4915" s="30" t="s">
        <v>40</v>
      </c>
      <c r="H4915" s="76">
        <v>0</v>
      </c>
      <c r="I4915" s="267">
        <v>590000000</v>
      </c>
      <c r="J4915" s="77" t="s">
        <v>3417</v>
      </c>
      <c r="K4915" s="76" t="s">
        <v>12277</v>
      </c>
      <c r="L4915" s="77" t="s">
        <v>3417</v>
      </c>
      <c r="M4915" s="76" t="s">
        <v>44</v>
      </c>
      <c r="N4915" s="30" t="s">
        <v>45</v>
      </c>
      <c r="O4915" s="32" t="s">
        <v>62</v>
      </c>
      <c r="P4915" s="77">
        <v>796</v>
      </c>
      <c r="Q4915" s="30" t="s">
        <v>6043</v>
      </c>
      <c r="R4915" s="43">
        <v>6</v>
      </c>
      <c r="S4915" s="43">
        <v>75.89</v>
      </c>
      <c r="T4915" s="58">
        <f t="shared" si="400"/>
        <v>455.34000000000003</v>
      </c>
      <c r="U4915" s="58">
        <f t="shared" si="401"/>
        <v>509.9808000000001</v>
      </c>
      <c r="V4915" s="64"/>
      <c r="W4915" s="32">
        <v>2016</v>
      </c>
      <c r="X4915" s="30"/>
      <c r="Y4915" s="364"/>
      <c r="Z4915" s="364"/>
      <c r="AA4915" s="364"/>
      <c r="AB4915" s="364"/>
      <c r="AC4915" s="364"/>
      <c r="AD4915" s="364"/>
      <c r="AE4915" s="364"/>
      <c r="AF4915" s="364"/>
      <c r="AG4915" s="364"/>
      <c r="AH4915" s="39"/>
      <c r="AI4915" s="39"/>
      <c r="AJ4915" s="39"/>
      <c r="AK4915" s="39"/>
      <c r="AL4915" s="39"/>
      <c r="AM4915" s="39"/>
      <c r="AN4915" s="39"/>
      <c r="AO4915" s="39"/>
      <c r="AP4915" s="39"/>
      <c r="AQ4915" s="39"/>
      <c r="AR4915" s="39"/>
      <c r="AS4915" s="39"/>
      <c r="AT4915" s="39"/>
      <c r="AU4915" s="39"/>
      <c r="AV4915" s="39"/>
      <c r="AW4915" s="39"/>
      <c r="AX4915" s="39"/>
      <c r="AY4915" s="39"/>
      <c r="AZ4915" s="39"/>
      <c r="BA4915" s="39"/>
      <c r="BB4915" s="39"/>
      <c r="BC4915" s="39"/>
      <c r="BD4915" s="39"/>
      <c r="BE4915" s="39"/>
      <c r="BF4915" s="39"/>
    </row>
    <row r="4916" spans="1:58" s="40" customFormat="1" ht="50.1" customHeight="1">
      <c r="A4916" s="70" t="s">
        <v>13029</v>
      </c>
      <c r="B4916" s="30" t="s">
        <v>35</v>
      </c>
      <c r="C4916" s="220" t="s">
        <v>13030</v>
      </c>
      <c r="D4916" s="220" t="s">
        <v>2130</v>
      </c>
      <c r="E4916" s="220" t="s">
        <v>13031</v>
      </c>
      <c r="F4916" s="220" t="s">
        <v>13032</v>
      </c>
      <c r="G4916" s="30" t="s">
        <v>40</v>
      </c>
      <c r="H4916" s="30">
        <v>0</v>
      </c>
      <c r="I4916" s="67">
        <v>590000000</v>
      </c>
      <c r="J4916" s="32" t="s">
        <v>3417</v>
      </c>
      <c r="K4916" s="30" t="s">
        <v>12277</v>
      </c>
      <c r="L4916" s="32" t="s">
        <v>41</v>
      </c>
      <c r="M4916" s="30" t="s">
        <v>44</v>
      </c>
      <c r="N4916" s="30" t="s">
        <v>45</v>
      </c>
      <c r="O4916" s="32" t="s">
        <v>62</v>
      </c>
      <c r="P4916" s="32">
        <v>796</v>
      </c>
      <c r="Q4916" s="30" t="s">
        <v>6043</v>
      </c>
      <c r="R4916" s="43">
        <v>2</v>
      </c>
      <c r="S4916" s="43">
        <v>2678.57</v>
      </c>
      <c r="T4916" s="58">
        <f t="shared" si="400"/>
        <v>5357.14</v>
      </c>
      <c r="U4916" s="58">
        <f t="shared" si="401"/>
        <v>5999.9968000000008</v>
      </c>
      <c r="V4916" s="64"/>
      <c r="W4916" s="32">
        <v>2016</v>
      </c>
      <c r="X4916" s="30"/>
      <c r="Y4916" s="364"/>
      <c r="Z4916" s="364"/>
      <c r="AA4916" s="364"/>
      <c r="AB4916" s="364"/>
      <c r="AC4916" s="364"/>
      <c r="AD4916" s="364"/>
      <c r="AE4916" s="364"/>
      <c r="AF4916" s="364"/>
      <c r="AG4916" s="364"/>
      <c r="AH4916" s="39"/>
      <c r="AI4916" s="39"/>
      <c r="AJ4916" s="39"/>
      <c r="AK4916" s="39"/>
      <c r="AL4916" s="39"/>
      <c r="AM4916" s="39"/>
      <c r="AN4916" s="39"/>
      <c r="AO4916" s="39"/>
      <c r="AP4916" s="39"/>
      <c r="AQ4916" s="39"/>
      <c r="AR4916" s="39"/>
      <c r="AS4916" s="39"/>
      <c r="AT4916" s="39"/>
      <c r="AU4916" s="39"/>
      <c r="AV4916" s="39"/>
      <c r="AW4916" s="39"/>
      <c r="AX4916" s="39"/>
      <c r="AY4916" s="39"/>
      <c r="AZ4916" s="39"/>
      <c r="BA4916" s="39"/>
      <c r="BB4916" s="39"/>
      <c r="BC4916" s="39"/>
      <c r="BD4916" s="39"/>
      <c r="BE4916" s="39"/>
      <c r="BF4916" s="39"/>
    </row>
    <row r="4917" spans="1:58" s="40" customFormat="1" ht="50.1" customHeight="1">
      <c r="A4917" s="70" t="s">
        <v>13033</v>
      </c>
      <c r="B4917" s="54" t="s">
        <v>35</v>
      </c>
      <c r="C4917" s="341" t="s">
        <v>6015</v>
      </c>
      <c r="D4917" s="341" t="s">
        <v>6005</v>
      </c>
      <c r="E4917" s="341" t="s">
        <v>6016</v>
      </c>
      <c r="F4917" s="215" t="s">
        <v>11729</v>
      </c>
      <c r="G4917" s="57" t="s">
        <v>40</v>
      </c>
      <c r="H4917" s="32">
        <v>100</v>
      </c>
      <c r="I4917" s="320">
        <v>590000000</v>
      </c>
      <c r="J4917" s="57" t="s">
        <v>41</v>
      </c>
      <c r="K4917" s="48" t="s">
        <v>12806</v>
      </c>
      <c r="L4917" s="68" t="s">
        <v>83</v>
      </c>
      <c r="M4917" s="57" t="s">
        <v>84</v>
      </c>
      <c r="N4917" s="57" t="s">
        <v>88</v>
      </c>
      <c r="O4917" s="248" t="s">
        <v>13034</v>
      </c>
      <c r="P4917" s="30">
        <v>112</v>
      </c>
      <c r="Q4917" s="54" t="s">
        <v>190</v>
      </c>
      <c r="R4917" s="218">
        <v>7000</v>
      </c>
      <c r="S4917" s="218">
        <v>112.5</v>
      </c>
      <c r="T4917" s="323">
        <v>0</v>
      </c>
      <c r="U4917" s="323">
        <f>T4917*1.12</f>
        <v>0</v>
      </c>
      <c r="V4917" s="204"/>
      <c r="W4917" s="249">
        <v>2016</v>
      </c>
      <c r="X4917" s="32">
        <v>19</v>
      </c>
      <c r="Y4917" s="364"/>
      <c r="Z4917" s="364"/>
      <c r="AA4917" s="364"/>
      <c r="AB4917" s="364"/>
      <c r="AC4917" s="364"/>
      <c r="AD4917" s="364"/>
      <c r="AE4917" s="364"/>
      <c r="AF4917" s="364"/>
      <c r="AG4917" s="364"/>
      <c r="AH4917" s="39"/>
      <c r="AI4917" s="39"/>
      <c r="AJ4917" s="39"/>
      <c r="AK4917" s="39"/>
      <c r="AL4917" s="39"/>
      <c r="AM4917" s="39"/>
      <c r="AN4917" s="39"/>
      <c r="AO4917" s="39"/>
      <c r="AP4917" s="39"/>
      <c r="AQ4917" s="39"/>
      <c r="AR4917" s="39"/>
      <c r="AS4917" s="39"/>
      <c r="AT4917" s="39"/>
      <c r="AU4917" s="39"/>
      <c r="AV4917" s="39"/>
      <c r="AW4917" s="39"/>
      <c r="AX4917" s="39"/>
      <c r="AY4917" s="39"/>
      <c r="AZ4917" s="39"/>
      <c r="BA4917" s="39"/>
      <c r="BB4917" s="39"/>
      <c r="BC4917" s="39"/>
      <c r="BD4917" s="39"/>
      <c r="BE4917" s="39"/>
      <c r="BF4917" s="39"/>
    </row>
    <row r="4918" spans="1:58" s="40" customFormat="1" ht="50.1" customHeight="1">
      <c r="A4918" s="70" t="s">
        <v>13094</v>
      </c>
      <c r="B4918" s="54" t="s">
        <v>35</v>
      </c>
      <c r="C4918" s="341" t="s">
        <v>6015</v>
      </c>
      <c r="D4918" s="341" t="s">
        <v>6005</v>
      </c>
      <c r="E4918" s="341" t="s">
        <v>6016</v>
      </c>
      <c r="F4918" s="215" t="s">
        <v>11729</v>
      </c>
      <c r="G4918" s="57" t="s">
        <v>40</v>
      </c>
      <c r="H4918" s="32">
        <v>100</v>
      </c>
      <c r="I4918" s="320">
        <v>590000000</v>
      </c>
      <c r="J4918" s="57" t="s">
        <v>41</v>
      </c>
      <c r="K4918" s="48" t="s">
        <v>12806</v>
      </c>
      <c r="L4918" s="68" t="s">
        <v>83</v>
      </c>
      <c r="M4918" s="57" t="s">
        <v>84</v>
      </c>
      <c r="N4918" s="57" t="s">
        <v>11334</v>
      </c>
      <c r="O4918" s="248" t="s">
        <v>13034</v>
      </c>
      <c r="P4918" s="30">
        <v>112</v>
      </c>
      <c r="Q4918" s="54" t="s">
        <v>190</v>
      </c>
      <c r="R4918" s="218">
        <v>7000</v>
      </c>
      <c r="S4918" s="218">
        <v>125</v>
      </c>
      <c r="T4918" s="323">
        <f>R4918*S4918</f>
        <v>875000</v>
      </c>
      <c r="U4918" s="323">
        <f>T4918*1.12</f>
        <v>980000.00000000012</v>
      </c>
      <c r="V4918" s="204"/>
      <c r="W4918" s="249">
        <v>2016</v>
      </c>
      <c r="X4918" s="217"/>
      <c r="Y4918" s="364"/>
      <c r="Z4918" s="364"/>
      <c r="AA4918" s="364"/>
      <c r="AB4918" s="364"/>
      <c r="AC4918" s="364"/>
      <c r="AD4918" s="364"/>
      <c r="AE4918" s="364"/>
      <c r="AF4918" s="364"/>
      <c r="AG4918" s="364"/>
      <c r="AH4918" s="39"/>
      <c r="AI4918" s="39"/>
      <c r="AJ4918" s="39"/>
      <c r="AK4918" s="39"/>
      <c r="AL4918" s="39"/>
      <c r="AM4918" s="39"/>
      <c r="AN4918" s="39"/>
      <c r="AO4918" s="39"/>
      <c r="AP4918" s="39"/>
      <c r="AQ4918" s="39"/>
      <c r="AR4918" s="39"/>
      <c r="AS4918" s="39"/>
      <c r="AT4918" s="39"/>
      <c r="AU4918" s="39"/>
      <c r="AV4918" s="39"/>
      <c r="AW4918" s="39"/>
      <c r="AX4918" s="39"/>
      <c r="AY4918" s="39"/>
      <c r="AZ4918" s="39"/>
      <c r="BA4918" s="39"/>
      <c r="BB4918" s="39"/>
      <c r="BC4918" s="39"/>
      <c r="BD4918" s="39"/>
      <c r="BE4918" s="39"/>
      <c r="BF4918" s="39"/>
    </row>
    <row r="4919" spans="1:58" s="40" customFormat="1" ht="50.1" customHeight="1">
      <c r="A4919" s="70" t="s">
        <v>13045</v>
      </c>
      <c r="B4919" s="30" t="s">
        <v>35</v>
      </c>
      <c r="C4919" s="42" t="s">
        <v>4924</v>
      </c>
      <c r="D4919" s="42" t="s">
        <v>4925</v>
      </c>
      <c r="E4919" s="42" t="s">
        <v>4926</v>
      </c>
      <c r="F4919" s="161" t="s">
        <v>13046</v>
      </c>
      <c r="G4919" s="30" t="s">
        <v>40</v>
      </c>
      <c r="H4919" s="30">
        <v>0</v>
      </c>
      <c r="I4919" s="32">
        <v>590000000</v>
      </c>
      <c r="J4919" s="32" t="s">
        <v>41</v>
      </c>
      <c r="K4919" s="32" t="s">
        <v>12378</v>
      </c>
      <c r="L4919" s="32" t="s">
        <v>41</v>
      </c>
      <c r="M4919" s="30" t="s">
        <v>44</v>
      </c>
      <c r="N4919" s="30" t="s">
        <v>2012</v>
      </c>
      <c r="O4919" s="32" t="s">
        <v>398</v>
      </c>
      <c r="P4919" s="32">
        <v>796</v>
      </c>
      <c r="Q4919" s="30" t="s">
        <v>47</v>
      </c>
      <c r="R4919" s="102">
        <v>10</v>
      </c>
      <c r="S4919" s="58">
        <v>3895</v>
      </c>
      <c r="T4919" s="58">
        <f>R4919*S4919</f>
        <v>38950</v>
      </c>
      <c r="U4919" s="58">
        <f t="shared" ref="U4919" si="402">T4919*1.12</f>
        <v>43624.000000000007</v>
      </c>
      <c r="V4919" s="116"/>
      <c r="W4919" s="32">
        <v>2016</v>
      </c>
      <c r="X4919" s="30"/>
      <c r="Y4919" s="364"/>
      <c r="Z4919" s="364"/>
      <c r="AA4919" s="364"/>
      <c r="AB4919" s="364"/>
      <c r="AC4919" s="364"/>
      <c r="AD4919" s="364"/>
      <c r="AE4919" s="364"/>
      <c r="AF4919" s="364"/>
      <c r="AG4919" s="364"/>
      <c r="AH4919" s="39"/>
      <c r="AI4919" s="39"/>
      <c r="AJ4919" s="39"/>
      <c r="AK4919" s="39"/>
      <c r="AL4919" s="39"/>
      <c r="AM4919" s="39"/>
      <c r="AN4919" s="39"/>
      <c r="AO4919" s="39"/>
      <c r="AP4919" s="39"/>
      <c r="AQ4919" s="39"/>
      <c r="AR4919" s="39"/>
      <c r="AS4919" s="39"/>
      <c r="AT4919" s="39"/>
      <c r="AU4919" s="39"/>
      <c r="AV4919" s="39"/>
      <c r="AW4919" s="39"/>
      <c r="AX4919" s="39"/>
      <c r="AY4919" s="39"/>
      <c r="AZ4919" s="39"/>
      <c r="BA4919" s="39"/>
      <c r="BB4919" s="39"/>
      <c r="BC4919" s="39"/>
      <c r="BD4919" s="39"/>
      <c r="BE4919" s="39"/>
      <c r="BF4919" s="39"/>
    </row>
    <row r="4920" spans="1:58" s="40" customFormat="1" ht="50.1" customHeight="1">
      <c r="A4920" s="70" t="s">
        <v>13047</v>
      </c>
      <c r="B4920" s="54" t="s">
        <v>35</v>
      </c>
      <c r="C4920" s="42" t="s">
        <v>13048</v>
      </c>
      <c r="D4920" s="42" t="s">
        <v>2061</v>
      </c>
      <c r="E4920" s="42" t="s">
        <v>13049</v>
      </c>
      <c r="F4920" s="42" t="s">
        <v>13050</v>
      </c>
      <c r="G4920" s="30" t="s">
        <v>40</v>
      </c>
      <c r="H4920" s="239">
        <v>0</v>
      </c>
      <c r="I4920" s="313">
        <v>590000000</v>
      </c>
      <c r="J4920" s="68" t="s">
        <v>394</v>
      </c>
      <c r="K4920" s="30" t="s">
        <v>12277</v>
      </c>
      <c r="L4920" s="30" t="s">
        <v>83</v>
      </c>
      <c r="M4920" s="30" t="s">
        <v>69</v>
      </c>
      <c r="N4920" s="30" t="s">
        <v>55</v>
      </c>
      <c r="O4920" s="30" t="s">
        <v>731</v>
      </c>
      <c r="P4920" s="70">
        <v>796</v>
      </c>
      <c r="Q4920" s="30" t="s">
        <v>47</v>
      </c>
      <c r="R4920" s="58">
        <v>1</v>
      </c>
      <c r="S4920" s="58">
        <v>1700000</v>
      </c>
      <c r="T4920" s="58">
        <v>1700000</v>
      </c>
      <c r="U4920" s="58">
        <v>1904000</v>
      </c>
      <c r="V4920" s="217"/>
      <c r="W4920" s="68">
        <v>2016</v>
      </c>
      <c r="X4920" s="30"/>
      <c r="Y4920" s="364"/>
      <c r="Z4920" s="364"/>
      <c r="AA4920" s="364"/>
      <c r="AB4920" s="364"/>
      <c r="AC4920" s="364"/>
      <c r="AD4920" s="364"/>
      <c r="AE4920" s="364"/>
      <c r="AF4920" s="364"/>
      <c r="AG4920" s="364"/>
      <c r="AH4920" s="39"/>
      <c r="AI4920" s="39"/>
      <c r="AJ4920" s="39"/>
      <c r="AK4920" s="39"/>
      <c r="AL4920" s="39"/>
      <c r="AM4920" s="39"/>
      <c r="AN4920" s="39"/>
      <c r="AO4920" s="39"/>
      <c r="AP4920" s="39"/>
      <c r="AQ4920" s="39"/>
      <c r="AR4920" s="39"/>
      <c r="AS4920" s="39"/>
      <c r="AT4920" s="39"/>
      <c r="AU4920" s="39"/>
      <c r="AV4920" s="39"/>
      <c r="AW4920" s="39"/>
      <c r="AX4920" s="39"/>
      <c r="AY4920" s="39"/>
      <c r="AZ4920" s="39"/>
      <c r="BA4920" s="39"/>
      <c r="BB4920" s="39"/>
      <c r="BC4920" s="39"/>
      <c r="BD4920" s="39"/>
      <c r="BE4920" s="39"/>
      <c r="BF4920" s="39"/>
    </row>
    <row r="4921" spans="1:58" s="40" customFormat="1" ht="50.1" customHeight="1">
      <c r="A4921" s="70" t="s">
        <v>13073</v>
      </c>
      <c r="B4921" s="30" t="s">
        <v>35</v>
      </c>
      <c r="C4921" s="42" t="s">
        <v>9665</v>
      </c>
      <c r="D4921" s="42" t="s">
        <v>9666</v>
      </c>
      <c r="E4921" s="42" t="s">
        <v>9667</v>
      </c>
      <c r="F4921" s="42" t="s">
        <v>13074</v>
      </c>
      <c r="G4921" s="30" t="s">
        <v>40</v>
      </c>
      <c r="H4921" s="30">
        <v>0</v>
      </c>
      <c r="I4921" s="67">
        <v>590000000</v>
      </c>
      <c r="J4921" s="32" t="s">
        <v>41</v>
      </c>
      <c r="K4921" s="48" t="s">
        <v>12378</v>
      </c>
      <c r="L4921" s="32" t="s">
        <v>13075</v>
      </c>
      <c r="M4921" s="30" t="s">
        <v>44</v>
      </c>
      <c r="N4921" s="30" t="s">
        <v>836</v>
      </c>
      <c r="O4921" s="67" t="s">
        <v>62</v>
      </c>
      <c r="P4921" s="32">
        <v>796</v>
      </c>
      <c r="Q4921" s="30" t="s">
        <v>6043</v>
      </c>
      <c r="R4921" s="58">
        <v>12</v>
      </c>
      <c r="S4921" s="377">
        <v>3380</v>
      </c>
      <c r="T4921" s="377">
        <f>R4921*S4921</f>
        <v>40560</v>
      </c>
      <c r="U4921" s="378">
        <f>T4921*1.12</f>
        <v>45427.200000000004</v>
      </c>
      <c r="V4921" s="322"/>
      <c r="W4921" s="30">
        <v>2016</v>
      </c>
      <c r="X4921" s="322"/>
      <c r="Y4921" s="364"/>
      <c r="Z4921" s="364"/>
      <c r="AA4921" s="364"/>
      <c r="AB4921" s="364"/>
      <c r="AC4921" s="364"/>
      <c r="AD4921" s="364"/>
      <c r="AE4921" s="364"/>
      <c r="AF4921" s="364"/>
      <c r="AG4921" s="364"/>
      <c r="AH4921" s="39"/>
      <c r="AI4921" s="39"/>
      <c r="AJ4921" s="39"/>
      <c r="AK4921" s="39"/>
      <c r="AL4921" s="39"/>
      <c r="AM4921" s="39"/>
      <c r="AN4921" s="39"/>
      <c r="AO4921" s="39"/>
      <c r="AP4921" s="39"/>
      <c r="AQ4921" s="39"/>
      <c r="AR4921" s="39"/>
      <c r="AS4921" s="39"/>
      <c r="AT4921" s="39"/>
      <c r="AU4921" s="39"/>
      <c r="AV4921" s="39"/>
      <c r="AW4921" s="39"/>
      <c r="AX4921" s="39"/>
      <c r="AY4921" s="39"/>
      <c r="AZ4921" s="39"/>
      <c r="BA4921" s="39"/>
      <c r="BB4921" s="39"/>
      <c r="BC4921" s="39"/>
      <c r="BD4921" s="39"/>
      <c r="BE4921" s="39"/>
      <c r="BF4921" s="39"/>
    </row>
    <row r="4922" spans="1:58" s="40" customFormat="1" ht="50.1" customHeight="1">
      <c r="A4922" s="70" t="s">
        <v>13076</v>
      </c>
      <c r="B4922" s="30" t="s">
        <v>35</v>
      </c>
      <c r="C4922" s="42" t="s">
        <v>9665</v>
      </c>
      <c r="D4922" s="42" t="s">
        <v>9666</v>
      </c>
      <c r="E4922" s="42" t="s">
        <v>9667</v>
      </c>
      <c r="F4922" s="42" t="s">
        <v>13077</v>
      </c>
      <c r="G4922" s="30" t="s">
        <v>40</v>
      </c>
      <c r="H4922" s="30">
        <v>0</v>
      </c>
      <c r="I4922" s="67">
        <v>590000000</v>
      </c>
      <c r="J4922" s="32" t="s">
        <v>41</v>
      </c>
      <c r="K4922" s="48" t="s">
        <v>12378</v>
      </c>
      <c r="L4922" s="32" t="s">
        <v>13075</v>
      </c>
      <c r="M4922" s="30" t="s">
        <v>44</v>
      </c>
      <c r="N4922" s="30" t="s">
        <v>836</v>
      </c>
      <c r="O4922" s="67" t="s">
        <v>62</v>
      </c>
      <c r="P4922" s="32">
        <v>796</v>
      </c>
      <c r="Q4922" s="30" t="s">
        <v>6043</v>
      </c>
      <c r="R4922" s="58">
        <v>25</v>
      </c>
      <c r="S4922" s="377">
        <v>2250</v>
      </c>
      <c r="T4922" s="377">
        <f t="shared" ref="T4922:T4930" si="403">R4922*S4922</f>
        <v>56250</v>
      </c>
      <c r="U4922" s="378">
        <f t="shared" ref="U4922:U4930" si="404">T4922*1.12</f>
        <v>63000.000000000007</v>
      </c>
      <c r="V4922" s="322"/>
      <c r="W4922" s="30">
        <v>2016</v>
      </c>
      <c r="X4922" s="322"/>
      <c r="Y4922" s="364"/>
      <c r="Z4922" s="364"/>
      <c r="AA4922" s="364"/>
      <c r="AB4922" s="364"/>
      <c r="AC4922" s="364"/>
      <c r="AD4922" s="364"/>
      <c r="AE4922" s="364"/>
      <c r="AF4922" s="364"/>
      <c r="AG4922" s="364"/>
      <c r="AH4922" s="39"/>
      <c r="AI4922" s="39"/>
      <c r="AJ4922" s="39"/>
      <c r="AK4922" s="39"/>
      <c r="AL4922" s="39"/>
      <c r="AM4922" s="39"/>
      <c r="AN4922" s="39"/>
      <c r="AO4922" s="39"/>
      <c r="AP4922" s="39"/>
      <c r="AQ4922" s="39"/>
      <c r="AR4922" s="39"/>
      <c r="AS4922" s="39"/>
      <c r="AT4922" s="39"/>
      <c r="AU4922" s="39"/>
      <c r="AV4922" s="39"/>
      <c r="AW4922" s="39"/>
      <c r="AX4922" s="39"/>
      <c r="AY4922" s="39"/>
      <c r="AZ4922" s="39"/>
      <c r="BA4922" s="39"/>
      <c r="BB4922" s="39"/>
      <c r="BC4922" s="39"/>
      <c r="BD4922" s="39"/>
      <c r="BE4922" s="39"/>
      <c r="BF4922" s="39"/>
    </row>
    <row r="4923" spans="1:58" s="40" customFormat="1" ht="50.1" customHeight="1">
      <c r="A4923" s="70" t="s">
        <v>13078</v>
      </c>
      <c r="B4923" s="30" t="s">
        <v>35</v>
      </c>
      <c r="C4923" s="42" t="s">
        <v>9665</v>
      </c>
      <c r="D4923" s="42" t="s">
        <v>9666</v>
      </c>
      <c r="E4923" s="42" t="s">
        <v>9667</v>
      </c>
      <c r="F4923" s="42" t="s">
        <v>13079</v>
      </c>
      <c r="G4923" s="30" t="s">
        <v>40</v>
      </c>
      <c r="H4923" s="30">
        <v>0</v>
      </c>
      <c r="I4923" s="67">
        <v>590000000</v>
      </c>
      <c r="J4923" s="32" t="s">
        <v>41</v>
      </c>
      <c r="K4923" s="48" t="s">
        <v>12378</v>
      </c>
      <c r="L4923" s="32" t="s">
        <v>13075</v>
      </c>
      <c r="M4923" s="30" t="s">
        <v>44</v>
      </c>
      <c r="N4923" s="30" t="s">
        <v>836</v>
      </c>
      <c r="O4923" s="67" t="s">
        <v>62</v>
      </c>
      <c r="P4923" s="32">
        <v>796</v>
      </c>
      <c r="Q4923" s="30" t="s">
        <v>6043</v>
      </c>
      <c r="R4923" s="58">
        <v>1</v>
      </c>
      <c r="S4923" s="377">
        <v>22800</v>
      </c>
      <c r="T4923" s="377">
        <f t="shared" si="403"/>
        <v>22800</v>
      </c>
      <c r="U4923" s="378">
        <f t="shared" si="404"/>
        <v>25536.000000000004</v>
      </c>
      <c r="V4923" s="322"/>
      <c r="W4923" s="30">
        <v>2016</v>
      </c>
      <c r="X4923" s="322"/>
      <c r="Y4923" s="364"/>
      <c r="Z4923" s="364"/>
      <c r="AA4923" s="364"/>
      <c r="AB4923" s="364"/>
      <c r="AC4923" s="364"/>
      <c r="AD4923" s="364"/>
      <c r="AE4923" s="364"/>
      <c r="AF4923" s="364"/>
      <c r="AG4923" s="364"/>
      <c r="AH4923" s="39"/>
      <c r="AI4923" s="39"/>
      <c r="AJ4923" s="39"/>
      <c r="AK4923" s="39"/>
      <c r="AL4923" s="39"/>
      <c r="AM4923" s="39"/>
      <c r="AN4923" s="39"/>
      <c r="AO4923" s="39"/>
      <c r="AP4923" s="39"/>
      <c r="AQ4923" s="39"/>
      <c r="AR4923" s="39"/>
      <c r="AS4923" s="39"/>
      <c r="AT4923" s="39"/>
      <c r="AU4923" s="39"/>
      <c r="AV4923" s="39"/>
      <c r="AW4923" s="39"/>
      <c r="AX4923" s="39"/>
      <c r="AY4923" s="39"/>
      <c r="AZ4923" s="39"/>
      <c r="BA4923" s="39"/>
      <c r="BB4923" s="39"/>
      <c r="BC4923" s="39"/>
      <c r="BD4923" s="39"/>
      <c r="BE4923" s="39"/>
      <c r="BF4923" s="39"/>
    </row>
    <row r="4924" spans="1:58" s="40" customFormat="1" ht="50.1" customHeight="1">
      <c r="A4924" s="70" t="s">
        <v>13080</v>
      </c>
      <c r="B4924" s="30" t="s">
        <v>35</v>
      </c>
      <c r="C4924" s="42" t="s">
        <v>9665</v>
      </c>
      <c r="D4924" s="42" t="s">
        <v>9666</v>
      </c>
      <c r="E4924" s="42" t="s">
        <v>9667</v>
      </c>
      <c r="F4924" s="42" t="s">
        <v>13081</v>
      </c>
      <c r="G4924" s="30" t="s">
        <v>40</v>
      </c>
      <c r="H4924" s="30">
        <v>0</v>
      </c>
      <c r="I4924" s="67">
        <v>590000000</v>
      </c>
      <c r="J4924" s="32" t="s">
        <v>41</v>
      </c>
      <c r="K4924" s="48" t="s">
        <v>12378</v>
      </c>
      <c r="L4924" s="32" t="s">
        <v>13075</v>
      </c>
      <c r="M4924" s="30" t="s">
        <v>44</v>
      </c>
      <c r="N4924" s="30" t="s">
        <v>836</v>
      </c>
      <c r="O4924" s="67" t="s">
        <v>62</v>
      </c>
      <c r="P4924" s="32">
        <v>796</v>
      </c>
      <c r="Q4924" s="30" t="s">
        <v>6043</v>
      </c>
      <c r="R4924" s="58">
        <v>1</v>
      </c>
      <c r="S4924" s="377">
        <v>16700</v>
      </c>
      <c r="T4924" s="377">
        <f t="shared" si="403"/>
        <v>16700</v>
      </c>
      <c r="U4924" s="378">
        <f t="shared" si="404"/>
        <v>18704</v>
      </c>
      <c r="V4924" s="322"/>
      <c r="W4924" s="30">
        <v>2016</v>
      </c>
      <c r="X4924" s="322"/>
      <c r="Y4924" s="364"/>
      <c r="Z4924" s="364"/>
      <c r="AA4924" s="364"/>
      <c r="AB4924" s="364"/>
      <c r="AC4924" s="364"/>
      <c r="AD4924" s="364"/>
      <c r="AE4924" s="364"/>
      <c r="AF4924" s="364"/>
      <c r="AG4924" s="364"/>
      <c r="AH4924" s="39"/>
      <c r="AI4924" s="39"/>
      <c r="AJ4924" s="39"/>
      <c r="AK4924" s="39"/>
      <c r="AL4924" s="39"/>
      <c r="AM4924" s="39"/>
      <c r="AN4924" s="39"/>
      <c r="AO4924" s="39"/>
      <c r="AP4924" s="39"/>
      <c r="AQ4924" s="39"/>
      <c r="AR4924" s="39"/>
      <c r="AS4924" s="39"/>
      <c r="AT4924" s="39"/>
      <c r="AU4924" s="39"/>
      <c r="AV4924" s="39"/>
      <c r="AW4924" s="39"/>
      <c r="AX4924" s="39"/>
      <c r="AY4924" s="39"/>
      <c r="AZ4924" s="39"/>
      <c r="BA4924" s="39"/>
      <c r="BB4924" s="39"/>
      <c r="BC4924" s="39"/>
      <c r="BD4924" s="39"/>
      <c r="BE4924" s="39"/>
      <c r="BF4924" s="39"/>
    </row>
    <row r="4925" spans="1:58" s="40" customFormat="1" ht="50.1" customHeight="1">
      <c r="A4925" s="70" t="s">
        <v>13082</v>
      </c>
      <c r="B4925" s="30" t="s">
        <v>35</v>
      </c>
      <c r="C4925" s="42" t="s">
        <v>9665</v>
      </c>
      <c r="D4925" s="42" t="s">
        <v>9666</v>
      </c>
      <c r="E4925" s="42" t="s">
        <v>9667</v>
      </c>
      <c r="F4925" s="42" t="s">
        <v>13083</v>
      </c>
      <c r="G4925" s="30" t="s">
        <v>40</v>
      </c>
      <c r="H4925" s="30">
        <v>0</v>
      </c>
      <c r="I4925" s="67">
        <v>590000000</v>
      </c>
      <c r="J4925" s="32" t="s">
        <v>41</v>
      </c>
      <c r="K4925" s="48" t="s">
        <v>12378</v>
      </c>
      <c r="L4925" s="32" t="s">
        <v>13075</v>
      </c>
      <c r="M4925" s="30" t="s">
        <v>44</v>
      </c>
      <c r="N4925" s="30" t="s">
        <v>836</v>
      </c>
      <c r="O4925" s="67" t="s">
        <v>62</v>
      </c>
      <c r="P4925" s="32">
        <v>796</v>
      </c>
      <c r="Q4925" s="30" t="s">
        <v>6043</v>
      </c>
      <c r="R4925" s="58">
        <v>3</v>
      </c>
      <c r="S4925" s="377">
        <v>16700</v>
      </c>
      <c r="T4925" s="377">
        <f t="shared" si="403"/>
        <v>50100</v>
      </c>
      <c r="U4925" s="378">
        <f t="shared" si="404"/>
        <v>56112.000000000007</v>
      </c>
      <c r="V4925" s="322"/>
      <c r="W4925" s="30">
        <v>2016</v>
      </c>
      <c r="X4925" s="322"/>
      <c r="Y4925" s="364"/>
      <c r="Z4925" s="364"/>
      <c r="AA4925" s="364"/>
      <c r="AB4925" s="364"/>
      <c r="AC4925" s="364"/>
      <c r="AD4925" s="364"/>
      <c r="AE4925" s="364"/>
      <c r="AF4925" s="364"/>
      <c r="AG4925" s="364"/>
      <c r="AH4925" s="39"/>
      <c r="AI4925" s="39"/>
      <c r="AJ4925" s="39"/>
      <c r="AK4925" s="39"/>
      <c r="AL4925" s="39"/>
      <c r="AM4925" s="39"/>
      <c r="AN4925" s="39"/>
      <c r="AO4925" s="39"/>
      <c r="AP4925" s="39"/>
      <c r="AQ4925" s="39"/>
      <c r="AR4925" s="39"/>
      <c r="AS4925" s="39"/>
      <c r="AT4925" s="39"/>
      <c r="AU4925" s="39"/>
      <c r="AV4925" s="39"/>
      <c r="AW4925" s="39"/>
      <c r="AX4925" s="39"/>
      <c r="AY4925" s="39"/>
      <c r="AZ4925" s="39"/>
      <c r="BA4925" s="39"/>
      <c r="BB4925" s="39"/>
      <c r="BC4925" s="39"/>
      <c r="BD4925" s="39"/>
      <c r="BE4925" s="39"/>
      <c r="BF4925" s="39"/>
    </row>
    <row r="4926" spans="1:58" s="40" customFormat="1" ht="50.1" customHeight="1">
      <c r="A4926" s="70" t="s">
        <v>13084</v>
      </c>
      <c r="B4926" s="30" t="s">
        <v>35</v>
      </c>
      <c r="C4926" s="42" t="s">
        <v>9665</v>
      </c>
      <c r="D4926" s="42" t="s">
        <v>9666</v>
      </c>
      <c r="E4926" s="42" t="s">
        <v>9667</v>
      </c>
      <c r="F4926" s="42" t="s">
        <v>13085</v>
      </c>
      <c r="G4926" s="30" t="s">
        <v>40</v>
      </c>
      <c r="H4926" s="30">
        <v>0</v>
      </c>
      <c r="I4926" s="67">
        <v>590000000</v>
      </c>
      <c r="J4926" s="32" t="s">
        <v>41</v>
      </c>
      <c r="K4926" s="48" t="s">
        <v>12378</v>
      </c>
      <c r="L4926" s="32" t="s">
        <v>13075</v>
      </c>
      <c r="M4926" s="30" t="s">
        <v>44</v>
      </c>
      <c r="N4926" s="30" t="s">
        <v>836</v>
      </c>
      <c r="O4926" s="67" t="s">
        <v>62</v>
      </c>
      <c r="P4926" s="32">
        <v>796</v>
      </c>
      <c r="Q4926" s="30" t="s">
        <v>6043</v>
      </c>
      <c r="R4926" s="58">
        <v>2</v>
      </c>
      <c r="S4926" s="377">
        <v>16700</v>
      </c>
      <c r="T4926" s="377">
        <f t="shared" si="403"/>
        <v>33400</v>
      </c>
      <c r="U4926" s="378">
        <f t="shared" si="404"/>
        <v>37408</v>
      </c>
      <c r="V4926" s="322"/>
      <c r="W4926" s="30">
        <v>2016</v>
      </c>
      <c r="X4926" s="322"/>
      <c r="Y4926" s="364"/>
      <c r="Z4926" s="364"/>
      <c r="AA4926" s="364"/>
      <c r="AB4926" s="364"/>
      <c r="AC4926" s="364"/>
      <c r="AD4926" s="364"/>
      <c r="AE4926" s="364"/>
      <c r="AF4926" s="364"/>
      <c r="AG4926" s="364"/>
      <c r="AH4926" s="39"/>
      <c r="AI4926" s="39"/>
      <c r="AJ4926" s="39"/>
      <c r="AK4926" s="39"/>
      <c r="AL4926" s="39"/>
      <c r="AM4926" s="39"/>
      <c r="AN4926" s="39"/>
      <c r="AO4926" s="39"/>
      <c r="AP4926" s="39"/>
      <c r="AQ4926" s="39"/>
      <c r="AR4926" s="39"/>
      <c r="AS4926" s="39"/>
      <c r="AT4926" s="39"/>
      <c r="AU4926" s="39"/>
      <c r="AV4926" s="39"/>
      <c r="AW4926" s="39"/>
      <c r="AX4926" s="39"/>
      <c r="AY4926" s="39"/>
      <c r="AZ4926" s="39"/>
      <c r="BA4926" s="39"/>
      <c r="BB4926" s="39"/>
      <c r="BC4926" s="39"/>
      <c r="BD4926" s="39"/>
      <c r="BE4926" s="39"/>
      <c r="BF4926" s="39"/>
    </row>
    <row r="4927" spans="1:58" s="40" customFormat="1" ht="50.1" customHeight="1">
      <c r="A4927" s="70" t="s">
        <v>13086</v>
      </c>
      <c r="B4927" s="30" t="s">
        <v>35</v>
      </c>
      <c r="C4927" s="42" t="s">
        <v>9665</v>
      </c>
      <c r="D4927" s="42" t="s">
        <v>9666</v>
      </c>
      <c r="E4927" s="42" t="s">
        <v>9667</v>
      </c>
      <c r="F4927" s="42" t="s">
        <v>13087</v>
      </c>
      <c r="G4927" s="30" t="s">
        <v>40</v>
      </c>
      <c r="H4927" s="30">
        <v>0</v>
      </c>
      <c r="I4927" s="67">
        <v>590000000</v>
      </c>
      <c r="J4927" s="32" t="s">
        <v>41</v>
      </c>
      <c r="K4927" s="48" t="s">
        <v>12378</v>
      </c>
      <c r="L4927" s="32" t="s">
        <v>13075</v>
      </c>
      <c r="M4927" s="30" t="s">
        <v>44</v>
      </c>
      <c r="N4927" s="30" t="s">
        <v>836</v>
      </c>
      <c r="O4927" s="67" t="s">
        <v>62</v>
      </c>
      <c r="P4927" s="32">
        <v>796</v>
      </c>
      <c r="Q4927" s="30" t="s">
        <v>6043</v>
      </c>
      <c r="R4927" s="58">
        <v>2</v>
      </c>
      <c r="S4927" s="377">
        <v>9600</v>
      </c>
      <c r="T4927" s="377">
        <f t="shared" si="403"/>
        <v>19200</v>
      </c>
      <c r="U4927" s="378">
        <f t="shared" si="404"/>
        <v>21504.000000000004</v>
      </c>
      <c r="V4927" s="322"/>
      <c r="W4927" s="30">
        <v>2016</v>
      </c>
      <c r="X4927" s="322"/>
      <c r="Y4927" s="364"/>
      <c r="Z4927" s="364"/>
      <c r="AA4927" s="364"/>
      <c r="AB4927" s="364"/>
      <c r="AC4927" s="364"/>
      <c r="AD4927" s="364"/>
      <c r="AE4927" s="364"/>
      <c r="AF4927" s="364"/>
      <c r="AG4927" s="364"/>
      <c r="AH4927" s="39"/>
      <c r="AI4927" s="39"/>
      <c r="AJ4927" s="39"/>
      <c r="AK4927" s="39"/>
      <c r="AL4927" s="39"/>
      <c r="AM4927" s="39"/>
      <c r="AN4927" s="39"/>
      <c r="AO4927" s="39"/>
      <c r="AP4927" s="39"/>
      <c r="AQ4927" s="39"/>
      <c r="AR4927" s="39"/>
      <c r="AS4927" s="39"/>
      <c r="AT4927" s="39"/>
      <c r="AU4927" s="39"/>
      <c r="AV4927" s="39"/>
      <c r="AW4927" s="39"/>
      <c r="AX4927" s="39"/>
      <c r="AY4927" s="39"/>
      <c r="AZ4927" s="39"/>
      <c r="BA4927" s="39"/>
      <c r="BB4927" s="39"/>
      <c r="BC4927" s="39"/>
      <c r="BD4927" s="39"/>
      <c r="BE4927" s="39"/>
      <c r="BF4927" s="39"/>
    </row>
    <row r="4928" spans="1:58" s="40" customFormat="1" ht="50.1" customHeight="1">
      <c r="A4928" s="70" t="s">
        <v>13088</v>
      </c>
      <c r="B4928" s="30" t="s">
        <v>35</v>
      </c>
      <c r="C4928" s="42" t="s">
        <v>9665</v>
      </c>
      <c r="D4928" s="42" t="s">
        <v>9666</v>
      </c>
      <c r="E4928" s="42" t="s">
        <v>9667</v>
      </c>
      <c r="F4928" s="42" t="s">
        <v>13089</v>
      </c>
      <c r="G4928" s="30" t="s">
        <v>40</v>
      </c>
      <c r="H4928" s="30">
        <v>0</v>
      </c>
      <c r="I4928" s="67">
        <v>590000000</v>
      </c>
      <c r="J4928" s="32" t="s">
        <v>41</v>
      </c>
      <c r="K4928" s="48" t="s">
        <v>12378</v>
      </c>
      <c r="L4928" s="32" t="s">
        <v>13075</v>
      </c>
      <c r="M4928" s="30" t="s">
        <v>44</v>
      </c>
      <c r="N4928" s="30" t="s">
        <v>836</v>
      </c>
      <c r="O4928" s="67" t="s">
        <v>62</v>
      </c>
      <c r="P4928" s="32">
        <v>796</v>
      </c>
      <c r="Q4928" s="30" t="s">
        <v>6043</v>
      </c>
      <c r="R4928" s="58">
        <v>3</v>
      </c>
      <c r="S4928" s="377">
        <v>6880</v>
      </c>
      <c r="T4928" s="377">
        <f t="shared" si="403"/>
        <v>20640</v>
      </c>
      <c r="U4928" s="378">
        <f t="shared" si="404"/>
        <v>23116.800000000003</v>
      </c>
      <c r="V4928" s="322"/>
      <c r="W4928" s="30">
        <v>2016</v>
      </c>
      <c r="X4928" s="322"/>
      <c r="Y4928" s="364"/>
      <c r="Z4928" s="364"/>
      <c r="AA4928" s="364"/>
      <c r="AB4928" s="364"/>
      <c r="AC4928" s="364"/>
      <c r="AD4928" s="364"/>
      <c r="AE4928" s="364"/>
      <c r="AF4928" s="364"/>
      <c r="AG4928" s="364"/>
      <c r="AH4928" s="39"/>
      <c r="AI4928" s="39"/>
      <c r="AJ4928" s="39"/>
      <c r="AK4928" s="39"/>
      <c r="AL4928" s="39"/>
      <c r="AM4928" s="39"/>
      <c r="AN4928" s="39"/>
      <c r="AO4928" s="39"/>
      <c r="AP4928" s="39"/>
      <c r="AQ4928" s="39"/>
      <c r="AR4928" s="39"/>
      <c r="AS4928" s="39"/>
      <c r="AT4928" s="39"/>
      <c r="AU4928" s="39"/>
      <c r="AV4928" s="39"/>
      <c r="AW4928" s="39"/>
      <c r="AX4928" s="39"/>
      <c r="AY4928" s="39"/>
      <c r="AZ4928" s="39"/>
      <c r="BA4928" s="39"/>
      <c r="BB4928" s="39"/>
      <c r="BC4928" s="39"/>
      <c r="BD4928" s="39"/>
      <c r="BE4928" s="39"/>
      <c r="BF4928" s="39"/>
    </row>
    <row r="4929" spans="1:58" s="40" customFormat="1" ht="50.1" customHeight="1">
      <c r="A4929" s="70" t="s">
        <v>13090</v>
      </c>
      <c r="B4929" s="30" t="s">
        <v>35</v>
      </c>
      <c r="C4929" s="42" t="s">
        <v>9665</v>
      </c>
      <c r="D4929" s="42" t="s">
        <v>9666</v>
      </c>
      <c r="E4929" s="42" t="s">
        <v>9667</v>
      </c>
      <c r="F4929" s="42" t="s">
        <v>13091</v>
      </c>
      <c r="G4929" s="30" t="s">
        <v>40</v>
      </c>
      <c r="H4929" s="30">
        <v>0</v>
      </c>
      <c r="I4929" s="67">
        <v>590000000</v>
      </c>
      <c r="J4929" s="32" t="s">
        <v>41</v>
      </c>
      <c r="K4929" s="48" t="s">
        <v>12378</v>
      </c>
      <c r="L4929" s="32" t="s">
        <v>13075</v>
      </c>
      <c r="M4929" s="30" t="s">
        <v>44</v>
      </c>
      <c r="N4929" s="30" t="s">
        <v>836</v>
      </c>
      <c r="O4929" s="67" t="s">
        <v>62</v>
      </c>
      <c r="P4929" s="32">
        <v>796</v>
      </c>
      <c r="Q4929" s="30" t="s">
        <v>6043</v>
      </c>
      <c r="R4929" s="58">
        <v>11</v>
      </c>
      <c r="S4929" s="377">
        <v>5300</v>
      </c>
      <c r="T4929" s="377">
        <f t="shared" si="403"/>
        <v>58300</v>
      </c>
      <c r="U4929" s="378">
        <f t="shared" si="404"/>
        <v>65296.000000000007</v>
      </c>
      <c r="V4929" s="322"/>
      <c r="W4929" s="30">
        <v>2016</v>
      </c>
      <c r="X4929" s="322"/>
      <c r="Y4929" s="364"/>
      <c r="Z4929" s="364"/>
      <c r="AA4929" s="364"/>
      <c r="AB4929" s="364"/>
      <c r="AC4929" s="364"/>
      <c r="AD4929" s="364"/>
      <c r="AE4929" s="364"/>
      <c r="AF4929" s="364"/>
      <c r="AG4929" s="364"/>
      <c r="AH4929" s="39"/>
      <c r="AI4929" s="39"/>
      <c r="AJ4929" s="39"/>
      <c r="AK4929" s="39"/>
      <c r="AL4929" s="39"/>
      <c r="AM4929" s="39"/>
      <c r="AN4929" s="39"/>
      <c r="AO4929" s="39"/>
      <c r="AP4929" s="39"/>
      <c r="AQ4929" s="39"/>
      <c r="AR4929" s="39"/>
      <c r="AS4929" s="39"/>
      <c r="AT4929" s="39"/>
      <c r="AU4929" s="39"/>
      <c r="AV4929" s="39"/>
      <c r="AW4929" s="39"/>
      <c r="AX4929" s="39"/>
      <c r="AY4929" s="39"/>
      <c r="AZ4929" s="39"/>
      <c r="BA4929" s="39"/>
      <c r="BB4929" s="39"/>
      <c r="BC4929" s="39"/>
      <c r="BD4929" s="39"/>
      <c r="BE4929" s="39"/>
      <c r="BF4929" s="39"/>
    </row>
    <row r="4930" spans="1:58" s="40" customFormat="1" ht="50.1" customHeight="1">
      <c r="A4930" s="70" t="s">
        <v>13092</v>
      </c>
      <c r="B4930" s="30" t="s">
        <v>35</v>
      </c>
      <c r="C4930" s="42" t="s">
        <v>9665</v>
      </c>
      <c r="D4930" s="42" t="s">
        <v>9666</v>
      </c>
      <c r="E4930" s="42" t="s">
        <v>9667</v>
      </c>
      <c r="F4930" s="42" t="s">
        <v>13093</v>
      </c>
      <c r="G4930" s="30" t="s">
        <v>40</v>
      </c>
      <c r="H4930" s="30">
        <v>0</v>
      </c>
      <c r="I4930" s="67">
        <v>590000000</v>
      </c>
      <c r="J4930" s="32" t="s">
        <v>41</v>
      </c>
      <c r="K4930" s="48" t="s">
        <v>12378</v>
      </c>
      <c r="L4930" s="32" t="s">
        <v>13075</v>
      </c>
      <c r="M4930" s="30" t="s">
        <v>44</v>
      </c>
      <c r="N4930" s="30" t="s">
        <v>836</v>
      </c>
      <c r="O4930" s="67" t="s">
        <v>62</v>
      </c>
      <c r="P4930" s="32">
        <v>796</v>
      </c>
      <c r="Q4930" s="30" t="s">
        <v>6043</v>
      </c>
      <c r="R4930" s="58">
        <v>11</v>
      </c>
      <c r="S4930" s="377">
        <v>1950</v>
      </c>
      <c r="T4930" s="377">
        <f t="shared" si="403"/>
        <v>21450</v>
      </c>
      <c r="U4930" s="378">
        <f t="shared" si="404"/>
        <v>24024.000000000004</v>
      </c>
      <c r="V4930" s="322"/>
      <c r="W4930" s="30">
        <v>2016</v>
      </c>
      <c r="X4930" s="322"/>
      <c r="Y4930" s="364"/>
      <c r="Z4930" s="364"/>
      <c r="AA4930" s="364"/>
      <c r="AB4930" s="364"/>
      <c r="AC4930" s="364"/>
      <c r="AD4930" s="364"/>
      <c r="AE4930" s="364"/>
      <c r="AF4930" s="364"/>
      <c r="AG4930" s="364"/>
      <c r="AH4930" s="39"/>
      <c r="AI4930" s="39"/>
      <c r="AJ4930" s="39"/>
      <c r="AK4930" s="39"/>
      <c r="AL4930" s="39"/>
      <c r="AM4930" s="39"/>
      <c r="AN4930" s="39"/>
      <c r="AO4930" s="39"/>
      <c r="AP4930" s="39"/>
      <c r="AQ4930" s="39"/>
      <c r="AR4930" s="39"/>
      <c r="AS4930" s="39"/>
      <c r="AT4930" s="39"/>
      <c r="AU4930" s="39"/>
      <c r="AV4930" s="39"/>
      <c r="AW4930" s="39"/>
      <c r="AX4930" s="39"/>
      <c r="AY4930" s="39"/>
      <c r="AZ4930" s="39"/>
      <c r="BA4930" s="39"/>
      <c r="BB4930" s="39"/>
      <c r="BC4930" s="39"/>
      <c r="BD4930" s="39"/>
      <c r="BE4930" s="39"/>
      <c r="BF4930" s="39"/>
    </row>
    <row r="4931" spans="1:58" s="40" customFormat="1" ht="50.1" customHeight="1">
      <c r="A4931" s="70" t="s">
        <v>13052</v>
      </c>
      <c r="B4931" s="54" t="s">
        <v>35</v>
      </c>
      <c r="C4931" s="319" t="s">
        <v>13053</v>
      </c>
      <c r="D4931" s="369" t="s">
        <v>6943</v>
      </c>
      <c r="E4931" s="369" t="s">
        <v>13054</v>
      </c>
      <c r="F4931" s="319" t="s">
        <v>13055</v>
      </c>
      <c r="G4931" s="54" t="s">
        <v>40</v>
      </c>
      <c r="H4931" s="54">
        <v>0</v>
      </c>
      <c r="I4931" s="54">
        <v>590000000</v>
      </c>
      <c r="J4931" s="54" t="s">
        <v>41</v>
      </c>
      <c r="K4931" s="54" t="s">
        <v>12277</v>
      </c>
      <c r="L4931" s="54" t="s">
        <v>83</v>
      </c>
      <c r="M4931" s="54" t="s">
        <v>84</v>
      </c>
      <c r="N4931" s="54" t="s">
        <v>85</v>
      </c>
      <c r="O4931" s="32" t="s">
        <v>62</v>
      </c>
      <c r="P4931" s="54">
        <v>796</v>
      </c>
      <c r="Q4931" s="54" t="s">
        <v>47</v>
      </c>
      <c r="R4931" s="218">
        <v>4</v>
      </c>
      <c r="S4931" s="218">
        <v>19196.43</v>
      </c>
      <c r="T4931" s="323">
        <f>R4931*S4931</f>
        <v>76785.72</v>
      </c>
      <c r="U4931" s="323">
        <f t="shared" ref="U4931:U4936" si="405">T4931*1.12</f>
        <v>86000.006400000013</v>
      </c>
      <c r="V4931" s="54" t="s">
        <v>48</v>
      </c>
      <c r="W4931" s="349">
        <v>2016</v>
      </c>
      <c r="X4931" s="54"/>
      <c r="Y4931" s="364"/>
      <c r="Z4931" s="364"/>
      <c r="AA4931" s="364"/>
      <c r="AB4931" s="364"/>
      <c r="AC4931" s="364"/>
      <c r="AD4931" s="364"/>
      <c r="AE4931" s="364"/>
      <c r="AF4931" s="364"/>
      <c r="AG4931" s="364"/>
      <c r="AH4931" s="39"/>
      <c r="AI4931" s="39"/>
      <c r="AJ4931" s="39"/>
      <c r="AK4931" s="39"/>
      <c r="AL4931" s="39"/>
      <c r="AM4931" s="39"/>
      <c r="AN4931" s="39"/>
      <c r="AO4931" s="39"/>
      <c r="AP4931" s="39"/>
      <c r="AQ4931" s="39"/>
      <c r="AR4931" s="39"/>
      <c r="AS4931" s="39"/>
      <c r="AT4931" s="39"/>
      <c r="AU4931" s="39"/>
      <c r="AV4931" s="39"/>
      <c r="AW4931" s="39"/>
      <c r="AX4931" s="39"/>
      <c r="AY4931" s="39"/>
      <c r="AZ4931" s="39"/>
      <c r="BA4931" s="39"/>
      <c r="BB4931" s="39"/>
      <c r="BC4931" s="39"/>
      <c r="BD4931" s="39"/>
      <c r="BE4931" s="39"/>
      <c r="BF4931" s="39"/>
    </row>
    <row r="4932" spans="1:58" s="40" customFormat="1" ht="50.1" customHeight="1">
      <c r="A4932" s="70" t="s">
        <v>13056</v>
      </c>
      <c r="B4932" s="54" t="s">
        <v>35</v>
      </c>
      <c r="C4932" s="215" t="s">
        <v>13057</v>
      </c>
      <c r="D4932" s="215" t="s">
        <v>7175</v>
      </c>
      <c r="E4932" s="319" t="s">
        <v>13058</v>
      </c>
      <c r="F4932" s="215" t="s">
        <v>13059</v>
      </c>
      <c r="G4932" s="57" t="s">
        <v>40</v>
      </c>
      <c r="H4932" s="32">
        <v>0</v>
      </c>
      <c r="I4932" s="320">
        <v>590000000</v>
      </c>
      <c r="J4932" s="57" t="s">
        <v>41</v>
      </c>
      <c r="K4932" s="54" t="s">
        <v>12277</v>
      </c>
      <c r="L4932" s="68" t="s">
        <v>83</v>
      </c>
      <c r="M4932" s="57" t="s">
        <v>84</v>
      </c>
      <c r="N4932" s="57" t="s">
        <v>6649</v>
      </c>
      <c r="O4932" s="54" t="s">
        <v>13060</v>
      </c>
      <c r="P4932" s="54">
        <v>796</v>
      </c>
      <c r="Q4932" s="54" t="s">
        <v>47</v>
      </c>
      <c r="R4932" s="218">
        <v>1</v>
      </c>
      <c r="S4932" s="218">
        <v>16250</v>
      </c>
      <c r="T4932" s="323">
        <f>R4932*S4932</f>
        <v>16250</v>
      </c>
      <c r="U4932" s="323">
        <f t="shared" si="405"/>
        <v>18200</v>
      </c>
      <c r="V4932" s="204"/>
      <c r="W4932" s="249">
        <v>2016</v>
      </c>
      <c r="X4932" s="123"/>
      <c r="Y4932" s="364"/>
      <c r="Z4932" s="364"/>
      <c r="AA4932" s="364"/>
      <c r="AB4932" s="364"/>
      <c r="AC4932" s="364"/>
      <c r="AD4932" s="364"/>
      <c r="AE4932" s="364"/>
      <c r="AF4932" s="364"/>
      <c r="AG4932" s="364"/>
      <c r="AH4932" s="39"/>
      <c r="AI4932" s="39"/>
      <c r="AJ4932" s="39"/>
      <c r="AK4932" s="39"/>
      <c r="AL4932" s="39"/>
      <c r="AM4932" s="39"/>
      <c r="AN4932" s="39"/>
      <c r="AO4932" s="39"/>
      <c r="AP4932" s="39"/>
      <c r="AQ4932" s="39"/>
      <c r="AR4932" s="39"/>
      <c r="AS4932" s="39"/>
      <c r="AT4932" s="39"/>
      <c r="AU4932" s="39"/>
      <c r="AV4932" s="39"/>
      <c r="AW4932" s="39"/>
      <c r="AX4932" s="39"/>
      <c r="AY4932" s="39"/>
      <c r="AZ4932" s="39"/>
      <c r="BA4932" s="39"/>
      <c r="BB4932" s="39"/>
      <c r="BC4932" s="39"/>
      <c r="BD4932" s="39"/>
      <c r="BE4932" s="39"/>
      <c r="BF4932" s="39"/>
    </row>
    <row r="4933" spans="1:58" s="40" customFormat="1" ht="50.1" customHeight="1">
      <c r="A4933" s="70" t="s">
        <v>13072</v>
      </c>
      <c r="B4933" s="54" t="s">
        <v>35</v>
      </c>
      <c r="C4933" s="42" t="s">
        <v>11713</v>
      </c>
      <c r="D4933" s="42" t="s">
        <v>11714</v>
      </c>
      <c r="E4933" s="225" t="s">
        <v>11715</v>
      </c>
      <c r="F4933" s="42" t="s">
        <v>11716</v>
      </c>
      <c r="G4933" s="70" t="s">
        <v>40</v>
      </c>
      <c r="H4933" s="239">
        <v>0</v>
      </c>
      <c r="I4933" s="313">
        <v>590000000</v>
      </c>
      <c r="J4933" s="68" t="s">
        <v>394</v>
      </c>
      <c r="K4933" s="70" t="s">
        <v>12277</v>
      </c>
      <c r="L4933" s="30" t="s">
        <v>396</v>
      </c>
      <c r="M4933" s="30" t="s">
        <v>69</v>
      </c>
      <c r="N4933" s="30" t="s">
        <v>13070</v>
      </c>
      <c r="O4933" s="30" t="s">
        <v>13071</v>
      </c>
      <c r="P4933" s="70">
        <v>839</v>
      </c>
      <c r="Q4933" s="30" t="s">
        <v>268</v>
      </c>
      <c r="R4933" s="58">
        <v>12</v>
      </c>
      <c r="S4933" s="58">
        <v>4000</v>
      </c>
      <c r="T4933" s="323">
        <f>R4933*S4933</f>
        <v>48000</v>
      </c>
      <c r="U4933" s="323">
        <f t="shared" si="405"/>
        <v>53760.000000000007</v>
      </c>
      <c r="V4933" s="123"/>
      <c r="W4933" s="68">
        <v>2016</v>
      </c>
      <c r="X4933" s="123"/>
      <c r="Y4933" s="364"/>
      <c r="Z4933" s="364"/>
      <c r="AA4933" s="364"/>
      <c r="AB4933" s="364"/>
      <c r="AC4933" s="364"/>
      <c r="AD4933" s="364"/>
      <c r="AE4933" s="364"/>
      <c r="AF4933" s="364"/>
      <c r="AG4933" s="364"/>
      <c r="AH4933" s="39"/>
      <c r="AI4933" s="39"/>
      <c r="AJ4933" s="39"/>
      <c r="AK4933" s="39"/>
      <c r="AL4933" s="39"/>
      <c r="AM4933" s="39"/>
      <c r="AN4933" s="39"/>
      <c r="AO4933" s="39"/>
      <c r="AP4933" s="39"/>
      <c r="AQ4933" s="39"/>
      <c r="AR4933" s="39"/>
      <c r="AS4933" s="39"/>
      <c r="AT4933" s="39"/>
      <c r="AU4933" s="39"/>
      <c r="AV4933" s="39"/>
      <c r="AW4933" s="39"/>
      <c r="AX4933" s="39"/>
      <c r="AY4933" s="39"/>
      <c r="AZ4933" s="39"/>
      <c r="BA4933" s="39"/>
      <c r="BB4933" s="39"/>
      <c r="BC4933" s="39"/>
      <c r="BD4933" s="39"/>
      <c r="BE4933" s="39"/>
      <c r="BF4933" s="39"/>
    </row>
    <row r="4934" spans="1:58" s="40" customFormat="1" ht="50.1" customHeight="1">
      <c r="A4934" s="70" t="s">
        <v>13101</v>
      </c>
      <c r="B4934" s="54" t="s">
        <v>35</v>
      </c>
      <c r="C4934" s="42" t="s">
        <v>12831</v>
      </c>
      <c r="D4934" s="42" t="s">
        <v>8404</v>
      </c>
      <c r="E4934" s="42" t="s">
        <v>12832</v>
      </c>
      <c r="F4934" s="42" t="s">
        <v>13102</v>
      </c>
      <c r="G4934" s="68" t="s">
        <v>40</v>
      </c>
      <c r="H4934" s="68">
        <v>0</v>
      </c>
      <c r="I4934" s="134">
        <v>590000000</v>
      </c>
      <c r="J4934" s="68" t="s">
        <v>41</v>
      </c>
      <c r="K4934" s="68" t="s">
        <v>12277</v>
      </c>
      <c r="L4934" s="68" t="s">
        <v>41</v>
      </c>
      <c r="M4934" s="68" t="s">
        <v>84</v>
      </c>
      <c r="N4934" s="68" t="s">
        <v>85</v>
      </c>
      <c r="O4934" s="98" t="s">
        <v>62</v>
      </c>
      <c r="P4934" s="98" t="s">
        <v>994</v>
      </c>
      <c r="Q4934" s="30" t="s">
        <v>1222</v>
      </c>
      <c r="R4934" s="58">
        <v>60</v>
      </c>
      <c r="S4934" s="58">
        <v>400</v>
      </c>
      <c r="T4934" s="250">
        <f>S4934*R4934</f>
        <v>24000</v>
      </c>
      <c r="U4934" s="58">
        <f t="shared" si="405"/>
        <v>26880.000000000004</v>
      </c>
      <c r="V4934" s="211"/>
      <c r="W4934" s="30">
        <v>2016</v>
      </c>
      <c r="X4934" s="226"/>
      <c r="Y4934" s="364"/>
      <c r="Z4934" s="364"/>
      <c r="AA4934" s="364"/>
      <c r="AB4934" s="364"/>
      <c r="AC4934" s="364"/>
      <c r="AD4934" s="364"/>
      <c r="AE4934" s="364"/>
      <c r="AF4934" s="364"/>
      <c r="AG4934" s="364"/>
      <c r="AH4934" s="39"/>
      <c r="AI4934" s="39"/>
      <c r="AJ4934" s="39"/>
      <c r="AK4934" s="39"/>
      <c r="AL4934" s="39"/>
      <c r="AM4934" s="39"/>
      <c r="AN4934" s="39"/>
      <c r="AO4934" s="39"/>
      <c r="AP4934" s="39"/>
      <c r="AQ4934" s="39"/>
      <c r="AR4934" s="39"/>
      <c r="AS4934" s="39"/>
      <c r="AT4934" s="39"/>
      <c r="AU4934" s="39"/>
      <c r="AV4934" s="39"/>
      <c r="AW4934" s="39"/>
      <c r="AX4934" s="39"/>
      <c r="AY4934" s="39"/>
      <c r="AZ4934" s="39"/>
      <c r="BA4934" s="39"/>
      <c r="BB4934" s="39"/>
      <c r="BC4934" s="39"/>
      <c r="BD4934" s="39"/>
      <c r="BE4934" s="39"/>
      <c r="BF4934" s="39"/>
    </row>
    <row r="4935" spans="1:58" s="40" customFormat="1" ht="50.1" customHeight="1">
      <c r="A4935" s="70" t="s">
        <v>13103</v>
      </c>
      <c r="B4935" s="338" t="s">
        <v>35</v>
      </c>
      <c r="C4935" s="42" t="s">
        <v>9561</v>
      </c>
      <c r="D4935" s="42" t="s">
        <v>9562</v>
      </c>
      <c r="E4935" s="42" t="s">
        <v>9563</v>
      </c>
      <c r="F4935" s="66"/>
      <c r="G4935" s="98" t="s">
        <v>40</v>
      </c>
      <c r="H4935" s="33">
        <v>0</v>
      </c>
      <c r="I4935" s="32">
        <v>590000000</v>
      </c>
      <c r="J4935" s="98" t="s">
        <v>7255</v>
      </c>
      <c r="K4935" s="98" t="s">
        <v>12277</v>
      </c>
      <c r="L4935" s="98" t="s">
        <v>7255</v>
      </c>
      <c r="M4935" s="98" t="s">
        <v>84</v>
      </c>
      <c r="N4935" s="98" t="s">
        <v>12872</v>
      </c>
      <c r="O4935" s="98" t="s">
        <v>2070</v>
      </c>
      <c r="P4935" s="68">
        <v>704</v>
      </c>
      <c r="Q4935" s="98" t="s">
        <v>3453</v>
      </c>
      <c r="R4935" s="58">
        <v>2</v>
      </c>
      <c r="S4935" s="58">
        <v>37500</v>
      </c>
      <c r="T4935" s="58">
        <f>S4935*R4935</f>
        <v>75000</v>
      </c>
      <c r="U4935" s="58">
        <f t="shared" si="405"/>
        <v>84000.000000000015</v>
      </c>
      <c r="V4935" s="98"/>
      <c r="W4935" s="68">
        <v>2016</v>
      </c>
      <c r="X4935" s="98"/>
      <c r="Y4935" s="364"/>
      <c r="Z4935" s="364"/>
      <c r="AA4935" s="364"/>
      <c r="AB4935" s="364"/>
      <c r="AC4935" s="364"/>
      <c r="AD4935" s="364"/>
      <c r="AE4935" s="364"/>
      <c r="AF4935" s="364"/>
      <c r="AG4935" s="364"/>
      <c r="AH4935" s="39"/>
      <c r="AI4935" s="39"/>
      <c r="AJ4935" s="39"/>
      <c r="AK4935" s="39"/>
      <c r="AL4935" s="39"/>
      <c r="AM4935" s="39"/>
      <c r="AN4935" s="39"/>
      <c r="AO4935" s="39"/>
      <c r="AP4935" s="39"/>
      <c r="AQ4935" s="39"/>
      <c r="AR4935" s="39"/>
      <c r="AS4935" s="39"/>
      <c r="AT4935" s="39"/>
      <c r="AU4935" s="39"/>
      <c r="AV4935" s="39"/>
      <c r="AW4935" s="39"/>
      <c r="AX4935" s="39"/>
      <c r="AY4935" s="39"/>
      <c r="AZ4935" s="39"/>
      <c r="BA4935" s="39"/>
      <c r="BB4935" s="39"/>
      <c r="BC4935" s="39"/>
      <c r="BD4935" s="39"/>
      <c r="BE4935" s="39"/>
      <c r="BF4935" s="39"/>
    </row>
    <row r="4936" spans="1:58" s="40" customFormat="1" ht="50.1" customHeight="1">
      <c r="A4936" s="70" t="s">
        <v>13095</v>
      </c>
      <c r="B4936" s="30" t="s">
        <v>35</v>
      </c>
      <c r="C4936" s="220" t="s">
        <v>13096</v>
      </c>
      <c r="D4936" s="42" t="s">
        <v>6088</v>
      </c>
      <c r="E4936" s="220" t="s">
        <v>6160</v>
      </c>
      <c r="F4936" s="220" t="s">
        <v>13097</v>
      </c>
      <c r="G4936" s="32" t="s">
        <v>40</v>
      </c>
      <c r="H4936" s="30">
        <v>0</v>
      </c>
      <c r="I4936" s="32">
        <v>590000000</v>
      </c>
      <c r="J4936" s="32" t="s">
        <v>41</v>
      </c>
      <c r="K4936" s="32" t="s">
        <v>12277</v>
      </c>
      <c r="L4936" s="32" t="s">
        <v>43</v>
      </c>
      <c r="M4936" s="32" t="s">
        <v>84</v>
      </c>
      <c r="N4936" s="54" t="s">
        <v>154</v>
      </c>
      <c r="O4936" s="54" t="s">
        <v>166</v>
      </c>
      <c r="P4936" s="98" t="s">
        <v>994</v>
      </c>
      <c r="Q4936" s="30" t="s">
        <v>1222</v>
      </c>
      <c r="R4936" s="373">
        <v>3</v>
      </c>
      <c r="S4936" s="58">
        <v>12411</v>
      </c>
      <c r="T4936" s="119">
        <f>R4936*S4936</f>
        <v>37233</v>
      </c>
      <c r="U4936" s="58">
        <f t="shared" si="405"/>
        <v>41700.960000000006</v>
      </c>
      <c r="V4936" s="231"/>
      <c r="W4936" s="32">
        <v>2016</v>
      </c>
      <c r="X4936" s="221"/>
      <c r="Y4936" s="364"/>
      <c r="Z4936" s="364"/>
      <c r="AA4936" s="364"/>
      <c r="AB4936" s="364"/>
      <c r="AC4936" s="364"/>
      <c r="AD4936" s="364"/>
      <c r="AE4936" s="364"/>
      <c r="AF4936" s="364"/>
      <c r="AG4936" s="364"/>
      <c r="AH4936" s="39"/>
      <c r="AI4936" s="39"/>
      <c r="AJ4936" s="39"/>
      <c r="AK4936" s="39"/>
      <c r="AL4936" s="39"/>
      <c r="AM4936" s="39"/>
      <c r="AN4936" s="39"/>
      <c r="AO4936" s="39"/>
      <c r="AP4936" s="39"/>
      <c r="AQ4936" s="39"/>
      <c r="AR4936" s="39"/>
      <c r="AS4936" s="39"/>
      <c r="AT4936" s="39"/>
      <c r="AU4936" s="39"/>
      <c r="AV4936" s="39"/>
      <c r="AW4936" s="39"/>
      <c r="AX4936" s="39"/>
      <c r="AY4936" s="39"/>
      <c r="AZ4936" s="39"/>
      <c r="BA4936" s="39"/>
      <c r="BB4936" s="39"/>
      <c r="BC4936" s="39"/>
      <c r="BD4936" s="39"/>
      <c r="BE4936" s="39"/>
      <c r="BF4936" s="39"/>
    </row>
    <row r="4937" spans="1:58" s="40" customFormat="1" ht="50.1" customHeight="1">
      <c r="A4937" s="70" t="s">
        <v>13116</v>
      </c>
      <c r="B4937" s="54" t="s">
        <v>35</v>
      </c>
      <c r="C4937" s="341" t="s">
        <v>13117</v>
      </c>
      <c r="D4937" s="341" t="s">
        <v>10067</v>
      </c>
      <c r="E4937" s="341" t="s">
        <v>8838</v>
      </c>
      <c r="F4937" s="341" t="s">
        <v>13118</v>
      </c>
      <c r="G4937" s="57" t="s">
        <v>40</v>
      </c>
      <c r="H4937" s="32">
        <v>0</v>
      </c>
      <c r="I4937" s="320">
        <v>590000000</v>
      </c>
      <c r="J4937" s="57" t="s">
        <v>41</v>
      </c>
      <c r="K4937" s="48" t="s">
        <v>12277</v>
      </c>
      <c r="L4937" s="68" t="s">
        <v>83</v>
      </c>
      <c r="M4937" s="57" t="s">
        <v>84</v>
      </c>
      <c r="N4937" s="57" t="s">
        <v>88</v>
      </c>
      <c r="O4937" s="248" t="s">
        <v>77</v>
      </c>
      <c r="P4937" s="30">
        <v>796</v>
      </c>
      <c r="Q4937" s="54" t="s">
        <v>47</v>
      </c>
      <c r="R4937" s="218">
        <v>2</v>
      </c>
      <c r="S4937" s="218">
        <v>3050</v>
      </c>
      <c r="T4937" s="323">
        <f t="shared" ref="T4937:T4947" si="406">R4937*S4937</f>
        <v>6100</v>
      </c>
      <c r="U4937" s="394">
        <f t="shared" ref="U4937:U4952" si="407">T4937*1.12</f>
        <v>6832.0000000000009</v>
      </c>
      <c r="V4937" s="70"/>
      <c r="W4937" s="249">
        <v>2016</v>
      </c>
      <c r="X4937" s="217"/>
      <c r="Y4937" s="364"/>
      <c r="Z4937" s="364"/>
      <c r="AA4937" s="364"/>
      <c r="AB4937" s="364"/>
      <c r="AC4937" s="364"/>
      <c r="AD4937" s="364"/>
      <c r="AE4937" s="364"/>
      <c r="AF4937" s="364"/>
      <c r="AG4937" s="364"/>
      <c r="AH4937" s="39"/>
      <c r="AI4937" s="39"/>
      <c r="AJ4937" s="39"/>
      <c r="AK4937" s="39"/>
      <c r="AL4937" s="39"/>
      <c r="AM4937" s="39"/>
      <c r="AN4937" s="39"/>
      <c r="AO4937" s="39"/>
      <c r="AP4937" s="39"/>
      <c r="AQ4937" s="39"/>
      <c r="AR4937" s="39"/>
      <c r="AS4937" s="39"/>
      <c r="AT4937" s="39"/>
      <c r="AU4937" s="39"/>
      <c r="AV4937" s="39"/>
      <c r="AW4937" s="39"/>
      <c r="AX4937" s="39"/>
      <c r="AY4937" s="39"/>
      <c r="AZ4937" s="39"/>
      <c r="BA4937" s="39"/>
      <c r="BB4937" s="39"/>
      <c r="BC4937" s="39"/>
      <c r="BD4937" s="39"/>
      <c r="BE4937" s="39"/>
      <c r="BF4937" s="39"/>
    </row>
    <row r="4938" spans="1:58" s="40" customFormat="1" ht="50.1" customHeight="1">
      <c r="A4938" s="70" t="s">
        <v>13119</v>
      </c>
      <c r="B4938" s="54" t="s">
        <v>35</v>
      </c>
      <c r="C4938" s="341" t="s">
        <v>13120</v>
      </c>
      <c r="D4938" s="341" t="s">
        <v>3475</v>
      </c>
      <c r="E4938" s="341" t="s">
        <v>13121</v>
      </c>
      <c r="F4938" s="341" t="s">
        <v>13118</v>
      </c>
      <c r="G4938" s="57" t="s">
        <v>40</v>
      </c>
      <c r="H4938" s="32">
        <v>0</v>
      </c>
      <c r="I4938" s="320">
        <v>590000000</v>
      </c>
      <c r="J4938" s="57" t="s">
        <v>41</v>
      </c>
      <c r="K4938" s="48" t="s">
        <v>12277</v>
      </c>
      <c r="L4938" s="68" t="s">
        <v>83</v>
      </c>
      <c r="M4938" s="57" t="s">
        <v>84</v>
      </c>
      <c r="N4938" s="57" t="s">
        <v>88</v>
      </c>
      <c r="O4938" s="248" t="s">
        <v>77</v>
      </c>
      <c r="P4938" s="30">
        <v>839</v>
      </c>
      <c r="Q4938" s="54" t="s">
        <v>268</v>
      </c>
      <c r="R4938" s="58">
        <v>1</v>
      </c>
      <c r="S4938" s="218">
        <v>2900</v>
      </c>
      <c r="T4938" s="58">
        <f t="shared" si="406"/>
        <v>2900</v>
      </c>
      <c r="U4938" s="58">
        <f t="shared" si="407"/>
        <v>3248.0000000000005</v>
      </c>
      <c r="V4938" s="204"/>
      <c r="W4938" s="249">
        <v>2016</v>
      </c>
      <c r="X4938" s="217"/>
      <c r="Y4938" s="364"/>
      <c r="Z4938" s="364"/>
      <c r="AA4938" s="364"/>
      <c r="AB4938" s="364"/>
      <c r="AC4938" s="364"/>
      <c r="AD4938" s="364"/>
      <c r="AE4938" s="364"/>
      <c r="AF4938" s="364"/>
      <c r="AG4938" s="364"/>
      <c r="AH4938" s="39"/>
      <c r="AI4938" s="39"/>
      <c r="AJ4938" s="39"/>
      <c r="AK4938" s="39"/>
      <c r="AL4938" s="39"/>
      <c r="AM4938" s="39"/>
      <c r="AN4938" s="39"/>
      <c r="AO4938" s="39"/>
      <c r="AP4938" s="39"/>
      <c r="AQ4938" s="39"/>
      <c r="AR4938" s="39"/>
      <c r="AS4938" s="39"/>
      <c r="AT4938" s="39"/>
      <c r="AU4938" s="39"/>
      <c r="AV4938" s="39"/>
      <c r="AW4938" s="39"/>
      <c r="AX4938" s="39"/>
      <c r="AY4938" s="39"/>
      <c r="AZ4938" s="39"/>
      <c r="BA4938" s="39"/>
      <c r="BB4938" s="39"/>
      <c r="BC4938" s="39"/>
      <c r="BD4938" s="39"/>
      <c r="BE4938" s="39"/>
      <c r="BF4938" s="39"/>
    </row>
    <row r="4939" spans="1:58" s="40" customFormat="1" ht="50.1" customHeight="1">
      <c r="A4939" s="70" t="s">
        <v>13122</v>
      </c>
      <c r="B4939" s="54" t="s">
        <v>35</v>
      </c>
      <c r="C4939" s="341" t="s">
        <v>13123</v>
      </c>
      <c r="D4939" s="341" t="s">
        <v>8500</v>
      </c>
      <c r="E4939" s="341" t="s">
        <v>13124</v>
      </c>
      <c r="F4939" s="341" t="s">
        <v>13118</v>
      </c>
      <c r="G4939" s="57" t="s">
        <v>40</v>
      </c>
      <c r="H4939" s="32">
        <v>0</v>
      </c>
      <c r="I4939" s="320">
        <v>590000000</v>
      </c>
      <c r="J4939" s="57" t="s">
        <v>41</v>
      </c>
      <c r="K4939" s="48" t="s">
        <v>12277</v>
      </c>
      <c r="L4939" s="68" t="s">
        <v>83</v>
      </c>
      <c r="M4939" s="57" t="s">
        <v>84</v>
      </c>
      <c r="N4939" s="57" t="s">
        <v>88</v>
      </c>
      <c r="O4939" s="248" t="s">
        <v>77</v>
      </c>
      <c r="P4939" s="30">
        <v>839</v>
      </c>
      <c r="Q4939" s="54" t="s">
        <v>268</v>
      </c>
      <c r="R4939" s="218">
        <v>1</v>
      </c>
      <c r="S4939" s="218">
        <v>7143</v>
      </c>
      <c r="T4939" s="323">
        <f t="shared" si="406"/>
        <v>7143</v>
      </c>
      <c r="U4939" s="394">
        <f t="shared" si="407"/>
        <v>8000.1600000000008</v>
      </c>
      <c r="V4939" s="204"/>
      <c r="W4939" s="249">
        <v>2016</v>
      </c>
      <c r="X4939" s="217"/>
      <c r="Y4939" s="364"/>
      <c r="Z4939" s="364"/>
      <c r="AA4939" s="364"/>
      <c r="AB4939" s="364"/>
      <c r="AC4939" s="364"/>
      <c r="AD4939" s="364"/>
      <c r="AE4939" s="364"/>
      <c r="AF4939" s="364"/>
      <c r="AG4939" s="364"/>
      <c r="AH4939" s="39"/>
      <c r="AI4939" s="39"/>
      <c r="AJ4939" s="39"/>
      <c r="AK4939" s="39"/>
      <c r="AL4939" s="39"/>
      <c r="AM4939" s="39"/>
      <c r="AN4939" s="39"/>
      <c r="AO4939" s="39"/>
      <c r="AP4939" s="39"/>
      <c r="AQ4939" s="39"/>
      <c r="AR4939" s="39"/>
      <c r="AS4939" s="39"/>
      <c r="AT4939" s="39"/>
      <c r="AU4939" s="39"/>
      <c r="AV4939" s="39"/>
      <c r="AW4939" s="39"/>
      <c r="AX4939" s="39"/>
      <c r="AY4939" s="39"/>
      <c r="AZ4939" s="39"/>
      <c r="BA4939" s="39"/>
      <c r="BB4939" s="39"/>
      <c r="BC4939" s="39"/>
      <c r="BD4939" s="39"/>
      <c r="BE4939" s="39"/>
      <c r="BF4939" s="39"/>
    </row>
    <row r="4940" spans="1:58" s="40" customFormat="1" ht="50.1" customHeight="1">
      <c r="A4940" s="70" t="s">
        <v>13125</v>
      </c>
      <c r="B4940" s="54" t="s">
        <v>35</v>
      </c>
      <c r="C4940" s="341" t="s">
        <v>13126</v>
      </c>
      <c r="D4940" s="341" t="s">
        <v>2274</v>
      </c>
      <c r="E4940" s="341" t="s">
        <v>13127</v>
      </c>
      <c r="F4940" s="341" t="s">
        <v>13118</v>
      </c>
      <c r="G4940" s="57" t="s">
        <v>40</v>
      </c>
      <c r="H4940" s="32">
        <v>0</v>
      </c>
      <c r="I4940" s="320">
        <v>590000000</v>
      </c>
      <c r="J4940" s="57" t="s">
        <v>41</v>
      </c>
      <c r="K4940" s="48" t="s">
        <v>12277</v>
      </c>
      <c r="L4940" s="68" t="s">
        <v>83</v>
      </c>
      <c r="M4940" s="57" t="s">
        <v>84</v>
      </c>
      <c r="N4940" s="57" t="s">
        <v>88</v>
      </c>
      <c r="O4940" s="248" t="s">
        <v>77</v>
      </c>
      <c r="P4940" s="30">
        <v>796</v>
      </c>
      <c r="Q4940" s="54" t="s">
        <v>47</v>
      </c>
      <c r="R4940" s="218">
        <v>3</v>
      </c>
      <c r="S4940" s="218">
        <v>1800</v>
      </c>
      <c r="T4940" s="58">
        <f t="shared" si="406"/>
        <v>5400</v>
      </c>
      <c r="U4940" s="58">
        <f t="shared" si="407"/>
        <v>6048.0000000000009</v>
      </c>
      <c r="V4940" s="204"/>
      <c r="W4940" s="249">
        <v>2016</v>
      </c>
      <c r="X4940" s="217"/>
      <c r="Y4940" s="364"/>
      <c r="Z4940" s="364"/>
      <c r="AA4940" s="364"/>
      <c r="AB4940" s="364"/>
      <c r="AC4940" s="364"/>
      <c r="AD4940" s="364"/>
      <c r="AE4940" s="364"/>
      <c r="AF4940" s="364"/>
      <c r="AG4940" s="364"/>
      <c r="AH4940" s="39"/>
      <c r="AI4940" s="39"/>
      <c r="AJ4940" s="39"/>
      <c r="AK4940" s="39"/>
      <c r="AL4940" s="39"/>
      <c r="AM4940" s="39"/>
      <c r="AN4940" s="39"/>
      <c r="AO4940" s="39"/>
      <c r="AP4940" s="39"/>
      <c r="AQ4940" s="39"/>
      <c r="AR4940" s="39"/>
      <c r="AS4940" s="39"/>
      <c r="AT4940" s="39"/>
      <c r="AU4940" s="39"/>
      <c r="AV4940" s="39"/>
      <c r="AW4940" s="39"/>
      <c r="AX4940" s="39"/>
      <c r="AY4940" s="39"/>
      <c r="AZ4940" s="39"/>
      <c r="BA4940" s="39"/>
      <c r="BB4940" s="39"/>
      <c r="BC4940" s="39"/>
      <c r="BD4940" s="39"/>
      <c r="BE4940" s="39"/>
      <c r="BF4940" s="39"/>
    </row>
    <row r="4941" spans="1:58" s="40" customFormat="1" ht="50.1" customHeight="1">
      <c r="A4941" s="70" t="s">
        <v>13128</v>
      </c>
      <c r="B4941" s="54" t="s">
        <v>35</v>
      </c>
      <c r="C4941" s="42" t="s">
        <v>8840</v>
      </c>
      <c r="D4941" s="341" t="s">
        <v>5311</v>
      </c>
      <c r="E4941" s="341" t="s">
        <v>8841</v>
      </c>
      <c r="F4941" s="341" t="s">
        <v>13118</v>
      </c>
      <c r="G4941" s="57" t="s">
        <v>40</v>
      </c>
      <c r="H4941" s="32">
        <v>0</v>
      </c>
      <c r="I4941" s="320">
        <v>590000000</v>
      </c>
      <c r="J4941" s="57" t="s">
        <v>41</v>
      </c>
      <c r="K4941" s="48" t="s">
        <v>12277</v>
      </c>
      <c r="L4941" s="68" t="s">
        <v>83</v>
      </c>
      <c r="M4941" s="57" t="s">
        <v>84</v>
      </c>
      <c r="N4941" s="57" t="s">
        <v>88</v>
      </c>
      <c r="O4941" s="248" t="s">
        <v>77</v>
      </c>
      <c r="P4941" s="30">
        <v>796</v>
      </c>
      <c r="Q4941" s="54" t="s">
        <v>47</v>
      </c>
      <c r="R4941" s="58">
        <v>1</v>
      </c>
      <c r="S4941" s="58">
        <v>1750</v>
      </c>
      <c r="T4941" s="58">
        <f t="shared" si="406"/>
        <v>1750</v>
      </c>
      <c r="U4941" s="58">
        <f t="shared" si="407"/>
        <v>1960.0000000000002</v>
      </c>
      <c r="V4941" s="204"/>
      <c r="W4941" s="249">
        <v>2016</v>
      </c>
      <c r="X4941" s="217"/>
      <c r="Y4941" s="364"/>
      <c r="Z4941" s="364"/>
      <c r="AA4941" s="364"/>
      <c r="AB4941" s="364"/>
      <c r="AC4941" s="364"/>
      <c r="AD4941" s="364"/>
      <c r="AE4941" s="364"/>
      <c r="AF4941" s="364"/>
      <c r="AG4941" s="364"/>
      <c r="AH4941" s="39"/>
      <c r="AI4941" s="39"/>
      <c r="AJ4941" s="39"/>
      <c r="AK4941" s="39"/>
      <c r="AL4941" s="39"/>
      <c r="AM4941" s="39"/>
      <c r="AN4941" s="39"/>
      <c r="AO4941" s="39"/>
      <c r="AP4941" s="39"/>
      <c r="AQ4941" s="39"/>
      <c r="AR4941" s="39"/>
      <c r="AS4941" s="39"/>
      <c r="AT4941" s="39"/>
      <c r="AU4941" s="39"/>
      <c r="AV4941" s="39"/>
      <c r="AW4941" s="39"/>
      <c r="AX4941" s="39"/>
      <c r="AY4941" s="39"/>
      <c r="AZ4941" s="39"/>
      <c r="BA4941" s="39"/>
      <c r="BB4941" s="39"/>
      <c r="BC4941" s="39"/>
      <c r="BD4941" s="39"/>
      <c r="BE4941" s="39"/>
      <c r="BF4941" s="39"/>
    </row>
    <row r="4942" spans="1:58" s="40" customFormat="1" ht="50.1" customHeight="1">
      <c r="A4942" s="70" t="s">
        <v>13129</v>
      </c>
      <c r="B4942" s="54" t="s">
        <v>35</v>
      </c>
      <c r="C4942" s="42" t="s">
        <v>8843</v>
      </c>
      <c r="D4942" s="341" t="s">
        <v>5100</v>
      </c>
      <c r="E4942" s="341" t="s">
        <v>8844</v>
      </c>
      <c r="F4942" s="341" t="s">
        <v>13118</v>
      </c>
      <c r="G4942" s="57" t="s">
        <v>40</v>
      </c>
      <c r="H4942" s="32">
        <v>0</v>
      </c>
      <c r="I4942" s="320">
        <v>590000000</v>
      </c>
      <c r="J4942" s="57" t="s">
        <v>41</v>
      </c>
      <c r="K4942" s="48" t="s">
        <v>12277</v>
      </c>
      <c r="L4942" s="68" t="s">
        <v>83</v>
      </c>
      <c r="M4942" s="57" t="s">
        <v>84</v>
      </c>
      <c r="N4942" s="57" t="s">
        <v>88</v>
      </c>
      <c r="O4942" s="248" t="s">
        <v>77</v>
      </c>
      <c r="P4942" s="30">
        <v>796</v>
      </c>
      <c r="Q4942" s="54" t="s">
        <v>47</v>
      </c>
      <c r="R4942" s="58">
        <v>1</v>
      </c>
      <c r="S4942" s="58">
        <v>1500</v>
      </c>
      <c r="T4942" s="58">
        <f t="shared" si="406"/>
        <v>1500</v>
      </c>
      <c r="U4942" s="58">
        <f t="shared" si="407"/>
        <v>1680.0000000000002</v>
      </c>
      <c r="V4942" s="204"/>
      <c r="W4942" s="249">
        <v>2016</v>
      </c>
      <c r="X4942" s="217"/>
      <c r="Y4942" s="364"/>
      <c r="Z4942" s="364"/>
      <c r="AA4942" s="364"/>
      <c r="AB4942" s="364"/>
      <c r="AC4942" s="364"/>
      <c r="AD4942" s="364"/>
      <c r="AE4942" s="364"/>
      <c r="AF4942" s="364"/>
      <c r="AG4942" s="364"/>
      <c r="AH4942" s="39"/>
      <c r="AI4942" s="39"/>
      <c r="AJ4942" s="39"/>
      <c r="AK4942" s="39"/>
      <c r="AL4942" s="39"/>
      <c r="AM4942" s="39"/>
      <c r="AN4942" s="39"/>
      <c r="AO4942" s="39"/>
      <c r="AP4942" s="39"/>
      <c r="AQ4942" s="39"/>
      <c r="AR4942" s="39"/>
      <c r="AS4942" s="39"/>
      <c r="AT4942" s="39"/>
      <c r="AU4942" s="39"/>
      <c r="AV4942" s="39"/>
      <c r="AW4942" s="39"/>
      <c r="AX4942" s="39"/>
      <c r="AY4942" s="39"/>
      <c r="AZ4942" s="39"/>
      <c r="BA4942" s="39"/>
      <c r="BB4942" s="39"/>
      <c r="BC4942" s="39"/>
      <c r="BD4942" s="39"/>
      <c r="BE4942" s="39"/>
      <c r="BF4942" s="39"/>
    </row>
    <row r="4943" spans="1:58" s="40" customFormat="1" ht="50.1" customHeight="1">
      <c r="A4943" s="70" t="s">
        <v>13130</v>
      </c>
      <c r="B4943" s="54" t="s">
        <v>35</v>
      </c>
      <c r="C4943" s="42" t="s">
        <v>13131</v>
      </c>
      <c r="D4943" s="341" t="s">
        <v>10770</v>
      </c>
      <c r="E4943" s="341" t="s">
        <v>8838</v>
      </c>
      <c r="F4943" s="341" t="s">
        <v>13118</v>
      </c>
      <c r="G4943" s="57" t="s">
        <v>40</v>
      </c>
      <c r="H4943" s="32">
        <v>0</v>
      </c>
      <c r="I4943" s="320">
        <v>590000000</v>
      </c>
      <c r="J4943" s="57" t="s">
        <v>41</v>
      </c>
      <c r="K4943" s="48" t="s">
        <v>12277</v>
      </c>
      <c r="L4943" s="68" t="s">
        <v>83</v>
      </c>
      <c r="M4943" s="57" t="s">
        <v>84</v>
      </c>
      <c r="N4943" s="57" t="s">
        <v>88</v>
      </c>
      <c r="O4943" s="248" t="s">
        <v>77</v>
      </c>
      <c r="P4943" s="30">
        <v>796</v>
      </c>
      <c r="Q4943" s="54" t="s">
        <v>47</v>
      </c>
      <c r="R4943" s="58">
        <v>1</v>
      </c>
      <c r="S4943" s="58">
        <v>1800</v>
      </c>
      <c r="T4943" s="58">
        <f t="shared" si="406"/>
        <v>1800</v>
      </c>
      <c r="U4943" s="58">
        <f t="shared" si="407"/>
        <v>2016.0000000000002</v>
      </c>
      <c r="V4943" s="204"/>
      <c r="W4943" s="249">
        <v>2016</v>
      </c>
      <c r="X4943" s="217"/>
      <c r="Y4943" s="364"/>
      <c r="Z4943" s="364"/>
      <c r="AA4943" s="364"/>
      <c r="AB4943" s="364"/>
      <c r="AC4943" s="364"/>
      <c r="AD4943" s="364"/>
      <c r="AE4943" s="364"/>
      <c r="AF4943" s="364"/>
      <c r="AG4943" s="364"/>
      <c r="AH4943" s="39"/>
      <c r="AI4943" s="39"/>
      <c r="AJ4943" s="39"/>
      <c r="AK4943" s="39"/>
      <c r="AL4943" s="39"/>
      <c r="AM4943" s="39"/>
      <c r="AN4943" s="39"/>
      <c r="AO4943" s="39"/>
      <c r="AP4943" s="39"/>
      <c r="AQ4943" s="39"/>
      <c r="AR4943" s="39"/>
      <c r="AS4943" s="39"/>
      <c r="AT4943" s="39"/>
      <c r="AU4943" s="39"/>
      <c r="AV4943" s="39"/>
      <c r="AW4943" s="39"/>
      <c r="AX4943" s="39"/>
      <c r="AY4943" s="39"/>
      <c r="AZ4943" s="39"/>
      <c r="BA4943" s="39"/>
      <c r="BB4943" s="39"/>
      <c r="BC4943" s="39"/>
      <c r="BD4943" s="39"/>
      <c r="BE4943" s="39"/>
      <c r="BF4943" s="39"/>
    </row>
    <row r="4944" spans="1:58" s="40" customFormat="1" ht="50.1" customHeight="1">
      <c r="A4944" s="70" t="s">
        <v>13132</v>
      </c>
      <c r="B4944" s="54" t="s">
        <v>35</v>
      </c>
      <c r="C4944" s="341" t="s">
        <v>10601</v>
      </c>
      <c r="D4944" s="341" t="s">
        <v>1847</v>
      </c>
      <c r="E4944" s="341" t="s">
        <v>10602</v>
      </c>
      <c r="F4944" s="341" t="s">
        <v>13118</v>
      </c>
      <c r="G4944" s="57" t="s">
        <v>40</v>
      </c>
      <c r="H4944" s="32">
        <v>0</v>
      </c>
      <c r="I4944" s="320">
        <v>590000000</v>
      </c>
      <c r="J4944" s="57" t="s">
        <v>41</v>
      </c>
      <c r="K4944" s="48" t="s">
        <v>12277</v>
      </c>
      <c r="L4944" s="68" t="s">
        <v>83</v>
      </c>
      <c r="M4944" s="57" t="s">
        <v>84</v>
      </c>
      <c r="N4944" s="57" t="s">
        <v>88</v>
      </c>
      <c r="O4944" s="248" t="s">
        <v>77</v>
      </c>
      <c r="P4944" s="30">
        <v>839</v>
      </c>
      <c r="Q4944" s="54" t="s">
        <v>268</v>
      </c>
      <c r="R4944" s="58">
        <v>1</v>
      </c>
      <c r="S4944" s="58">
        <v>2700</v>
      </c>
      <c r="T4944" s="58">
        <f t="shared" si="406"/>
        <v>2700</v>
      </c>
      <c r="U4944" s="58">
        <f t="shared" si="407"/>
        <v>3024.0000000000005</v>
      </c>
      <c r="V4944" s="204"/>
      <c r="W4944" s="249">
        <v>2016</v>
      </c>
      <c r="X4944" s="217"/>
      <c r="Y4944" s="364"/>
      <c r="Z4944" s="364"/>
      <c r="AA4944" s="364"/>
      <c r="AB4944" s="364"/>
      <c r="AC4944" s="364"/>
      <c r="AD4944" s="364"/>
      <c r="AE4944" s="364"/>
      <c r="AF4944" s="364"/>
      <c r="AG4944" s="364"/>
      <c r="AH4944" s="39"/>
      <c r="AI4944" s="39"/>
      <c r="AJ4944" s="39"/>
      <c r="AK4944" s="39"/>
      <c r="AL4944" s="39"/>
      <c r="AM4944" s="39"/>
      <c r="AN4944" s="39"/>
      <c r="AO4944" s="39"/>
      <c r="AP4944" s="39"/>
      <c r="AQ4944" s="39"/>
      <c r="AR4944" s="39"/>
      <c r="AS4944" s="39"/>
      <c r="AT4944" s="39"/>
      <c r="AU4944" s="39"/>
      <c r="AV4944" s="39"/>
      <c r="AW4944" s="39"/>
      <c r="AX4944" s="39"/>
      <c r="AY4944" s="39"/>
      <c r="AZ4944" s="39"/>
      <c r="BA4944" s="39"/>
      <c r="BB4944" s="39"/>
      <c r="BC4944" s="39"/>
      <c r="BD4944" s="39"/>
      <c r="BE4944" s="39"/>
      <c r="BF4944" s="39"/>
    </row>
    <row r="4945" spans="1:58" s="40" customFormat="1" ht="50.1" customHeight="1">
      <c r="A4945" s="70" t="s">
        <v>13133</v>
      </c>
      <c r="B4945" s="54" t="s">
        <v>35</v>
      </c>
      <c r="C4945" s="341" t="s">
        <v>12772</v>
      </c>
      <c r="D4945" s="341" t="s">
        <v>1847</v>
      </c>
      <c r="E4945" s="341" t="s">
        <v>12773</v>
      </c>
      <c r="F4945" s="341" t="s">
        <v>13118</v>
      </c>
      <c r="G4945" s="57" t="s">
        <v>40</v>
      </c>
      <c r="H4945" s="32">
        <v>0</v>
      </c>
      <c r="I4945" s="320">
        <v>590000000</v>
      </c>
      <c r="J4945" s="57" t="s">
        <v>41</v>
      </c>
      <c r="K4945" s="48" t="s">
        <v>12277</v>
      </c>
      <c r="L4945" s="68" t="s">
        <v>83</v>
      </c>
      <c r="M4945" s="57" t="s">
        <v>84</v>
      </c>
      <c r="N4945" s="57" t="s">
        <v>88</v>
      </c>
      <c r="O4945" s="248" t="s">
        <v>77</v>
      </c>
      <c r="P4945" s="30">
        <v>839</v>
      </c>
      <c r="Q4945" s="54" t="s">
        <v>268</v>
      </c>
      <c r="R4945" s="58">
        <v>1</v>
      </c>
      <c r="S4945" s="58">
        <v>5300</v>
      </c>
      <c r="T4945" s="58">
        <f t="shared" si="406"/>
        <v>5300</v>
      </c>
      <c r="U4945" s="58">
        <f t="shared" si="407"/>
        <v>5936.0000000000009</v>
      </c>
      <c r="V4945" s="204"/>
      <c r="W4945" s="249">
        <v>2016</v>
      </c>
      <c r="X4945" s="217"/>
      <c r="Y4945" s="364"/>
      <c r="Z4945" s="364"/>
      <c r="AA4945" s="364"/>
      <c r="AB4945" s="364"/>
      <c r="AC4945" s="364"/>
      <c r="AD4945" s="364"/>
      <c r="AE4945" s="364"/>
      <c r="AF4945" s="364"/>
      <c r="AG4945" s="364"/>
      <c r="AH4945" s="39"/>
      <c r="AI4945" s="39"/>
      <c r="AJ4945" s="39"/>
      <c r="AK4945" s="39"/>
      <c r="AL4945" s="39"/>
      <c r="AM4945" s="39"/>
      <c r="AN4945" s="39"/>
      <c r="AO4945" s="39"/>
      <c r="AP4945" s="39"/>
      <c r="AQ4945" s="39"/>
      <c r="AR4945" s="39"/>
      <c r="AS4945" s="39"/>
      <c r="AT4945" s="39"/>
      <c r="AU4945" s="39"/>
      <c r="AV4945" s="39"/>
      <c r="AW4945" s="39"/>
      <c r="AX4945" s="39"/>
      <c r="AY4945" s="39"/>
      <c r="AZ4945" s="39"/>
      <c r="BA4945" s="39"/>
      <c r="BB4945" s="39"/>
      <c r="BC4945" s="39"/>
      <c r="BD4945" s="39"/>
      <c r="BE4945" s="39"/>
      <c r="BF4945" s="39"/>
    </row>
    <row r="4946" spans="1:58" s="40" customFormat="1" ht="50.1" customHeight="1">
      <c r="A4946" s="70" t="s">
        <v>13134</v>
      </c>
      <c r="B4946" s="54" t="s">
        <v>35</v>
      </c>
      <c r="C4946" s="341" t="s">
        <v>8521</v>
      </c>
      <c r="D4946" s="341" t="s">
        <v>3378</v>
      </c>
      <c r="E4946" s="341" t="s">
        <v>8522</v>
      </c>
      <c r="F4946" s="341" t="s">
        <v>13135</v>
      </c>
      <c r="G4946" s="57" t="s">
        <v>40</v>
      </c>
      <c r="H4946" s="32">
        <v>0</v>
      </c>
      <c r="I4946" s="320">
        <v>590000000</v>
      </c>
      <c r="J4946" s="57" t="s">
        <v>41</v>
      </c>
      <c r="K4946" s="48" t="s">
        <v>12277</v>
      </c>
      <c r="L4946" s="68" t="s">
        <v>83</v>
      </c>
      <c r="M4946" s="57" t="s">
        <v>84</v>
      </c>
      <c r="N4946" s="57" t="s">
        <v>88</v>
      </c>
      <c r="O4946" s="248" t="s">
        <v>77</v>
      </c>
      <c r="P4946" s="30">
        <v>796</v>
      </c>
      <c r="Q4946" s="54" t="s">
        <v>47</v>
      </c>
      <c r="R4946" s="58">
        <v>2</v>
      </c>
      <c r="S4946" s="58">
        <v>4950</v>
      </c>
      <c r="T4946" s="58">
        <f t="shared" si="406"/>
        <v>9900</v>
      </c>
      <c r="U4946" s="58">
        <f t="shared" si="407"/>
        <v>11088.000000000002</v>
      </c>
      <c r="V4946" s="204"/>
      <c r="W4946" s="249">
        <v>2016</v>
      </c>
      <c r="X4946" s="217"/>
      <c r="Y4946" s="364"/>
      <c r="Z4946" s="364"/>
      <c r="AA4946" s="364"/>
      <c r="AB4946" s="364"/>
      <c r="AC4946" s="364"/>
      <c r="AD4946" s="364"/>
      <c r="AE4946" s="364"/>
      <c r="AF4946" s="364"/>
      <c r="AG4946" s="364"/>
      <c r="AH4946" s="39"/>
      <c r="AI4946" s="39"/>
      <c r="AJ4946" s="39"/>
      <c r="AK4946" s="39"/>
      <c r="AL4946" s="39"/>
      <c r="AM4946" s="39"/>
      <c r="AN4946" s="39"/>
      <c r="AO4946" s="39"/>
      <c r="AP4946" s="39"/>
      <c r="AQ4946" s="39"/>
      <c r="AR4946" s="39"/>
      <c r="AS4946" s="39"/>
      <c r="AT4946" s="39"/>
      <c r="AU4946" s="39"/>
      <c r="AV4946" s="39"/>
      <c r="AW4946" s="39"/>
      <c r="AX4946" s="39"/>
      <c r="AY4946" s="39"/>
      <c r="AZ4946" s="39"/>
      <c r="BA4946" s="39"/>
      <c r="BB4946" s="39"/>
      <c r="BC4946" s="39"/>
      <c r="BD4946" s="39"/>
      <c r="BE4946" s="39"/>
      <c r="BF4946" s="39"/>
    </row>
    <row r="4947" spans="1:58" s="40" customFormat="1" ht="50.1" customHeight="1">
      <c r="A4947" s="70" t="s">
        <v>13136</v>
      </c>
      <c r="B4947" s="54" t="s">
        <v>35</v>
      </c>
      <c r="C4947" s="319" t="s">
        <v>13137</v>
      </c>
      <c r="D4947" s="319" t="s">
        <v>936</v>
      </c>
      <c r="E4947" s="319" t="s">
        <v>13138</v>
      </c>
      <c r="F4947" s="341" t="s">
        <v>13118</v>
      </c>
      <c r="G4947" s="57" t="s">
        <v>40</v>
      </c>
      <c r="H4947" s="32">
        <v>0</v>
      </c>
      <c r="I4947" s="320">
        <v>590000000</v>
      </c>
      <c r="J4947" s="57" t="s">
        <v>41</v>
      </c>
      <c r="K4947" s="48" t="s">
        <v>12277</v>
      </c>
      <c r="L4947" s="68" t="s">
        <v>83</v>
      </c>
      <c r="M4947" s="57" t="s">
        <v>84</v>
      </c>
      <c r="N4947" s="57" t="s">
        <v>88</v>
      </c>
      <c r="O4947" s="248" t="s">
        <v>77</v>
      </c>
      <c r="P4947" s="30">
        <v>796</v>
      </c>
      <c r="Q4947" s="54" t="s">
        <v>47</v>
      </c>
      <c r="R4947" s="58">
        <v>2</v>
      </c>
      <c r="S4947" s="58">
        <v>9200</v>
      </c>
      <c r="T4947" s="58">
        <f t="shared" si="406"/>
        <v>18400</v>
      </c>
      <c r="U4947" s="58">
        <f t="shared" si="407"/>
        <v>20608.000000000004</v>
      </c>
      <c r="V4947" s="204"/>
      <c r="W4947" s="249">
        <v>2016</v>
      </c>
      <c r="X4947" s="217"/>
      <c r="Y4947" s="364"/>
      <c r="Z4947" s="364"/>
      <c r="AA4947" s="364"/>
      <c r="AB4947" s="364"/>
      <c r="AC4947" s="364"/>
      <c r="AD4947" s="364"/>
      <c r="AE4947" s="364"/>
      <c r="AF4947" s="364"/>
      <c r="AG4947" s="364"/>
      <c r="AH4947" s="39"/>
      <c r="AI4947" s="39"/>
      <c r="AJ4947" s="39"/>
      <c r="AK4947" s="39"/>
      <c r="AL4947" s="39"/>
      <c r="AM4947" s="39"/>
      <c r="AN4947" s="39"/>
      <c r="AO4947" s="39"/>
      <c r="AP4947" s="39"/>
      <c r="AQ4947" s="39"/>
      <c r="AR4947" s="39"/>
      <c r="AS4947" s="39"/>
      <c r="AT4947" s="39"/>
      <c r="AU4947" s="39"/>
      <c r="AV4947" s="39"/>
      <c r="AW4947" s="39"/>
      <c r="AX4947" s="39"/>
      <c r="AY4947" s="39"/>
      <c r="AZ4947" s="39"/>
      <c r="BA4947" s="39"/>
      <c r="BB4947" s="39"/>
      <c r="BC4947" s="39"/>
      <c r="BD4947" s="39"/>
      <c r="BE4947" s="39"/>
      <c r="BF4947" s="39"/>
    </row>
    <row r="4948" spans="1:58" ht="50.1" customHeight="1">
      <c r="A4948" s="70" t="s">
        <v>13171</v>
      </c>
      <c r="B4948" s="54" t="s">
        <v>35</v>
      </c>
      <c r="C4948" s="42" t="s">
        <v>11008</v>
      </c>
      <c r="D4948" s="42" t="s">
        <v>829</v>
      </c>
      <c r="E4948" s="42" t="s">
        <v>11009</v>
      </c>
      <c r="F4948" s="42" t="s">
        <v>11010</v>
      </c>
      <c r="G4948" s="30" t="s">
        <v>103</v>
      </c>
      <c r="H4948" s="68">
        <v>0</v>
      </c>
      <c r="I4948" s="134">
        <v>590000000</v>
      </c>
      <c r="J4948" s="68" t="s">
        <v>41</v>
      </c>
      <c r="K4948" s="68" t="s">
        <v>12277</v>
      </c>
      <c r="L4948" s="68" t="s">
        <v>41</v>
      </c>
      <c r="M4948" s="68" t="s">
        <v>84</v>
      </c>
      <c r="N4948" s="68" t="s">
        <v>13172</v>
      </c>
      <c r="O4948" s="98" t="s">
        <v>398</v>
      </c>
      <c r="P4948" s="32">
        <v>112</v>
      </c>
      <c r="Q4948" s="30" t="s">
        <v>190</v>
      </c>
      <c r="R4948" s="379">
        <v>55.5</v>
      </c>
      <c r="S4948" s="379">
        <v>9257.5</v>
      </c>
      <c r="T4948" s="380">
        <f t="shared" ref="T4948:T4954" si="408">R4948*S4948</f>
        <v>513791.25</v>
      </c>
      <c r="U4948" s="380">
        <f t="shared" si="407"/>
        <v>575446.20000000007</v>
      </c>
      <c r="V4948" s="166"/>
      <c r="W4948" s="30">
        <v>2016</v>
      </c>
      <c r="X4948" s="226"/>
    </row>
    <row r="4949" spans="1:58" ht="50.1" customHeight="1">
      <c r="A4949" s="70" t="s">
        <v>13173</v>
      </c>
      <c r="B4949" s="54" t="s">
        <v>35</v>
      </c>
      <c r="C4949" s="42" t="s">
        <v>11017</v>
      </c>
      <c r="D4949" s="42" t="s">
        <v>5029</v>
      </c>
      <c r="E4949" s="42" t="s">
        <v>11018</v>
      </c>
      <c r="F4949" s="42" t="s">
        <v>13174</v>
      </c>
      <c r="G4949" s="30" t="s">
        <v>103</v>
      </c>
      <c r="H4949" s="68">
        <v>0</v>
      </c>
      <c r="I4949" s="134">
        <v>590000000</v>
      </c>
      <c r="J4949" s="68" t="s">
        <v>41</v>
      </c>
      <c r="K4949" s="68" t="s">
        <v>12277</v>
      </c>
      <c r="L4949" s="68" t="s">
        <v>41</v>
      </c>
      <c r="M4949" s="68" t="s">
        <v>84</v>
      </c>
      <c r="N4949" s="68" t="s">
        <v>13172</v>
      </c>
      <c r="O4949" s="98" t="s">
        <v>398</v>
      </c>
      <c r="P4949" s="32">
        <v>112</v>
      </c>
      <c r="Q4949" s="30" t="s">
        <v>190</v>
      </c>
      <c r="R4949" s="379">
        <v>20</v>
      </c>
      <c r="S4949" s="379">
        <v>3703</v>
      </c>
      <c r="T4949" s="380">
        <f t="shared" si="408"/>
        <v>74060</v>
      </c>
      <c r="U4949" s="380">
        <f t="shared" si="407"/>
        <v>82947.200000000012</v>
      </c>
      <c r="V4949" s="361"/>
      <c r="W4949" s="30">
        <v>2016</v>
      </c>
      <c r="X4949" s="226"/>
    </row>
    <row r="4950" spans="1:58" s="40" customFormat="1" ht="50.1" customHeight="1">
      <c r="A4950" s="70" t="s">
        <v>13175</v>
      </c>
      <c r="B4950" s="54" t="s">
        <v>35</v>
      </c>
      <c r="C4950" s="31" t="s">
        <v>13176</v>
      </c>
      <c r="D4950" s="31" t="s">
        <v>6378</v>
      </c>
      <c r="E4950" s="31" t="s">
        <v>13177</v>
      </c>
      <c r="F4950" s="161" t="s">
        <v>13178</v>
      </c>
      <c r="G4950" s="30" t="s">
        <v>40</v>
      </c>
      <c r="H4950" s="239">
        <v>0</v>
      </c>
      <c r="I4950" s="313">
        <v>590000000</v>
      </c>
      <c r="J4950" s="68" t="s">
        <v>394</v>
      </c>
      <c r="K4950" s="253" t="s">
        <v>12378</v>
      </c>
      <c r="L4950" s="30" t="s">
        <v>396</v>
      </c>
      <c r="M4950" s="32" t="s">
        <v>69</v>
      </c>
      <c r="N4950" s="30" t="s">
        <v>303</v>
      </c>
      <c r="O4950" s="30" t="s">
        <v>398</v>
      </c>
      <c r="P4950" s="70">
        <v>796</v>
      </c>
      <c r="Q4950" s="30" t="s">
        <v>47</v>
      </c>
      <c r="R4950" s="58">
        <v>8</v>
      </c>
      <c r="S4950" s="58">
        <v>1000</v>
      </c>
      <c r="T4950" s="58">
        <f t="shared" si="408"/>
        <v>8000</v>
      </c>
      <c r="U4950" s="58">
        <f t="shared" si="407"/>
        <v>8960</v>
      </c>
      <c r="V4950" s="30"/>
      <c r="W4950" s="68">
        <v>2016</v>
      </c>
      <c r="X4950" s="30"/>
      <c r="Y4950" s="364"/>
      <c r="Z4950" s="364"/>
      <c r="AA4950" s="364"/>
      <c r="AB4950" s="364"/>
      <c r="AC4950" s="364"/>
      <c r="AD4950" s="364"/>
      <c r="AE4950" s="364"/>
      <c r="AF4950" s="364"/>
      <c r="AG4950" s="364"/>
      <c r="AH4950" s="39"/>
      <c r="AI4950" s="39"/>
      <c r="AJ4950" s="39"/>
      <c r="AK4950" s="39"/>
      <c r="AL4950" s="39"/>
      <c r="AM4950" s="39"/>
      <c r="AN4950" s="39"/>
      <c r="AO4950" s="39"/>
      <c r="AP4950" s="39"/>
      <c r="AQ4950" s="39"/>
      <c r="AR4950" s="39"/>
      <c r="AS4950" s="39"/>
      <c r="AT4950" s="39"/>
      <c r="AU4950" s="39"/>
      <c r="AV4950" s="39"/>
      <c r="AW4950" s="39"/>
      <c r="AX4950" s="39"/>
      <c r="AY4950" s="39"/>
      <c r="AZ4950" s="39"/>
      <c r="BA4950" s="39"/>
      <c r="BB4950" s="39"/>
      <c r="BC4950" s="39"/>
      <c r="BD4950" s="39"/>
      <c r="BE4950" s="39"/>
      <c r="BF4950" s="39"/>
    </row>
    <row r="4951" spans="1:58" s="40" customFormat="1" ht="50.1" customHeight="1">
      <c r="A4951" s="70" t="s">
        <v>13183</v>
      </c>
      <c r="B4951" s="54" t="s">
        <v>35</v>
      </c>
      <c r="C4951" s="245" t="s">
        <v>13184</v>
      </c>
      <c r="D4951" s="42" t="s">
        <v>549</v>
      </c>
      <c r="E4951" s="42" t="s">
        <v>13185</v>
      </c>
      <c r="F4951" s="42" t="s">
        <v>13186</v>
      </c>
      <c r="G4951" s="30" t="s">
        <v>40</v>
      </c>
      <c r="H4951" s="239">
        <v>0</v>
      </c>
      <c r="I4951" s="313">
        <v>590000000</v>
      </c>
      <c r="J4951" s="68" t="s">
        <v>394</v>
      </c>
      <c r="K4951" s="253" t="s">
        <v>12378</v>
      </c>
      <c r="L4951" s="30" t="s">
        <v>396</v>
      </c>
      <c r="M4951" s="32" t="s">
        <v>69</v>
      </c>
      <c r="N4951" s="30" t="s">
        <v>85</v>
      </c>
      <c r="O4951" s="30" t="s">
        <v>62</v>
      </c>
      <c r="P4951" s="70">
        <v>796</v>
      </c>
      <c r="Q4951" s="30" t="s">
        <v>47</v>
      </c>
      <c r="R4951" s="58">
        <v>33</v>
      </c>
      <c r="S4951" s="58">
        <v>4700</v>
      </c>
      <c r="T4951" s="58">
        <f t="shared" si="408"/>
        <v>155100</v>
      </c>
      <c r="U4951" s="58">
        <f t="shared" si="407"/>
        <v>173712.00000000003</v>
      </c>
      <c r="V4951" s="30"/>
      <c r="W4951" s="68">
        <v>2016</v>
      </c>
      <c r="X4951" s="30"/>
      <c r="Y4951" s="364"/>
      <c r="Z4951" s="364"/>
      <c r="AA4951" s="364"/>
      <c r="AB4951" s="364"/>
      <c r="AC4951" s="364"/>
      <c r="AD4951" s="364"/>
      <c r="AE4951" s="364"/>
      <c r="AF4951" s="364"/>
      <c r="AG4951" s="364"/>
      <c r="AH4951" s="39"/>
      <c r="AI4951" s="39"/>
      <c r="AJ4951" s="39"/>
      <c r="AK4951" s="39"/>
      <c r="AL4951" s="39"/>
      <c r="AM4951" s="39"/>
      <c r="AN4951" s="39"/>
      <c r="AO4951" s="39"/>
      <c r="AP4951" s="39"/>
      <c r="AQ4951" s="39"/>
      <c r="AR4951" s="39"/>
      <c r="AS4951" s="39"/>
      <c r="AT4951" s="39"/>
      <c r="AU4951" s="39"/>
      <c r="AV4951" s="39"/>
      <c r="AW4951" s="39"/>
      <c r="AX4951" s="39"/>
      <c r="AY4951" s="39"/>
      <c r="AZ4951" s="39"/>
      <c r="BA4951" s="39"/>
      <c r="BB4951" s="39"/>
      <c r="BC4951" s="39"/>
      <c r="BD4951" s="39"/>
      <c r="BE4951" s="39"/>
      <c r="BF4951" s="39"/>
    </row>
    <row r="4952" spans="1:58" s="40" customFormat="1" ht="50.1" customHeight="1">
      <c r="A4952" s="70" t="s">
        <v>13188</v>
      </c>
      <c r="B4952" s="54" t="s">
        <v>35</v>
      </c>
      <c r="C4952" s="42" t="s">
        <v>2209</v>
      </c>
      <c r="D4952" s="42" t="s">
        <v>2210</v>
      </c>
      <c r="E4952" s="42" t="s">
        <v>2211</v>
      </c>
      <c r="F4952" s="42" t="s">
        <v>13189</v>
      </c>
      <c r="G4952" s="253" t="s">
        <v>40</v>
      </c>
      <c r="H4952" s="239">
        <v>0</v>
      </c>
      <c r="I4952" s="313">
        <v>590000000</v>
      </c>
      <c r="J4952" s="68" t="s">
        <v>394</v>
      </c>
      <c r="K4952" s="68" t="s">
        <v>13145</v>
      </c>
      <c r="L4952" s="30" t="s">
        <v>396</v>
      </c>
      <c r="M4952" s="30" t="s">
        <v>69</v>
      </c>
      <c r="N4952" s="30" t="s">
        <v>1851</v>
      </c>
      <c r="O4952" s="30" t="s">
        <v>731</v>
      </c>
      <c r="P4952" s="70">
        <v>796</v>
      </c>
      <c r="Q4952" s="30" t="s">
        <v>47</v>
      </c>
      <c r="R4952" s="102">
        <v>2</v>
      </c>
      <c r="S4952" s="102">
        <v>16000</v>
      </c>
      <c r="T4952" s="102">
        <f t="shared" si="408"/>
        <v>32000</v>
      </c>
      <c r="U4952" s="58">
        <f t="shared" si="407"/>
        <v>35840</v>
      </c>
      <c r="V4952" s="70"/>
      <c r="W4952" s="68">
        <v>2016</v>
      </c>
      <c r="X4952" s="70"/>
      <c r="Y4952" s="364"/>
      <c r="Z4952" s="364"/>
      <c r="AA4952" s="364"/>
      <c r="AB4952" s="364"/>
      <c r="AC4952" s="364"/>
      <c r="AD4952" s="364"/>
      <c r="AE4952" s="364"/>
      <c r="AF4952" s="364"/>
      <c r="AG4952" s="364"/>
      <c r="AH4952" s="39"/>
      <c r="AI4952" s="39"/>
      <c r="AJ4952" s="39"/>
      <c r="AK4952" s="39"/>
      <c r="AL4952" s="39"/>
      <c r="AM4952" s="39"/>
      <c r="AN4952" s="39"/>
      <c r="AO4952" s="39"/>
      <c r="AP4952" s="39"/>
      <c r="AQ4952" s="39"/>
      <c r="AR4952" s="39"/>
      <c r="AS4952" s="39"/>
      <c r="AT4952" s="39"/>
      <c r="AU4952" s="39"/>
      <c r="AV4952" s="39"/>
      <c r="AW4952" s="39"/>
      <c r="AX4952" s="39"/>
      <c r="AY4952" s="39"/>
      <c r="AZ4952" s="39"/>
      <c r="BA4952" s="39"/>
      <c r="BB4952" s="39"/>
      <c r="BC4952" s="39"/>
      <c r="BD4952" s="39"/>
      <c r="BE4952" s="39"/>
      <c r="BF4952" s="39"/>
    </row>
    <row r="4953" spans="1:58" s="382" customFormat="1" ht="50.1" customHeight="1">
      <c r="A4953" s="70" t="s">
        <v>13198</v>
      </c>
      <c r="B4953" s="30" t="s">
        <v>35</v>
      </c>
      <c r="C4953" s="31" t="s">
        <v>2160</v>
      </c>
      <c r="D4953" s="31" t="s">
        <v>2130</v>
      </c>
      <c r="E4953" s="31" t="s">
        <v>2161</v>
      </c>
      <c r="F4953" s="31" t="s">
        <v>2162</v>
      </c>
      <c r="G4953" s="32" t="s">
        <v>40</v>
      </c>
      <c r="H4953" s="33">
        <v>0</v>
      </c>
      <c r="I4953" s="67">
        <v>590000000</v>
      </c>
      <c r="J4953" s="32" t="s">
        <v>41</v>
      </c>
      <c r="K4953" s="32" t="s">
        <v>12277</v>
      </c>
      <c r="L4953" s="32" t="s">
        <v>302</v>
      </c>
      <c r="M4953" s="32" t="s">
        <v>69</v>
      </c>
      <c r="N4953" s="32" t="s">
        <v>303</v>
      </c>
      <c r="O4953" s="67" t="s">
        <v>483</v>
      </c>
      <c r="P4953" s="32">
        <v>796</v>
      </c>
      <c r="Q4953" s="32" t="s">
        <v>47</v>
      </c>
      <c r="R4953" s="102">
        <v>1</v>
      </c>
      <c r="S4953" s="102">
        <v>6700</v>
      </c>
      <c r="T4953" s="102">
        <f t="shared" si="408"/>
        <v>6700</v>
      </c>
      <c r="U4953" s="316">
        <f t="shared" ref="U4953" si="409">T4953*1.12</f>
        <v>7504.0000000000009</v>
      </c>
      <c r="V4953" s="37" t="s">
        <v>48</v>
      </c>
      <c r="W4953" s="32">
        <v>2016</v>
      </c>
      <c r="X4953" s="38" t="s">
        <v>48</v>
      </c>
      <c r="Y4953" s="381"/>
      <c r="Z4953" s="381"/>
      <c r="AA4953" s="381"/>
      <c r="AB4953" s="381"/>
      <c r="AC4953" s="381"/>
      <c r="AD4953" s="381"/>
      <c r="AE4953" s="381"/>
      <c r="AF4953" s="381"/>
      <c r="AG4953" s="381"/>
      <c r="AH4953" s="383"/>
      <c r="AI4953" s="383"/>
      <c r="AJ4953" s="383"/>
      <c r="AK4953" s="383"/>
      <c r="AL4953" s="383"/>
      <c r="AM4953" s="383"/>
      <c r="AN4953" s="383"/>
      <c r="AO4953" s="383"/>
      <c r="AP4953" s="383"/>
      <c r="AQ4953" s="383"/>
      <c r="AR4953" s="383"/>
      <c r="AS4953" s="383"/>
      <c r="AT4953" s="383"/>
      <c r="AU4953" s="383"/>
      <c r="AV4953" s="383"/>
      <c r="AW4953" s="383"/>
      <c r="AX4953" s="383"/>
      <c r="AY4953" s="383"/>
      <c r="AZ4953" s="383"/>
      <c r="BA4953" s="383"/>
      <c r="BB4953" s="383"/>
      <c r="BC4953" s="383"/>
      <c r="BD4953" s="383"/>
      <c r="BE4953" s="383"/>
      <c r="BF4953" s="383"/>
    </row>
    <row r="4954" spans="1:58" s="40" customFormat="1" ht="50.1" customHeight="1">
      <c r="A4954" s="70" t="s">
        <v>13208</v>
      </c>
      <c r="B4954" s="54" t="s">
        <v>35</v>
      </c>
      <c r="C4954" s="42" t="s">
        <v>13209</v>
      </c>
      <c r="D4954" s="220" t="s">
        <v>13210</v>
      </c>
      <c r="E4954" s="220" t="s">
        <v>13211</v>
      </c>
      <c r="F4954" s="220" t="s">
        <v>13212</v>
      </c>
      <c r="G4954" s="68" t="s">
        <v>40</v>
      </c>
      <c r="H4954" s="68">
        <v>0</v>
      </c>
      <c r="I4954" s="134">
        <v>590000000</v>
      </c>
      <c r="J4954" s="68" t="s">
        <v>41</v>
      </c>
      <c r="K4954" s="68" t="s">
        <v>12277</v>
      </c>
      <c r="L4954" s="68" t="s">
        <v>41</v>
      </c>
      <c r="M4954" s="68" t="s">
        <v>84</v>
      </c>
      <c r="N4954" s="68" t="s">
        <v>10648</v>
      </c>
      <c r="O4954" s="98" t="s">
        <v>354</v>
      </c>
      <c r="P4954" s="32">
        <v>736</v>
      </c>
      <c r="Q4954" s="30" t="s">
        <v>347</v>
      </c>
      <c r="R4954" s="291">
        <v>1</v>
      </c>
      <c r="S4954" s="379">
        <v>1520</v>
      </c>
      <c r="T4954" s="380">
        <f t="shared" si="408"/>
        <v>1520</v>
      </c>
      <c r="U4954" s="380">
        <f>T4954*1.12</f>
        <v>1702.4</v>
      </c>
      <c r="V4954" s="361"/>
      <c r="W4954" s="30">
        <v>2016</v>
      </c>
      <c r="X4954" s="226"/>
      <c r="Y4954" s="364"/>
      <c r="Z4954" s="364"/>
      <c r="AA4954" s="364"/>
      <c r="AB4954" s="364"/>
      <c r="AC4954" s="364"/>
      <c r="AD4954" s="364"/>
      <c r="AE4954" s="364"/>
      <c r="AF4954" s="364"/>
      <c r="AG4954" s="364"/>
      <c r="AH4954" s="39"/>
      <c r="AI4954" s="39"/>
      <c r="AJ4954" s="39"/>
      <c r="AK4954" s="39"/>
      <c r="AL4954" s="39"/>
      <c r="AM4954" s="39"/>
      <c r="AN4954" s="39"/>
      <c r="AO4954" s="39"/>
      <c r="AP4954" s="39"/>
      <c r="AQ4954" s="39"/>
      <c r="AR4954" s="39"/>
      <c r="AS4954" s="39"/>
      <c r="AT4954" s="39"/>
      <c r="AU4954" s="39"/>
      <c r="AV4954" s="39"/>
      <c r="AW4954" s="39"/>
      <c r="AX4954" s="39"/>
      <c r="AY4954" s="39"/>
      <c r="AZ4954" s="39"/>
      <c r="BA4954" s="39"/>
      <c r="BB4954" s="39"/>
      <c r="BC4954" s="39"/>
      <c r="BD4954" s="39"/>
      <c r="BE4954" s="39"/>
      <c r="BF4954" s="39"/>
    </row>
    <row r="4955" spans="1:58" s="40" customFormat="1" ht="50.1" customHeight="1">
      <c r="A4955" s="70" t="s">
        <v>13213</v>
      </c>
      <c r="B4955" s="54" t="s">
        <v>35</v>
      </c>
      <c r="C4955" s="42" t="s">
        <v>13214</v>
      </c>
      <c r="D4955" s="42" t="s">
        <v>2227</v>
      </c>
      <c r="E4955" s="42" t="s">
        <v>13215</v>
      </c>
      <c r="F4955" s="42" t="s">
        <v>13216</v>
      </c>
      <c r="G4955" s="68" t="s">
        <v>40</v>
      </c>
      <c r="H4955" s="68">
        <v>0</v>
      </c>
      <c r="I4955" s="134">
        <v>590000000</v>
      </c>
      <c r="J4955" s="68" t="s">
        <v>41</v>
      </c>
      <c r="K4955" s="68" t="s">
        <v>12378</v>
      </c>
      <c r="L4955" s="68" t="s">
        <v>13075</v>
      </c>
      <c r="M4955" s="68" t="s">
        <v>44</v>
      </c>
      <c r="N4955" s="68" t="s">
        <v>5908</v>
      </c>
      <c r="O4955" s="98" t="s">
        <v>483</v>
      </c>
      <c r="P4955" s="32">
        <v>166</v>
      </c>
      <c r="Q4955" s="30" t="s">
        <v>134</v>
      </c>
      <c r="R4955" s="43">
        <v>180</v>
      </c>
      <c r="S4955" s="43">
        <v>1117</v>
      </c>
      <c r="T4955" s="58">
        <f>S4955*R4955</f>
        <v>201060</v>
      </c>
      <c r="U4955" s="58">
        <f t="shared" ref="U4955:U4958" si="410">T4955*1.12</f>
        <v>225187.20000000001</v>
      </c>
      <c r="V4955" s="347"/>
      <c r="W4955" s="30">
        <v>2016</v>
      </c>
      <c r="X4955" s="226"/>
      <c r="Y4955" s="364"/>
      <c r="Z4955" s="364"/>
      <c r="AA4955" s="364"/>
      <c r="AB4955" s="364"/>
      <c r="AC4955" s="364"/>
      <c r="AD4955" s="364"/>
      <c r="AE4955" s="364"/>
      <c r="AF4955" s="364"/>
      <c r="AG4955" s="364"/>
      <c r="AH4955" s="39"/>
      <c r="AI4955" s="39"/>
      <c r="AJ4955" s="39"/>
      <c r="AK4955" s="39"/>
      <c r="AL4955" s="39"/>
      <c r="AM4955" s="39"/>
      <c r="AN4955" s="39"/>
      <c r="AO4955" s="39"/>
      <c r="AP4955" s="39"/>
      <c r="AQ4955" s="39"/>
      <c r="AR4955" s="39"/>
      <c r="AS4955" s="39"/>
      <c r="AT4955" s="39"/>
      <c r="AU4955" s="39"/>
      <c r="AV4955" s="39"/>
      <c r="AW4955" s="39"/>
      <c r="AX4955" s="39"/>
      <c r="AY4955" s="39"/>
      <c r="AZ4955" s="39"/>
      <c r="BA4955" s="39"/>
      <c r="BB4955" s="39"/>
      <c r="BC4955" s="39"/>
      <c r="BD4955" s="39"/>
      <c r="BE4955" s="39"/>
      <c r="BF4955" s="39"/>
    </row>
    <row r="4956" spans="1:58" s="40" customFormat="1" ht="50.1" customHeight="1">
      <c r="A4956" s="70" t="s">
        <v>13217</v>
      </c>
      <c r="B4956" s="54" t="s">
        <v>35</v>
      </c>
      <c r="C4956" s="42" t="s">
        <v>13214</v>
      </c>
      <c r="D4956" s="42" t="s">
        <v>2227</v>
      </c>
      <c r="E4956" s="42" t="s">
        <v>13215</v>
      </c>
      <c r="F4956" s="42" t="s">
        <v>13218</v>
      </c>
      <c r="G4956" s="68" t="s">
        <v>40</v>
      </c>
      <c r="H4956" s="68">
        <v>0</v>
      </c>
      <c r="I4956" s="134">
        <v>590000000</v>
      </c>
      <c r="J4956" s="68" t="s">
        <v>41</v>
      </c>
      <c r="K4956" s="68" t="s">
        <v>12378</v>
      </c>
      <c r="L4956" s="68" t="s">
        <v>13075</v>
      </c>
      <c r="M4956" s="68" t="s">
        <v>44</v>
      </c>
      <c r="N4956" s="68" t="s">
        <v>5908</v>
      </c>
      <c r="O4956" s="98" t="s">
        <v>483</v>
      </c>
      <c r="P4956" s="32">
        <v>166</v>
      </c>
      <c r="Q4956" s="30" t="s">
        <v>134</v>
      </c>
      <c r="R4956" s="43">
        <v>200</v>
      </c>
      <c r="S4956" s="43">
        <v>1117</v>
      </c>
      <c r="T4956" s="58">
        <f>S4956*R4956</f>
        <v>223400</v>
      </c>
      <c r="U4956" s="58">
        <f t="shared" si="410"/>
        <v>250208.00000000003</v>
      </c>
      <c r="V4956" s="211"/>
      <c r="W4956" s="30">
        <v>2016</v>
      </c>
      <c r="X4956" s="226"/>
      <c r="Y4956" s="364"/>
      <c r="Z4956" s="364"/>
      <c r="AA4956" s="364"/>
      <c r="AB4956" s="364"/>
      <c r="AC4956" s="364"/>
      <c r="AD4956" s="364"/>
      <c r="AE4956" s="364"/>
      <c r="AF4956" s="364"/>
      <c r="AG4956" s="364"/>
      <c r="AH4956" s="39"/>
      <c r="AI4956" s="39"/>
      <c r="AJ4956" s="39"/>
      <c r="AK4956" s="39"/>
      <c r="AL4956" s="39"/>
      <c r="AM4956" s="39"/>
      <c r="AN4956" s="39"/>
      <c r="AO4956" s="39"/>
      <c r="AP4956" s="39"/>
      <c r="AQ4956" s="39"/>
      <c r="AR4956" s="39"/>
      <c r="AS4956" s="39"/>
      <c r="AT4956" s="39"/>
      <c r="AU4956" s="39"/>
      <c r="AV4956" s="39"/>
      <c r="AW4956" s="39"/>
      <c r="AX4956" s="39"/>
      <c r="AY4956" s="39"/>
      <c r="AZ4956" s="39"/>
      <c r="BA4956" s="39"/>
      <c r="BB4956" s="39"/>
      <c r="BC4956" s="39"/>
      <c r="BD4956" s="39"/>
      <c r="BE4956" s="39"/>
      <c r="BF4956" s="39"/>
    </row>
    <row r="4957" spans="1:58" s="40" customFormat="1" ht="50.1" customHeight="1">
      <c r="A4957" s="70" t="s">
        <v>13219</v>
      </c>
      <c r="B4957" s="54" t="s">
        <v>35</v>
      </c>
      <c r="C4957" s="42" t="s">
        <v>13214</v>
      </c>
      <c r="D4957" s="42" t="s">
        <v>2227</v>
      </c>
      <c r="E4957" s="42" t="s">
        <v>13215</v>
      </c>
      <c r="F4957" s="42" t="s">
        <v>13220</v>
      </c>
      <c r="G4957" s="68" t="s">
        <v>40</v>
      </c>
      <c r="H4957" s="68">
        <v>0</v>
      </c>
      <c r="I4957" s="134">
        <v>590000000</v>
      </c>
      <c r="J4957" s="68" t="s">
        <v>41</v>
      </c>
      <c r="K4957" s="68" t="s">
        <v>12378</v>
      </c>
      <c r="L4957" s="68" t="s">
        <v>13075</v>
      </c>
      <c r="M4957" s="68" t="s">
        <v>44</v>
      </c>
      <c r="N4957" s="68" t="s">
        <v>5908</v>
      </c>
      <c r="O4957" s="98" t="s">
        <v>483</v>
      </c>
      <c r="P4957" s="32">
        <v>166</v>
      </c>
      <c r="Q4957" s="30" t="s">
        <v>134</v>
      </c>
      <c r="R4957" s="43">
        <v>180</v>
      </c>
      <c r="S4957" s="43">
        <v>1117</v>
      </c>
      <c r="T4957" s="58">
        <f>S4957*R4957</f>
        <v>201060</v>
      </c>
      <c r="U4957" s="58">
        <f t="shared" si="410"/>
        <v>225187.20000000001</v>
      </c>
      <c r="V4957" s="211"/>
      <c r="W4957" s="30">
        <v>2016</v>
      </c>
      <c r="X4957" s="226"/>
      <c r="Y4957" s="364"/>
      <c r="Z4957" s="364"/>
      <c r="AA4957" s="364"/>
      <c r="AB4957" s="364"/>
      <c r="AC4957" s="364"/>
      <c r="AD4957" s="364"/>
      <c r="AE4957" s="364"/>
      <c r="AF4957" s="364"/>
      <c r="AG4957" s="364"/>
      <c r="AH4957" s="39"/>
      <c r="AI4957" s="39"/>
      <c r="AJ4957" s="39"/>
      <c r="AK4957" s="39"/>
      <c r="AL4957" s="39"/>
      <c r="AM4957" s="39"/>
      <c r="AN4957" s="39"/>
      <c r="AO4957" s="39"/>
      <c r="AP4957" s="39"/>
      <c r="AQ4957" s="39"/>
      <c r="AR4957" s="39"/>
      <c r="AS4957" s="39"/>
      <c r="AT4957" s="39"/>
      <c r="AU4957" s="39"/>
      <c r="AV4957" s="39"/>
      <c r="AW4957" s="39"/>
      <c r="AX4957" s="39"/>
      <c r="AY4957" s="39"/>
      <c r="AZ4957" s="39"/>
      <c r="BA4957" s="39"/>
      <c r="BB4957" s="39"/>
      <c r="BC4957" s="39"/>
      <c r="BD4957" s="39"/>
      <c r="BE4957" s="39"/>
      <c r="BF4957" s="39"/>
    </row>
    <row r="4958" spans="1:58" s="40" customFormat="1" ht="50.1" customHeight="1">
      <c r="A4958" s="70" t="s">
        <v>13221</v>
      </c>
      <c r="B4958" s="54" t="s">
        <v>35</v>
      </c>
      <c r="C4958" s="42" t="s">
        <v>11017</v>
      </c>
      <c r="D4958" s="42" t="s">
        <v>5029</v>
      </c>
      <c r="E4958" s="42" t="s">
        <v>11018</v>
      </c>
      <c r="F4958" s="42" t="s">
        <v>13222</v>
      </c>
      <c r="G4958" s="68" t="s">
        <v>40</v>
      </c>
      <c r="H4958" s="68">
        <v>0</v>
      </c>
      <c r="I4958" s="134">
        <v>590000000</v>
      </c>
      <c r="J4958" s="68" t="s">
        <v>41</v>
      </c>
      <c r="K4958" s="68" t="s">
        <v>12378</v>
      </c>
      <c r="L4958" s="68" t="s">
        <v>13075</v>
      </c>
      <c r="M4958" s="68" t="s">
        <v>44</v>
      </c>
      <c r="N4958" s="68" t="s">
        <v>5908</v>
      </c>
      <c r="O4958" s="98" t="s">
        <v>483</v>
      </c>
      <c r="P4958" s="32">
        <v>112</v>
      </c>
      <c r="Q4958" s="30" t="s">
        <v>13223</v>
      </c>
      <c r="R4958" s="43">
        <v>160</v>
      </c>
      <c r="S4958" s="43">
        <v>715</v>
      </c>
      <c r="T4958" s="58">
        <f>S4958*R4958</f>
        <v>114400</v>
      </c>
      <c r="U4958" s="58">
        <f t="shared" si="410"/>
        <v>128128.00000000001</v>
      </c>
      <c r="V4958" s="211"/>
      <c r="W4958" s="30">
        <v>2016</v>
      </c>
      <c r="X4958" s="226"/>
      <c r="Y4958" s="364"/>
      <c r="Z4958" s="364"/>
      <c r="AA4958" s="364"/>
      <c r="AB4958" s="364"/>
      <c r="AC4958" s="364"/>
      <c r="AD4958" s="364"/>
      <c r="AE4958" s="364"/>
      <c r="AF4958" s="364"/>
      <c r="AG4958" s="364"/>
      <c r="AH4958" s="39"/>
      <c r="AI4958" s="39"/>
      <c r="AJ4958" s="39"/>
      <c r="AK4958" s="39"/>
      <c r="AL4958" s="39"/>
      <c r="AM4958" s="39"/>
      <c r="AN4958" s="39"/>
      <c r="AO4958" s="39"/>
      <c r="AP4958" s="39"/>
      <c r="AQ4958" s="39"/>
      <c r="AR4958" s="39"/>
      <c r="AS4958" s="39"/>
      <c r="AT4958" s="39"/>
      <c r="AU4958" s="39"/>
      <c r="AV4958" s="39"/>
      <c r="AW4958" s="39"/>
      <c r="AX4958" s="39"/>
      <c r="AY4958" s="39"/>
      <c r="AZ4958" s="39"/>
      <c r="BA4958" s="39"/>
      <c r="BB4958" s="39"/>
      <c r="BC4958" s="39"/>
      <c r="BD4958" s="39"/>
      <c r="BE4958" s="39"/>
      <c r="BF4958" s="39"/>
    </row>
    <row r="4959" spans="1:58" s="40" customFormat="1" ht="50.1" customHeight="1">
      <c r="A4959" s="70" t="s">
        <v>13224</v>
      </c>
      <c r="B4959" s="54" t="s">
        <v>35</v>
      </c>
      <c r="C4959" s="42" t="s">
        <v>13225</v>
      </c>
      <c r="D4959" s="42" t="s">
        <v>13226</v>
      </c>
      <c r="E4959" s="42" t="s">
        <v>13227</v>
      </c>
      <c r="F4959" s="42" t="s">
        <v>13228</v>
      </c>
      <c r="G4959" s="30" t="s">
        <v>40</v>
      </c>
      <c r="H4959" s="239">
        <v>0</v>
      </c>
      <c r="I4959" s="313">
        <v>590000000</v>
      </c>
      <c r="J4959" s="68" t="s">
        <v>394</v>
      </c>
      <c r="K4959" s="30" t="s">
        <v>12378</v>
      </c>
      <c r="L4959" s="30" t="s">
        <v>83</v>
      </c>
      <c r="M4959" s="30" t="s">
        <v>69</v>
      </c>
      <c r="N4959" s="30" t="s">
        <v>8807</v>
      </c>
      <c r="O4959" s="30" t="s">
        <v>731</v>
      </c>
      <c r="P4959" s="70">
        <v>796</v>
      </c>
      <c r="Q4959" s="30" t="s">
        <v>47</v>
      </c>
      <c r="R4959" s="318">
        <v>1</v>
      </c>
      <c r="S4959" s="318">
        <v>1595000</v>
      </c>
      <c r="T4959" s="318">
        <f>R4959*S4959</f>
        <v>1595000</v>
      </c>
      <c r="U4959" s="318">
        <f>T4959*1.12</f>
        <v>1786400.0000000002</v>
      </c>
      <c r="V4959" s="123"/>
      <c r="W4959" s="68">
        <v>2016</v>
      </c>
      <c r="X4959" s="30"/>
      <c r="Y4959" s="364"/>
      <c r="Z4959" s="364"/>
      <c r="AA4959" s="364"/>
      <c r="AB4959" s="364"/>
      <c r="AC4959" s="364"/>
      <c r="AD4959" s="364"/>
      <c r="AE4959" s="364"/>
      <c r="AF4959" s="364"/>
      <c r="AG4959" s="364"/>
      <c r="AH4959" s="39"/>
      <c r="AI4959" s="39"/>
      <c r="AJ4959" s="39"/>
      <c r="AK4959" s="39"/>
      <c r="AL4959" s="39"/>
      <c r="AM4959" s="39"/>
      <c r="AN4959" s="39"/>
      <c r="AO4959" s="39"/>
      <c r="AP4959" s="39"/>
      <c r="AQ4959" s="39"/>
      <c r="AR4959" s="39"/>
      <c r="AS4959" s="39"/>
      <c r="AT4959" s="39"/>
      <c r="AU4959" s="39"/>
      <c r="AV4959" s="39"/>
      <c r="AW4959" s="39"/>
      <c r="AX4959" s="39"/>
      <c r="AY4959" s="39"/>
      <c r="AZ4959" s="39"/>
      <c r="BA4959" s="39"/>
      <c r="BB4959" s="39"/>
      <c r="BC4959" s="39"/>
      <c r="BD4959" s="39"/>
      <c r="BE4959" s="39"/>
      <c r="BF4959" s="39"/>
    </row>
    <row r="4960" spans="1:58" s="40" customFormat="1" ht="50.1" customHeight="1">
      <c r="A4960" s="70" t="s">
        <v>13236</v>
      </c>
      <c r="B4960" s="54" t="s">
        <v>35</v>
      </c>
      <c r="C4960" s="42" t="s">
        <v>3997</v>
      </c>
      <c r="D4960" s="42" t="s">
        <v>3998</v>
      </c>
      <c r="E4960" s="42" t="s">
        <v>3999</v>
      </c>
      <c r="F4960" s="42" t="s">
        <v>4014</v>
      </c>
      <c r="G4960" s="30" t="s">
        <v>40</v>
      </c>
      <c r="H4960" s="239">
        <v>0</v>
      </c>
      <c r="I4960" s="313">
        <v>590000000</v>
      </c>
      <c r="J4960" s="68" t="s">
        <v>394</v>
      </c>
      <c r="K4960" s="30" t="s">
        <v>12378</v>
      </c>
      <c r="L4960" s="30" t="s">
        <v>83</v>
      </c>
      <c r="M4960" s="30" t="s">
        <v>69</v>
      </c>
      <c r="N4960" s="30" t="s">
        <v>5908</v>
      </c>
      <c r="O4960" s="30" t="s">
        <v>731</v>
      </c>
      <c r="P4960" s="70">
        <v>796</v>
      </c>
      <c r="Q4960" s="30" t="s">
        <v>47</v>
      </c>
      <c r="R4960" s="102">
        <v>2</v>
      </c>
      <c r="S4960" s="102">
        <v>34500</v>
      </c>
      <c r="T4960" s="102">
        <f>R4960*S4960</f>
        <v>69000</v>
      </c>
      <c r="U4960" s="102">
        <f>T4960*1.12</f>
        <v>77280.000000000015</v>
      </c>
      <c r="V4960" s="70"/>
      <c r="W4960" s="68">
        <v>2016</v>
      </c>
      <c r="X4960" s="123"/>
      <c r="Y4960" s="364"/>
      <c r="Z4960" s="364"/>
      <c r="AA4960" s="364"/>
      <c r="AB4960" s="364"/>
      <c r="AC4960" s="364"/>
      <c r="AD4960" s="364"/>
      <c r="AE4960" s="364"/>
      <c r="AF4960" s="364"/>
      <c r="AG4960" s="364"/>
      <c r="AH4960" s="39"/>
      <c r="AI4960" s="39"/>
      <c r="AJ4960" s="39"/>
      <c r="AK4960" s="39"/>
      <c r="AL4960" s="39"/>
      <c r="AM4960" s="39"/>
      <c r="AN4960" s="39"/>
      <c r="AO4960" s="39"/>
      <c r="AP4960" s="39"/>
      <c r="AQ4960" s="39"/>
      <c r="AR4960" s="39"/>
      <c r="AS4960" s="39"/>
      <c r="AT4960" s="39"/>
      <c r="AU4960" s="39"/>
      <c r="AV4960" s="39"/>
      <c r="AW4960" s="39"/>
      <c r="AX4960" s="39"/>
      <c r="AY4960" s="39"/>
      <c r="AZ4960" s="39"/>
      <c r="BA4960" s="39"/>
      <c r="BB4960" s="39"/>
      <c r="BC4960" s="39"/>
      <c r="BD4960" s="39"/>
      <c r="BE4960" s="39"/>
      <c r="BF4960" s="39"/>
    </row>
    <row r="4961" spans="1:58" s="40" customFormat="1" ht="50.1" customHeight="1">
      <c r="A4961" s="70" t="s">
        <v>13239</v>
      </c>
      <c r="B4961" s="54" t="s">
        <v>35</v>
      </c>
      <c r="C4961" s="42" t="s">
        <v>6981</v>
      </c>
      <c r="D4961" s="42" t="s">
        <v>6982</v>
      </c>
      <c r="E4961" s="42" t="s">
        <v>6983</v>
      </c>
      <c r="F4961" s="42" t="s">
        <v>13240</v>
      </c>
      <c r="G4961" s="30" t="s">
        <v>40</v>
      </c>
      <c r="H4961" s="239">
        <v>0</v>
      </c>
      <c r="I4961" s="313">
        <v>590000000</v>
      </c>
      <c r="J4961" s="68" t="s">
        <v>394</v>
      </c>
      <c r="K4961" s="253" t="s">
        <v>13141</v>
      </c>
      <c r="L4961" s="30" t="s">
        <v>396</v>
      </c>
      <c r="M4961" s="30" t="s">
        <v>69</v>
      </c>
      <c r="N4961" s="30" t="s">
        <v>85</v>
      </c>
      <c r="O4961" s="30" t="s">
        <v>13142</v>
      </c>
      <c r="P4961" s="32">
        <v>796</v>
      </c>
      <c r="Q4961" s="32" t="s">
        <v>47</v>
      </c>
      <c r="R4961" s="291">
        <v>2</v>
      </c>
      <c r="S4961" s="318">
        <v>1600</v>
      </c>
      <c r="T4961" s="291">
        <f>R4961*S4961</f>
        <v>3200</v>
      </c>
      <c r="U4961" s="291">
        <f>T4961*1.12</f>
        <v>3584.0000000000005</v>
      </c>
      <c r="V4961" s="33"/>
      <c r="W4961" s="68">
        <v>2016</v>
      </c>
      <c r="X4961" s="123"/>
      <c r="Y4961" s="364"/>
      <c r="Z4961" s="364"/>
      <c r="AA4961" s="364"/>
      <c r="AB4961" s="364"/>
      <c r="AC4961" s="364"/>
      <c r="AD4961" s="364"/>
      <c r="AE4961" s="364"/>
      <c r="AF4961" s="364"/>
      <c r="AG4961" s="364"/>
      <c r="AH4961" s="39"/>
      <c r="AI4961" s="39"/>
      <c r="AJ4961" s="39"/>
      <c r="AK4961" s="39"/>
      <c r="AL4961" s="39"/>
      <c r="AM4961" s="39"/>
      <c r="AN4961" s="39"/>
      <c r="AO4961" s="39"/>
      <c r="AP4961" s="39"/>
      <c r="AQ4961" s="39"/>
      <c r="AR4961" s="39"/>
      <c r="AS4961" s="39"/>
      <c r="AT4961" s="39"/>
      <c r="AU4961" s="39"/>
      <c r="AV4961" s="39"/>
      <c r="AW4961" s="39"/>
      <c r="AX4961" s="39"/>
      <c r="AY4961" s="39"/>
      <c r="AZ4961" s="39"/>
      <c r="BA4961" s="39"/>
      <c r="BB4961" s="39"/>
      <c r="BC4961" s="39"/>
      <c r="BD4961" s="39"/>
      <c r="BE4961" s="39"/>
      <c r="BF4961" s="39"/>
    </row>
    <row r="4962" spans="1:58" s="40" customFormat="1" ht="50.1" customHeight="1">
      <c r="A4962" s="70" t="s">
        <v>13242</v>
      </c>
      <c r="B4962" s="76" t="s">
        <v>35</v>
      </c>
      <c r="C4962" s="75" t="s">
        <v>13243</v>
      </c>
      <c r="D4962" s="75" t="s">
        <v>11475</v>
      </c>
      <c r="E4962" s="75" t="s">
        <v>13244</v>
      </c>
      <c r="F4962" s="117" t="s">
        <v>13245</v>
      </c>
      <c r="G4962" s="30" t="s">
        <v>40</v>
      </c>
      <c r="H4962" s="30">
        <v>0</v>
      </c>
      <c r="I4962" s="67">
        <v>590000000</v>
      </c>
      <c r="J4962" s="32" t="s">
        <v>41</v>
      </c>
      <c r="K4962" s="32" t="s">
        <v>13233</v>
      </c>
      <c r="L4962" s="32" t="s">
        <v>41</v>
      </c>
      <c r="M4962" s="98" t="s">
        <v>44</v>
      </c>
      <c r="N4962" s="30" t="s">
        <v>13246</v>
      </c>
      <c r="O4962" s="67" t="s">
        <v>483</v>
      </c>
      <c r="P4962" s="32">
        <v>166</v>
      </c>
      <c r="Q4962" s="98" t="s">
        <v>134</v>
      </c>
      <c r="R4962" s="58">
        <v>0.6</v>
      </c>
      <c r="S4962" s="58">
        <v>1700.9</v>
      </c>
      <c r="T4962" s="58">
        <f>R4962*S4962</f>
        <v>1020.54</v>
      </c>
      <c r="U4962" s="58">
        <f t="shared" ref="U4962:U4971" si="411">T4962*1.12</f>
        <v>1143.0048000000002</v>
      </c>
      <c r="V4962" s="98"/>
      <c r="W4962" s="32">
        <v>2016</v>
      </c>
      <c r="X4962" s="30"/>
      <c r="Y4962" s="364"/>
      <c r="Z4962" s="364"/>
      <c r="AA4962" s="364"/>
      <c r="AB4962" s="364"/>
      <c r="AC4962" s="364"/>
      <c r="AD4962" s="364"/>
      <c r="AE4962" s="364"/>
      <c r="AF4962" s="364"/>
      <c r="AG4962" s="364"/>
      <c r="AH4962" s="39"/>
      <c r="AI4962" s="39"/>
      <c r="AJ4962" s="39"/>
      <c r="AK4962" s="39"/>
      <c r="AL4962" s="39"/>
      <c r="AM4962" s="39"/>
      <c r="AN4962" s="39"/>
      <c r="AO4962" s="39"/>
      <c r="AP4962" s="39"/>
      <c r="AQ4962" s="39"/>
      <c r="AR4962" s="39"/>
      <c r="AS4962" s="39"/>
      <c r="AT4962" s="39"/>
      <c r="AU4962" s="39"/>
      <c r="AV4962" s="39"/>
      <c r="AW4962" s="39"/>
      <c r="AX4962" s="39"/>
      <c r="AY4962" s="39"/>
      <c r="AZ4962" s="39"/>
      <c r="BA4962" s="39"/>
      <c r="BB4962" s="39"/>
      <c r="BC4962" s="39"/>
      <c r="BD4962" s="39"/>
      <c r="BE4962" s="39"/>
      <c r="BF4962" s="39"/>
    </row>
    <row r="4963" spans="1:58" s="40" customFormat="1" ht="50.1" customHeight="1">
      <c r="A4963" s="70" t="s">
        <v>13247</v>
      </c>
      <c r="B4963" s="30" t="s">
        <v>35</v>
      </c>
      <c r="C4963" s="42" t="s">
        <v>10629</v>
      </c>
      <c r="D4963" s="42" t="s">
        <v>10630</v>
      </c>
      <c r="E4963" s="42" t="s">
        <v>10631</v>
      </c>
      <c r="F4963" s="42" t="s">
        <v>13248</v>
      </c>
      <c r="G4963" s="30" t="s">
        <v>40</v>
      </c>
      <c r="H4963" s="30">
        <v>0</v>
      </c>
      <c r="I4963" s="67">
        <v>590000000</v>
      </c>
      <c r="J4963" s="32" t="s">
        <v>41</v>
      </c>
      <c r="K4963" s="32" t="s">
        <v>13233</v>
      </c>
      <c r="L4963" s="32" t="s">
        <v>41</v>
      </c>
      <c r="M4963" s="98" t="s">
        <v>44</v>
      </c>
      <c r="N4963" s="30" t="s">
        <v>13246</v>
      </c>
      <c r="O4963" s="67" t="s">
        <v>483</v>
      </c>
      <c r="P4963" s="98" t="s">
        <v>1246</v>
      </c>
      <c r="Q4963" s="30" t="s">
        <v>1247</v>
      </c>
      <c r="R4963" s="58">
        <v>70</v>
      </c>
      <c r="S4963" s="58">
        <v>2722.77</v>
      </c>
      <c r="T4963" s="58">
        <f>R4963*S4963</f>
        <v>190593.9</v>
      </c>
      <c r="U4963" s="58">
        <f t="shared" si="411"/>
        <v>213465.16800000001</v>
      </c>
      <c r="V4963" s="98"/>
      <c r="W4963" s="32">
        <v>2016</v>
      </c>
      <c r="X4963" s="30"/>
      <c r="Y4963" s="364"/>
      <c r="Z4963" s="364"/>
      <c r="AA4963" s="364"/>
      <c r="AB4963" s="364"/>
      <c r="AC4963" s="364"/>
      <c r="AD4963" s="364"/>
      <c r="AE4963" s="364"/>
      <c r="AF4963" s="364"/>
      <c r="AG4963" s="364"/>
      <c r="AH4963" s="39"/>
      <c r="AI4963" s="39"/>
      <c r="AJ4963" s="39"/>
      <c r="AK4963" s="39"/>
      <c r="AL4963" s="39"/>
      <c r="AM4963" s="39"/>
      <c r="AN4963" s="39"/>
      <c r="AO4963" s="39"/>
      <c r="AP4963" s="39"/>
      <c r="AQ4963" s="39"/>
      <c r="AR4963" s="39"/>
      <c r="AS4963" s="39"/>
      <c r="AT4963" s="39"/>
      <c r="AU4963" s="39"/>
      <c r="AV4963" s="39"/>
      <c r="AW4963" s="39"/>
      <c r="AX4963" s="39"/>
      <c r="AY4963" s="39"/>
      <c r="AZ4963" s="39"/>
      <c r="BA4963" s="39"/>
      <c r="BB4963" s="39"/>
      <c r="BC4963" s="39"/>
      <c r="BD4963" s="39"/>
      <c r="BE4963" s="39"/>
      <c r="BF4963" s="39"/>
    </row>
    <row r="4964" spans="1:58" s="40" customFormat="1" ht="50.1" customHeight="1">
      <c r="A4964" s="70" t="s">
        <v>13249</v>
      </c>
      <c r="B4964" s="30" t="s">
        <v>35</v>
      </c>
      <c r="C4964" s="42" t="s">
        <v>10629</v>
      </c>
      <c r="D4964" s="42" t="s">
        <v>10630</v>
      </c>
      <c r="E4964" s="42" t="s">
        <v>10631</v>
      </c>
      <c r="F4964" s="42" t="s">
        <v>13250</v>
      </c>
      <c r="G4964" s="30" t="s">
        <v>40</v>
      </c>
      <c r="H4964" s="30">
        <v>0</v>
      </c>
      <c r="I4964" s="67">
        <v>590000000</v>
      </c>
      <c r="J4964" s="32" t="s">
        <v>41</v>
      </c>
      <c r="K4964" s="32" t="s">
        <v>13233</v>
      </c>
      <c r="L4964" s="32" t="s">
        <v>41</v>
      </c>
      <c r="M4964" s="98" t="s">
        <v>44</v>
      </c>
      <c r="N4964" s="30" t="s">
        <v>13246</v>
      </c>
      <c r="O4964" s="67" t="s">
        <v>483</v>
      </c>
      <c r="P4964" s="98" t="s">
        <v>1246</v>
      </c>
      <c r="Q4964" s="30" t="s">
        <v>1247</v>
      </c>
      <c r="R4964" s="58">
        <v>10.5</v>
      </c>
      <c r="S4964" s="58">
        <v>422.28</v>
      </c>
      <c r="T4964" s="58">
        <f t="shared" ref="T4964:T4971" si="412">S4964*R4964</f>
        <v>4433.9399999999996</v>
      </c>
      <c r="U4964" s="58">
        <f t="shared" si="411"/>
        <v>4966.0128000000004</v>
      </c>
      <c r="V4964" s="98"/>
      <c r="W4964" s="32">
        <v>2016</v>
      </c>
      <c r="X4964" s="30"/>
      <c r="Y4964" s="364"/>
      <c r="Z4964" s="364"/>
      <c r="AA4964" s="364"/>
      <c r="AB4964" s="364"/>
      <c r="AC4964" s="364"/>
      <c r="AD4964" s="364"/>
      <c r="AE4964" s="364"/>
      <c r="AF4964" s="364"/>
      <c r="AG4964" s="364"/>
      <c r="AH4964" s="39"/>
      <c r="AI4964" s="39"/>
      <c r="AJ4964" s="39"/>
      <c r="AK4964" s="39"/>
      <c r="AL4964" s="39"/>
      <c r="AM4964" s="39"/>
      <c r="AN4964" s="39"/>
      <c r="AO4964" s="39"/>
      <c r="AP4964" s="39"/>
      <c r="AQ4964" s="39"/>
      <c r="AR4964" s="39"/>
      <c r="AS4964" s="39"/>
      <c r="AT4964" s="39"/>
      <c r="AU4964" s="39"/>
      <c r="AV4964" s="39"/>
      <c r="AW4964" s="39"/>
      <c r="AX4964" s="39"/>
      <c r="AY4964" s="39"/>
      <c r="AZ4964" s="39"/>
      <c r="BA4964" s="39"/>
      <c r="BB4964" s="39"/>
      <c r="BC4964" s="39"/>
      <c r="BD4964" s="39"/>
      <c r="BE4964" s="39"/>
      <c r="BF4964" s="39"/>
    </row>
    <row r="4965" spans="1:58" s="40" customFormat="1" ht="50.1" customHeight="1">
      <c r="A4965" s="70" t="s">
        <v>13251</v>
      </c>
      <c r="B4965" s="30" t="s">
        <v>35</v>
      </c>
      <c r="C4965" s="42" t="s">
        <v>10629</v>
      </c>
      <c r="D4965" s="42" t="s">
        <v>10630</v>
      </c>
      <c r="E4965" s="42" t="s">
        <v>10631</v>
      </c>
      <c r="F4965" s="42" t="s">
        <v>13252</v>
      </c>
      <c r="G4965" s="30" t="s">
        <v>40</v>
      </c>
      <c r="H4965" s="30">
        <v>0</v>
      </c>
      <c r="I4965" s="67">
        <v>590000000</v>
      </c>
      <c r="J4965" s="32" t="s">
        <v>41</v>
      </c>
      <c r="K4965" s="32" t="s">
        <v>13233</v>
      </c>
      <c r="L4965" s="32" t="s">
        <v>41</v>
      </c>
      <c r="M4965" s="98" t="s">
        <v>44</v>
      </c>
      <c r="N4965" s="30" t="s">
        <v>13246</v>
      </c>
      <c r="O4965" s="67" t="s">
        <v>483</v>
      </c>
      <c r="P4965" s="98" t="s">
        <v>1246</v>
      </c>
      <c r="Q4965" s="30" t="s">
        <v>1247</v>
      </c>
      <c r="R4965" s="58">
        <v>15.5</v>
      </c>
      <c r="S4965" s="58">
        <v>486.3</v>
      </c>
      <c r="T4965" s="58">
        <f t="shared" si="412"/>
        <v>7537.6500000000005</v>
      </c>
      <c r="U4965" s="58">
        <f t="shared" si="411"/>
        <v>8442.1680000000015</v>
      </c>
      <c r="V4965" s="98"/>
      <c r="W4965" s="32">
        <v>2016</v>
      </c>
      <c r="X4965" s="30"/>
      <c r="Y4965" s="364"/>
      <c r="Z4965" s="364"/>
      <c r="AA4965" s="364"/>
      <c r="AB4965" s="364"/>
      <c r="AC4965" s="364"/>
      <c r="AD4965" s="364"/>
      <c r="AE4965" s="364"/>
      <c r="AF4965" s="364"/>
      <c r="AG4965" s="364"/>
      <c r="AH4965" s="39"/>
      <c r="AI4965" s="39"/>
      <c r="AJ4965" s="39"/>
      <c r="AK4965" s="39"/>
      <c r="AL4965" s="39"/>
      <c r="AM4965" s="39"/>
      <c r="AN4965" s="39"/>
      <c r="AO4965" s="39"/>
      <c r="AP4965" s="39"/>
      <c r="AQ4965" s="39"/>
      <c r="AR4965" s="39"/>
      <c r="AS4965" s="39"/>
      <c r="AT4965" s="39"/>
      <c r="AU4965" s="39"/>
      <c r="AV4965" s="39"/>
      <c r="AW4965" s="39"/>
      <c r="AX4965" s="39"/>
      <c r="AY4965" s="39"/>
      <c r="AZ4965" s="39"/>
      <c r="BA4965" s="39"/>
      <c r="BB4965" s="39"/>
      <c r="BC4965" s="39"/>
      <c r="BD4965" s="39"/>
      <c r="BE4965" s="39"/>
      <c r="BF4965" s="39"/>
    </row>
    <row r="4966" spans="1:58" s="40" customFormat="1" ht="50.1" customHeight="1">
      <c r="A4966" s="70" t="s">
        <v>13253</v>
      </c>
      <c r="B4966" s="30" t="s">
        <v>35</v>
      </c>
      <c r="C4966" s="42" t="s">
        <v>10629</v>
      </c>
      <c r="D4966" s="42" t="s">
        <v>10630</v>
      </c>
      <c r="E4966" s="42" t="s">
        <v>10631</v>
      </c>
      <c r="F4966" s="42" t="s">
        <v>13254</v>
      </c>
      <c r="G4966" s="30" t="s">
        <v>40</v>
      </c>
      <c r="H4966" s="30">
        <v>0</v>
      </c>
      <c r="I4966" s="67">
        <v>590000000</v>
      </c>
      <c r="J4966" s="32" t="s">
        <v>41</v>
      </c>
      <c r="K4966" s="32" t="s">
        <v>13233</v>
      </c>
      <c r="L4966" s="32" t="s">
        <v>41</v>
      </c>
      <c r="M4966" s="98" t="s">
        <v>44</v>
      </c>
      <c r="N4966" s="30" t="s">
        <v>13246</v>
      </c>
      <c r="O4966" s="67" t="s">
        <v>483</v>
      </c>
      <c r="P4966" s="98" t="s">
        <v>1246</v>
      </c>
      <c r="Q4966" s="30" t="s">
        <v>1247</v>
      </c>
      <c r="R4966" s="58">
        <v>14</v>
      </c>
      <c r="S4966" s="58">
        <v>557.91</v>
      </c>
      <c r="T4966" s="58">
        <f t="shared" si="412"/>
        <v>7810.74</v>
      </c>
      <c r="U4966" s="58">
        <f t="shared" si="411"/>
        <v>8748.0288</v>
      </c>
      <c r="V4966" s="98"/>
      <c r="W4966" s="32">
        <v>2016</v>
      </c>
      <c r="X4966" s="30"/>
      <c r="Y4966" s="364"/>
      <c r="Z4966" s="364"/>
      <c r="AA4966" s="364"/>
      <c r="AB4966" s="364"/>
      <c r="AC4966" s="364"/>
      <c r="AD4966" s="364"/>
      <c r="AE4966" s="364"/>
      <c r="AF4966" s="364"/>
      <c r="AG4966" s="364"/>
      <c r="AH4966" s="39"/>
      <c r="AI4966" s="39"/>
      <c r="AJ4966" s="39"/>
      <c r="AK4966" s="39"/>
      <c r="AL4966" s="39"/>
      <c r="AM4966" s="39"/>
      <c r="AN4966" s="39"/>
      <c r="AO4966" s="39"/>
      <c r="AP4966" s="39"/>
      <c r="AQ4966" s="39"/>
      <c r="AR4966" s="39"/>
      <c r="AS4966" s="39"/>
      <c r="AT4966" s="39"/>
      <c r="AU4966" s="39"/>
      <c r="AV4966" s="39"/>
      <c r="AW4966" s="39"/>
      <c r="AX4966" s="39"/>
      <c r="AY4966" s="39"/>
      <c r="AZ4966" s="39"/>
      <c r="BA4966" s="39"/>
      <c r="BB4966" s="39"/>
      <c r="BC4966" s="39"/>
      <c r="BD4966" s="39"/>
      <c r="BE4966" s="39"/>
      <c r="BF4966" s="39"/>
    </row>
    <row r="4967" spans="1:58" s="40" customFormat="1" ht="50.1" customHeight="1">
      <c r="A4967" s="70" t="s">
        <v>13255</v>
      </c>
      <c r="B4967" s="76" t="s">
        <v>35</v>
      </c>
      <c r="C4967" s="75" t="s">
        <v>10629</v>
      </c>
      <c r="D4967" s="75" t="s">
        <v>10630</v>
      </c>
      <c r="E4967" s="75" t="s">
        <v>10631</v>
      </c>
      <c r="F4967" s="117" t="s">
        <v>13256</v>
      </c>
      <c r="G4967" s="30" t="s">
        <v>40</v>
      </c>
      <c r="H4967" s="30">
        <v>0</v>
      </c>
      <c r="I4967" s="67">
        <v>590000000</v>
      </c>
      <c r="J4967" s="32" t="s">
        <v>41</v>
      </c>
      <c r="K4967" s="32" t="s">
        <v>13233</v>
      </c>
      <c r="L4967" s="32" t="s">
        <v>41</v>
      </c>
      <c r="M4967" s="98" t="s">
        <v>44</v>
      </c>
      <c r="N4967" s="30" t="s">
        <v>13246</v>
      </c>
      <c r="O4967" s="67" t="s">
        <v>483</v>
      </c>
      <c r="P4967" s="98" t="s">
        <v>1246</v>
      </c>
      <c r="Q4967" s="30" t="s">
        <v>1247</v>
      </c>
      <c r="R4967" s="58">
        <v>66</v>
      </c>
      <c r="S4967" s="58">
        <v>550.29</v>
      </c>
      <c r="T4967" s="58">
        <f t="shared" si="412"/>
        <v>36319.14</v>
      </c>
      <c r="U4967" s="58">
        <f t="shared" si="411"/>
        <v>40677.436800000003</v>
      </c>
      <c r="V4967" s="98"/>
      <c r="W4967" s="32">
        <v>2016</v>
      </c>
      <c r="X4967" s="30"/>
      <c r="Y4967" s="364"/>
      <c r="Z4967" s="364"/>
      <c r="AA4967" s="364"/>
      <c r="AB4967" s="364"/>
      <c r="AC4967" s="364"/>
      <c r="AD4967" s="364"/>
      <c r="AE4967" s="364"/>
      <c r="AF4967" s="364"/>
      <c r="AG4967" s="364"/>
      <c r="AH4967" s="39"/>
      <c r="AI4967" s="39"/>
      <c r="AJ4967" s="39"/>
      <c r="AK4967" s="39"/>
      <c r="AL4967" s="39"/>
      <c r="AM4967" s="39"/>
      <c r="AN4967" s="39"/>
      <c r="AO4967" s="39"/>
      <c r="AP4967" s="39"/>
      <c r="AQ4967" s="39"/>
      <c r="AR4967" s="39"/>
      <c r="AS4967" s="39"/>
      <c r="AT4967" s="39"/>
      <c r="AU4967" s="39"/>
      <c r="AV4967" s="39"/>
      <c r="AW4967" s="39"/>
      <c r="AX4967" s="39"/>
      <c r="AY4967" s="39"/>
      <c r="AZ4967" s="39"/>
      <c r="BA4967" s="39"/>
      <c r="BB4967" s="39"/>
      <c r="BC4967" s="39"/>
      <c r="BD4967" s="39"/>
      <c r="BE4967" s="39"/>
      <c r="BF4967" s="39"/>
    </row>
    <row r="4968" spans="1:58" s="40" customFormat="1" ht="50.1" customHeight="1">
      <c r="A4968" s="70" t="s">
        <v>13257</v>
      </c>
      <c r="B4968" s="30" t="s">
        <v>35</v>
      </c>
      <c r="C4968" s="42" t="s">
        <v>10629</v>
      </c>
      <c r="D4968" s="42" t="s">
        <v>10630</v>
      </c>
      <c r="E4968" s="42" t="s">
        <v>10631</v>
      </c>
      <c r="F4968" s="42" t="s">
        <v>13258</v>
      </c>
      <c r="G4968" s="30" t="s">
        <v>40</v>
      </c>
      <c r="H4968" s="30">
        <v>0</v>
      </c>
      <c r="I4968" s="67">
        <v>590000000</v>
      </c>
      <c r="J4968" s="32" t="s">
        <v>41</v>
      </c>
      <c r="K4968" s="32" t="s">
        <v>13233</v>
      </c>
      <c r="L4968" s="32" t="s">
        <v>41</v>
      </c>
      <c r="M4968" s="98" t="s">
        <v>44</v>
      </c>
      <c r="N4968" s="30" t="s">
        <v>13246</v>
      </c>
      <c r="O4968" s="67" t="s">
        <v>483</v>
      </c>
      <c r="P4968" s="98" t="s">
        <v>1246</v>
      </c>
      <c r="Q4968" s="30" t="s">
        <v>1247</v>
      </c>
      <c r="R4968" s="58">
        <v>6.6</v>
      </c>
      <c r="S4968" s="58">
        <v>844.57</v>
      </c>
      <c r="T4968" s="58">
        <f t="shared" si="412"/>
        <v>5574.1620000000003</v>
      </c>
      <c r="U4968" s="58">
        <f t="shared" si="411"/>
        <v>6243.0614400000013</v>
      </c>
      <c r="V4968" s="98"/>
      <c r="W4968" s="32">
        <v>2016</v>
      </c>
      <c r="X4968" s="30"/>
      <c r="Y4968" s="364"/>
      <c r="Z4968" s="364"/>
      <c r="AA4968" s="364"/>
      <c r="AB4968" s="364"/>
      <c r="AC4968" s="364"/>
      <c r="AD4968" s="364"/>
      <c r="AE4968" s="364"/>
      <c r="AF4968" s="364"/>
      <c r="AG4968" s="364"/>
      <c r="AH4968" s="39"/>
      <c r="AI4968" s="39"/>
      <c r="AJ4968" s="39"/>
      <c r="AK4968" s="39"/>
      <c r="AL4968" s="39"/>
      <c r="AM4968" s="39"/>
      <c r="AN4968" s="39"/>
      <c r="AO4968" s="39"/>
      <c r="AP4968" s="39"/>
      <c r="AQ4968" s="39"/>
      <c r="AR4968" s="39"/>
      <c r="AS4968" s="39"/>
      <c r="AT4968" s="39"/>
      <c r="AU4968" s="39"/>
      <c r="AV4968" s="39"/>
      <c r="AW4968" s="39"/>
      <c r="AX4968" s="39"/>
      <c r="AY4968" s="39"/>
      <c r="AZ4968" s="39"/>
      <c r="BA4968" s="39"/>
      <c r="BB4968" s="39"/>
      <c r="BC4968" s="39"/>
      <c r="BD4968" s="39"/>
      <c r="BE4968" s="39"/>
      <c r="BF4968" s="39"/>
    </row>
    <row r="4969" spans="1:58" s="40" customFormat="1" ht="50.1" customHeight="1">
      <c r="A4969" s="70" t="s">
        <v>13259</v>
      </c>
      <c r="B4969" s="30" t="s">
        <v>35</v>
      </c>
      <c r="C4969" s="42" t="s">
        <v>10629</v>
      </c>
      <c r="D4969" s="42" t="s">
        <v>10630</v>
      </c>
      <c r="E4969" s="42" t="s">
        <v>10631</v>
      </c>
      <c r="F4969" s="42" t="s">
        <v>13260</v>
      </c>
      <c r="G4969" s="30" t="s">
        <v>40</v>
      </c>
      <c r="H4969" s="30">
        <v>0</v>
      </c>
      <c r="I4969" s="67">
        <v>590000000</v>
      </c>
      <c r="J4969" s="32" t="s">
        <v>41</v>
      </c>
      <c r="K4969" s="32" t="s">
        <v>13233</v>
      </c>
      <c r="L4969" s="32" t="s">
        <v>41</v>
      </c>
      <c r="M4969" s="98" t="s">
        <v>44</v>
      </c>
      <c r="N4969" s="30" t="s">
        <v>13246</v>
      </c>
      <c r="O4969" s="67" t="s">
        <v>483</v>
      </c>
      <c r="P4969" s="98" t="s">
        <v>1246</v>
      </c>
      <c r="Q4969" s="30" t="s">
        <v>1247</v>
      </c>
      <c r="R4969" s="58">
        <v>1.3</v>
      </c>
      <c r="S4969" s="58">
        <v>866.76</v>
      </c>
      <c r="T4969" s="58">
        <f t="shared" si="412"/>
        <v>1126.788</v>
      </c>
      <c r="U4969" s="58">
        <f t="shared" si="411"/>
        <v>1262.0025600000001</v>
      </c>
      <c r="V4969" s="98"/>
      <c r="W4969" s="32">
        <v>2016</v>
      </c>
      <c r="X4969" s="30"/>
      <c r="Y4969" s="364"/>
      <c r="Z4969" s="364"/>
      <c r="AA4969" s="364"/>
      <c r="AB4969" s="364"/>
      <c r="AC4969" s="364"/>
      <c r="AD4969" s="364"/>
      <c r="AE4969" s="364"/>
      <c r="AF4969" s="364"/>
      <c r="AG4969" s="364"/>
      <c r="AH4969" s="39"/>
      <c r="AI4969" s="39"/>
      <c r="AJ4969" s="39"/>
      <c r="AK4969" s="39"/>
      <c r="AL4969" s="39"/>
      <c r="AM4969" s="39"/>
      <c r="AN4969" s="39"/>
      <c r="AO4969" s="39"/>
      <c r="AP4969" s="39"/>
      <c r="AQ4969" s="39"/>
      <c r="AR4969" s="39"/>
      <c r="AS4969" s="39"/>
      <c r="AT4969" s="39"/>
      <c r="AU4969" s="39"/>
      <c r="AV4969" s="39"/>
      <c r="AW4969" s="39"/>
      <c r="AX4969" s="39"/>
      <c r="AY4969" s="39"/>
      <c r="AZ4969" s="39"/>
      <c r="BA4969" s="39"/>
      <c r="BB4969" s="39"/>
      <c r="BC4969" s="39"/>
      <c r="BD4969" s="39"/>
      <c r="BE4969" s="39"/>
      <c r="BF4969" s="39"/>
    </row>
    <row r="4970" spans="1:58" s="40" customFormat="1" ht="50.1" customHeight="1">
      <c r="A4970" s="70" t="s">
        <v>13261</v>
      </c>
      <c r="B4970" s="30" t="s">
        <v>35</v>
      </c>
      <c r="C4970" s="42" t="s">
        <v>10629</v>
      </c>
      <c r="D4970" s="42" t="s">
        <v>10630</v>
      </c>
      <c r="E4970" s="42" t="s">
        <v>10631</v>
      </c>
      <c r="F4970" s="42" t="s">
        <v>13262</v>
      </c>
      <c r="G4970" s="30" t="s">
        <v>40</v>
      </c>
      <c r="H4970" s="30">
        <v>0</v>
      </c>
      <c r="I4970" s="67">
        <v>590000000</v>
      </c>
      <c r="J4970" s="32" t="s">
        <v>41</v>
      </c>
      <c r="K4970" s="32" t="s">
        <v>13233</v>
      </c>
      <c r="L4970" s="32" t="s">
        <v>41</v>
      </c>
      <c r="M4970" s="98" t="s">
        <v>44</v>
      </c>
      <c r="N4970" s="30" t="s">
        <v>13246</v>
      </c>
      <c r="O4970" s="67" t="s">
        <v>483</v>
      </c>
      <c r="P4970" s="98" t="s">
        <v>1246</v>
      </c>
      <c r="Q4970" s="30" t="s">
        <v>1247</v>
      </c>
      <c r="R4970" s="58">
        <v>9.6</v>
      </c>
      <c r="S4970" s="58">
        <v>1261.07</v>
      </c>
      <c r="T4970" s="58">
        <f t="shared" si="412"/>
        <v>12106.271999999999</v>
      </c>
      <c r="U4970" s="58">
        <f t="shared" si="411"/>
        <v>13559.02464</v>
      </c>
      <c r="V4970" s="98"/>
      <c r="W4970" s="32">
        <v>2016</v>
      </c>
      <c r="X4970" s="30"/>
      <c r="Y4970" s="364"/>
      <c r="Z4970" s="364"/>
      <c r="AA4970" s="364"/>
      <c r="AB4970" s="364"/>
      <c r="AC4970" s="364"/>
      <c r="AD4970" s="364"/>
      <c r="AE4970" s="364"/>
      <c r="AF4970" s="364"/>
      <c r="AG4970" s="364"/>
      <c r="AH4970" s="39"/>
      <c r="AI4970" s="39"/>
      <c r="AJ4970" s="39"/>
      <c r="AK4970" s="39"/>
      <c r="AL4970" s="39"/>
      <c r="AM4970" s="39"/>
      <c r="AN4970" s="39"/>
      <c r="AO4970" s="39"/>
      <c r="AP4970" s="39"/>
      <c r="AQ4970" s="39"/>
      <c r="AR4970" s="39"/>
      <c r="AS4970" s="39"/>
      <c r="AT4970" s="39"/>
      <c r="AU4970" s="39"/>
      <c r="AV4970" s="39"/>
      <c r="AW4970" s="39"/>
      <c r="AX4970" s="39"/>
      <c r="AY4970" s="39"/>
      <c r="AZ4970" s="39"/>
      <c r="BA4970" s="39"/>
      <c r="BB4970" s="39"/>
      <c r="BC4970" s="39"/>
      <c r="BD4970" s="39"/>
      <c r="BE4970" s="39"/>
      <c r="BF4970" s="39"/>
    </row>
    <row r="4971" spans="1:58" s="40" customFormat="1" ht="50.1" customHeight="1">
      <c r="A4971" s="70" t="s">
        <v>13263</v>
      </c>
      <c r="B4971" s="30" t="s">
        <v>35</v>
      </c>
      <c r="C4971" s="42" t="s">
        <v>10629</v>
      </c>
      <c r="D4971" s="42" t="s">
        <v>10630</v>
      </c>
      <c r="E4971" s="42" t="s">
        <v>10631</v>
      </c>
      <c r="F4971" s="42" t="s">
        <v>13264</v>
      </c>
      <c r="G4971" s="30" t="s">
        <v>40</v>
      </c>
      <c r="H4971" s="30">
        <v>0</v>
      </c>
      <c r="I4971" s="67">
        <v>590000000</v>
      </c>
      <c r="J4971" s="32" t="s">
        <v>41</v>
      </c>
      <c r="K4971" s="32" t="s">
        <v>13233</v>
      </c>
      <c r="L4971" s="32" t="s">
        <v>41</v>
      </c>
      <c r="M4971" s="98" t="s">
        <v>44</v>
      </c>
      <c r="N4971" s="30" t="s">
        <v>13246</v>
      </c>
      <c r="O4971" s="67" t="s">
        <v>483</v>
      </c>
      <c r="P4971" s="98" t="s">
        <v>1246</v>
      </c>
      <c r="Q4971" s="30" t="s">
        <v>1247</v>
      </c>
      <c r="R4971" s="58">
        <v>1.1000000000000001</v>
      </c>
      <c r="S4971" s="58">
        <v>2206.98</v>
      </c>
      <c r="T4971" s="58">
        <f t="shared" si="412"/>
        <v>2427.6780000000003</v>
      </c>
      <c r="U4971" s="58">
        <f t="shared" si="411"/>
        <v>2718.9993600000007</v>
      </c>
      <c r="V4971" s="98"/>
      <c r="W4971" s="32">
        <v>2016</v>
      </c>
      <c r="X4971" s="30"/>
      <c r="Y4971" s="364"/>
      <c r="Z4971" s="364"/>
      <c r="AA4971" s="364"/>
      <c r="AB4971" s="364"/>
      <c r="AC4971" s="364"/>
      <c r="AD4971" s="364"/>
      <c r="AE4971" s="364"/>
      <c r="AF4971" s="364"/>
      <c r="AG4971" s="364"/>
      <c r="AH4971" s="39"/>
      <c r="AI4971" s="39"/>
      <c r="AJ4971" s="39"/>
      <c r="AK4971" s="39"/>
      <c r="AL4971" s="39"/>
      <c r="AM4971" s="39"/>
      <c r="AN4971" s="39"/>
      <c r="AO4971" s="39"/>
      <c r="AP4971" s="39"/>
      <c r="AQ4971" s="39"/>
      <c r="AR4971" s="39"/>
      <c r="AS4971" s="39"/>
      <c r="AT4971" s="39"/>
      <c r="AU4971" s="39"/>
      <c r="AV4971" s="39"/>
      <c r="AW4971" s="39"/>
      <c r="AX4971" s="39"/>
      <c r="AY4971" s="39"/>
      <c r="AZ4971" s="39"/>
      <c r="BA4971" s="39"/>
      <c r="BB4971" s="39"/>
      <c r="BC4971" s="39"/>
      <c r="BD4971" s="39"/>
      <c r="BE4971" s="39"/>
      <c r="BF4971" s="39"/>
    </row>
    <row r="4972" spans="1:58" s="40" customFormat="1" ht="50.1" customHeight="1">
      <c r="A4972" s="70" t="s">
        <v>13270</v>
      </c>
      <c r="B4972" s="30" t="s">
        <v>35</v>
      </c>
      <c r="C4972" s="220" t="s">
        <v>13271</v>
      </c>
      <c r="D4972" s="220" t="s">
        <v>1219</v>
      </c>
      <c r="E4972" s="220" t="s">
        <v>13272</v>
      </c>
      <c r="F4972" s="220" t="s">
        <v>13273</v>
      </c>
      <c r="G4972" s="32" t="s">
        <v>40</v>
      </c>
      <c r="H4972" s="32">
        <v>0</v>
      </c>
      <c r="I4972" s="32">
        <v>590000000</v>
      </c>
      <c r="J4972" s="32" t="s">
        <v>41</v>
      </c>
      <c r="K4972" s="32" t="s">
        <v>13233</v>
      </c>
      <c r="L4972" s="32" t="s">
        <v>43</v>
      </c>
      <c r="M4972" s="87" t="s">
        <v>69</v>
      </c>
      <c r="N4972" s="32" t="s">
        <v>11366</v>
      </c>
      <c r="O4972" s="32" t="s">
        <v>398</v>
      </c>
      <c r="P4972" s="98" t="s">
        <v>994</v>
      </c>
      <c r="Q4972" s="32" t="s">
        <v>1222</v>
      </c>
      <c r="R4972" s="58">
        <v>20</v>
      </c>
      <c r="S4972" s="58">
        <v>250</v>
      </c>
      <c r="T4972" s="119">
        <f>S4972*R4972</f>
        <v>5000</v>
      </c>
      <c r="U4972" s="119">
        <f>T4972*1.12</f>
        <v>5600.0000000000009</v>
      </c>
      <c r="V4972" s="32"/>
      <c r="W4972" s="32">
        <v>2016</v>
      </c>
      <c r="X4972" s="32"/>
      <c r="Y4972" s="364"/>
      <c r="Z4972" s="364"/>
      <c r="AA4972" s="364"/>
      <c r="AB4972" s="364"/>
      <c r="AC4972" s="364"/>
      <c r="AD4972" s="364"/>
      <c r="AE4972" s="364"/>
      <c r="AF4972" s="364"/>
      <c r="AG4972" s="364"/>
      <c r="AH4972" s="39"/>
      <c r="AI4972" s="39"/>
      <c r="AJ4972" s="39"/>
      <c r="AK4972" s="39"/>
      <c r="AL4972" s="39"/>
      <c r="AM4972" s="39"/>
      <c r="AN4972" s="39"/>
      <c r="AO4972" s="39"/>
      <c r="AP4972" s="39"/>
      <c r="AQ4972" s="39"/>
      <c r="AR4972" s="39"/>
      <c r="AS4972" s="39"/>
      <c r="AT4972" s="39"/>
      <c r="AU4972" s="39"/>
      <c r="AV4972" s="39"/>
      <c r="AW4972" s="39"/>
      <c r="AX4972" s="39"/>
      <c r="AY4972" s="39"/>
      <c r="AZ4972" s="39"/>
      <c r="BA4972" s="39"/>
      <c r="BB4972" s="39"/>
      <c r="BC4972" s="39"/>
      <c r="BD4972" s="39"/>
      <c r="BE4972" s="39"/>
      <c r="BF4972" s="39"/>
    </row>
    <row r="4973" spans="1:58" s="40" customFormat="1" ht="50.1" customHeight="1">
      <c r="A4973" s="70" t="s">
        <v>13274</v>
      </c>
      <c r="B4973" s="30" t="s">
        <v>35</v>
      </c>
      <c r="C4973" s="220" t="s">
        <v>13275</v>
      </c>
      <c r="D4973" s="42" t="s">
        <v>1219</v>
      </c>
      <c r="E4973" s="42" t="s">
        <v>13276</v>
      </c>
      <c r="F4973" s="42" t="s">
        <v>13277</v>
      </c>
      <c r="G4973" s="32" t="s">
        <v>40</v>
      </c>
      <c r="H4973" s="32">
        <v>0</v>
      </c>
      <c r="I4973" s="32">
        <v>590000000</v>
      </c>
      <c r="J4973" s="32" t="s">
        <v>41</v>
      </c>
      <c r="K4973" s="32" t="s">
        <v>13233</v>
      </c>
      <c r="L4973" s="32" t="s">
        <v>43</v>
      </c>
      <c r="M4973" s="87" t="s">
        <v>69</v>
      </c>
      <c r="N4973" s="32" t="s">
        <v>11366</v>
      </c>
      <c r="O4973" s="32" t="s">
        <v>398</v>
      </c>
      <c r="P4973" s="98" t="s">
        <v>994</v>
      </c>
      <c r="Q4973" s="32" t="s">
        <v>1222</v>
      </c>
      <c r="R4973" s="58">
        <v>37</v>
      </c>
      <c r="S4973" s="58">
        <v>2210</v>
      </c>
      <c r="T4973" s="119">
        <v>0</v>
      </c>
      <c r="U4973" s="119">
        <f>T4973*1.12</f>
        <v>0</v>
      </c>
      <c r="V4973" s="32"/>
      <c r="W4973" s="32">
        <v>2016</v>
      </c>
      <c r="X4973" s="32">
        <v>3.5</v>
      </c>
      <c r="Y4973" s="364"/>
      <c r="Z4973" s="364"/>
      <c r="AA4973" s="364"/>
      <c r="AB4973" s="364"/>
      <c r="AC4973" s="364"/>
      <c r="AD4973" s="364"/>
      <c r="AE4973" s="364"/>
      <c r="AF4973" s="364"/>
      <c r="AG4973" s="364"/>
      <c r="AH4973" s="39"/>
      <c r="AI4973" s="39"/>
      <c r="AJ4973" s="39"/>
      <c r="AK4973" s="39"/>
      <c r="AL4973" s="39"/>
      <c r="AM4973" s="39"/>
      <c r="AN4973" s="39"/>
      <c r="AO4973" s="39"/>
      <c r="AP4973" s="39"/>
      <c r="AQ4973" s="39"/>
      <c r="AR4973" s="39"/>
      <c r="AS4973" s="39"/>
      <c r="AT4973" s="39"/>
      <c r="AU4973" s="39"/>
      <c r="AV4973" s="39"/>
      <c r="AW4973" s="39"/>
      <c r="AX4973" s="39"/>
      <c r="AY4973" s="39"/>
      <c r="AZ4973" s="39"/>
      <c r="BA4973" s="39"/>
      <c r="BB4973" s="39"/>
      <c r="BC4973" s="39"/>
      <c r="BD4973" s="39"/>
      <c r="BE4973" s="39"/>
      <c r="BF4973" s="39"/>
    </row>
    <row r="4974" spans="1:58" s="40" customFormat="1" ht="50.1" customHeight="1">
      <c r="A4974" s="30" t="s">
        <v>14008</v>
      </c>
      <c r="B4974" s="30" t="s">
        <v>35</v>
      </c>
      <c r="C4974" s="42" t="s">
        <v>14009</v>
      </c>
      <c r="D4974" s="42" t="s">
        <v>1219</v>
      </c>
      <c r="E4974" s="42" t="s">
        <v>14010</v>
      </c>
      <c r="F4974" s="42" t="s">
        <v>13277</v>
      </c>
      <c r="G4974" s="32" t="s">
        <v>40</v>
      </c>
      <c r="H4974" s="32">
        <v>0</v>
      </c>
      <c r="I4974" s="32">
        <v>590000000</v>
      </c>
      <c r="J4974" s="32" t="s">
        <v>41</v>
      </c>
      <c r="K4974" s="32" t="s">
        <v>13233</v>
      </c>
      <c r="L4974" s="32" t="s">
        <v>43</v>
      </c>
      <c r="M4974" s="32" t="s">
        <v>69</v>
      </c>
      <c r="N4974" s="32" t="s">
        <v>11366</v>
      </c>
      <c r="O4974" s="32" t="s">
        <v>398</v>
      </c>
      <c r="P4974" s="98" t="s">
        <v>994</v>
      </c>
      <c r="Q4974" s="32" t="s">
        <v>1222</v>
      </c>
      <c r="R4974" s="58">
        <v>37</v>
      </c>
      <c r="S4974" s="58">
        <v>2210</v>
      </c>
      <c r="T4974" s="119">
        <f>S4974*R4974</f>
        <v>81770</v>
      </c>
      <c r="U4974" s="119">
        <f>T4974*1.12</f>
        <v>91582.400000000009</v>
      </c>
      <c r="V4974" s="32"/>
      <c r="W4974" s="32">
        <v>2016</v>
      </c>
      <c r="X4974" s="32"/>
      <c r="Y4974" s="364"/>
      <c r="Z4974" s="364"/>
      <c r="AA4974" s="364"/>
      <c r="AB4974" s="364"/>
      <c r="AC4974" s="364"/>
      <c r="AD4974" s="364"/>
      <c r="AE4974" s="364"/>
      <c r="AF4974" s="364"/>
      <c r="AG4974" s="364"/>
      <c r="AH4974" s="39"/>
      <c r="AI4974" s="39"/>
      <c r="AJ4974" s="39"/>
      <c r="AK4974" s="39"/>
      <c r="AL4974" s="39"/>
      <c r="AM4974" s="39"/>
      <c r="AN4974" s="39"/>
      <c r="AO4974" s="39"/>
      <c r="AP4974" s="39"/>
      <c r="AQ4974" s="39"/>
      <c r="AR4974" s="39"/>
      <c r="AS4974" s="39"/>
      <c r="AT4974" s="39"/>
      <c r="AU4974" s="39"/>
      <c r="AV4974" s="39"/>
      <c r="AW4974" s="39"/>
      <c r="AX4974" s="39"/>
      <c r="AY4974" s="39"/>
      <c r="AZ4974" s="39"/>
      <c r="BA4974" s="39"/>
      <c r="BB4974" s="39"/>
      <c r="BC4974" s="39"/>
      <c r="BD4974" s="39"/>
      <c r="BE4974" s="39"/>
      <c r="BF4974" s="39"/>
    </row>
    <row r="4975" spans="1:58" s="40" customFormat="1" ht="50.1" customHeight="1">
      <c r="A4975" s="70" t="s">
        <v>13278</v>
      </c>
      <c r="B4975" s="30" t="s">
        <v>35</v>
      </c>
      <c r="C4975" s="220" t="s">
        <v>13279</v>
      </c>
      <c r="D4975" s="220" t="s">
        <v>13280</v>
      </c>
      <c r="E4975" s="220" t="s">
        <v>13281</v>
      </c>
      <c r="F4975" s="220" t="s">
        <v>13282</v>
      </c>
      <c r="G4975" s="32" t="s">
        <v>40</v>
      </c>
      <c r="H4975" s="32">
        <v>0</v>
      </c>
      <c r="I4975" s="32">
        <v>590000000</v>
      </c>
      <c r="J4975" s="32" t="s">
        <v>41</v>
      </c>
      <c r="K4975" s="32" t="s">
        <v>13233</v>
      </c>
      <c r="L4975" s="32" t="s">
        <v>43</v>
      </c>
      <c r="M4975" s="87" t="s">
        <v>69</v>
      </c>
      <c r="N4975" s="32" t="s">
        <v>85</v>
      </c>
      <c r="O4975" s="32" t="s">
        <v>11565</v>
      </c>
      <c r="P4975" s="32">
        <v>625</v>
      </c>
      <c r="Q4975" s="30" t="s">
        <v>2811</v>
      </c>
      <c r="R4975" s="58">
        <v>1</v>
      </c>
      <c r="S4975" s="58">
        <v>4650</v>
      </c>
      <c r="T4975" s="119">
        <f>S4975*R4975</f>
        <v>4650</v>
      </c>
      <c r="U4975" s="119">
        <f>T4975*1.12</f>
        <v>5208.0000000000009</v>
      </c>
      <c r="V4975" s="32"/>
      <c r="W4975" s="32">
        <v>2016</v>
      </c>
      <c r="X4975" s="32"/>
      <c r="Y4975" s="364"/>
      <c r="Z4975" s="364"/>
      <c r="AA4975" s="364"/>
      <c r="AB4975" s="364"/>
      <c r="AC4975" s="364"/>
      <c r="AD4975" s="364"/>
      <c r="AE4975" s="364"/>
      <c r="AF4975" s="364"/>
      <c r="AG4975" s="364"/>
      <c r="AH4975" s="39"/>
      <c r="AI4975" s="39"/>
      <c r="AJ4975" s="39"/>
      <c r="AK4975" s="39"/>
      <c r="AL4975" s="39"/>
      <c r="AM4975" s="39"/>
      <c r="AN4975" s="39"/>
      <c r="AO4975" s="39"/>
      <c r="AP4975" s="39"/>
      <c r="AQ4975" s="39"/>
      <c r="AR4975" s="39"/>
      <c r="AS4975" s="39"/>
      <c r="AT4975" s="39"/>
      <c r="AU4975" s="39"/>
      <c r="AV4975" s="39"/>
      <c r="AW4975" s="39"/>
      <c r="AX4975" s="39"/>
      <c r="AY4975" s="39"/>
      <c r="AZ4975" s="39"/>
      <c r="BA4975" s="39"/>
      <c r="BB4975" s="39"/>
      <c r="BC4975" s="39"/>
      <c r="BD4975" s="39"/>
      <c r="BE4975" s="39"/>
      <c r="BF4975" s="39"/>
    </row>
    <row r="4976" spans="1:58" s="40" customFormat="1" ht="50.1" customHeight="1">
      <c r="A4976" s="70" t="s">
        <v>13283</v>
      </c>
      <c r="B4976" s="30" t="s">
        <v>35</v>
      </c>
      <c r="C4976" s="220" t="s">
        <v>13279</v>
      </c>
      <c r="D4976" s="220" t="s">
        <v>13280</v>
      </c>
      <c r="E4976" s="220" t="s">
        <v>13281</v>
      </c>
      <c r="F4976" s="220" t="s">
        <v>13284</v>
      </c>
      <c r="G4976" s="32" t="s">
        <v>40</v>
      </c>
      <c r="H4976" s="32">
        <v>0</v>
      </c>
      <c r="I4976" s="32">
        <v>590000000</v>
      </c>
      <c r="J4976" s="32" t="s">
        <v>41</v>
      </c>
      <c r="K4976" s="32" t="s">
        <v>13233</v>
      </c>
      <c r="L4976" s="32" t="s">
        <v>43</v>
      </c>
      <c r="M4976" s="87" t="s">
        <v>69</v>
      </c>
      <c r="N4976" s="32" t="s">
        <v>85</v>
      </c>
      <c r="O4976" s="32" t="s">
        <v>11565</v>
      </c>
      <c r="P4976" s="32">
        <v>625</v>
      </c>
      <c r="Q4976" s="30" t="s">
        <v>2811</v>
      </c>
      <c r="R4976" s="58">
        <v>1</v>
      </c>
      <c r="S4976" s="58">
        <v>9400</v>
      </c>
      <c r="T4976" s="119">
        <f>S4976*R4976</f>
        <v>9400</v>
      </c>
      <c r="U4976" s="119">
        <f>T4976*1.12</f>
        <v>10528.000000000002</v>
      </c>
      <c r="V4976" s="32"/>
      <c r="W4976" s="32">
        <v>2016</v>
      </c>
      <c r="X4976" s="32"/>
      <c r="Y4976" s="364"/>
      <c r="Z4976" s="364"/>
      <c r="AA4976" s="364"/>
      <c r="AB4976" s="364"/>
      <c r="AC4976" s="364"/>
      <c r="AD4976" s="364"/>
      <c r="AE4976" s="364"/>
      <c r="AF4976" s="364"/>
      <c r="AG4976" s="364"/>
      <c r="AH4976" s="39"/>
      <c r="AI4976" s="39"/>
      <c r="AJ4976" s="39"/>
      <c r="AK4976" s="39"/>
      <c r="AL4976" s="39"/>
      <c r="AM4976" s="39"/>
      <c r="AN4976" s="39"/>
      <c r="AO4976" s="39"/>
      <c r="AP4976" s="39"/>
      <c r="AQ4976" s="39"/>
      <c r="AR4976" s="39"/>
      <c r="AS4976" s="39"/>
      <c r="AT4976" s="39"/>
      <c r="AU4976" s="39"/>
      <c r="AV4976" s="39"/>
      <c r="AW4976" s="39"/>
      <c r="AX4976" s="39"/>
      <c r="AY4976" s="39"/>
      <c r="AZ4976" s="39"/>
      <c r="BA4976" s="39"/>
      <c r="BB4976" s="39"/>
      <c r="BC4976" s="39"/>
      <c r="BD4976" s="39"/>
      <c r="BE4976" s="39"/>
      <c r="BF4976" s="39"/>
    </row>
    <row r="4977" spans="1:58" s="40" customFormat="1" ht="50.1" customHeight="1">
      <c r="A4977" s="70" t="s">
        <v>13285</v>
      </c>
      <c r="B4977" s="30" t="s">
        <v>35</v>
      </c>
      <c r="C4977" s="31" t="s">
        <v>9101</v>
      </c>
      <c r="D4977" s="31" t="s">
        <v>178</v>
      </c>
      <c r="E4977" s="31" t="s">
        <v>9102</v>
      </c>
      <c r="F4977" s="31" t="s">
        <v>10488</v>
      </c>
      <c r="G4977" s="32" t="s">
        <v>40</v>
      </c>
      <c r="H4977" s="33">
        <v>0</v>
      </c>
      <c r="I4977" s="67">
        <v>590000000</v>
      </c>
      <c r="J4977" s="32" t="s">
        <v>6956</v>
      </c>
      <c r="K4977" s="32" t="s">
        <v>13233</v>
      </c>
      <c r="L4977" s="32" t="s">
        <v>13075</v>
      </c>
      <c r="M4977" s="32" t="s">
        <v>512</v>
      </c>
      <c r="N4977" s="32" t="s">
        <v>13286</v>
      </c>
      <c r="O4977" s="32" t="s">
        <v>398</v>
      </c>
      <c r="P4977" s="32">
        <v>796</v>
      </c>
      <c r="Q4977" s="32" t="s">
        <v>47</v>
      </c>
      <c r="R4977" s="102">
        <v>8</v>
      </c>
      <c r="S4977" s="102">
        <v>46000</v>
      </c>
      <c r="T4977" s="102">
        <f t="shared" ref="T4977" si="413">R4977*S4977</f>
        <v>368000</v>
      </c>
      <c r="U4977" s="316">
        <f t="shared" ref="U4977" si="414">T4977*1.12</f>
        <v>412160.00000000006</v>
      </c>
      <c r="V4977" s="37" t="s">
        <v>48</v>
      </c>
      <c r="W4977" s="32">
        <v>2016</v>
      </c>
      <c r="X4977" s="38" t="s">
        <v>48</v>
      </c>
      <c r="Y4977" s="364"/>
      <c r="Z4977" s="364"/>
      <c r="AA4977" s="364"/>
      <c r="AB4977" s="364"/>
      <c r="AC4977" s="364"/>
      <c r="AD4977" s="364"/>
      <c r="AE4977" s="364"/>
      <c r="AF4977" s="364"/>
      <c r="AG4977" s="364"/>
      <c r="AH4977" s="39"/>
      <c r="AI4977" s="39"/>
      <c r="AJ4977" s="39"/>
      <c r="AK4977" s="39"/>
      <c r="AL4977" s="39"/>
      <c r="AM4977" s="39"/>
      <c r="AN4977" s="39"/>
      <c r="AO4977" s="39"/>
      <c r="AP4977" s="39"/>
      <c r="AQ4977" s="39"/>
      <c r="AR4977" s="39"/>
      <c r="AS4977" s="39"/>
      <c r="AT4977" s="39"/>
      <c r="AU4977" s="39"/>
      <c r="AV4977" s="39"/>
      <c r="AW4977" s="39"/>
      <c r="AX4977" s="39"/>
      <c r="AY4977" s="39"/>
      <c r="AZ4977" s="39"/>
      <c r="BA4977" s="39"/>
      <c r="BB4977" s="39"/>
      <c r="BC4977" s="39"/>
      <c r="BD4977" s="39"/>
      <c r="BE4977" s="39"/>
      <c r="BF4977" s="39"/>
    </row>
    <row r="4978" spans="1:58" s="40" customFormat="1" ht="50.1" customHeight="1">
      <c r="A4978" s="70" t="s">
        <v>13293</v>
      </c>
      <c r="B4978" s="54" t="s">
        <v>35</v>
      </c>
      <c r="C4978" s="42" t="s">
        <v>6469</v>
      </c>
      <c r="D4978" s="42" t="s">
        <v>6470</v>
      </c>
      <c r="E4978" s="42" t="s">
        <v>6471</v>
      </c>
      <c r="F4978" s="42" t="s">
        <v>13294</v>
      </c>
      <c r="G4978" s="30" t="s">
        <v>40</v>
      </c>
      <c r="H4978" s="239">
        <v>0</v>
      </c>
      <c r="I4978" s="313">
        <v>590000000</v>
      </c>
      <c r="J4978" s="68" t="s">
        <v>394</v>
      </c>
      <c r="K4978" s="30" t="s">
        <v>13233</v>
      </c>
      <c r="L4978" s="30" t="s">
        <v>396</v>
      </c>
      <c r="M4978" s="32" t="s">
        <v>69</v>
      </c>
      <c r="N4978" s="30" t="s">
        <v>1851</v>
      </c>
      <c r="O4978" s="30" t="s">
        <v>398</v>
      </c>
      <c r="P4978" s="70">
        <v>796</v>
      </c>
      <c r="Q4978" s="30" t="s">
        <v>47</v>
      </c>
      <c r="R4978" s="58">
        <v>18</v>
      </c>
      <c r="S4978" s="58">
        <v>17500</v>
      </c>
      <c r="T4978" s="58">
        <f>S4978*R4978</f>
        <v>315000</v>
      </c>
      <c r="U4978" s="323">
        <f t="shared" ref="U4978:U4979" si="415">T4978*1.12</f>
        <v>352800.00000000006</v>
      </c>
      <c r="V4978" s="30"/>
      <c r="W4978" s="68">
        <v>2016</v>
      </c>
      <c r="X4978" s="32"/>
      <c r="Y4978" s="364"/>
      <c r="Z4978" s="364"/>
      <c r="AA4978" s="364"/>
      <c r="AB4978" s="364"/>
      <c r="AC4978" s="364"/>
      <c r="AD4978" s="364"/>
      <c r="AE4978" s="364"/>
      <c r="AF4978" s="364"/>
      <c r="AG4978" s="364"/>
      <c r="AH4978" s="39"/>
      <c r="AI4978" s="39"/>
      <c r="AJ4978" s="39"/>
      <c r="AK4978" s="39"/>
      <c r="AL4978" s="39"/>
      <c r="AM4978" s="39"/>
      <c r="AN4978" s="39"/>
      <c r="AO4978" s="39"/>
      <c r="AP4978" s="39"/>
      <c r="AQ4978" s="39"/>
      <c r="AR4978" s="39"/>
      <c r="AS4978" s="39"/>
      <c r="AT4978" s="39"/>
      <c r="AU4978" s="39"/>
      <c r="AV4978" s="39"/>
      <c r="AW4978" s="39"/>
      <c r="AX4978" s="39"/>
      <c r="AY4978" s="39"/>
      <c r="AZ4978" s="39"/>
      <c r="BA4978" s="39"/>
      <c r="BB4978" s="39"/>
      <c r="BC4978" s="39"/>
      <c r="BD4978" s="39"/>
      <c r="BE4978" s="39"/>
      <c r="BF4978" s="39"/>
    </row>
    <row r="4979" spans="1:58" s="40" customFormat="1" ht="50.1" customHeight="1">
      <c r="A4979" s="70" t="s">
        <v>13295</v>
      </c>
      <c r="B4979" s="54" t="s">
        <v>35</v>
      </c>
      <c r="C4979" s="42" t="s">
        <v>13296</v>
      </c>
      <c r="D4979" s="42" t="s">
        <v>13297</v>
      </c>
      <c r="E4979" s="42" t="s">
        <v>13298</v>
      </c>
      <c r="F4979" s="42" t="s">
        <v>13299</v>
      </c>
      <c r="G4979" s="30" t="s">
        <v>40</v>
      </c>
      <c r="H4979" s="239">
        <v>0</v>
      </c>
      <c r="I4979" s="313">
        <v>590000000</v>
      </c>
      <c r="J4979" s="68" t="s">
        <v>394</v>
      </c>
      <c r="K4979" s="30" t="s">
        <v>13233</v>
      </c>
      <c r="L4979" s="30" t="s">
        <v>396</v>
      </c>
      <c r="M4979" s="32" t="s">
        <v>69</v>
      </c>
      <c r="N4979" s="30" t="s">
        <v>1851</v>
      </c>
      <c r="O4979" s="30" t="s">
        <v>398</v>
      </c>
      <c r="P4979" s="70">
        <v>796</v>
      </c>
      <c r="Q4979" s="30" t="s">
        <v>47</v>
      </c>
      <c r="R4979" s="58">
        <v>28</v>
      </c>
      <c r="S4979" s="58">
        <v>1000</v>
      </c>
      <c r="T4979" s="58">
        <f>S4979*R4979</f>
        <v>28000</v>
      </c>
      <c r="U4979" s="323">
        <f t="shared" si="415"/>
        <v>31360.000000000004</v>
      </c>
      <c r="V4979" s="30"/>
      <c r="W4979" s="68">
        <v>2016</v>
      </c>
      <c r="X4979" s="32"/>
      <c r="Y4979" s="364"/>
      <c r="Z4979" s="364"/>
      <c r="AA4979" s="364"/>
      <c r="AB4979" s="364"/>
      <c r="AC4979" s="364"/>
      <c r="AD4979" s="364"/>
      <c r="AE4979" s="364"/>
      <c r="AF4979" s="364"/>
      <c r="AG4979" s="364"/>
      <c r="AH4979" s="39"/>
      <c r="AI4979" s="39"/>
      <c r="AJ4979" s="39"/>
      <c r="AK4979" s="39"/>
      <c r="AL4979" s="39"/>
      <c r="AM4979" s="39"/>
      <c r="AN4979" s="39"/>
      <c r="AO4979" s="39"/>
      <c r="AP4979" s="39"/>
      <c r="AQ4979" s="39"/>
      <c r="AR4979" s="39"/>
      <c r="AS4979" s="39"/>
      <c r="AT4979" s="39"/>
      <c r="AU4979" s="39"/>
      <c r="AV4979" s="39"/>
      <c r="AW4979" s="39"/>
      <c r="AX4979" s="39"/>
      <c r="AY4979" s="39"/>
      <c r="AZ4979" s="39"/>
      <c r="BA4979" s="39"/>
      <c r="BB4979" s="39"/>
      <c r="BC4979" s="39"/>
      <c r="BD4979" s="39"/>
      <c r="BE4979" s="39"/>
      <c r="BF4979" s="39"/>
    </row>
    <row r="4980" spans="1:58" s="40" customFormat="1" ht="50.1" customHeight="1">
      <c r="A4980" s="70" t="s">
        <v>13319</v>
      </c>
      <c r="B4980" s="54" t="s">
        <v>35</v>
      </c>
      <c r="C4980" s="42" t="s">
        <v>5304</v>
      </c>
      <c r="D4980" s="42" t="s">
        <v>5294</v>
      </c>
      <c r="E4980" s="42" t="s">
        <v>5305</v>
      </c>
      <c r="F4980" s="42" t="s">
        <v>5306</v>
      </c>
      <c r="G4980" s="30" t="s">
        <v>40</v>
      </c>
      <c r="H4980" s="239">
        <v>0</v>
      </c>
      <c r="I4980" s="313">
        <v>590000000</v>
      </c>
      <c r="J4980" s="68" t="s">
        <v>394</v>
      </c>
      <c r="K4980" s="30" t="s">
        <v>13233</v>
      </c>
      <c r="L4980" s="30" t="s">
        <v>396</v>
      </c>
      <c r="M4980" s="32" t="s">
        <v>69</v>
      </c>
      <c r="N4980" s="30" t="s">
        <v>1851</v>
      </c>
      <c r="O4980" s="30" t="s">
        <v>398</v>
      </c>
      <c r="P4980" s="70">
        <v>796</v>
      </c>
      <c r="Q4980" s="30" t="s">
        <v>47</v>
      </c>
      <c r="R4980" s="58">
        <v>2</v>
      </c>
      <c r="S4980" s="58">
        <v>1750</v>
      </c>
      <c r="T4980" s="58">
        <f>S4980*R4980</f>
        <v>3500</v>
      </c>
      <c r="U4980" s="323">
        <f t="shared" ref="U4980:U4981" si="416">T4980*1.12</f>
        <v>3920.0000000000005</v>
      </c>
      <c r="V4980" s="123"/>
      <c r="W4980" s="68">
        <v>2016</v>
      </c>
      <c r="X4980" s="413"/>
      <c r="Y4980" s="364"/>
      <c r="Z4980" s="364"/>
      <c r="AA4980" s="364"/>
      <c r="AB4980" s="364"/>
      <c r="AC4980" s="364"/>
      <c r="AD4980" s="364"/>
      <c r="AE4980" s="364"/>
      <c r="AF4980" s="364"/>
      <c r="AG4980" s="364"/>
      <c r="AH4980" s="39"/>
      <c r="AI4980" s="39"/>
      <c r="AJ4980" s="39"/>
      <c r="AK4980" s="39"/>
      <c r="AL4980" s="39"/>
      <c r="AM4980" s="39"/>
      <c r="AN4980" s="39"/>
      <c r="AO4980" s="39"/>
      <c r="AP4980" s="39"/>
      <c r="AQ4980" s="39"/>
      <c r="AR4980" s="39"/>
      <c r="AS4980" s="39"/>
      <c r="AT4980" s="39"/>
      <c r="AU4980" s="39"/>
      <c r="AV4980" s="39"/>
      <c r="AW4980" s="39"/>
      <c r="AX4980" s="39"/>
      <c r="AY4980" s="39"/>
      <c r="AZ4980" s="39"/>
      <c r="BA4980" s="39"/>
      <c r="BB4980" s="39"/>
      <c r="BC4980" s="39"/>
      <c r="BD4980" s="39"/>
      <c r="BE4980" s="39"/>
      <c r="BF4980" s="39"/>
    </row>
    <row r="4981" spans="1:58" s="40" customFormat="1" ht="50.1" customHeight="1">
      <c r="A4981" s="70" t="s">
        <v>13320</v>
      </c>
      <c r="B4981" s="54" t="s">
        <v>35</v>
      </c>
      <c r="C4981" s="42" t="s">
        <v>13321</v>
      </c>
      <c r="D4981" s="42" t="s">
        <v>6659</v>
      </c>
      <c r="E4981" s="42" t="s">
        <v>13322</v>
      </c>
      <c r="F4981" s="161" t="s">
        <v>6689</v>
      </c>
      <c r="G4981" s="30" t="s">
        <v>40</v>
      </c>
      <c r="H4981" s="239">
        <v>0</v>
      </c>
      <c r="I4981" s="313">
        <v>590000000</v>
      </c>
      <c r="J4981" s="68" t="s">
        <v>394</v>
      </c>
      <c r="K4981" s="30" t="s">
        <v>13233</v>
      </c>
      <c r="L4981" s="30" t="s">
        <v>396</v>
      </c>
      <c r="M4981" s="32" t="s">
        <v>69</v>
      </c>
      <c r="N4981" s="30" t="s">
        <v>1851</v>
      </c>
      <c r="O4981" s="30" t="s">
        <v>398</v>
      </c>
      <c r="P4981" s="70">
        <v>796</v>
      </c>
      <c r="Q4981" s="30" t="s">
        <v>47</v>
      </c>
      <c r="R4981" s="58">
        <v>2</v>
      </c>
      <c r="S4981" s="58">
        <v>125</v>
      </c>
      <c r="T4981" s="58">
        <f>S4981*R4981</f>
        <v>250</v>
      </c>
      <c r="U4981" s="323">
        <f t="shared" si="416"/>
        <v>280</v>
      </c>
      <c r="V4981" s="123"/>
      <c r="W4981" s="68">
        <v>2016</v>
      </c>
      <c r="X4981" s="413"/>
      <c r="Y4981" s="364"/>
      <c r="Z4981" s="364"/>
      <c r="AA4981" s="364"/>
      <c r="AB4981" s="364"/>
      <c r="AC4981" s="364"/>
      <c r="AD4981" s="364"/>
      <c r="AE4981" s="364"/>
      <c r="AF4981" s="364"/>
      <c r="AG4981" s="364"/>
      <c r="AH4981" s="39"/>
      <c r="AI4981" s="39"/>
      <c r="AJ4981" s="39"/>
      <c r="AK4981" s="39"/>
      <c r="AL4981" s="39"/>
      <c r="AM4981" s="39"/>
      <c r="AN4981" s="39"/>
      <c r="AO4981" s="39"/>
      <c r="AP4981" s="39"/>
      <c r="AQ4981" s="39"/>
      <c r="AR4981" s="39"/>
      <c r="AS4981" s="39"/>
      <c r="AT4981" s="39"/>
      <c r="AU4981" s="39"/>
      <c r="AV4981" s="39"/>
      <c r="AW4981" s="39"/>
      <c r="AX4981" s="39"/>
      <c r="AY4981" s="39"/>
      <c r="AZ4981" s="39"/>
      <c r="BA4981" s="39"/>
      <c r="BB4981" s="39"/>
      <c r="BC4981" s="39"/>
      <c r="BD4981" s="39"/>
      <c r="BE4981" s="39"/>
      <c r="BF4981" s="39"/>
    </row>
    <row r="4982" spans="1:58" s="40" customFormat="1" ht="50.1" customHeight="1">
      <c r="A4982" s="70" t="s">
        <v>13324</v>
      </c>
      <c r="B4982" s="54" t="s">
        <v>35</v>
      </c>
      <c r="C4982" s="42" t="s">
        <v>5078</v>
      </c>
      <c r="D4982" s="42" t="s">
        <v>13325</v>
      </c>
      <c r="E4982" s="42" t="s">
        <v>5080</v>
      </c>
      <c r="F4982" s="42" t="s">
        <v>5084</v>
      </c>
      <c r="G4982" s="30" t="s">
        <v>40</v>
      </c>
      <c r="H4982" s="239">
        <v>0</v>
      </c>
      <c r="I4982" s="313">
        <v>590000000</v>
      </c>
      <c r="J4982" s="68" t="s">
        <v>394</v>
      </c>
      <c r="K4982" s="30" t="s">
        <v>13233</v>
      </c>
      <c r="L4982" s="30" t="s">
        <v>396</v>
      </c>
      <c r="M4982" s="32" t="s">
        <v>69</v>
      </c>
      <c r="N4982" s="30" t="s">
        <v>1851</v>
      </c>
      <c r="O4982" s="30" t="s">
        <v>398</v>
      </c>
      <c r="P4982" s="70">
        <v>796</v>
      </c>
      <c r="Q4982" s="30" t="s">
        <v>47</v>
      </c>
      <c r="R4982" s="58">
        <v>2</v>
      </c>
      <c r="S4982" s="58">
        <v>1200</v>
      </c>
      <c r="T4982" s="58">
        <f>S4982*R4982</f>
        <v>2400</v>
      </c>
      <c r="U4982" s="323">
        <f t="shared" ref="U4982" si="417">T4982*1.12</f>
        <v>2688.0000000000005</v>
      </c>
      <c r="V4982" s="123"/>
      <c r="W4982" s="68">
        <v>2016</v>
      </c>
      <c r="X4982" s="413"/>
      <c r="Y4982" s="364"/>
      <c r="Z4982" s="364"/>
      <c r="AA4982" s="364"/>
      <c r="AB4982" s="364"/>
      <c r="AC4982" s="364"/>
      <c r="AD4982" s="364"/>
      <c r="AE4982" s="364"/>
      <c r="AF4982" s="364"/>
      <c r="AG4982" s="364"/>
      <c r="AH4982" s="39"/>
      <c r="AI4982" s="39"/>
      <c r="AJ4982" s="39"/>
      <c r="AK4982" s="39"/>
      <c r="AL4982" s="39"/>
      <c r="AM4982" s="39"/>
      <c r="AN4982" s="39"/>
      <c r="AO4982" s="39"/>
      <c r="AP4982" s="39"/>
      <c r="AQ4982" s="39"/>
      <c r="AR4982" s="39"/>
      <c r="AS4982" s="39"/>
      <c r="AT4982" s="39"/>
      <c r="AU4982" s="39"/>
      <c r="AV4982" s="39"/>
      <c r="AW4982" s="39"/>
      <c r="AX4982" s="39"/>
      <c r="AY4982" s="39"/>
      <c r="AZ4982" s="39"/>
      <c r="BA4982" s="39"/>
      <c r="BB4982" s="39"/>
      <c r="BC4982" s="39"/>
      <c r="BD4982" s="39"/>
      <c r="BE4982" s="39"/>
      <c r="BF4982" s="39"/>
    </row>
    <row r="4983" spans="1:58" s="40" customFormat="1" ht="50.1" customHeight="1">
      <c r="A4983" s="70" t="s">
        <v>13328</v>
      </c>
      <c r="B4983" s="54" t="s">
        <v>35</v>
      </c>
      <c r="C4983" s="42" t="s">
        <v>13329</v>
      </c>
      <c r="D4983" s="42" t="s">
        <v>2015</v>
      </c>
      <c r="E4983" s="42" t="s">
        <v>13330</v>
      </c>
      <c r="F4983" s="376" t="s">
        <v>13331</v>
      </c>
      <c r="G4983" s="30" t="s">
        <v>40</v>
      </c>
      <c r="H4983" s="239">
        <v>0</v>
      </c>
      <c r="I4983" s="313">
        <v>590000000</v>
      </c>
      <c r="J4983" s="68" t="s">
        <v>394</v>
      </c>
      <c r="K4983" s="30" t="s">
        <v>13201</v>
      </c>
      <c r="L4983" s="30" t="s">
        <v>396</v>
      </c>
      <c r="M4983" s="32" t="s">
        <v>69</v>
      </c>
      <c r="N4983" s="30" t="s">
        <v>1851</v>
      </c>
      <c r="O4983" s="30" t="s">
        <v>398</v>
      </c>
      <c r="P4983" s="70">
        <v>796</v>
      </c>
      <c r="Q4983" s="30" t="s">
        <v>47</v>
      </c>
      <c r="R4983" s="102">
        <v>8</v>
      </c>
      <c r="S4983" s="102">
        <v>25760</v>
      </c>
      <c r="T4983" s="102">
        <f>R4983*S4983</f>
        <v>206080</v>
      </c>
      <c r="U4983" s="102">
        <f>T4983*1.12</f>
        <v>230809.60000000003</v>
      </c>
      <c r="V4983" s="451"/>
      <c r="W4983" s="70">
        <v>2016</v>
      </c>
      <c r="X4983" s="452"/>
      <c r="Y4983" s="364"/>
      <c r="Z4983" s="364"/>
      <c r="AA4983" s="364"/>
      <c r="AB4983" s="364"/>
      <c r="AC4983" s="364"/>
      <c r="AD4983" s="364"/>
      <c r="AE4983" s="364"/>
      <c r="AF4983" s="364"/>
      <c r="AG4983" s="364"/>
      <c r="AH4983" s="39"/>
      <c r="AI4983" s="39"/>
      <c r="AJ4983" s="39"/>
      <c r="AK4983" s="39"/>
      <c r="AL4983" s="39"/>
      <c r="AM4983" s="39"/>
      <c r="AN4983" s="39"/>
      <c r="AO4983" s="39"/>
      <c r="AP4983" s="39"/>
      <c r="AQ4983" s="39"/>
      <c r="AR4983" s="39"/>
      <c r="AS4983" s="39"/>
      <c r="AT4983" s="39"/>
      <c r="AU4983" s="39"/>
      <c r="AV4983" s="39"/>
      <c r="AW4983" s="39"/>
      <c r="AX4983" s="39"/>
      <c r="AY4983" s="39"/>
      <c r="AZ4983" s="39"/>
      <c r="BA4983" s="39"/>
      <c r="BB4983" s="39"/>
      <c r="BC4983" s="39"/>
      <c r="BD4983" s="39"/>
      <c r="BE4983" s="39"/>
      <c r="BF4983" s="39"/>
    </row>
    <row r="4984" spans="1:58" s="40" customFormat="1" ht="50.1" customHeight="1">
      <c r="A4984" s="70" t="s">
        <v>13332</v>
      </c>
      <c r="B4984" s="30" t="s">
        <v>35</v>
      </c>
      <c r="C4984" s="42" t="s">
        <v>13333</v>
      </c>
      <c r="D4984" s="42" t="s">
        <v>13334</v>
      </c>
      <c r="E4984" s="42" t="s">
        <v>13335</v>
      </c>
      <c r="F4984" s="42" t="s">
        <v>13336</v>
      </c>
      <c r="G4984" s="30" t="s">
        <v>40</v>
      </c>
      <c r="H4984" s="30">
        <v>0</v>
      </c>
      <c r="I4984" s="31">
        <v>590000000</v>
      </c>
      <c r="J4984" s="32" t="s">
        <v>41</v>
      </c>
      <c r="K4984" s="30" t="s">
        <v>13233</v>
      </c>
      <c r="L4984" s="32" t="s">
        <v>41</v>
      </c>
      <c r="M4984" s="30" t="s">
        <v>44</v>
      </c>
      <c r="N4984" s="30" t="s">
        <v>45</v>
      </c>
      <c r="O4984" s="32" t="s">
        <v>1844</v>
      </c>
      <c r="P4984" s="135" t="s">
        <v>2806</v>
      </c>
      <c r="Q4984" s="30" t="s">
        <v>2807</v>
      </c>
      <c r="R4984" s="58">
        <v>75</v>
      </c>
      <c r="S4984" s="58">
        <v>251.78</v>
      </c>
      <c r="T4984" s="58">
        <f>S4984*R4984</f>
        <v>18883.5</v>
      </c>
      <c r="U4984" s="58">
        <f>T4984*1.12</f>
        <v>21149.52</v>
      </c>
      <c r="V4984" s="342"/>
      <c r="W4984" s="32">
        <v>2016</v>
      </c>
      <c r="X4984" s="30"/>
      <c r="Y4984" s="364"/>
      <c r="Z4984" s="364"/>
      <c r="AA4984" s="364"/>
      <c r="AB4984" s="364"/>
      <c r="AC4984" s="364"/>
      <c r="AD4984" s="364"/>
      <c r="AE4984" s="364"/>
      <c r="AF4984" s="364"/>
      <c r="AG4984" s="364"/>
      <c r="AH4984" s="39"/>
      <c r="AI4984" s="39"/>
      <c r="AJ4984" s="39"/>
      <c r="AK4984" s="39"/>
      <c r="AL4984" s="39"/>
      <c r="AM4984" s="39"/>
      <c r="AN4984" s="39"/>
      <c r="AO4984" s="39"/>
      <c r="AP4984" s="39"/>
      <c r="AQ4984" s="39"/>
      <c r="AR4984" s="39"/>
      <c r="AS4984" s="39"/>
      <c r="AT4984" s="39"/>
      <c r="AU4984" s="39"/>
      <c r="AV4984" s="39"/>
      <c r="AW4984" s="39"/>
      <c r="AX4984" s="39"/>
      <c r="AY4984" s="39"/>
      <c r="AZ4984" s="39"/>
      <c r="BA4984" s="39"/>
      <c r="BB4984" s="39"/>
      <c r="BC4984" s="39"/>
      <c r="BD4984" s="39"/>
      <c r="BE4984" s="39"/>
      <c r="BF4984" s="39"/>
    </row>
    <row r="4985" spans="1:58" s="40" customFormat="1" ht="50.1" customHeight="1">
      <c r="A4985" s="70" t="s">
        <v>13337</v>
      </c>
      <c r="B4985" s="54" t="s">
        <v>35</v>
      </c>
      <c r="C4985" s="42" t="s">
        <v>13338</v>
      </c>
      <c r="D4985" s="42" t="s">
        <v>2227</v>
      </c>
      <c r="E4985" s="42" t="s">
        <v>13339</v>
      </c>
      <c r="F4985" s="161" t="s">
        <v>13340</v>
      </c>
      <c r="G4985" s="68" t="s">
        <v>103</v>
      </c>
      <c r="H4985" s="68">
        <v>0</v>
      </c>
      <c r="I4985" s="134">
        <v>590000000</v>
      </c>
      <c r="J4985" s="68" t="s">
        <v>41</v>
      </c>
      <c r="K4985" s="68" t="s">
        <v>13233</v>
      </c>
      <c r="L4985" s="68" t="s">
        <v>41</v>
      </c>
      <c r="M4985" s="32" t="s">
        <v>69</v>
      </c>
      <c r="N4985" s="68" t="s">
        <v>353</v>
      </c>
      <c r="O4985" s="98" t="s">
        <v>837</v>
      </c>
      <c r="P4985" s="32">
        <v>112</v>
      </c>
      <c r="Q4985" s="30" t="s">
        <v>190</v>
      </c>
      <c r="R4985" s="250">
        <v>60</v>
      </c>
      <c r="S4985" s="250">
        <v>3218.4</v>
      </c>
      <c r="T4985" s="119">
        <f>R4985*S4985</f>
        <v>193104</v>
      </c>
      <c r="U4985" s="119">
        <f>T4985*1.12</f>
        <v>216276.48000000001</v>
      </c>
      <c r="V4985" s="347"/>
      <c r="W4985" s="30">
        <v>2016</v>
      </c>
      <c r="X4985" s="226"/>
      <c r="Y4985" s="364"/>
      <c r="Z4985" s="364"/>
      <c r="AA4985" s="364"/>
      <c r="AB4985" s="364"/>
      <c r="AC4985" s="364"/>
      <c r="AD4985" s="364"/>
      <c r="AE4985" s="364"/>
      <c r="AF4985" s="364"/>
      <c r="AG4985" s="364"/>
      <c r="AH4985" s="39"/>
      <c r="AI4985" s="39"/>
      <c r="AJ4985" s="39"/>
      <c r="AK4985" s="39"/>
      <c r="AL4985" s="39"/>
      <c r="AM4985" s="39"/>
      <c r="AN4985" s="39"/>
      <c r="AO4985" s="39"/>
      <c r="AP4985" s="39"/>
      <c r="AQ4985" s="39"/>
      <c r="AR4985" s="39"/>
      <c r="AS4985" s="39"/>
      <c r="AT4985" s="39"/>
      <c r="AU4985" s="39"/>
      <c r="AV4985" s="39"/>
      <c r="AW4985" s="39"/>
      <c r="AX4985" s="39"/>
      <c r="AY4985" s="39"/>
      <c r="AZ4985" s="39"/>
      <c r="BA4985" s="39"/>
      <c r="BB4985" s="39"/>
      <c r="BC4985" s="39"/>
      <c r="BD4985" s="39"/>
      <c r="BE4985" s="39"/>
      <c r="BF4985" s="39"/>
    </row>
    <row r="4986" spans="1:58" s="40" customFormat="1" ht="50.1" customHeight="1">
      <c r="A4986" s="70" t="s">
        <v>13341</v>
      </c>
      <c r="B4986" s="54" t="s">
        <v>35</v>
      </c>
      <c r="C4986" s="126" t="s">
        <v>11008</v>
      </c>
      <c r="D4986" s="126" t="s">
        <v>829</v>
      </c>
      <c r="E4986" s="126" t="s">
        <v>11009</v>
      </c>
      <c r="F4986" s="42" t="s">
        <v>13342</v>
      </c>
      <c r="G4986" s="68" t="s">
        <v>103</v>
      </c>
      <c r="H4986" s="68">
        <v>0</v>
      </c>
      <c r="I4986" s="134">
        <v>590000000</v>
      </c>
      <c r="J4986" s="68" t="s">
        <v>41</v>
      </c>
      <c r="K4986" s="68" t="s">
        <v>13233</v>
      </c>
      <c r="L4986" s="68" t="s">
        <v>41</v>
      </c>
      <c r="M4986" s="32" t="s">
        <v>69</v>
      </c>
      <c r="N4986" s="68" t="s">
        <v>353</v>
      </c>
      <c r="O4986" s="98" t="s">
        <v>837</v>
      </c>
      <c r="P4986" s="32">
        <v>112</v>
      </c>
      <c r="Q4986" s="30" t="s">
        <v>190</v>
      </c>
      <c r="R4986" s="250">
        <v>36</v>
      </c>
      <c r="S4986" s="250">
        <v>2268</v>
      </c>
      <c r="T4986" s="119">
        <f>R4986*S4986</f>
        <v>81648</v>
      </c>
      <c r="U4986" s="119">
        <f>T4986*1.12</f>
        <v>91445.760000000009</v>
      </c>
      <c r="V4986" s="347"/>
      <c r="W4986" s="30">
        <v>2016</v>
      </c>
      <c r="X4986" s="226"/>
      <c r="Y4986" s="364"/>
      <c r="Z4986" s="364"/>
      <c r="AA4986" s="364"/>
      <c r="AB4986" s="364"/>
      <c r="AC4986" s="364"/>
      <c r="AD4986" s="364"/>
      <c r="AE4986" s="364"/>
      <c r="AF4986" s="364"/>
      <c r="AG4986" s="364"/>
      <c r="AH4986" s="39"/>
      <c r="AI4986" s="39"/>
      <c r="AJ4986" s="39"/>
      <c r="AK4986" s="39"/>
      <c r="AL4986" s="39"/>
      <c r="AM4986" s="39"/>
      <c r="AN4986" s="39"/>
      <c r="AO4986" s="39"/>
      <c r="AP4986" s="39"/>
      <c r="AQ4986" s="39"/>
      <c r="AR4986" s="39"/>
      <c r="AS4986" s="39"/>
      <c r="AT4986" s="39"/>
      <c r="AU4986" s="39"/>
      <c r="AV4986" s="39"/>
      <c r="AW4986" s="39"/>
      <c r="AX4986" s="39"/>
      <c r="AY4986" s="39"/>
      <c r="AZ4986" s="39"/>
      <c r="BA4986" s="39"/>
      <c r="BB4986" s="39"/>
      <c r="BC4986" s="39"/>
      <c r="BD4986" s="39"/>
      <c r="BE4986" s="39"/>
      <c r="BF4986" s="39"/>
    </row>
    <row r="4987" spans="1:58" s="40" customFormat="1" ht="50.1" customHeight="1">
      <c r="A4987" s="70" t="s">
        <v>13343</v>
      </c>
      <c r="B4987" s="54" t="s">
        <v>35</v>
      </c>
      <c r="C4987" s="42" t="s">
        <v>11017</v>
      </c>
      <c r="D4987" s="42" t="s">
        <v>5029</v>
      </c>
      <c r="E4987" s="42" t="s">
        <v>11018</v>
      </c>
      <c r="F4987" s="42" t="s">
        <v>13344</v>
      </c>
      <c r="G4987" s="68" t="s">
        <v>103</v>
      </c>
      <c r="H4987" s="68">
        <v>0</v>
      </c>
      <c r="I4987" s="134">
        <v>590000000</v>
      </c>
      <c r="J4987" s="68" t="s">
        <v>41</v>
      </c>
      <c r="K4987" s="68" t="s">
        <v>13233</v>
      </c>
      <c r="L4987" s="68" t="s">
        <v>41</v>
      </c>
      <c r="M4987" s="32" t="s">
        <v>69</v>
      </c>
      <c r="N4987" s="68" t="s">
        <v>353</v>
      </c>
      <c r="O4987" s="98" t="s">
        <v>837</v>
      </c>
      <c r="P4987" s="32">
        <v>112</v>
      </c>
      <c r="Q4987" s="30" t="s">
        <v>190</v>
      </c>
      <c r="R4987" s="250">
        <v>20</v>
      </c>
      <c r="S4987" s="250">
        <v>1647</v>
      </c>
      <c r="T4987" s="119">
        <f>R4987*S4987</f>
        <v>32940</v>
      </c>
      <c r="U4987" s="119">
        <f>T4987*1.12</f>
        <v>36892.800000000003</v>
      </c>
      <c r="V4987" s="347"/>
      <c r="W4987" s="30">
        <v>2016</v>
      </c>
      <c r="X4987" s="226"/>
      <c r="Y4987" s="364"/>
      <c r="Z4987" s="364"/>
      <c r="AA4987" s="364"/>
      <c r="AB4987" s="364"/>
      <c r="AC4987" s="364"/>
      <c r="AD4987" s="364"/>
      <c r="AE4987" s="364"/>
      <c r="AF4987" s="364"/>
      <c r="AG4987" s="364"/>
      <c r="AH4987" s="39"/>
      <c r="AI4987" s="39"/>
      <c r="AJ4987" s="39"/>
      <c r="AK4987" s="39"/>
      <c r="AL4987" s="39"/>
      <c r="AM4987" s="39"/>
      <c r="AN4987" s="39"/>
      <c r="AO4987" s="39"/>
      <c r="AP4987" s="39"/>
      <c r="AQ4987" s="39"/>
      <c r="AR4987" s="39"/>
      <c r="AS4987" s="39"/>
      <c r="AT4987" s="39"/>
      <c r="AU4987" s="39"/>
      <c r="AV4987" s="39"/>
      <c r="AW4987" s="39"/>
      <c r="AX4987" s="39"/>
      <c r="AY4987" s="39"/>
      <c r="AZ4987" s="39"/>
      <c r="BA4987" s="39"/>
      <c r="BB4987" s="39"/>
      <c r="BC4987" s="39"/>
      <c r="BD4987" s="39"/>
      <c r="BE4987" s="39"/>
      <c r="BF4987" s="39"/>
    </row>
    <row r="4988" spans="1:58" s="40" customFormat="1" ht="50.1" customHeight="1">
      <c r="A4988" s="70" t="s">
        <v>13345</v>
      </c>
      <c r="B4988" s="87" t="s">
        <v>35</v>
      </c>
      <c r="C4988" s="31" t="s">
        <v>13346</v>
      </c>
      <c r="D4988" s="42" t="s">
        <v>4772</v>
      </c>
      <c r="E4988" s="42" t="s">
        <v>13347</v>
      </c>
      <c r="F4988" s="42" t="s">
        <v>13348</v>
      </c>
      <c r="G4988" s="30" t="s">
        <v>40</v>
      </c>
      <c r="H4988" s="30">
        <v>0</v>
      </c>
      <c r="I4988" s="87">
        <v>590000000</v>
      </c>
      <c r="J4988" s="32" t="s">
        <v>41</v>
      </c>
      <c r="K4988" s="33" t="s">
        <v>13233</v>
      </c>
      <c r="L4988" s="32" t="s">
        <v>8806</v>
      </c>
      <c r="M4988" s="32" t="s">
        <v>69</v>
      </c>
      <c r="N4988" s="54" t="s">
        <v>810</v>
      </c>
      <c r="O4988" s="172" t="s">
        <v>398</v>
      </c>
      <c r="P4988" s="30">
        <v>166</v>
      </c>
      <c r="Q4988" s="33" t="s">
        <v>134</v>
      </c>
      <c r="R4988" s="102">
        <v>105</v>
      </c>
      <c r="S4988" s="58">
        <v>4760</v>
      </c>
      <c r="T4988" s="119">
        <f t="shared" ref="T4988:T4990" si="418">S4988*R4988</f>
        <v>499800</v>
      </c>
      <c r="U4988" s="119">
        <f t="shared" ref="U4988:U4994" si="419">T4988*1.12</f>
        <v>559776</v>
      </c>
      <c r="V4988" s="87"/>
      <c r="W4988" s="87">
        <v>2016</v>
      </c>
      <c r="X4988" s="87"/>
      <c r="Y4988" s="364"/>
      <c r="Z4988" s="364"/>
      <c r="AA4988" s="364"/>
      <c r="AB4988" s="364"/>
      <c r="AC4988" s="364"/>
      <c r="AD4988" s="364"/>
      <c r="AE4988" s="364"/>
      <c r="AF4988" s="364"/>
      <c r="AG4988" s="364"/>
      <c r="AH4988" s="39"/>
      <c r="AI4988" s="39"/>
      <c r="AJ4988" s="39"/>
      <c r="AK4988" s="39"/>
      <c r="AL4988" s="39"/>
      <c r="AM4988" s="39"/>
      <c r="AN4988" s="39"/>
      <c r="AO4988" s="39"/>
      <c r="AP4988" s="39"/>
      <c r="AQ4988" s="39"/>
      <c r="AR4988" s="39"/>
      <c r="AS4988" s="39"/>
      <c r="AT4988" s="39"/>
      <c r="AU4988" s="39"/>
      <c r="AV4988" s="39"/>
      <c r="AW4988" s="39"/>
      <c r="AX4988" s="39"/>
      <c r="AY4988" s="39"/>
      <c r="AZ4988" s="39"/>
      <c r="BA4988" s="39"/>
      <c r="BB4988" s="39"/>
      <c r="BC4988" s="39"/>
      <c r="BD4988" s="39"/>
      <c r="BE4988" s="39"/>
      <c r="BF4988" s="39"/>
    </row>
    <row r="4989" spans="1:58" s="40" customFormat="1" ht="50.1" customHeight="1">
      <c r="A4989" s="70" t="s">
        <v>13349</v>
      </c>
      <c r="B4989" s="87" t="s">
        <v>35</v>
      </c>
      <c r="C4989" s="42" t="s">
        <v>13350</v>
      </c>
      <c r="D4989" s="42" t="s">
        <v>4772</v>
      </c>
      <c r="E4989" s="42" t="s">
        <v>13351</v>
      </c>
      <c r="F4989" s="42" t="s">
        <v>13351</v>
      </c>
      <c r="G4989" s="30" t="s">
        <v>40</v>
      </c>
      <c r="H4989" s="30">
        <v>0</v>
      </c>
      <c r="I4989" s="87">
        <v>590000000</v>
      </c>
      <c r="J4989" s="32" t="s">
        <v>41</v>
      </c>
      <c r="K4989" s="33" t="s">
        <v>13233</v>
      </c>
      <c r="L4989" s="32" t="s">
        <v>8806</v>
      </c>
      <c r="M4989" s="30" t="s">
        <v>84</v>
      </c>
      <c r="N4989" s="54" t="s">
        <v>810</v>
      </c>
      <c r="O4989" s="172" t="s">
        <v>398</v>
      </c>
      <c r="P4989" s="30">
        <v>166</v>
      </c>
      <c r="Q4989" s="33" t="s">
        <v>134</v>
      </c>
      <c r="R4989" s="102">
        <v>492</v>
      </c>
      <c r="S4989" s="102">
        <v>3930</v>
      </c>
      <c r="T4989" s="119">
        <f t="shared" si="418"/>
        <v>1933560</v>
      </c>
      <c r="U4989" s="119">
        <f t="shared" si="419"/>
        <v>2165587.2000000002</v>
      </c>
      <c r="V4989" s="70"/>
      <c r="W4989" s="87">
        <v>2016</v>
      </c>
      <c r="X4989" s="70"/>
      <c r="Y4989" s="364"/>
      <c r="Z4989" s="364"/>
      <c r="AA4989" s="364"/>
      <c r="AB4989" s="364"/>
      <c r="AC4989" s="364"/>
      <c r="AD4989" s="364"/>
      <c r="AE4989" s="364"/>
      <c r="AF4989" s="364"/>
      <c r="AG4989" s="364"/>
      <c r="AH4989" s="39"/>
      <c r="AI4989" s="39"/>
      <c r="AJ4989" s="39"/>
      <c r="AK4989" s="39"/>
      <c r="AL4989" s="39"/>
      <c r="AM4989" s="39"/>
      <c r="AN4989" s="39"/>
      <c r="AO4989" s="39"/>
      <c r="AP4989" s="39"/>
      <c r="AQ4989" s="39"/>
      <c r="AR4989" s="39"/>
      <c r="AS4989" s="39"/>
      <c r="AT4989" s="39"/>
      <c r="AU4989" s="39"/>
      <c r="AV4989" s="39"/>
      <c r="AW4989" s="39"/>
      <c r="AX4989" s="39"/>
      <c r="AY4989" s="39"/>
      <c r="AZ4989" s="39"/>
      <c r="BA4989" s="39"/>
      <c r="BB4989" s="39"/>
      <c r="BC4989" s="39"/>
      <c r="BD4989" s="39"/>
      <c r="BE4989" s="39"/>
      <c r="BF4989" s="39"/>
    </row>
    <row r="4990" spans="1:58" s="40" customFormat="1" ht="50.1" customHeight="1">
      <c r="A4990" s="70" t="s">
        <v>13352</v>
      </c>
      <c r="B4990" s="32" t="s">
        <v>35</v>
      </c>
      <c r="C4990" s="42" t="s">
        <v>13353</v>
      </c>
      <c r="D4990" s="42" t="s">
        <v>4772</v>
      </c>
      <c r="E4990" s="42" t="s">
        <v>13354</v>
      </c>
      <c r="F4990" s="42" t="s">
        <v>13354</v>
      </c>
      <c r="G4990" s="30" t="s">
        <v>40</v>
      </c>
      <c r="H4990" s="30">
        <v>0</v>
      </c>
      <c r="I4990" s="87">
        <v>590000000</v>
      </c>
      <c r="J4990" s="32" t="s">
        <v>41</v>
      </c>
      <c r="K4990" s="33" t="s">
        <v>13233</v>
      </c>
      <c r="L4990" s="32" t="s">
        <v>8806</v>
      </c>
      <c r="M4990" s="30" t="s">
        <v>84</v>
      </c>
      <c r="N4990" s="54" t="s">
        <v>810</v>
      </c>
      <c r="O4990" s="172" t="s">
        <v>398</v>
      </c>
      <c r="P4990" s="30">
        <v>166</v>
      </c>
      <c r="Q4990" s="33" t="s">
        <v>134</v>
      </c>
      <c r="R4990" s="102">
        <v>1730</v>
      </c>
      <c r="S4990" s="102">
        <v>2010</v>
      </c>
      <c r="T4990" s="119">
        <f t="shared" si="418"/>
        <v>3477300</v>
      </c>
      <c r="U4990" s="119">
        <f t="shared" si="419"/>
        <v>3894576.0000000005</v>
      </c>
      <c r="V4990" s="70"/>
      <c r="W4990" s="87">
        <v>2016</v>
      </c>
      <c r="X4990" s="70"/>
      <c r="Y4990" s="364"/>
      <c r="Z4990" s="364"/>
      <c r="AA4990" s="364"/>
      <c r="AB4990" s="364"/>
      <c r="AC4990" s="364"/>
      <c r="AD4990" s="364"/>
      <c r="AE4990" s="364"/>
      <c r="AF4990" s="364"/>
      <c r="AG4990" s="364"/>
      <c r="AH4990" s="39"/>
      <c r="AI4990" s="39"/>
      <c r="AJ4990" s="39"/>
      <c r="AK4990" s="39"/>
      <c r="AL4990" s="39"/>
      <c r="AM4990" s="39"/>
      <c r="AN4990" s="39"/>
      <c r="AO4990" s="39"/>
      <c r="AP4990" s="39"/>
      <c r="AQ4990" s="39"/>
      <c r="AR4990" s="39"/>
      <c r="AS4990" s="39"/>
      <c r="AT4990" s="39"/>
      <c r="AU4990" s="39"/>
      <c r="AV4990" s="39"/>
      <c r="AW4990" s="39"/>
      <c r="AX4990" s="39"/>
      <c r="AY4990" s="39"/>
      <c r="AZ4990" s="39"/>
      <c r="BA4990" s="39"/>
      <c r="BB4990" s="39"/>
      <c r="BC4990" s="39"/>
      <c r="BD4990" s="39"/>
      <c r="BE4990" s="39"/>
      <c r="BF4990" s="39"/>
    </row>
    <row r="4991" spans="1:58" s="40" customFormat="1" ht="50.1" customHeight="1">
      <c r="A4991" s="70" t="s">
        <v>13357</v>
      </c>
      <c r="B4991" s="30" t="s">
        <v>35</v>
      </c>
      <c r="C4991" s="42" t="s">
        <v>12966</v>
      </c>
      <c r="D4991" s="42" t="s">
        <v>10473</v>
      </c>
      <c r="E4991" s="42" t="s">
        <v>12967</v>
      </c>
      <c r="F4991" s="42" t="s">
        <v>13358</v>
      </c>
      <c r="G4991" s="30" t="s">
        <v>40</v>
      </c>
      <c r="H4991" s="30">
        <v>0</v>
      </c>
      <c r="I4991" s="67">
        <v>590000000</v>
      </c>
      <c r="J4991" s="32" t="s">
        <v>41</v>
      </c>
      <c r="K4991" s="30" t="s">
        <v>13233</v>
      </c>
      <c r="L4991" s="32" t="s">
        <v>41</v>
      </c>
      <c r="M4991" s="32" t="s">
        <v>69</v>
      </c>
      <c r="N4991" s="30" t="s">
        <v>13246</v>
      </c>
      <c r="O4991" s="30" t="s">
        <v>62</v>
      </c>
      <c r="P4991" s="30">
        <v>166</v>
      </c>
      <c r="Q4991" s="30" t="s">
        <v>134</v>
      </c>
      <c r="R4991" s="58">
        <v>3.5</v>
      </c>
      <c r="S4991" s="58">
        <v>7650</v>
      </c>
      <c r="T4991" s="58">
        <f>R4991*S4991</f>
        <v>26775</v>
      </c>
      <c r="U4991" s="58">
        <f t="shared" si="419"/>
        <v>29988.000000000004</v>
      </c>
      <c r="V4991" s="397"/>
      <c r="W4991" s="32">
        <v>2016</v>
      </c>
      <c r="X4991" s="397"/>
      <c r="Y4991" s="364"/>
      <c r="Z4991" s="364"/>
      <c r="AA4991" s="364"/>
      <c r="AB4991" s="364"/>
      <c r="AC4991" s="364"/>
      <c r="AD4991" s="364"/>
      <c r="AE4991" s="364"/>
      <c r="AF4991" s="364"/>
      <c r="AG4991" s="364"/>
      <c r="AH4991" s="39"/>
      <c r="AI4991" s="39"/>
      <c r="AJ4991" s="39"/>
      <c r="AK4991" s="39"/>
      <c r="AL4991" s="39"/>
      <c r="AM4991" s="39"/>
      <c r="AN4991" s="39"/>
      <c r="AO4991" s="39"/>
      <c r="AP4991" s="39"/>
      <c r="AQ4991" s="39"/>
      <c r="AR4991" s="39"/>
      <c r="AS4991" s="39"/>
      <c r="AT4991" s="39"/>
      <c r="AU4991" s="39"/>
      <c r="AV4991" s="39"/>
      <c r="AW4991" s="39"/>
      <c r="AX4991" s="39"/>
      <c r="AY4991" s="39"/>
      <c r="AZ4991" s="39"/>
      <c r="BA4991" s="39"/>
      <c r="BB4991" s="39"/>
      <c r="BC4991" s="39"/>
      <c r="BD4991" s="39"/>
      <c r="BE4991" s="39"/>
      <c r="BF4991" s="39"/>
    </row>
    <row r="4992" spans="1:58" s="40" customFormat="1" ht="50.1" customHeight="1">
      <c r="A4992" s="70" t="s">
        <v>13359</v>
      </c>
      <c r="B4992" s="54" t="s">
        <v>35</v>
      </c>
      <c r="C4992" s="42" t="s">
        <v>11524</v>
      </c>
      <c r="D4992" s="133" t="s">
        <v>11525</v>
      </c>
      <c r="E4992" s="42" t="s">
        <v>11526</v>
      </c>
      <c r="F4992" s="66"/>
      <c r="G4992" s="68" t="s">
        <v>40</v>
      </c>
      <c r="H4992" s="68">
        <v>0</v>
      </c>
      <c r="I4992" s="134">
        <v>590000000</v>
      </c>
      <c r="J4992" s="68" t="s">
        <v>41</v>
      </c>
      <c r="K4992" s="68" t="s">
        <v>13233</v>
      </c>
      <c r="L4992" s="68" t="s">
        <v>41</v>
      </c>
      <c r="M4992" s="68" t="s">
        <v>84</v>
      </c>
      <c r="N4992" s="68" t="s">
        <v>13360</v>
      </c>
      <c r="O4992" s="98" t="s">
        <v>398</v>
      </c>
      <c r="P4992" s="68">
        <v>166</v>
      </c>
      <c r="Q4992" s="243" t="s">
        <v>134</v>
      </c>
      <c r="R4992" s="58">
        <v>2160</v>
      </c>
      <c r="S4992" s="58">
        <v>2441.0700000000002</v>
      </c>
      <c r="T4992" s="58">
        <f>S4992*R4992</f>
        <v>5272711.2</v>
      </c>
      <c r="U4992" s="58">
        <f t="shared" si="419"/>
        <v>5905436.5440000007</v>
      </c>
      <c r="V4992" s="211"/>
      <c r="W4992" s="30">
        <v>2016</v>
      </c>
      <c r="X4992" s="226"/>
      <c r="Y4992" s="364"/>
      <c r="Z4992" s="364"/>
      <c r="AA4992" s="364"/>
      <c r="AB4992" s="364"/>
      <c r="AC4992" s="364"/>
      <c r="AD4992" s="364"/>
      <c r="AE4992" s="364"/>
      <c r="AF4992" s="364"/>
      <c r="AG4992" s="364"/>
      <c r="AH4992" s="39"/>
      <c r="AI4992" s="39"/>
      <c r="AJ4992" s="39"/>
      <c r="AK4992" s="39"/>
      <c r="AL4992" s="39"/>
      <c r="AM4992" s="39"/>
      <c r="AN4992" s="39"/>
      <c r="AO4992" s="39"/>
      <c r="AP4992" s="39"/>
      <c r="AQ4992" s="39"/>
      <c r="AR4992" s="39"/>
      <c r="AS4992" s="39"/>
      <c r="AT4992" s="39"/>
      <c r="AU4992" s="39"/>
      <c r="AV4992" s="39"/>
      <c r="AW4992" s="39"/>
      <c r="AX4992" s="39"/>
      <c r="AY4992" s="39"/>
      <c r="AZ4992" s="39"/>
      <c r="BA4992" s="39"/>
      <c r="BB4992" s="39"/>
      <c r="BC4992" s="39"/>
      <c r="BD4992" s="39"/>
      <c r="BE4992" s="39"/>
      <c r="BF4992" s="39"/>
    </row>
    <row r="4993" spans="1:58" s="40" customFormat="1" ht="50.1" customHeight="1">
      <c r="A4993" s="70" t="s">
        <v>13366</v>
      </c>
      <c r="B4993" s="30" t="s">
        <v>35</v>
      </c>
      <c r="C4993" s="42" t="s">
        <v>3918</v>
      </c>
      <c r="D4993" s="42" t="s">
        <v>3909</v>
      </c>
      <c r="E4993" s="42" t="s">
        <v>3919</v>
      </c>
      <c r="F4993" s="42" t="s">
        <v>3920</v>
      </c>
      <c r="G4993" s="68" t="s">
        <v>40</v>
      </c>
      <c r="H4993" s="68">
        <v>0</v>
      </c>
      <c r="I4993" s="134">
        <v>590000000</v>
      </c>
      <c r="J4993" s="68" t="s">
        <v>41</v>
      </c>
      <c r="K4993" s="68" t="s">
        <v>13233</v>
      </c>
      <c r="L4993" s="68" t="s">
        <v>41</v>
      </c>
      <c r="M4993" s="68" t="s">
        <v>84</v>
      </c>
      <c r="N4993" s="68" t="s">
        <v>11003</v>
      </c>
      <c r="O4993" s="98" t="s">
        <v>837</v>
      </c>
      <c r="P4993" s="32">
        <v>778</v>
      </c>
      <c r="Q4993" s="30" t="s">
        <v>685</v>
      </c>
      <c r="R4993" s="58">
        <v>3</v>
      </c>
      <c r="S4993" s="58">
        <v>168697.2</v>
      </c>
      <c r="T4993" s="58">
        <f>S4993*R4993</f>
        <v>506091.60000000003</v>
      </c>
      <c r="U4993" s="58">
        <f t="shared" si="419"/>
        <v>566822.59200000006</v>
      </c>
      <c r="V4993" s="33"/>
      <c r="W4993" s="30">
        <v>2016</v>
      </c>
      <c r="X4993" s="226"/>
      <c r="Y4993" s="364"/>
      <c r="Z4993" s="364"/>
      <c r="AA4993" s="364"/>
      <c r="AB4993" s="364"/>
      <c r="AC4993" s="364"/>
      <c r="AD4993" s="364"/>
      <c r="AE4993" s="364"/>
      <c r="AF4993" s="364"/>
      <c r="AG4993" s="364"/>
      <c r="AH4993" s="39"/>
      <c r="AI4993" s="39"/>
      <c r="AJ4993" s="39"/>
      <c r="AK4993" s="39"/>
      <c r="AL4993" s="39"/>
      <c r="AM4993" s="39"/>
      <c r="AN4993" s="39"/>
      <c r="AO4993" s="39"/>
      <c r="AP4993" s="39"/>
      <c r="AQ4993" s="39"/>
      <c r="AR4993" s="39"/>
      <c r="AS4993" s="39"/>
      <c r="AT4993" s="39"/>
      <c r="AU4993" s="39"/>
      <c r="AV4993" s="39"/>
      <c r="AW4993" s="39"/>
      <c r="AX4993" s="39"/>
      <c r="AY4993" s="39"/>
      <c r="AZ4993" s="39"/>
      <c r="BA4993" s="39"/>
      <c r="BB4993" s="39"/>
      <c r="BC4993" s="39"/>
      <c r="BD4993" s="39"/>
      <c r="BE4993" s="39"/>
      <c r="BF4993" s="39"/>
    </row>
    <row r="4994" spans="1:58" s="40" customFormat="1" ht="50.1" customHeight="1">
      <c r="A4994" s="70" t="s">
        <v>13369</v>
      </c>
      <c r="B4994" s="30" t="s">
        <v>35</v>
      </c>
      <c r="C4994" s="42" t="s">
        <v>6500</v>
      </c>
      <c r="D4994" s="42" t="s">
        <v>6501</v>
      </c>
      <c r="E4994" s="42" t="s">
        <v>6502</v>
      </c>
      <c r="F4994" s="161" t="s">
        <v>6503</v>
      </c>
      <c r="G4994" s="68" t="s">
        <v>40</v>
      </c>
      <c r="H4994" s="68">
        <v>0</v>
      </c>
      <c r="I4994" s="134">
        <v>590000000</v>
      </c>
      <c r="J4994" s="68" t="s">
        <v>41</v>
      </c>
      <c r="K4994" s="68" t="s">
        <v>13233</v>
      </c>
      <c r="L4994" s="68" t="s">
        <v>41</v>
      </c>
      <c r="M4994" s="68" t="s">
        <v>84</v>
      </c>
      <c r="N4994" s="68" t="s">
        <v>11003</v>
      </c>
      <c r="O4994" s="98" t="s">
        <v>837</v>
      </c>
      <c r="P4994" s="32">
        <v>796</v>
      </c>
      <c r="Q4994" s="30" t="s">
        <v>47</v>
      </c>
      <c r="R4994" s="58">
        <v>2</v>
      </c>
      <c r="S4994" s="58">
        <v>15904.67</v>
      </c>
      <c r="T4994" s="58">
        <f>R4994*S4994</f>
        <v>31809.34</v>
      </c>
      <c r="U4994" s="58">
        <f t="shared" si="419"/>
        <v>35626.460800000001</v>
      </c>
      <c r="V4994" s="33"/>
      <c r="W4994" s="30">
        <v>2016</v>
      </c>
      <c r="X4994" s="226"/>
      <c r="Y4994" s="364"/>
      <c r="Z4994" s="364"/>
      <c r="AA4994" s="364"/>
      <c r="AB4994" s="364"/>
      <c r="AC4994" s="364"/>
      <c r="AD4994" s="364"/>
      <c r="AE4994" s="364"/>
      <c r="AF4994" s="364"/>
      <c r="AG4994" s="364"/>
      <c r="AH4994" s="39"/>
      <c r="AI4994" s="39"/>
      <c r="AJ4994" s="39"/>
      <c r="AK4994" s="39"/>
      <c r="AL4994" s="39"/>
      <c r="AM4994" s="39"/>
      <c r="AN4994" s="39"/>
      <c r="AO4994" s="39"/>
      <c r="AP4994" s="39"/>
      <c r="AQ4994" s="39"/>
      <c r="AR4994" s="39"/>
      <c r="AS4994" s="39"/>
      <c r="AT4994" s="39"/>
      <c r="AU4994" s="39"/>
      <c r="AV4994" s="39"/>
      <c r="AW4994" s="39"/>
      <c r="AX4994" s="39"/>
      <c r="AY4994" s="39"/>
      <c r="AZ4994" s="39"/>
      <c r="BA4994" s="39"/>
      <c r="BB4994" s="39"/>
      <c r="BC4994" s="39"/>
      <c r="BD4994" s="39"/>
      <c r="BE4994" s="39"/>
      <c r="BF4994" s="39"/>
    </row>
    <row r="4995" spans="1:58" s="40" customFormat="1" ht="50.1" customHeight="1">
      <c r="A4995" s="70" t="s">
        <v>13370</v>
      </c>
      <c r="B4995" s="30" t="s">
        <v>35</v>
      </c>
      <c r="C4995" s="42" t="s">
        <v>13371</v>
      </c>
      <c r="D4995" s="42" t="s">
        <v>13372</v>
      </c>
      <c r="E4995" s="42" t="s">
        <v>13373</v>
      </c>
      <c r="F4995" s="42" t="s">
        <v>13374</v>
      </c>
      <c r="G4995" s="30" t="s">
        <v>40</v>
      </c>
      <c r="H4995" s="30">
        <v>0</v>
      </c>
      <c r="I4995" s="67">
        <v>590000000</v>
      </c>
      <c r="J4995" s="32" t="s">
        <v>41</v>
      </c>
      <c r="K4995" s="30" t="s">
        <v>13233</v>
      </c>
      <c r="L4995" s="32" t="s">
        <v>43</v>
      </c>
      <c r="M4995" s="32" t="s">
        <v>69</v>
      </c>
      <c r="N4995" s="30" t="s">
        <v>13375</v>
      </c>
      <c r="O4995" s="32" t="s">
        <v>115</v>
      </c>
      <c r="P4995" s="32">
        <v>796</v>
      </c>
      <c r="Q4995" s="30" t="s">
        <v>47</v>
      </c>
      <c r="R4995" s="58">
        <v>1</v>
      </c>
      <c r="S4995" s="58">
        <v>554800</v>
      </c>
      <c r="T4995" s="58">
        <f>S4995*R4995</f>
        <v>554800</v>
      </c>
      <c r="U4995" s="58">
        <f t="shared" ref="U4995:U5000" si="420">T4995*1.12</f>
        <v>621376.00000000012</v>
      </c>
      <c r="V4995" s="64"/>
      <c r="W4995" s="32">
        <v>2016</v>
      </c>
      <c r="X4995" s="115"/>
      <c r="Y4995" s="364"/>
      <c r="Z4995" s="364"/>
      <c r="AA4995" s="364"/>
      <c r="AB4995" s="364"/>
      <c r="AC4995" s="364"/>
      <c r="AD4995" s="364"/>
      <c r="AE4995" s="364"/>
      <c r="AF4995" s="364"/>
      <c r="AG4995" s="364"/>
      <c r="AH4995" s="39"/>
      <c r="AI4995" s="39"/>
      <c r="AJ4995" s="39"/>
      <c r="AK4995" s="39"/>
      <c r="AL4995" s="39"/>
      <c r="AM4995" s="39"/>
      <c r="AN4995" s="39"/>
      <c r="AO4995" s="39"/>
      <c r="AP4995" s="39"/>
      <c r="AQ4995" s="39"/>
      <c r="AR4995" s="39"/>
      <c r="AS4995" s="39"/>
      <c r="AT4995" s="39"/>
      <c r="AU4995" s="39"/>
      <c r="AV4995" s="39"/>
      <c r="AW4995" s="39"/>
      <c r="AX4995" s="39"/>
      <c r="AY4995" s="39"/>
      <c r="AZ4995" s="39"/>
      <c r="BA4995" s="39"/>
      <c r="BB4995" s="39"/>
      <c r="BC4995" s="39"/>
      <c r="BD4995" s="39"/>
      <c r="BE4995" s="39"/>
      <c r="BF4995" s="39"/>
    </row>
    <row r="4996" spans="1:58" s="40" customFormat="1" ht="50.1" customHeight="1">
      <c r="A4996" s="70" t="s">
        <v>13377</v>
      </c>
      <c r="B4996" s="54" t="s">
        <v>35</v>
      </c>
      <c r="C4996" s="220" t="s">
        <v>4621</v>
      </c>
      <c r="D4996" s="220" t="s">
        <v>4622</v>
      </c>
      <c r="E4996" s="220" t="s">
        <v>4623</v>
      </c>
      <c r="F4996" s="220" t="s">
        <v>13378</v>
      </c>
      <c r="G4996" s="253" t="s">
        <v>40</v>
      </c>
      <c r="H4996" s="239">
        <v>0</v>
      </c>
      <c r="I4996" s="313">
        <v>590000000</v>
      </c>
      <c r="J4996" s="68" t="s">
        <v>394</v>
      </c>
      <c r="K4996" s="68" t="s">
        <v>13233</v>
      </c>
      <c r="L4996" s="30" t="s">
        <v>396</v>
      </c>
      <c r="M4996" s="32" t="s">
        <v>69</v>
      </c>
      <c r="N4996" s="30" t="s">
        <v>13379</v>
      </c>
      <c r="O4996" s="32" t="s">
        <v>115</v>
      </c>
      <c r="P4996" s="70">
        <v>796</v>
      </c>
      <c r="Q4996" s="30" t="s">
        <v>47</v>
      </c>
      <c r="R4996" s="102">
        <v>3</v>
      </c>
      <c r="S4996" s="102">
        <v>25000</v>
      </c>
      <c r="T4996" s="102">
        <f>R4996*S4996</f>
        <v>75000</v>
      </c>
      <c r="U4996" s="102">
        <f t="shared" si="420"/>
        <v>84000.000000000015</v>
      </c>
      <c r="V4996" s="70"/>
      <c r="W4996" s="68">
        <v>2016</v>
      </c>
      <c r="X4996" s="70"/>
      <c r="Y4996" s="364"/>
      <c r="Z4996" s="364"/>
      <c r="AA4996" s="364"/>
      <c r="AB4996" s="364"/>
      <c r="AC4996" s="364"/>
      <c r="AD4996" s="364"/>
      <c r="AE4996" s="364"/>
      <c r="AF4996" s="364"/>
      <c r="AG4996" s="364"/>
      <c r="AH4996" s="39"/>
      <c r="AI4996" s="39"/>
      <c r="AJ4996" s="39"/>
      <c r="AK4996" s="39"/>
      <c r="AL4996" s="39"/>
      <c r="AM4996" s="39"/>
      <c r="AN4996" s="39"/>
      <c r="AO4996" s="39"/>
      <c r="AP4996" s="39"/>
      <c r="AQ4996" s="39"/>
      <c r="AR4996" s="39"/>
      <c r="AS4996" s="39"/>
      <c r="AT4996" s="39"/>
      <c r="AU4996" s="39"/>
      <c r="AV4996" s="39"/>
      <c r="AW4996" s="39"/>
      <c r="AX4996" s="39"/>
      <c r="AY4996" s="39"/>
      <c r="AZ4996" s="39"/>
      <c r="BA4996" s="39"/>
      <c r="BB4996" s="39"/>
      <c r="BC4996" s="39"/>
      <c r="BD4996" s="39"/>
      <c r="BE4996" s="39"/>
      <c r="BF4996" s="39"/>
    </row>
    <row r="4997" spans="1:58" s="40" customFormat="1" ht="50.1" customHeight="1">
      <c r="A4997" s="70" t="s">
        <v>13682</v>
      </c>
      <c r="B4997" s="54" t="s">
        <v>35</v>
      </c>
      <c r="C4997" s="42" t="s">
        <v>13681</v>
      </c>
      <c r="D4997" s="42" t="s">
        <v>13676</v>
      </c>
      <c r="E4997" s="42" t="s">
        <v>13680</v>
      </c>
      <c r="F4997" s="42" t="s">
        <v>13679</v>
      </c>
      <c r="G4997" s="30" t="s">
        <v>40</v>
      </c>
      <c r="H4997" s="239">
        <v>0</v>
      </c>
      <c r="I4997" s="313">
        <v>590000000</v>
      </c>
      <c r="J4997" s="68" t="s">
        <v>394</v>
      </c>
      <c r="K4997" s="30" t="s">
        <v>13233</v>
      </c>
      <c r="L4997" s="30" t="s">
        <v>396</v>
      </c>
      <c r="M4997" s="30" t="s">
        <v>69</v>
      </c>
      <c r="N4997" s="30" t="s">
        <v>1851</v>
      </c>
      <c r="O4997" s="30" t="s">
        <v>13395</v>
      </c>
      <c r="P4997" s="32">
        <v>796</v>
      </c>
      <c r="Q4997" s="32" t="s">
        <v>47</v>
      </c>
      <c r="R4997" s="58">
        <v>3</v>
      </c>
      <c r="S4997" s="58">
        <v>45500</v>
      </c>
      <c r="T4997" s="58">
        <f>R4997*S4997</f>
        <v>136500</v>
      </c>
      <c r="U4997" s="58">
        <f t="shared" si="420"/>
        <v>152880</v>
      </c>
      <c r="V4997" s="98"/>
      <c r="W4997" s="68">
        <v>2016</v>
      </c>
      <c r="X4997" s="123"/>
      <c r="Y4997" s="364"/>
      <c r="Z4997" s="364"/>
      <c r="AA4997" s="364"/>
      <c r="AB4997" s="364"/>
      <c r="AC4997" s="364"/>
      <c r="AD4997" s="364"/>
      <c r="AE4997" s="364"/>
      <c r="AF4997" s="364"/>
      <c r="AG4997" s="364"/>
      <c r="AH4997" s="39"/>
      <c r="AI4997" s="39"/>
      <c r="AJ4997" s="39"/>
      <c r="AK4997" s="39"/>
      <c r="AL4997" s="39"/>
      <c r="AM4997" s="39"/>
      <c r="AN4997" s="39"/>
      <c r="AO4997" s="39"/>
      <c r="AP4997" s="39"/>
      <c r="AQ4997" s="39"/>
      <c r="AR4997" s="39"/>
      <c r="AS4997" s="39"/>
      <c r="AT4997" s="39"/>
      <c r="AU4997" s="39"/>
      <c r="AV4997" s="39"/>
      <c r="AW4997" s="39"/>
      <c r="AX4997" s="39"/>
      <c r="AY4997" s="39"/>
      <c r="AZ4997" s="39"/>
      <c r="BA4997" s="39"/>
      <c r="BB4997" s="39"/>
      <c r="BC4997" s="39"/>
      <c r="BD4997" s="39"/>
      <c r="BE4997" s="39"/>
      <c r="BF4997" s="39"/>
    </row>
    <row r="4998" spans="1:58" s="40" customFormat="1" ht="50.1" customHeight="1">
      <c r="A4998" s="70" t="s">
        <v>13678</v>
      </c>
      <c r="B4998" s="54" t="s">
        <v>35</v>
      </c>
      <c r="C4998" s="42" t="s">
        <v>13677</v>
      </c>
      <c r="D4998" s="42" t="s">
        <v>13676</v>
      </c>
      <c r="E4998" s="42" t="s">
        <v>13675</v>
      </c>
      <c r="F4998" s="42" t="s">
        <v>13674</v>
      </c>
      <c r="G4998" s="30" t="s">
        <v>40</v>
      </c>
      <c r="H4998" s="239">
        <v>0</v>
      </c>
      <c r="I4998" s="313">
        <v>590000000</v>
      </c>
      <c r="J4998" s="68" t="s">
        <v>394</v>
      </c>
      <c r="K4998" s="30" t="s">
        <v>13233</v>
      </c>
      <c r="L4998" s="30" t="s">
        <v>396</v>
      </c>
      <c r="M4998" s="30" t="s">
        <v>69</v>
      </c>
      <c r="N4998" s="30" t="s">
        <v>1851</v>
      </c>
      <c r="O4998" s="30" t="s">
        <v>13395</v>
      </c>
      <c r="P4998" s="32">
        <v>796</v>
      </c>
      <c r="Q4998" s="32" t="s">
        <v>47</v>
      </c>
      <c r="R4998" s="58">
        <v>3</v>
      </c>
      <c r="S4998" s="58">
        <v>55500</v>
      </c>
      <c r="T4998" s="58">
        <f>R4998*S4998</f>
        <v>166500</v>
      </c>
      <c r="U4998" s="58">
        <f t="shared" si="420"/>
        <v>186480.00000000003</v>
      </c>
      <c r="V4998" s="98"/>
      <c r="W4998" s="68">
        <v>2016</v>
      </c>
      <c r="X4998" s="123"/>
      <c r="Y4998" s="364"/>
      <c r="Z4998" s="364"/>
      <c r="AA4998" s="364"/>
      <c r="AB4998" s="364"/>
      <c r="AC4998" s="364"/>
      <c r="AD4998" s="364"/>
      <c r="AE4998" s="364"/>
      <c r="AF4998" s="364"/>
      <c r="AG4998" s="364"/>
      <c r="AH4998" s="39"/>
      <c r="AI4998" s="39"/>
      <c r="AJ4998" s="39"/>
      <c r="AK4998" s="39"/>
      <c r="AL4998" s="39"/>
      <c r="AM4998" s="39"/>
      <c r="AN4998" s="39"/>
      <c r="AO4998" s="39"/>
      <c r="AP4998" s="39"/>
      <c r="AQ4998" s="39"/>
      <c r="AR4998" s="39"/>
      <c r="AS4998" s="39"/>
      <c r="AT4998" s="39"/>
      <c r="AU4998" s="39"/>
      <c r="AV4998" s="39"/>
      <c r="AW4998" s="39"/>
      <c r="AX4998" s="39"/>
      <c r="AY4998" s="39"/>
      <c r="AZ4998" s="39"/>
      <c r="BA4998" s="39"/>
      <c r="BB4998" s="39"/>
      <c r="BC4998" s="39"/>
      <c r="BD4998" s="39"/>
      <c r="BE4998" s="39"/>
      <c r="BF4998" s="39"/>
    </row>
    <row r="4999" spans="1:58" ht="50.1" customHeight="1">
      <c r="A4999" s="70" t="s">
        <v>13396</v>
      </c>
      <c r="B4999" s="54" t="s">
        <v>35</v>
      </c>
      <c r="C4999" s="215" t="s">
        <v>13397</v>
      </c>
      <c r="D4999" s="215" t="s">
        <v>13398</v>
      </c>
      <c r="E4999" s="215" t="s">
        <v>488</v>
      </c>
      <c r="F4999" s="215" t="s">
        <v>11339</v>
      </c>
      <c r="G4999" s="68" t="s">
        <v>40</v>
      </c>
      <c r="H4999" s="32">
        <v>0</v>
      </c>
      <c r="I4999" s="134">
        <v>590000000</v>
      </c>
      <c r="J4999" s="68" t="s">
        <v>41</v>
      </c>
      <c r="K4999" s="48" t="s">
        <v>13233</v>
      </c>
      <c r="L4999" s="68" t="s">
        <v>83</v>
      </c>
      <c r="M4999" s="68" t="s">
        <v>84</v>
      </c>
      <c r="N4999" s="68" t="s">
        <v>11334</v>
      </c>
      <c r="O4999" s="216" t="s">
        <v>62</v>
      </c>
      <c r="P4999" s="68">
        <v>796</v>
      </c>
      <c r="Q4999" s="54" t="s">
        <v>47</v>
      </c>
      <c r="R4999" s="321">
        <v>2</v>
      </c>
      <c r="S4999" s="321">
        <v>11500</v>
      </c>
      <c r="T4999" s="384">
        <f>R4999*S4999</f>
        <v>23000</v>
      </c>
      <c r="U4999" s="384">
        <f t="shared" si="420"/>
        <v>25760.000000000004</v>
      </c>
      <c r="V4999" s="196"/>
      <c r="W4999" s="385">
        <v>2016</v>
      </c>
      <c r="X4999" s="217"/>
    </row>
    <row r="5000" spans="1:58" ht="50.1" customHeight="1">
      <c r="A5000" s="70" t="s">
        <v>13399</v>
      </c>
      <c r="B5000" s="54" t="s">
        <v>35</v>
      </c>
      <c r="C5000" s="215" t="s">
        <v>13400</v>
      </c>
      <c r="D5000" s="215" t="s">
        <v>13401</v>
      </c>
      <c r="E5000" s="215" t="s">
        <v>13402</v>
      </c>
      <c r="F5000" s="215" t="s">
        <v>11339</v>
      </c>
      <c r="G5000" s="68" t="s">
        <v>40</v>
      </c>
      <c r="H5000" s="32">
        <v>0</v>
      </c>
      <c r="I5000" s="134">
        <v>590000000</v>
      </c>
      <c r="J5000" s="68" t="s">
        <v>41</v>
      </c>
      <c r="K5000" s="48" t="s">
        <v>13233</v>
      </c>
      <c r="L5000" s="68" t="s">
        <v>83</v>
      </c>
      <c r="M5000" s="68" t="s">
        <v>84</v>
      </c>
      <c r="N5000" s="68" t="s">
        <v>11334</v>
      </c>
      <c r="O5000" s="216" t="s">
        <v>62</v>
      </c>
      <c r="P5000" s="68">
        <v>796</v>
      </c>
      <c r="Q5000" s="54" t="s">
        <v>47</v>
      </c>
      <c r="R5000" s="321">
        <v>2</v>
      </c>
      <c r="S5000" s="321">
        <v>19700</v>
      </c>
      <c r="T5000" s="384">
        <f>R5000*S5000</f>
        <v>39400</v>
      </c>
      <c r="U5000" s="384">
        <f t="shared" si="420"/>
        <v>44128.000000000007</v>
      </c>
      <c r="V5000" s="196"/>
      <c r="W5000" s="385">
        <v>2016</v>
      </c>
      <c r="X5000" s="217"/>
    </row>
    <row r="5001" spans="1:58" ht="50.1" customHeight="1">
      <c r="A5001" s="70" t="s">
        <v>13409</v>
      </c>
      <c r="B5001" s="87" t="s">
        <v>35</v>
      </c>
      <c r="C5001" s="42" t="s">
        <v>4785</v>
      </c>
      <c r="D5001" s="42" t="s">
        <v>4772</v>
      </c>
      <c r="E5001" s="42" t="s">
        <v>4786</v>
      </c>
      <c r="F5001" s="73" t="s">
        <v>13410</v>
      </c>
      <c r="G5001" s="30" t="s">
        <v>40</v>
      </c>
      <c r="H5001" s="30">
        <v>0</v>
      </c>
      <c r="I5001" s="87">
        <v>590000000</v>
      </c>
      <c r="J5001" s="32" t="s">
        <v>41</v>
      </c>
      <c r="K5001" s="234" t="s">
        <v>13233</v>
      </c>
      <c r="L5001" s="32" t="s">
        <v>8806</v>
      </c>
      <c r="M5001" s="30" t="s">
        <v>84</v>
      </c>
      <c r="N5001" s="54" t="s">
        <v>1411</v>
      </c>
      <c r="O5001" s="172" t="s">
        <v>398</v>
      </c>
      <c r="P5001" s="30">
        <v>168</v>
      </c>
      <c r="Q5001" s="30" t="s">
        <v>163</v>
      </c>
      <c r="R5001" s="58">
        <v>5.04</v>
      </c>
      <c r="S5001" s="58">
        <v>579000</v>
      </c>
      <c r="T5001" s="119">
        <f t="shared" ref="T5001" si="421">S5001*R5001</f>
        <v>2918160</v>
      </c>
      <c r="U5001" s="119">
        <f t="shared" ref="U5001" si="422">T5001*1.12</f>
        <v>3268339.2</v>
      </c>
      <c r="V5001" s="87"/>
      <c r="W5001" s="87">
        <v>2016</v>
      </c>
      <c r="X5001" s="87"/>
    </row>
    <row r="5002" spans="1:58" ht="50.1" customHeight="1">
      <c r="A5002" s="70" t="s">
        <v>13413</v>
      </c>
      <c r="B5002" s="30" t="s">
        <v>35</v>
      </c>
      <c r="C5002" s="42" t="s">
        <v>5394</v>
      </c>
      <c r="D5002" s="42" t="s">
        <v>5395</v>
      </c>
      <c r="E5002" s="42" t="s">
        <v>5396</v>
      </c>
      <c r="F5002" s="31" t="s">
        <v>13414</v>
      </c>
      <c r="G5002" s="32" t="s">
        <v>40</v>
      </c>
      <c r="H5002" s="33">
        <v>0</v>
      </c>
      <c r="I5002" s="67">
        <v>590000000</v>
      </c>
      <c r="J5002" s="32" t="s">
        <v>41</v>
      </c>
      <c r="K5002" s="32" t="s">
        <v>13233</v>
      </c>
      <c r="L5002" s="32" t="s">
        <v>43</v>
      </c>
      <c r="M5002" s="32" t="s">
        <v>84</v>
      </c>
      <c r="N5002" s="32" t="s">
        <v>12932</v>
      </c>
      <c r="O5002" s="54" t="s">
        <v>13415</v>
      </c>
      <c r="P5002" s="32">
        <v>796</v>
      </c>
      <c r="Q5002" s="32" t="s">
        <v>47</v>
      </c>
      <c r="R5002" s="102">
        <v>1420</v>
      </c>
      <c r="S5002" s="102">
        <v>2.8</v>
      </c>
      <c r="T5002" s="102">
        <f>R5002*S5002</f>
        <v>3975.9999999999995</v>
      </c>
      <c r="U5002" s="316">
        <f>T5002*1.12</f>
        <v>4453.12</v>
      </c>
      <c r="V5002" s="29" t="s">
        <v>48</v>
      </c>
      <c r="W5002" s="32">
        <v>2016</v>
      </c>
      <c r="X5002" s="38"/>
    </row>
    <row r="5003" spans="1:58" ht="50.1" customHeight="1">
      <c r="A5003" s="70" t="s">
        <v>13416</v>
      </c>
      <c r="B5003" s="30" t="s">
        <v>35</v>
      </c>
      <c r="C5003" s="42" t="s">
        <v>13417</v>
      </c>
      <c r="D5003" s="42" t="s">
        <v>5332</v>
      </c>
      <c r="E5003" s="42" t="s">
        <v>13418</v>
      </c>
      <c r="F5003" s="42" t="s">
        <v>13419</v>
      </c>
      <c r="G5003" s="30" t="s">
        <v>40</v>
      </c>
      <c r="H5003" s="30">
        <v>0</v>
      </c>
      <c r="I5003" s="32">
        <v>590000000</v>
      </c>
      <c r="J5003" s="32" t="s">
        <v>41</v>
      </c>
      <c r="K5003" s="30" t="s">
        <v>13233</v>
      </c>
      <c r="L5003" s="32" t="s">
        <v>41</v>
      </c>
      <c r="M5003" s="30" t="s">
        <v>44</v>
      </c>
      <c r="N5003" s="30" t="s">
        <v>13420</v>
      </c>
      <c r="O5003" s="32" t="s">
        <v>11452</v>
      </c>
      <c r="P5003" s="32">
        <v>796</v>
      </c>
      <c r="Q5003" s="30" t="s">
        <v>47</v>
      </c>
      <c r="R5003" s="291">
        <v>1</v>
      </c>
      <c r="S5003" s="291">
        <v>26500</v>
      </c>
      <c r="T5003" s="291">
        <f>S5003*R5003</f>
        <v>26500</v>
      </c>
      <c r="U5003" s="291">
        <f t="shared" ref="U5003:U5010" si="423">T5003*1.12</f>
        <v>29680.000000000004</v>
      </c>
      <c r="V5003" s="342"/>
      <c r="W5003" s="56">
        <v>2016</v>
      </c>
      <c r="X5003" s="30"/>
    </row>
    <row r="5004" spans="1:58" ht="50.1" customHeight="1">
      <c r="A5004" s="70" t="s">
        <v>13421</v>
      </c>
      <c r="B5004" s="30" t="s">
        <v>35</v>
      </c>
      <c r="C5004" s="42" t="s">
        <v>13422</v>
      </c>
      <c r="D5004" s="42" t="s">
        <v>7025</v>
      </c>
      <c r="E5004" s="42" t="s">
        <v>13423</v>
      </c>
      <c r="F5004" s="42" t="s">
        <v>13424</v>
      </c>
      <c r="G5004" s="30" t="s">
        <v>40</v>
      </c>
      <c r="H5004" s="30">
        <v>0</v>
      </c>
      <c r="I5004" s="32">
        <v>590000000</v>
      </c>
      <c r="J5004" s="32" t="s">
        <v>41</v>
      </c>
      <c r="K5004" s="30" t="s">
        <v>13233</v>
      </c>
      <c r="L5004" s="32" t="s">
        <v>41</v>
      </c>
      <c r="M5004" s="30" t="s">
        <v>44</v>
      </c>
      <c r="N5004" s="30" t="s">
        <v>13420</v>
      </c>
      <c r="O5004" s="32" t="s">
        <v>11452</v>
      </c>
      <c r="P5004" s="32">
        <v>796</v>
      </c>
      <c r="Q5004" s="30" t="s">
        <v>47</v>
      </c>
      <c r="R5004" s="432">
        <v>2</v>
      </c>
      <c r="S5004" s="432">
        <v>1600</v>
      </c>
      <c r="T5004" s="291">
        <f>S5004*R5004</f>
        <v>3200</v>
      </c>
      <c r="U5004" s="291">
        <f t="shared" si="423"/>
        <v>3584.0000000000005</v>
      </c>
      <c r="V5004" s="64"/>
      <c r="W5004" s="56">
        <v>2016</v>
      </c>
      <c r="X5004" s="30"/>
    </row>
    <row r="5005" spans="1:58" ht="50.1" customHeight="1">
      <c r="A5005" s="70" t="s">
        <v>13425</v>
      </c>
      <c r="B5005" s="30" t="s">
        <v>35</v>
      </c>
      <c r="C5005" s="42" t="s">
        <v>13426</v>
      </c>
      <c r="D5005" s="42" t="s">
        <v>549</v>
      </c>
      <c r="E5005" s="42" t="s">
        <v>13427</v>
      </c>
      <c r="F5005" s="42" t="s">
        <v>13428</v>
      </c>
      <c r="G5005" s="30" t="s">
        <v>40</v>
      </c>
      <c r="H5005" s="30">
        <v>0</v>
      </c>
      <c r="I5005" s="32">
        <v>590000000</v>
      </c>
      <c r="J5005" s="32" t="s">
        <v>41</v>
      </c>
      <c r="K5005" s="30" t="s">
        <v>13233</v>
      </c>
      <c r="L5005" s="32" t="s">
        <v>41</v>
      </c>
      <c r="M5005" s="30" t="s">
        <v>44</v>
      </c>
      <c r="N5005" s="30" t="s">
        <v>13420</v>
      </c>
      <c r="O5005" s="32" t="s">
        <v>11452</v>
      </c>
      <c r="P5005" s="32">
        <v>796</v>
      </c>
      <c r="Q5005" s="30" t="s">
        <v>47</v>
      </c>
      <c r="R5005" s="432">
        <v>2</v>
      </c>
      <c r="S5005" s="432">
        <v>1400</v>
      </c>
      <c r="T5005" s="291">
        <f t="shared" ref="T5005:T5010" si="424">R5005*S5005</f>
        <v>2800</v>
      </c>
      <c r="U5005" s="291">
        <f t="shared" si="423"/>
        <v>3136.0000000000005</v>
      </c>
      <c r="V5005" s="64"/>
      <c r="W5005" s="56">
        <v>2016</v>
      </c>
      <c r="X5005" s="30"/>
    </row>
    <row r="5006" spans="1:58" ht="50.1" customHeight="1">
      <c r="A5006" s="70" t="s">
        <v>13429</v>
      </c>
      <c r="B5006" s="30" t="s">
        <v>35</v>
      </c>
      <c r="C5006" s="42" t="s">
        <v>561</v>
      </c>
      <c r="D5006" s="42" t="s">
        <v>549</v>
      </c>
      <c r="E5006" s="42" t="s">
        <v>562</v>
      </c>
      <c r="F5006" s="42" t="s">
        <v>13430</v>
      </c>
      <c r="G5006" s="30" t="s">
        <v>40</v>
      </c>
      <c r="H5006" s="30">
        <v>0</v>
      </c>
      <c r="I5006" s="32">
        <v>590000000</v>
      </c>
      <c r="J5006" s="32" t="s">
        <v>41</v>
      </c>
      <c r="K5006" s="30" t="s">
        <v>13233</v>
      </c>
      <c r="L5006" s="32" t="s">
        <v>41</v>
      </c>
      <c r="M5006" s="30" t="s">
        <v>44</v>
      </c>
      <c r="N5006" s="30" t="s">
        <v>13420</v>
      </c>
      <c r="O5006" s="32" t="s">
        <v>11452</v>
      </c>
      <c r="P5006" s="32">
        <v>796</v>
      </c>
      <c r="Q5006" s="30" t="s">
        <v>47</v>
      </c>
      <c r="R5006" s="432">
        <v>4</v>
      </c>
      <c r="S5006" s="432">
        <v>450</v>
      </c>
      <c r="T5006" s="291">
        <f t="shared" si="424"/>
        <v>1800</v>
      </c>
      <c r="U5006" s="291">
        <f t="shared" si="423"/>
        <v>2016.0000000000002</v>
      </c>
      <c r="V5006" s="64"/>
      <c r="W5006" s="56">
        <v>2016</v>
      </c>
      <c r="X5006" s="30"/>
    </row>
    <row r="5007" spans="1:58" ht="50.1" customHeight="1">
      <c r="A5007" s="70" t="s">
        <v>13431</v>
      </c>
      <c r="B5007" s="30" t="s">
        <v>35</v>
      </c>
      <c r="C5007" s="42" t="s">
        <v>561</v>
      </c>
      <c r="D5007" s="42" t="s">
        <v>549</v>
      </c>
      <c r="E5007" s="117" t="s">
        <v>562</v>
      </c>
      <c r="F5007" s="42" t="s">
        <v>13432</v>
      </c>
      <c r="G5007" s="30" t="s">
        <v>40</v>
      </c>
      <c r="H5007" s="30">
        <v>0</v>
      </c>
      <c r="I5007" s="32">
        <v>590000000</v>
      </c>
      <c r="J5007" s="32" t="s">
        <v>41</v>
      </c>
      <c r="K5007" s="30" t="s">
        <v>13233</v>
      </c>
      <c r="L5007" s="32" t="s">
        <v>41</v>
      </c>
      <c r="M5007" s="30" t="s">
        <v>44</v>
      </c>
      <c r="N5007" s="30" t="s">
        <v>13420</v>
      </c>
      <c r="O5007" s="32" t="s">
        <v>11452</v>
      </c>
      <c r="P5007" s="32">
        <v>796</v>
      </c>
      <c r="Q5007" s="30" t="s">
        <v>47</v>
      </c>
      <c r="R5007" s="432">
        <v>6</v>
      </c>
      <c r="S5007" s="432">
        <v>450</v>
      </c>
      <c r="T5007" s="291">
        <f t="shared" si="424"/>
        <v>2700</v>
      </c>
      <c r="U5007" s="291">
        <f t="shared" si="423"/>
        <v>3024.0000000000005</v>
      </c>
      <c r="V5007" s="64"/>
      <c r="W5007" s="56">
        <v>2016</v>
      </c>
      <c r="X5007" s="30"/>
    </row>
    <row r="5008" spans="1:58" ht="50.1" customHeight="1">
      <c r="A5008" s="70" t="s">
        <v>13433</v>
      </c>
      <c r="B5008" s="30" t="s">
        <v>35</v>
      </c>
      <c r="C5008" s="42" t="s">
        <v>9936</v>
      </c>
      <c r="D5008" s="42" t="s">
        <v>5294</v>
      </c>
      <c r="E5008" s="42" t="s">
        <v>9937</v>
      </c>
      <c r="F5008" s="42" t="s">
        <v>13434</v>
      </c>
      <c r="G5008" s="30" t="s">
        <v>40</v>
      </c>
      <c r="H5008" s="30">
        <v>0</v>
      </c>
      <c r="I5008" s="32">
        <v>590000000</v>
      </c>
      <c r="J5008" s="32" t="s">
        <v>41</v>
      </c>
      <c r="K5008" s="30" t="s">
        <v>13233</v>
      </c>
      <c r="L5008" s="32" t="s">
        <v>41</v>
      </c>
      <c r="M5008" s="30" t="s">
        <v>44</v>
      </c>
      <c r="N5008" s="30" t="s">
        <v>13420</v>
      </c>
      <c r="O5008" s="32" t="s">
        <v>11452</v>
      </c>
      <c r="P5008" s="32">
        <v>796</v>
      </c>
      <c r="Q5008" s="30" t="s">
        <v>47</v>
      </c>
      <c r="R5008" s="432">
        <v>12</v>
      </c>
      <c r="S5008" s="432">
        <v>420</v>
      </c>
      <c r="T5008" s="291">
        <f t="shared" si="424"/>
        <v>5040</v>
      </c>
      <c r="U5008" s="291">
        <f t="shared" si="423"/>
        <v>5644.8</v>
      </c>
      <c r="V5008" s="64"/>
      <c r="W5008" s="56">
        <v>2016</v>
      </c>
      <c r="X5008" s="30"/>
    </row>
    <row r="5009" spans="1:24" ht="50.1" customHeight="1">
      <c r="A5009" s="70" t="s">
        <v>13435</v>
      </c>
      <c r="B5009" s="30" t="s">
        <v>35</v>
      </c>
      <c r="C5009" s="42" t="s">
        <v>13436</v>
      </c>
      <c r="D5009" s="42" t="s">
        <v>5418</v>
      </c>
      <c r="E5009" s="42" t="s">
        <v>13437</v>
      </c>
      <c r="F5009" s="42" t="s">
        <v>13438</v>
      </c>
      <c r="G5009" s="30" t="s">
        <v>40</v>
      </c>
      <c r="H5009" s="30">
        <v>0</v>
      </c>
      <c r="I5009" s="32">
        <v>590000000</v>
      </c>
      <c r="J5009" s="32" t="s">
        <v>41</v>
      </c>
      <c r="K5009" s="30" t="s">
        <v>13233</v>
      </c>
      <c r="L5009" s="32" t="s">
        <v>41</v>
      </c>
      <c r="M5009" s="30" t="s">
        <v>44</v>
      </c>
      <c r="N5009" s="30" t="s">
        <v>13420</v>
      </c>
      <c r="O5009" s="32" t="s">
        <v>11452</v>
      </c>
      <c r="P5009" s="32">
        <v>796</v>
      </c>
      <c r="Q5009" s="30" t="s">
        <v>47</v>
      </c>
      <c r="R5009" s="432">
        <v>4</v>
      </c>
      <c r="S5009" s="432">
        <v>4500</v>
      </c>
      <c r="T5009" s="291">
        <f t="shared" si="424"/>
        <v>18000</v>
      </c>
      <c r="U5009" s="291">
        <f t="shared" si="423"/>
        <v>20160.000000000004</v>
      </c>
      <c r="V5009" s="64"/>
      <c r="W5009" s="56">
        <v>2016</v>
      </c>
      <c r="X5009" s="30"/>
    </row>
    <row r="5010" spans="1:24" ht="50.1" customHeight="1">
      <c r="A5010" s="70" t="s">
        <v>13439</v>
      </c>
      <c r="B5010" s="30" t="s">
        <v>35</v>
      </c>
      <c r="C5010" s="42" t="s">
        <v>1202</v>
      </c>
      <c r="D5010" s="42" t="s">
        <v>1203</v>
      </c>
      <c r="E5010" s="42" t="s">
        <v>1204</v>
      </c>
      <c r="F5010" s="42" t="s">
        <v>13440</v>
      </c>
      <c r="G5010" s="30" t="s">
        <v>40</v>
      </c>
      <c r="H5010" s="30">
        <v>0</v>
      </c>
      <c r="I5010" s="32">
        <v>590000000</v>
      </c>
      <c r="J5010" s="32" t="s">
        <v>41</v>
      </c>
      <c r="K5010" s="30" t="s">
        <v>13233</v>
      </c>
      <c r="L5010" s="32" t="s">
        <v>41</v>
      </c>
      <c r="M5010" s="30" t="s">
        <v>44</v>
      </c>
      <c r="N5010" s="30" t="s">
        <v>13420</v>
      </c>
      <c r="O5010" s="32" t="s">
        <v>11452</v>
      </c>
      <c r="P5010" s="32">
        <v>736</v>
      </c>
      <c r="Q5010" s="30" t="s">
        <v>347</v>
      </c>
      <c r="R5010" s="432">
        <v>90</v>
      </c>
      <c r="S5010" s="432">
        <v>215</v>
      </c>
      <c r="T5010" s="291">
        <f t="shared" si="424"/>
        <v>19350</v>
      </c>
      <c r="U5010" s="291">
        <f t="shared" si="423"/>
        <v>21672.000000000004</v>
      </c>
      <c r="V5010" s="64"/>
      <c r="W5010" s="56">
        <v>2016</v>
      </c>
      <c r="X5010" s="30"/>
    </row>
    <row r="5011" spans="1:24" ht="50.1" customHeight="1">
      <c r="A5011" s="70" t="s">
        <v>13441</v>
      </c>
      <c r="B5011" s="54" t="s">
        <v>35</v>
      </c>
      <c r="C5011" s="42" t="s">
        <v>13442</v>
      </c>
      <c r="D5011" s="42" t="s">
        <v>9557</v>
      </c>
      <c r="E5011" s="42" t="s">
        <v>13443</v>
      </c>
      <c r="F5011" s="161" t="s">
        <v>13444</v>
      </c>
      <c r="G5011" s="68" t="s">
        <v>40</v>
      </c>
      <c r="H5011" s="68">
        <v>0</v>
      </c>
      <c r="I5011" s="134">
        <v>590000000</v>
      </c>
      <c r="J5011" s="68" t="s">
        <v>41</v>
      </c>
      <c r="K5011" s="68" t="s">
        <v>13233</v>
      </c>
      <c r="L5011" s="68" t="s">
        <v>41</v>
      </c>
      <c r="M5011" s="68" t="s">
        <v>84</v>
      </c>
      <c r="N5011" s="68" t="s">
        <v>836</v>
      </c>
      <c r="O5011" s="98" t="s">
        <v>62</v>
      </c>
      <c r="P5011" s="98" t="s">
        <v>994</v>
      </c>
      <c r="Q5011" s="30" t="s">
        <v>1222</v>
      </c>
      <c r="R5011" s="58">
        <v>400</v>
      </c>
      <c r="S5011" s="58">
        <v>820</v>
      </c>
      <c r="T5011" s="58">
        <f>S5011*R5011</f>
        <v>328000</v>
      </c>
      <c r="U5011" s="58">
        <f>T5011*1.12</f>
        <v>367360.00000000006</v>
      </c>
      <c r="V5011" s="347"/>
      <c r="W5011" s="32">
        <v>2016</v>
      </c>
      <c r="X5011" s="226"/>
    </row>
    <row r="5012" spans="1:24" ht="50.1" customHeight="1">
      <c r="A5012" s="70" t="s">
        <v>13446</v>
      </c>
      <c r="B5012" s="54" t="s">
        <v>35</v>
      </c>
      <c r="C5012" s="42" t="s">
        <v>13447</v>
      </c>
      <c r="D5012" s="42" t="s">
        <v>13448</v>
      </c>
      <c r="E5012" s="42" t="s">
        <v>13449</v>
      </c>
      <c r="F5012" s="42" t="s">
        <v>13450</v>
      </c>
      <c r="G5012" s="30" t="s">
        <v>40</v>
      </c>
      <c r="H5012" s="239">
        <v>0</v>
      </c>
      <c r="I5012" s="313">
        <v>590000000</v>
      </c>
      <c r="J5012" s="68" t="s">
        <v>394</v>
      </c>
      <c r="K5012" s="30" t="s">
        <v>13233</v>
      </c>
      <c r="L5012" s="30" t="s">
        <v>396</v>
      </c>
      <c r="M5012" s="30" t="s">
        <v>69</v>
      </c>
      <c r="N5012" s="30" t="s">
        <v>9603</v>
      </c>
      <c r="O5012" s="30" t="s">
        <v>731</v>
      </c>
      <c r="P5012" s="70">
        <v>839</v>
      </c>
      <c r="Q5012" s="30" t="s">
        <v>268</v>
      </c>
      <c r="R5012" s="291">
        <v>1</v>
      </c>
      <c r="S5012" s="291">
        <v>1891000</v>
      </c>
      <c r="T5012" s="379">
        <f t="shared" ref="T5012:T5042" si="425">R5012*S5012</f>
        <v>1891000</v>
      </c>
      <c r="U5012" s="291">
        <f t="shared" ref="U5012:U5075" si="426">T5012*1.12</f>
        <v>2117920</v>
      </c>
      <c r="V5012" s="70"/>
      <c r="W5012" s="68">
        <v>2016</v>
      </c>
      <c r="X5012" s="123"/>
    </row>
    <row r="5013" spans="1:24" ht="50.1" customHeight="1">
      <c r="A5013" s="70" t="s">
        <v>13451</v>
      </c>
      <c r="B5013" s="54" t="s">
        <v>35</v>
      </c>
      <c r="C5013" s="42" t="s">
        <v>13452</v>
      </c>
      <c r="D5013" s="42" t="s">
        <v>13453</v>
      </c>
      <c r="E5013" s="42" t="s">
        <v>13454</v>
      </c>
      <c r="F5013" s="42" t="s">
        <v>13455</v>
      </c>
      <c r="G5013" s="30" t="s">
        <v>40</v>
      </c>
      <c r="H5013" s="239">
        <v>0</v>
      </c>
      <c r="I5013" s="313">
        <v>590000000</v>
      </c>
      <c r="J5013" s="68" t="s">
        <v>394</v>
      </c>
      <c r="K5013" s="30" t="s">
        <v>13233</v>
      </c>
      <c r="L5013" s="30" t="s">
        <v>396</v>
      </c>
      <c r="M5013" s="30" t="s">
        <v>69</v>
      </c>
      <c r="N5013" s="30" t="s">
        <v>9603</v>
      </c>
      <c r="O5013" s="30" t="s">
        <v>731</v>
      </c>
      <c r="P5013" s="70">
        <v>796</v>
      </c>
      <c r="Q5013" s="30" t="s">
        <v>47</v>
      </c>
      <c r="R5013" s="291">
        <v>1</v>
      </c>
      <c r="S5013" s="291">
        <v>295000</v>
      </c>
      <c r="T5013" s="379">
        <f t="shared" si="425"/>
        <v>295000</v>
      </c>
      <c r="U5013" s="291">
        <f t="shared" si="426"/>
        <v>330400.00000000006</v>
      </c>
      <c r="V5013" s="70"/>
      <c r="W5013" s="68">
        <v>2016</v>
      </c>
      <c r="X5013" s="123"/>
    </row>
    <row r="5014" spans="1:24" ht="50.1" customHeight="1">
      <c r="A5014" s="70" t="s">
        <v>13456</v>
      </c>
      <c r="B5014" s="54" t="s">
        <v>35</v>
      </c>
      <c r="C5014" s="42" t="s">
        <v>13457</v>
      </c>
      <c r="D5014" s="42" t="s">
        <v>13458</v>
      </c>
      <c r="E5014" s="42" t="s">
        <v>13459</v>
      </c>
      <c r="F5014" s="42" t="s">
        <v>13460</v>
      </c>
      <c r="G5014" s="30" t="s">
        <v>40</v>
      </c>
      <c r="H5014" s="239">
        <v>0</v>
      </c>
      <c r="I5014" s="313">
        <v>590000000</v>
      </c>
      <c r="J5014" s="68" t="s">
        <v>394</v>
      </c>
      <c r="K5014" s="30" t="s">
        <v>13233</v>
      </c>
      <c r="L5014" s="30" t="s">
        <v>396</v>
      </c>
      <c r="M5014" s="30" t="s">
        <v>69</v>
      </c>
      <c r="N5014" s="30" t="s">
        <v>9603</v>
      </c>
      <c r="O5014" s="30" t="s">
        <v>731</v>
      </c>
      <c r="P5014" s="70">
        <v>796</v>
      </c>
      <c r="Q5014" s="30" t="s">
        <v>47</v>
      </c>
      <c r="R5014" s="291">
        <v>1</v>
      </c>
      <c r="S5014" s="291">
        <v>7500</v>
      </c>
      <c r="T5014" s="379">
        <f t="shared" si="425"/>
        <v>7500</v>
      </c>
      <c r="U5014" s="291">
        <f t="shared" si="426"/>
        <v>8400</v>
      </c>
      <c r="V5014" s="70"/>
      <c r="W5014" s="68">
        <v>2016</v>
      </c>
      <c r="X5014" s="123"/>
    </row>
    <row r="5015" spans="1:24" ht="50.1" customHeight="1">
      <c r="A5015" s="70" t="s">
        <v>13461</v>
      </c>
      <c r="B5015" s="54" t="s">
        <v>35</v>
      </c>
      <c r="C5015" s="42" t="s">
        <v>13462</v>
      </c>
      <c r="D5015" s="42" t="s">
        <v>13463</v>
      </c>
      <c r="E5015" s="42" t="s">
        <v>13459</v>
      </c>
      <c r="F5015" s="42" t="s">
        <v>13464</v>
      </c>
      <c r="G5015" s="30" t="s">
        <v>40</v>
      </c>
      <c r="H5015" s="239">
        <v>0</v>
      </c>
      <c r="I5015" s="313">
        <v>590000000</v>
      </c>
      <c r="J5015" s="68" t="s">
        <v>394</v>
      </c>
      <c r="K5015" s="30" t="s">
        <v>13233</v>
      </c>
      <c r="L5015" s="30" t="s">
        <v>396</v>
      </c>
      <c r="M5015" s="30" t="s">
        <v>69</v>
      </c>
      <c r="N5015" s="30" t="s">
        <v>9603</v>
      </c>
      <c r="O5015" s="30" t="s">
        <v>731</v>
      </c>
      <c r="P5015" s="70">
        <v>796</v>
      </c>
      <c r="Q5015" s="30" t="s">
        <v>47</v>
      </c>
      <c r="R5015" s="291">
        <v>1</v>
      </c>
      <c r="S5015" s="291">
        <v>17500</v>
      </c>
      <c r="T5015" s="379">
        <f t="shared" si="425"/>
        <v>17500</v>
      </c>
      <c r="U5015" s="291">
        <f t="shared" si="426"/>
        <v>19600.000000000004</v>
      </c>
      <c r="V5015" s="70"/>
      <c r="W5015" s="68">
        <v>2016</v>
      </c>
      <c r="X5015" s="123"/>
    </row>
    <row r="5016" spans="1:24" ht="50.1" customHeight="1">
      <c r="A5016" s="70" t="s">
        <v>13465</v>
      </c>
      <c r="B5016" s="54" t="s">
        <v>35</v>
      </c>
      <c r="C5016" s="42" t="s">
        <v>13466</v>
      </c>
      <c r="D5016" s="42" t="s">
        <v>13467</v>
      </c>
      <c r="E5016" s="42" t="s">
        <v>13468</v>
      </c>
      <c r="F5016" s="42" t="s">
        <v>13469</v>
      </c>
      <c r="G5016" s="30" t="s">
        <v>40</v>
      </c>
      <c r="H5016" s="239">
        <v>0</v>
      </c>
      <c r="I5016" s="313">
        <v>590000000</v>
      </c>
      <c r="J5016" s="68" t="s">
        <v>394</v>
      </c>
      <c r="K5016" s="30" t="s">
        <v>13233</v>
      </c>
      <c r="L5016" s="30" t="s">
        <v>396</v>
      </c>
      <c r="M5016" s="30" t="s">
        <v>69</v>
      </c>
      <c r="N5016" s="30" t="s">
        <v>9603</v>
      </c>
      <c r="O5016" s="30" t="s">
        <v>731</v>
      </c>
      <c r="P5016" s="70">
        <v>796</v>
      </c>
      <c r="Q5016" s="30" t="s">
        <v>47</v>
      </c>
      <c r="R5016" s="291">
        <v>1</v>
      </c>
      <c r="S5016" s="291">
        <v>25200</v>
      </c>
      <c r="T5016" s="379">
        <f t="shared" si="425"/>
        <v>25200</v>
      </c>
      <c r="U5016" s="291">
        <f t="shared" si="426"/>
        <v>28224.000000000004</v>
      </c>
      <c r="V5016" s="70"/>
      <c r="W5016" s="68">
        <v>2016</v>
      </c>
      <c r="X5016" s="123"/>
    </row>
    <row r="5017" spans="1:24" ht="50.1" customHeight="1">
      <c r="A5017" s="70" t="s">
        <v>13470</v>
      </c>
      <c r="B5017" s="54" t="s">
        <v>35</v>
      </c>
      <c r="C5017" s="42" t="s">
        <v>13471</v>
      </c>
      <c r="D5017" s="42" t="s">
        <v>13472</v>
      </c>
      <c r="E5017" s="42" t="s">
        <v>13473</v>
      </c>
      <c r="F5017" s="42" t="s">
        <v>13472</v>
      </c>
      <c r="G5017" s="30" t="s">
        <v>40</v>
      </c>
      <c r="H5017" s="239">
        <v>0</v>
      </c>
      <c r="I5017" s="313">
        <v>590000000</v>
      </c>
      <c r="J5017" s="68" t="s">
        <v>394</v>
      </c>
      <c r="K5017" s="30" t="s">
        <v>13233</v>
      </c>
      <c r="L5017" s="30" t="s">
        <v>396</v>
      </c>
      <c r="M5017" s="30" t="s">
        <v>69</v>
      </c>
      <c r="N5017" s="30" t="s">
        <v>9603</v>
      </c>
      <c r="O5017" s="30" t="s">
        <v>731</v>
      </c>
      <c r="P5017" s="70">
        <v>796</v>
      </c>
      <c r="Q5017" s="30" t="s">
        <v>47</v>
      </c>
      <c r="R5017" s="291">
        <v>1</v>
      </c>
      <c r="S5017" s="291">
        <v>2200</v>
      </c>
      <c r="T5017" s="379">
        <f t="shared" si="425"/>
        <v>2200</v>
      </c>
      <c r="U5017" s="291">
        <f t="shared" si="426"/>
        <v>2464.0000000000005</v>
      </c>
      <c r="V5017" s="70"/>
      <c r="W5017" s="68">
        <v>2016</v>
      </c>
      <c r="X5017" s="123"/>
    </row>
    <row r="5018" spans="1:24" ht="50.1" customHeight="1">
      <c r="A5018" s="70" t="s">
        <v>13474</v>
      </c>
      <c r="B5018" s="54" t="s">
        <v>35</v>
      </c>
      <c r="C5018" s="42" t="s">
        <v>13457</v>
      </c>
      <c r="D5018" s="42" t="s">
        <v>13458</v>
      </c>
      <c r="E5018" s="42" t="s">
        <v>13459</v>
      </c>
      <c r="F5018" s="42" t="s">
        <v>13475</v>
      </c>
      <c r="G5018" s="30" t="s">
        <v>40</v>
      </c>
      <c r="H5018" s="239">
        <v>0</v>
      </c>
      <c r="I5018" s="313">
        <v>590000000</v>
      </c>
      <c r="J5018" s="68" t="s">
        <v>394</v>
      </c>
      <c r="K5018" s="30" t="s">
        <v>13233</v>
      </c>
      <c r="L5018" s="30" t="s">
        <v>396</v>
      </c>
      <c r="M5018" s="30" t="s">
        <v>69</v>
      </c>
      <c r="N5018" s="30" t="s">
        <v>9603</v>
      </c>
      <c r="O5018" s="30" t="s">
        <v>731</v>
      </c>
      <c r="P5018" s="70">
        <v>796</v>
      </c>
      <c r="Q5018" s="30" t="s">
        <v>47</v>
      </c>
      <c r="R5018" s="291">
        <v>1</v>
      </c>
      <c r="S5018" s="291">
        <v>42300</v>
      </c>
      <c r="T5018" s="379">
        <f t="shared" si="425"/>
        <v>42300</v>
      </c>
      <c r="U5018" s="291">
        <f t="shared" si="426"/>
        <v>47376.000000000007</v>
      </c>
      <c r="V5018" s="70"/>
      <c r="W5018" s="68">
        <v>2016</v>
      </c>
      <c r="X5018" s="123"/>
    </row>
    <row r="5019" spans="1:24" ht="50.1" customHeight="1">
      <c r="A5019" s="70" t="s">
        <v>13476</v>
      </c>
      <c r="B5019" s="54" t="s">
        <v>35</v>
      </c>
      <c r="C5019" s="42" t="s">
        <v>10712</v>
      </c>
      <c r="D5019" s="42" t="s">
        <v>922</v>
      </c>
      <c r="E5019" s="42" t="s">
        <v>10713</v>
      </c>
      <c r="F5019" s="42" t="s">
        <v>9190</v>
      </c>
      <c r="G5019" s="30" t="s">
        <v>40</v>
      </c>
      <c r="H5019" s="239">
        <v>0</v>
      </c>
      <c r="I5019" s="313">
        <v>590000000</v>
      </c>
      <c r="J5019" s="68" t="s">
        <v>394</v>
      </c>
      <c r="K5019" s="30" t="s">
        <v>13233</v>
      </c>
      <c r="L5019" s="30" t="s">
        <v>396</v>
      </c>
      <c r="M5019" s="30" t="s">
        <v>69</v>
      </c>
      <c r="N5019" s="30" t="s">
        <v>1481</v>
      </c>
      <c r="O5019" s="30" t="s">
        <v>731</v>
      </c>
      <c r="P5019" s="70">
        <v>796</v>
      </c>
      <c r="Q5019" s="30" t="s">
        <v>47</v>
      </c>
      <c r="R5019" s="291">
        <v>154</v>
      </c>
      <c r="S5019" s="291">
        <v>10</v>
      </c>
      <c r="T5019" s="379">
        <f t="shared" si="425"/>
        <v>1540</v>
      </c>
      <c r="U5019" s="291">
        <f t="shared" si="426"/>
        <v>1724.8000000000002</v>
      </c>
      <c r="V5019" s="70"/>
      <c r="W5019" s="68">
        <v>2016</v>
      </c>
      <c r="X5019" s="123"/>
    </row>
    <row r="5020" spans="1:24" ht="50.1" customHeight="1">
      <c r="A5020" s="70" t="s">
        <v>13477</v>
      </c>
      <c r="B5020" s="54" t="s">
        <v>35</v>
      </c>
      <c r="C5020" s="42" t="s">
        <v>9128</v>
      </c>
      <c r="D5020" s="42" t="s">
        <v>1956</v>
      </c>
      <c r="E5020" s="42" t="s">
        <v>9129</v>
      </c>
      <c r="F5020" s="42" t="s">
        <v>13478</v>
      </c>
      <c r="G5020" s="30" t="s">
        <v>40</v>
      </c>
      <c r="H5020" s="239">
        <v>0</v>
      </c>
      <c r="I5020" s="313">
        <v>590000000</v>
      </c>
      <c r="J5020" s="68" t="s">
        <v>394</v>
      </c>
      <c r="K5020" s="30" t="s">
        <v>13233</v>
      </c>
      <c r="L5020" s="30" t="s">
        <v>396</v>
      </c>
      <c r="M5020" s="30" t="s">
        <v>69</v>
      </c>
      <c r="N5020" s="30" t="s">
        <v>1481</v>
      </c>
      <c r="O5020" s="30" t="s">
        <v>731</v>
      </c>
      <c r="P5020" s="70">
        <v>796</v>
      </c>
      <c r="Q5020" s="30" t="s">
        <v>47</v>
      </c>
      <c r="R5020" s="291">
        <v>10</v>
      </c>
      <c r="S5020" s="291">
        <v>15</v>
      </c>
      <c r="T5020" s="379">
        <f t="shared" si="425"/>
        <v>150</v>
      </c>
      <c r="U5020" s="291">
        <f t="shared" si="426"/>
        <v>168.00000000000003</v>
      </c>
      <c r="V5020" s="70"/>
      <c r="W5020" s="68">
        <v>2016</v>
      </c>
      <c r="X5020" s="123"/>
    </row>
    <row r="5021" spans="1:24" ht="50.1" customHeight="1">
      <c r="A5021" s="70" t="s">
        <v>13479</v>
      </c>
      <c r="B5021" s="54" t="s">
        <v>35</v>
      </c>
      <c r="C5021" s="42" t="s">
        <v>9128</v>
      </c>
      <c r="D5021" s="42" t="s">
        <v>1956</v>
      </c>
      <c r="E5021" s="42" t="s">
        <v>9129</v>
      </c>
      <c r="F5021" s="42" t="s">
        <v>13480</v>
      </c>
      <c r="G5021" s="30" t="s">
        <v>40</v>
      </c>
      <c r="H5021" s="239">
        <v>0</v>
      </c>
      <c r="I5021" s="313">
        <v>590000000</v>
      </c>
      <c r="J5021" s="68" t="s">
        <v>394</v>
      </c>
      <c r="K5021" s="30" t="s">
        <v>13233</v>
      </c>
      <c r="L5021" s="30" t="s">
        <v>396</v>
      </c>
      <c r="M5021" s="30" t="s">
        <v>69</v>
      </c>
      <c r="N5021" s="30" t="s">
        <v>1481</v>
      </c>
      <c r="O5021" s="30" t="s">
        <v>731</v>
      </c>
      <c r="P5021" s="70">
        <v>796</v>
      </c>
      <c r="Q5021" s="30" t="s">
        <v>47</v>
      </c>
      <c r="R5021" s="291">
        <v>10</v>
      </c>
      <c r="S5021" s="291">
        <v>15</v>
      </c>
      <c r="T5021" s="379">
        <f t="shared" si="425"/>
        <v>150</v>
      </c>
      <c r="U5021" s="291">
        <f t="shared" si="426"/>
        <v>168.00000000000003</v>
      </c>
      <c r="V5021" s="70"/>
      <c r="W5021" s="68">
        <v>2016</v>
      </c>
      <c r="X5021" s="123"/>
    </row>
    <row r="5022" spans="1:24" ht="50.1" customHeight="1">
      <c r="A5022" s="70" t="s">
        <v>13481</v>
      </c>
      <c r="B5022" s="54" t="s">
        <v>35</v>
      </c>
      <c r="C5022" s="42" t="s">
        <v>9128</v>
      </c>
      <c r="D5022" s="42" t="s">
        <v>1956</v>
      </c>
      <c r="E5022" s="42" t="s">
        <v>9129</v>
      </c>
      <c r="F5022" s="42" t="s">
        <v>9196</v>
      </c>
      <c r="G5022" s="30" t="s">
        <v>40</v>
      </c>
      <c r="H5022" s="239">
        <v>0</v>
      </c>
      <c r="I5022" s="313">
        <v>590000000</v>
      </c>
      <c r="J5022" s="68" t="s">
        <v>394</v>
      </c>
      <c r="K5022" s="30" t="s">
        <v>13233</v>
      </c>
      <c r="L5022" s="30" t="s">
        <v>396</v>
      </c>
      <c r="M5022" s="30" t="s">
        <v>69</v>
      </c>
      <c r="N5022" s="30" t="s">
        <v>1481</v>
      </c>
      <c r="O5022" s="30" t="s">
        <v>731</v>
      </c>
      <c r="P5022" s="70">
        <v>796</v>
      </c>
      <c r="Q5022" s="30" t="s">
        <v>47</v>
      </c>
      <c r="R5022" s="291">
        <v>10</v>
      </c>
      <c r="S5022" s="291">
        <v>15</v>
      </c>
      <c r="T5022" s="379">
        <f t="shared" si="425"/>
        <v>150</v>
      </c>
      <c r="U5022" s="291">
        <f t="shared" si="426"/>
        <v>168.00000000000003</v>
      </c>
      <c r="V5022" s="70"/>
      <c r="W5022" s="68">
        <v>2016</v>
      </c>
      <c r="X5022" s="123"/>
    </row>
    <row r="5023" spans="1:24" ht="50.1" customHeight="1">
      <c r="A5023" s="70" t="s">
        <v>13482</v>
      </c>
      <c r="B5023" s="54" t="s">
        <v>35</v>
      </c>
      <c r="C5023" s="42" t="s">
        <v>9128</v>
      </c>
      <c r="D5023" s="42" t="s">
        <v>1956</v>
      </c>
      <c r="E5023" s="42" t="s">
        <v>9129</v>
      </c>
      <c r="F5023" s="42" t="s">
        <v>13483</v>
      </c>
      <c r="G5023" s="30" t="s">
        <v>40</v>
      </c>
      <c r="H5023" s="239">
        <v>0</v>
      </c>
      <c r="I5023" s="313">
        <v>590000000</v>
      </c>
      <c r="J5023" s="68" t="s">
        <v>394</v>
      </c>
      <c r="K5023" s="30" t="s">
        <v>13233</v>
      </c>
      <c r="L5023" s="30" t="s">
        <v>396</v>
      </c>
      <c r="M5023" s="30" t="s">
        <v>69</v>
      </c>
      <c r="N5023" s="30" t="s">
        <v>1481</v>
      </c>
      <c r="O5023" s="30" t="s">
        <v>731</v>
      </c>
      <c r="P5023" s="70">
        <v>796</v>
      </c>
      <c r="Q5023" s="30" t="s">
        <v>47</v>
      </c>
      <c r="R5023" s="291">
        <v>10</v>
      </c>
      <c r="S5023" s="291">
        <v>15</v>
      </c>
      <c r="T5023" s="379">
        <f t="shared" si="425"/>
        <v>150</v>
      </c>
      <c r="U5023" s="291">
        <f t="shared" si="426"/>
        <v>168.00000000000003</v>
      </c>
      <c r="V5023" s="70"/>
      <c r="W5023" s="68">
        <v>2016</v>
      </c>
      <c r="X5023" s="123"/>
    </row>
    <row r="5024" spans="1:24" ht="50.1" customHeight="1">
      <c r="A5024" s="70" t="s">
        <v>13484</v>
      </c>
      <c r="B5024" s="54" t="s">
        <v>35</v>
      </c>
      <c r="C5024" s="42" t="s">
        <v>9128</v>
      </c>
      <c r="D5024" s="42" t="s">
        <v>1956</v>
      </c>
      <c r="E5024" s="42" t="s">
        <v>9129</v>
      </c>
      <c r="F5024" s="42" t="s">
        <v>9200</v>
      </c>
      <c r="G5024" s="30" t="s">
        <v>40</v>
      </c>
      <c r="H5024" s="239">
        <v>0</v>
      </c>
      <c r="I5024" s="313">
        <v>590000000</v>
      </c>
      <c r="J5024" s="68" t="s">
        <v>394</v>
      </c>
      <c r="K5024" s="30" t="s">
        <v>13233</v>
      </c>
      <c r="L5024" s="30" t="s">
        <v>396</v>
      </c>
      <c r="M5024" s="30" t="s">
        <v>69</v>
      </c>
      <c r="N5024" s="30" t="s">
        <v>1481</v>
      </c>
      <c r="O5024" s="30" t="s">
        <v>731</v>
      </c>
      <c r="P5024" s="70">
        <v>796</v>
      </c>
      <c r="Q5024" s="30" t="s">
        <v>47</v>
      </c>
      <c r="R5024" s="291">
        <v>10</v>
      </c>
      <c r="S5024" s="291">
        <v>15</v>
      </c>
      <c r="T5024" s="379">
        <f t="shared" si="425"/>
        <v>150</v>
      </c>
      <c r="U5024" s="291">
        <f t="shared" si="426"/>
        <v>168.00000000000003</v>
      </c>
      <c r="V5024" s="70"/>
      <c r="W5024" s="68">
        <v>2016</v>
      </c>
      <c r="X5024" s="123"/>
    </row>
    <row r="5025" spans="1:24" ht="50.1" customHeight="1">
      <c r="A5025" s="70" t="s">
        <v>13485</v>
      </c>
      <c r="B5025" s="54" t="s">
        <v>35</v>
      </c>
      <c r="C5025" s="42" t="s">
        <v>9128</v>
      </c>
      <c r="D5025" s="42" t="s">
        <v>1956</v>
      </c>
      <c r="E5025" s="42" t="s">
        <v>9129</v>
      </c>
      <c r="F5025" s="42" t="s">
        <v>13486</v>
      </c>
      <c r="G5025" s="30" t="s">
        <v>40</v>
      </c>
      <c r="H5025" s="239">
        <v>0</v>
      </c>
      <c r="I5025" s="313">
        <v>590000000</v>
      </c>
      <c r="J5025" s="68" t="s">
        <v>394</v>
      </c>
      <c r="K5025" s="30" t="s">
        <v>13233</v>
      </c>
      <c r="L5025" s="30" t="s">
        <v>396</v>
      </c>
      <c r="M5025" s="30" t="s">
        <v>69</v>
      </c>
      <c r="N5025" s="30" t="s">
        <v>1481</v>
      </c>
      <c r="O5025" s="30" t="s">
        <v>731</v>
      </c>
      <c r="P5025" s="70">
        <v>796</v>
      </c>
      <c r="Q5025" s="30" t="s">
        <v>47</v>
      </c>
      <c r="R5025" s="291">
        <v>10</v>
      </c>
      <c r="S5025" s="291">
        <v>25</v>
      </c>
      <c r="T5025" s="379">
        <f t="shared" si="425"/>
        <v>250</v>
      </c>
      <c r="U5025" s="291">
        <f t="shared" si="426"/>
        <v>280</v>
      </c>
      <c r="V5025" s="70"/>
      <c r="W5025" s="68">
        <v>2016</v>
      </c>
      <c r="X5025" s="123"/>
    </row>
    <row r="5026" spans="1:24" ht="50.1" customHeight="1">
      <c r="A5026" s="70" t="s">
        <v>13487</v>
      </c>
      <c r="B5026" s="54" t="s">
        <v>35</v>
      </c>
      <c r="C5026" s="42" t="s">
        <v>1966</v>
      </c>
      <c r="D5026" s="42" t="s">
        <v>1956</v>
      </c>
      <c r="E5026" s="42" t="s">
        <v>1967</v>
      </c>
      <c r="F5026" s="42" t="s">
        <v>13488</v>
      </c>
      <c r="G5026" s="30" t="s">
        <v>40</v>
      </c>
      <c r="H5026" s="239">
        <v>0</v>
      </c>
      <c r="I5026" s="313">
        <v>590000000</v>
      </c>
      <c r="J5026" s="68" t="s">
        <v>394</v>
      </c>
      <c r="K5026" s="30" t="s">
        <v>13233</v>
      </c>
      <c r="L5026" s="30" t="s">
        <v>396</v>
      </c>
      <c r="M5026" s="30" t="s">
        <v>69</v>
      </c>
      <c r="N5026" s="30" t="s">
        <v>1481</v>
      </c>
      <c r="O5026" s="30" t="s">
        <v>731</v>
      </c>
      <c r="P5026" s="70">
        <v>796</v>
      </c>
      <c r="Q5026" s="30" t="s">
        <v>47</v>
      </c>
      <c r="R5026" s="291">
        <v>10</v>
      </c>
      <c r="S5026" s="291">
        <v>15</v>
      </c>
      <c r="T5026" s="379">
        <f t="shared" si="425"/>
        <v>150</v>
      </c>
      <c r="U5026" s="291">
        <f t="shared" si="426"/>
        <v>168.00000000000003</v>
      </c>
      <c r="V5026" s="70"/>
      <c r="W5026" s="68">
        <v>2016</v>
      </c>
      <c r="X5026" s="123"/>
    </row>
    <row r="5027" spans="1:24" ht="50.1" customHeight="1">
      <c r="A5027" s="70" t="s">
        <v>13489</v>
      </c>
      <c r="B5027" s="54" t="s">
        <v>35</v>
      </c>
      <c r="C5027" s="42" t="s">
        <v>1966</v>
      </c>
      <c r="D5027" s="42" t="s">
        <v>1956</v>
      </c>
      <c r="E5027" s="42" t="s">
        <v>1967</v>
      </c>
      <c r="F5027" s="42" t="s">
        <v>9216</v>
      </c>
      <c r="G5027" s="30" t="s">
        <v>40</v>
      </c>
      <c r="H5027" s="239">
        <v>0</v>
      </c>
      <c r="I5027" s="313">
        <v>590000000</v>
      </c>
      <c r="J5027" s="68" t="s">
        <v>394</v>
      </c>
      <c r="K5027" s="30" t="s">
        <v>13233</v>
      </c>
      <c r="L5027" s="30" t="s">
        <v>396</v>
      </c>
      <c r="M5027" s="30" t="s">
        <v>69</v>
      </c>
      <c r="N5027" s="30" t="s">
        <v>1481</v>
      </c>
      <c r="O5027" s="30" t="s">
        <v>731</v>
      </c>
      <c r="P5027" s="70">
        <v>796</v>
      </c>
      <c r="Q5027" s="30" t="s">
        <v>47</v>
      </c>
      <c r="R5027" s="291">
        <v>15</v>
      </c>
      <c r="S5027" s="291">
        <v>20</v>
      </c>
      <c r="T5027" s="379">
        <f t="shared" si="425"/>
        <v>300</v>
      </c>
      <c r="U5027" s="291">
        <f t="shared" si="426"/>
        <v>336.00000000000006</v>
      </c>
      <c r="V5027" s="70"/>
      <c r="W5027" s="68">
        <v>2016</v>
      </c>
      <c r="X5027" s="123"/>
    </row>
    <row r="5028" spans="1:24" ht="50.1" customHeight="1">
      <c r="A5028" s="70" t="s">
        <v>13490</v>
      </c>
      <c r="B5028" s="54" t="s">
        <v>35</v>
      </c>
      <c r="C5028" s="42" t="s">
        <v>11992</v>
      </c>
      <c r="D5028" s="42" t="s">
        <v>1956</v>
      </c>
      <c r="E5028" s="42" t="s">
        <v>11993</v>
      </c>
      <c r="F5028" s="42" t="s">
        <v>13491</v>
      </c>
      <c r="G5028" s="30" t="s">
        <v>40</v>
      </c>
      <c r="H5028" s="239">
        <v>0</v>
      </c>
      <c r="I5028" s="313">
        <v>590000000</v>
      </c>
      <c r="J5028" s="68" t="s">
        <v>394</v>
      </c>
      <c r="K5028" s="30" t="s">
        <v>13233</v>
      </c>
      <c r="L5028" s="30" t="s">
        <v>396</v>
      </c>
      <c r="M5028" s="30" t="s">
        <v>69</v>
      </c>
      <c r="N5028" s="30" t="s">
        <v>1481</v>
      </c>
      <c r="O5028" s="30" t="s">
        <v>731</v>
      </c>
      <c r="P5028" s="70">
        <v>796</v>
      </c>
      <c r="Q5028" s="30" t="s">
        <v>47</v>
      </c>
      <c r="R5028" s="291">
        <v>10</v>
      </c>
      <c r="S5028" s="291">
        <v>25</v>
      </c>
      <c r="T5028" s="379">
        <f t="shared" si="425"/>
        <v>250</v>
      </c>
      <c r="U5028" s="291">
        <f t="shared" si="426"/>
        <v>280</v>
      </c>
      <c r="V5028" s="70"/>
      <c r="W5028" s="68">
        <v>2016</v>
      </c>
      <c r="X5028" s="123"/>
    </row>
    <row r="5029" spans="1:24" ht="50.1" customHeight="1">
      <c r="A5029" s="70" t="s">
        <v>13492</v>
      </c>
      <c r="B5029" s="54" t="s">
        <v>35</v>
      </c>
      <c r="C5029" s="42" t="s">
        <v>13493</v>
      </c>
      <c r="D5029" s="42" t="s">
        <v>1956</v>
      </c>
      <c r="E5029" s="42" t="s">
        <v>13494</v>
      </c>
      <c r="F5029" s="42" t="s">
        <v>13495</v>
      </c>
      <c r="G5029" s="30" t="s">
        <v>40</v>
      </c>
      <c r="H5029" s="239">
        <v>0</v>
      </c>
      <c r="I5029" s="313">
        <v>590000000</v>
      </c>
      <c r="J5029" s="68" t="s">
        <v>394</v>
      </c>
      <c r="K5029" s="30" t="s">
        <v>13233</v>
      </c>
      <c r="L5029" s="30" t="s">
        <v>396</v>
      </c>
      <c r="M5029" s="30" t="s">
        <v>69</v>
      </c>
      <c r="N5029" s="30" t="s">
        <v>1481</v>
      </c>
      <c r="O5029" s="30" t="s">
        <v>731</v>
      </c>
      <c r="P5029" s="70">
        <v>796</v>
      </c>
      <c r="Q5029" s="30" t="s">
        <v>47</v>
      </c>
      <c r="R5029" s="291">
        <v>10</v>
      </c>
      <c r="S5029" s="291">
        <v>40</v>
      </c>
      <c r="T5029" s="379">
        <f t="shared" si="425"/>
        <v>400</v>
      </c>
      <c r="U5029" s="291">
        <f t="shared" si="426"/>
        <v>448.00000000000006</v>
      </c>
      <c r="V5029" s="70"/>
      <c r="W5029" s="68">
        <v>2016</v>
      </c>
      <c r="X5029" s="123"/>
    </row>
    <row r="5030" spans="1:24" ht="50.1" customHeight="1">
      <c r="A5030" s="70" t="s">
        <v>13496</v>
      </c>
      <c r="B5030" s="54" t="s">
        <v>35</v>
      </c>
      <c r="C5030" s="42" t="s">
        <v>13497</v>
      </c>
      <c r="D5030" s="42" t="s">
        <v>1956</v>
      </c>
      <c r="E5030" s="42" t="s">
        <v>13498</v>
      </c>
      <c r="F5030" s="42" t="s">
        <v>9220</v>
      </c>
      <c r="G5030" s="30" t="s">
        <v>40</v>
      </c>
      <c r="H5030" s="239">
        <v>0</v>
      </c>
      <c r="I5030" s="313">
        <v>590000000</v>
      </c>
      <c r="J5030" s="68" t="s">
        <v>394</v>
      </c>
      <c r="K5030" s="30" t="s">
        <v>13233</v>
      </c>
      <c r="L5030" s="30" t="s">
        <v>396</v>
      </c>
      <c r="M5030" s="30" t="s">
        <v>69</v>
      </c>
      <c r="N5030" s="30" t="s">
        <v>1481</v>
      </c>
      <c r="O5030" s="30" t="s">
        <v>731</v>
      </c>
      <c r="P5030" s="70">
        <v>796</v>
      </c>
      <c r="Q5030" s="30" t="s">
        <v>47</v>
      </c>
      <c r="R5030" s="291">
        <v>14</v>
      </c>
      <c r="S5030" s="291">
        <v>25</v>
      </c>
      <c r="T5030" s="379">
        <f t="shared" si="425"/>
        <v>350</v>
      </c>
      <c r="U5030" s="291">
        <f t="shared" si="426"/>
        <v>392.00000000000006</v>
      </c>
      <c r="V5030" s="70"/>
      <c r="W5030" s="68">
        <v>2016</v>
      </c>
      <c r="X5030" s="123"/>
    </row>
    <row r="5031" spans="1:24" ht="50.1" customHeight="1">
      <c r="A5031" s="70" t="s">
        <v>13499</v>
      </c>
      <c r="B5031" s="54" t="s">
        <v>35</v>
      </c>
      <c r="C5031" s="42" t="s">
        <v>10862</v>
      </c>
      <c r="D5031" s="42" t="s">
        <v>1956</v>
      </c>
      <c r="E5031" s="42" t="s">
        <v>10863</v>
      </c>
      <c r="F5031" s="42" t="s">
        <v>9226</v>
      </c>
      <c r="G5031" s="30" t="s">
        <v>40</v>
      </c>
      <c r="H5031" s="239">
        <v>0</v>
      </c>
      <c r="I5031" s="313">
        <v>590000000</v>
      </c>
      <c r="J5031" s="68" t="s">
        <v>394</v>
      </c>
      <c r="K5031" s="30" t="s">
        <v>13233</v>
      </c>
      <c r="L5031" s="30" t="s">
        <v>396</v>
      </c>
      <c r="M5031" s="30" t="s">
        <v>69</v>
      </c>
      <c r="N5031" s="30" t="s">
        <v>1481</v>
      </c>
      <c r="O5031" s="30" t="s">
        <v>731</v>
      </c>
      <c r="P5031" s="70">
        <v>796</v>
      </c>
      <c r="Q5031" s="30" t="s">
        <v>47</v>
      </c>
      <c r="R5031" s="291">
        <v>10</v>
      </c>
      <c r="S5031" s="291">
        <v>200</v>
      </c>
      <c r="T5031" s="379">
        <f t="shared" si="425"/>
        <v>2000</v>
      </c>
      <c r="U5031" s="291">
        <f t="shared" si="426"/>
        <v>2240</v>
      </c>
      <c r="V5031" s="70"/>
      <c r="W5031" s="68">
        <v>2016</v>
      </c>
      <c r="X5031" s="123"/>
    </row>
    <row r="5032" spans="1:24" ht="50.1" customHeight="1">
      <c r="A5032" s="70" t="s">
        <v>13500</v>
      </c>
      <c r="B5032" s="54" t="s">
        <v>35</v>
      </c>
      <c r="C5032" s="42" t="s">
        <v>9128</v>
      </c>
      <c r="D5032" s="42" t="s">
        <v>1956</v>
      </c>
      <c r="E5032" s="42" t="s">
        <v>9129</v>
      </c>
      <c r="F5032" s="42" t="s">
        <v>13501</v>
      </c>
      <c r="G5032" s="30" t="s">
        <v>40</v>
      </c>
      <c r="H5032" s="239">
        <v>0</v>
      </c>
      <c r="I5032" s="313">
        <v>590000000</v>
      </c>
      <c r="J5032" s="68" t="s">
        <v>394</v>
      </c>
      <c r="K5032" s="30" t="s">
        <v>13233</v>
      </c>
      <c r="L5032" s="30" t="s">
        <v>396</v>
      </c>
      <c r="M5032" s="30" t="s">
        <v>69</v>
      </c>
      <c r="N5032" s="30" t="s">
        <v>1481</v>
      </c>
      <c r="O5032" s="30" t="s">
        <v>731</v>
      </c>
      <c r="P5032" s="70">
        <v>796</v>
      </c>
      <c r="Q5032" s="30" t="s">
        <v>47</v>
      </c>
      <c r="R5032" s="291">
        <v>24</v>
      </c>
      <c r="S5032" s="291">
        <v>35</v>
      </c>
      <c r="T5032" s="379">
        <f t="shared" si="425"/>
        <v>840</v>
      </c>
      <c r="U5032" s="291">
        <f t="shared" si="426"/>
        <v>940.80000000000007</v>
      </c>
      <c r="V5032" s="70"/>
      <c r="W5032" s="68">
        <v>2016</v>
      </c>
      <c r="X5032" s="123"/>
    </row>
    <row r="5033" spans="1:24" ht="50.1" customHeight="1">
      <c r="A5033" s="70" t="s">
        <v>13502</v>
      </c>
      <c r="B5033" s="54" t="s">
        <v>35</v>
      </c>
      <c r="C5033" s="42" t="s">
        <v>13503</v>
      </c>
      <c r="D5033" s="42" t="s">
        <v>1956</v>
      </c>
      <c r="E5033" s="42" t="s">
        <v>13504</v>
      </c>
      <c r="F5033" s="42" t="s">
        <v>13505</v>
      </c>
      <c r="G5033" s="30" t="s">
        <v>40</v>
      </c>
      <c r="H5033" s="239">
        <v>0</v>
      </c>
      <c r="I5033" s="313">
        <v>590000000</v>
      </c>
      <c r="J5033" s="68" t="s">
        <v>394</v>
      </c>
      <c r="K5033" s="30" t="s">
        <v>13233</v>
      </c>
      <c r="L5033" s="30" t="s">
        <v>396</v>
      </c>
      <c r="M5033" s="30" t="s">
        <v>69</v>
      </c>
      <c r="N5033" s="30" t="s">
        <v>1481</v>
      </c>
      <c r="O5033" s="30" t="s">
        <v>731</v>
      </c>
      <c r="P5033" s="70">
        <v>796</v>
      </c>
      <c r="Q5033" s="30" t="s">
        <v>47</v>
      </c>
      <c r="R5033" s="291">
        <v>52</v>
      </c>
      <c r="S5033" s="291">
        <v>30</v>
      </c>
      <c r="T5033" s="379">
        <f t="shared" si="425"/>
        <v>1560</v>
      </c>
      <c r="U5033" s="291">
        <f t="shared" si="426"/>
        <v>1747.2000000000003</v>
      </c>
      <c r="V5033" s="70"/>
      <c r="W5033" s="68">
        <v>2016</v>
      </c>
      <c r="X5033" s="123"/>
    </row>
    <row r="5034" spans="1:24" ht="50.1" customHeight="1">
      <c r="A5034" s="70" t="s">
        <v>13506</v>
      </c>
      <c r="B5034" s="54" t="s">
        <v>35</v>
      </c>
      <c r="C5034" s="42" t="s">
        <v>10866</v>
      </c>
      <c r="D5034" s="42" t="s">
        <v>1956</v>
      </c>
      <c r="E5034" s="42" t="s">
        <v>10867</v>
      </c>
      <c r="F5034" s="42" t="s">
        <v>13507</v>
      </c>
      <c r="G5034" s="30" t="s">
        <v>40</v>
      </c>
      <c r="H5034" s="239">
        <v>0</v>
      </c>
      <c r="I5034" s="313">
        <v>590000000</v>
      </c>
      <c r="J5034" s="68" t="s">
        <v>394</v>
      </c>
      <c r="K5034" s="30" t="s">
        <v>13233</v>
      </c>
      <c r="L5034" s="30" t="s">
        <v>396</v>
      </c>
      <c r="M5034" s="30" t="s">
        <v>69</v>
      </c>
      <c r="N5034" s="30" t="s">
        <v>1481</v>
      </c>
      <c r="O5034" s="30" t="s">
        <v>731</v>
      </c>
      <c r="P5034" s="70">
        <v>796</v>
      </c>
      <c r="Q5034" s="30" t="s">
        <v>47</v>
      </c>
      <c r="R5034" s="291">
        <v>10</v>
      </c>
      <c r="S5034" s="291">
        <v>35</v>
      </c>
      <c r="T5034" s="379">
        <f t="shared" si="425"/>
        <v>350</v>
      </c>
      <c r="U5034" s="291">
        <f t="shared" si="426"/>
        <v>392.00000000000006</v>
      </c>
      <c r="V5034" s="70"/>
      <c r="W5034" s="68">
        <v>2016</v>
      </c>
      <c r="X5034" s="123"/>
    </row>
    <row r="5035" spans="1:24" ht="50.1" customHeight="1">
      <c r="A5035" s="70" t="s">
        <v>13508</v>
      </c>
      <c r="B5035" s="54" t="s">
        <v>35</v>
      </c>
      <c r="C5035" s="42" t="s">
        <v>13509</v>
      </c>
      <c r="D5035" s="42" t="s">
        <v>13510</v>
      </c>
      <c r="E5035" s="42" t="s">
        <v>13511</v>
      </c>
      <c r="F5035" s="42" t="s">
        <v>13512</v>
      </c>
      <c r="G5035" s="30" t="s">
        <v>40</v>
      </c>
      <c r="H5035" s="239">
        <v>0</v>
      </c>
      <c r="I5035" s="313">
        <v>590000000</v>
      </c>
      <c r="J5035" s="68" t="s">
        <v>394</v>
      </c>
      <c r="K5035" s="30" t="s">
        <v>13233</v>
      </c>
      <c r="L5035" s="30" t="s">
        <v>396</v>
      </c>
      <c r="M5035" s="30" t="s">
        <v>69</v>
      </c>
      <c r="N5035" s="30" t="s">
        <v>1481</v>
      </c>
      <c r="O5035" s="30" t="s">
        <v>731</v>
      </c>
      <c r="P5035" s="70">
        <v>796</v>
      </c>
      <c r="Q5035" s="30" t="s">
        <v>47</v>
      </c>
      <c r="R5035" s="291">
        <v>48</v>
      </c>
      <c r="S5035" s="291">
        <v>320</v>
      </c>
      <c r="T5035" s="379">
        <f t="shared" si="425"/>
        <v>15360</v>
      </c>
      <c r="U5035" s="291">
        <f t="shared" si="426"/>
        <v>17203.2</v>
      </c>
      <c r="V5035" s="70"/>
      <c r="W5035" s="68">
        <v>2016</v>
      </c>
      <c r="X5035" s="123"/>
    </row>
    <row r="5036" spans="1:24" ht="50.1" customHeight="1">
      <c r="A5036" s="70" t="s">
        <v>13513</v>
      </c>
      <c r="B5036" s="54" t="s">
        <v>35</v>
      </c>
      <c r="C5036" s="42" t="s">
        <v>9160</v>
      </c>
      <c r="D5036" s="42" t="s">
        <v>6030</v>
      </c>
      <c r="E5036" s="42" t="s">
        <v>9161</v>
      </c>
      <c r="F5036" s="42" t="s">
        <v>9294</v>
      </c>
      <c r="G5036" s="30" t="s">
        <v>40</v>
      </c>
      <c r="H5036" s="239">
        <v>0</v>
      </c>
      <c r="I5036" s="313">
        <v>590000000</v>
      </c>
      <c r="J5036" s="68" t="s">
        <v>394</v>
      </c>
      <c r="K5036" s="30" t="s">
        <v>13233</v>
      </c>
      <c r="L5036" s="30" t="s">
        <v>396</v>
      </c>
      <c r="M5036" s="30" t="s">
        <v>69</v>
      </c>
      <c r="N5036" s="30" t="s">
        <v>1481</v>
      </c>
      <c r="O5036" s="30" t="s">
        <v>731</v>
      </c>
      <c r="P5036" s="70">
        <v>796</v>
      </c>
      <c r="Q5036" s="30" t="s">
        <v>47</v>
      </c>
      <c r="R5036" s="291">
        <v>32</v>
      </c>
      <c r="S5036" s="291">
        <v>45</v>
      </c>
      <c r="T5036" s="379">
        <f t="shared" si="425"/>
        <v>1440</v>
      </c>
      <c r="U5036" s="291">
        <f t="shared" si="426"/>
        <v>1612.8000000000002</v>
      </c>
      <c r="V5036" s="123"/>
      <c r="W5036" s="68">
        <v>2016</v>
      </c>
      <c r="X5036" s="123"/>
    </row>
    <row r="5037" spans="1:24" ht="50.1" customHeight="1">
      <c r="A5037" s="70" t="s">
        <v>13514</v>
      </c>
      <c r="B5037" s="54" t="s">
        <v>35</v>
      </c>
      <c r="C5037" s="42" t="s">
        <v>9160</v>
      </c>
      <c r="D5037" s="42" t="s">
        <v>6030</v>
      </c>
      <c r="E5037" s="42" t="s">
        <v>9161</v>
      </c>
      <c r="F5037" s="42" t="s">
        <v>9298</v>
      </c>
      <c r="G5037" s="30" t="s">
        <v>40</v>
      </c>
      <c r="H5037" s="239">
        <v>0</v>
      </c>
      <c r="I5037" s="313">
        <v>590000000</v>
      </c>
      <c r="J5037" s="68" t="s">
        <v>394</v>
      </c>
      <c r="K5037" s="30" t="s">
        <v>13233</v>
      </c>
      <c r="L5037" s="30" t="s">
        <v>396</v>
      </c>
      <c r="M5037" s="30" t="s">
        <v>69</v>
      </c>
      <c r="N5037" s="30" t="s">
        <v>1481</v>
      </c>
      <c r="O5037" s="30" t="s">
        <v>731</v>
      </c>
      <c r="P5037" s="70">
        <v>796</v>
      </c>
      <c r="Q5037" s="30" t="s">
        <v>47</v>
      </c>
      <c r="R5037" s="291">
        <v>10</v>
      </c>
      <c r="S5037" s="291">
        <v>75</v>
      </c>
      <c r="T5037" s="379">
        <f t="shared" si="425"/>
        <v>750</v>
      </c>
      <c r="U5037" s="291">
        <f t="shared" si="426"/>
        <v>840.00000000000011</v>
      </c>
      <c r="V5037" s="123"/>
      <c r="W5037" s="68">
        <v>2016</v>
      </c>
      <c r="X5037" s="123"/>
    </row>
    <row r="5038" spans="1:24" ht="50.1" customHeight="1">
      <c r="A5038" s="70" t="s">
        <v>13515</v>
      </c>
      <c r="B5038" s="54" t="s">
        <v>35</v>
      </c>
      <c r="C5038" s="42" t="s">
        <v>9160</v>
      </c>
      <c r="D5038" s="42" t="s">
        <v>6030</v>
      </c>
      <c r="E5038" s="42" t="s">
        <v>9161</v>
      </c>
      <c r="F5038" s="42" t="s">
        <v>9282</v>
      </c>
      <c r="G5038" s="30" t="s">
        <v>40</v>
      </c>
      <c r="H5038" s="239">
        <v>0</v>
      </c>
      <c r="I5038" s="313">
        <v>590000000</v>
      </c>
      <c r="J5038" s="68" t="s">
        <v>394</v>
      </c>
      <c r="K5038" s="30" t="s">
        <v>13233</v>
      </c>
      <c r="L5038" s="30" t="s">
        <v>396</v>
      </c>
      <c r="M5038" s="30" t="s">
        <v>69</v>
      </c>
      <c r="N5038" s="30" t="s">
        <v>1481</v>
      </c>
      <c r="O5038" s="30" t="s">
        <v>731</v>
      </c>
      <c r="P5038" s="70">
        <v>796</v>
      </c>
      <c r="Q5038" s="30" t="s">
        <v>47</v>
      </c>
      <c r="R5038" s="291">
        <v>10</v>
      </c>
      <c r="S5038" s="291">
        <v>45</v>
      </c>
      <c r="T5038" s="379">
        <f t="shared" si="425"/>
        <v>450</v>
      </c>
      <c r="U5038" s="291">
        <f t="shared" si="426"/>
        <v>504.00000000000006</v>
      </c>
      <c r="V5038" s="123"/>
      <c r="W5038" s="68">
        <v>2016</v>
      </c>
      <c r="X5038" s="123"/>
    </row>
    <row r="5039" spans="1:24" ht="50.1" customHeight="1">
      <c r="A5039" s="70" t="s">
        <v>13516</v>
      </c>
      <c r="B5039" s="54" t="s">
        <v>35</v>
      </c>
      <c r="C5039" s="42" t="s">
        <v>10692</v>
      </c>
      <c r="D5039" s="42" t="s">
        <v>5074</v>
      </c>
      <c r="E5039" s="42" t="s">
        <v>10693</v>
      </c>
      <c r="F5039" s="42" t="s">
        <v>13517</v>
      </c>
      <c r="G5039" s="30" t="s">
        <v>40</v>
      </c>
      <c r="H5039" s="239">
        <v>0</v>
      </c>
      <c r="I5039" s="313">
        <v>590000000</v>
      </c>
      <c r="J5039" s="68" t="s">
        <v>394</v>
      </c>
      <c r="K5039" s="30" t="s">
        <v>13233</v>
      </c>
      <c r="L5039" s="30" t="s">
        <v>396</v>
      </c>
      <c r="M5039" s="30" t="s">
        <v>69</v>
      </c>
      <c r="N5039" s="30" t="s">
        <v>1481</v>
      </c>
      <c r="O5039" s="30" t="s">
        <v>731</v>
      </c>
      <c r="P5039" s="70">
        <v>796</v>
      </c>
      <c r="Q5039" s="30" t="s">
        <v>47</v>
      </c>
      <c r="R5039" s="291">
        <v>20</v>
      </c>
      <c r="S5039" s="291">
        <v>15</v>
      </c>
      <c r="T5039" s="379">
        <f t="shared" si="425"/>
        <v>300</v>
      </c>
      <c r="U5039" s="291">
        <f t="shared" si="426"/>
        <v>336.00000000000006</v>
      </c>
      <c r="V5039" s="123"/>
      <c r="W5039" s="68">
        <v>2016</v>
      </c>
      <c r="X5039" s="123"/>
    </row>
    <row r="5040" spans="1:24" ht="50.1" customHeight="1">
      <c r="A5040" s="70" t="s">
        <v>13518</v>
      </c>
      <c r="B5040" s="54" t="s">
        <v>35</v>
      </c>
      <c r="C5040" s="42" t="s">
        <v>1810</v>
      </c>
      <c r="D5040" s="42" t="s">
        <v>1802</v>
      </c>
      <c r="E5040" s="42" t="s">
        <v>1811</v>
      </c>
      <c r="F5040" s="42" t="s">
        <v>13519</v>
      </c>
      <c r="G5040" s="30" t="s">
        <v>40</v>
      </c>
      <c r="H5040" s="239">
        <v>0</v>
      </c>
      <c r="I5040" s="313">
        <v>590000000</v>
      </c>
      <c r="J5040" s="68" t="s">
        <v>394</v>
      </c>
      <c r="K5040" s="30" t="s">
        <v>13233</v>
      </c>
      <c r="L5040" s="30" t="s">
        <v>396</v>
      </c>
      <c r="M5040" s="30" t="s">
        <v>69</v>
      </c>
      <c r="N5040" s="30" t="s">
        <v>1481</v>
      </c>
      <c r="O5040" s="30" t="s">
        <v>731</v>
      </c>
      <c r="P5040" s="70">
        <v>796</v>
      </c>
      <c r="Q5040" s="30" t="s">
        <v>47</v>
      </c>
      <c r="R5040" s="291">
        <v>14</v>
      </c>
      <c r="S5040" s="291">
        <v>650</v>
      </c>
      <c r="T5040" s="379">
        <f t="shared" si="425"/>
        <v>9100</v>
      </c>
      <c r="U5040" s="291">
        <f t="shared" si="426"/>
        <v>10192.000000000002</v>
      </c>
      <c r="V5040" s="123"/>
      <c r="W5040" s="68">
        <v>2016</v>
      </c>
      <c r="X5040" s="123"/>
    </row>
    <row r="5041" spans="1:24" ht="50.1" customHeight="1">
      <c r="A5041" s="70" t="s">
        <v>13520</v>
      </c>
      <c r="B5041" s="54" t="s">
        <v>35</v>
      </c>
      <c r="C5041" s="42" t="s">
        <v>12012</v>
      </c>
      <c r="D5041" s="42" t="s">
        <v>3800</v>
      </c>
      <c r="E5041" s="42" t="s">
        <v>12013</v>
      </c>
      <c r="F5041" s="42" t="s">
        <v>13521</v>
      </c>
      <c r="G5041" s="30" t="s">
        <v>40</v>
      </c>
      <c r="H5041" s="239">
        <v>0</v>
      </c>
      <c r="I5041" s="313">
        <v>590000000</v>
      </c>
      <c r="J5041" s="68" t="s">
        <v>394</v>
      </c>
      <c r="K5041" s="30" t="s">
        <v>13233</v>
      </c>
      <c r="L5041" s="30" t="s">
        <v>396</v>
      </c>
      <c r="M5041" s="30" t="s">
        <v>69</v>
      </c>
      <c r="N5041" s="30" t="s">
        <v>1481</v>
      </c>
      <c r="O5041" s="30" t="s">
        <v>731</v>
      </c>
      <c r="P5041" s="70">
        <v>796</v>
      </c>
      <c r="Q5041" s="30" t="s">
        <v>47</v>
      </c>
      <c r="R5041" s="291">
        <v>30</v>
      </c>
      <c r="S5041" s="291">
        <v>450</v>
      </c>
      <c r="T5041" s="379">
        <f t="shared" si="425"/>
        <v>13500</v>
      </c>
      <c r="U5041" s="291">
        <f t="shared" si="426"/>
        <v>15120.000000000002</v>
      </c>
      <c r="V5041" s="123"/>
      <c r="W5041" s="68">
        <v>2016</v>
      </c>
      <c r="X5041" s="123"/>
    </row>
    <row r="5042" spans="1:24" ht="50.1" customHeight="1">
      <c r="A5042" s="70" t="s">
        <v>13522</v>
      </c>
      <c r="B5042" s="54" t="s">
        <v>35</v>
      </c>
      <c r="C5042" s="42" t="s">
        <v>585</v>
      </c>
      <c r="D5042" s="42" t="s">
        <v>549</v>
      </c>
      <c r="E5042" s="42" t="s">
        <v>586</v>
      </c>
      <c r="F5042" s="42" t="s">
        <v>13523</v>
      </c>
      <c r="G5042" s="30" t="s">
        <v>40</v>
      </c>
      <c r="H5042" s="239">
        <v>0</v>
      </c>
      <c r="I5042" s="313">
        <v>590000000</v>
      </c>
      <c r="J5042" s="68" t="s">
        <v>394</v>
      </c>
      <c r="K5042" s="30" t="s">
        <v>13233</v>
      </c>
      <c r="L5042" s="30" t="s">
        <v>396</v>
      </c>
      <c r="M5042" s="30" t="s">
        <v>69</v>
      </c>
      <c r="N5042" s="30" t="s">
        <v>1481</v>
      </c>
      <c r="O5042" s="30" t="s">
        <v>731</v>
      </c>
      <c r="P5042" s="70">
        <v>796</v>
      </c>
      <c r="Q5042" s="30" t="s">
        <v>47</v>
      </c>
      <c r="R5042" s="291">
        <v>3</v>
      </c>
      <c r="S5042" s="291">
        <v>750</v>
      </c>
      <c r="T5042" s="379">
        <f t="shared" si="425"/>
        <v>2250</v>
      </c>
      <c r="U5042" s="291">
        <f t="shared" si="426"/>
        <v>2520.0000000000005</v>
      </c>
      <c r="V5042" s="123"/>
      <c r="W5042" s="68">
        <v>2016</v>
      </c>
      <c r="X5042" s="123"/>
    </row>
    <row r="5043" spans="1:24" ht="50.1" customHeight="1">
      <c r="A5043" s="70" t="s">
        <v>13524</v>
      </c>
      <c r="B5043" s="30" t="s">
        <v>35</v>
      </c>
      <c r="C5043" s="42" t="s">
        <v>13525</v>
      </c>
      <c r="D5043" s="42" t="s">
        <v>4247</v>
      </c>
      <c r="E5043" s="42" t="s">
        <v>13526</v>
      </c>
      <c r="F5043" s="42" t="s">
        <v>13527</v>
      </c>
      <c r="G5043" s="30" t="s">
        <v>40</v>
      </c>
      <c r="H5043" s="30">
        <v>0</v>
      </c>
      <c r="I5043" s="32">
        <v>590000000</v>
      </c>
      <c r="J5043" s="32" t="s">
        <v>41</v>
      </c>
      <c r="K5043" s="30" t="s">
        <v>13233</v>
      </c>
      <c r="L5043" s="32" t="s">
        <v>3417</v>
      </c>
      <c r="M5043" s="30" t="s">
        <v>44</v>
      </c>
      <c r="N5043" s="30" t="s">
        <v>45</v>
      </c>
      <c r="O5043" s="32" t="s">
        <v>1844</v>
      </c>
      <c r="P5043" s="30">
        <v>796</v>
      </c>
      <c r="Q5043" s="30" t="s">
        <v>47</v>
      </c>
      <c r="R5043" s="102">
        <v>12</v>
      </c>
      <c r="S5043" s="102">
        <v>4600</v>
      </c>
      <c r="T5043" s="58">
        <f>R5043*S5043</f>
        <v>55200</v>
      </c>
      <c r="U5043" s="58">
        <f t="shared" si="426"/>
        <v>61824.000000000007</v>
      </c>
      <c r="V5043" s="116"/>
      <c r="W5043" s="32">
        <v>2016</v>
      </c>
      <c r="X5043" s="30"/>
    </row>
    <row r="5044" spans="1:24" ht="50.1" customHeight="1">
      <c r="A5044" s="70" t="s">
        <v>13528</v>
      </c>
      <c r="B5044" s="30" t="s">
        <v>35</v>
      </c>
      <c r="C5044" s="220" t="s">
        <v>12752</v>
      </c>
      <c r="D5044" s="220" t="s">
        <v>3020</v>
      </c>
      <c r="E5044" s="220" t="s">
        <v>12753</v>
      </c>
      <c r="F5044" s="220" t="s">
        <v>13529</v>
      </c>
      <c r="G5044" s="253" t="s">
        <v>40</v>
      </c>
      <c r="H5044" s="30">
        <v>0</v>
      </c>
      <c r="I5044" s="67">
        <v>590000000</v>
      </c>
      <c r="J5044" s="32" t="s">
        <v>41</v>
      </c>
      <c r="K5044" s="48" t="s">
        <v>13233</v>
      </c>
      <c r="L5044" s="32" t="s">
        <v>43</v>
      </c>
      <c r="M5044" s="30" t="s">
        <v>69</v>
      </c>
      <c r="N5044" s="30" t="s">
        <v>12729</v>
      </c>
      <c r="O5044" s="67" t="s">
        <v>13530</v>
      </c>
      <c r="P5044" s="30">
        <v>796</v>
      </c>
      <c r="Q5044" s="30" t="s">
        <v>47</v>
      </c>
      <c r="R5044" s="43">
        <v>1</v>
      </c>
      <c r="S5044" s="43">
        <v>45900</v>
      </c>
      <c r="T5044" s="43">
        <f>R5044*S5044</f>
        <v>45900</v>
      </c>
      <c r="U5044" s="43">
        <f t="shared" si="426"/>
        <v>51408.000000000007</v>
      </c>
      <c r="V5044" s="314"/>
      <c r="W5044" s="32">
        <v>2016</v>
      </c>
      <c r="X5044" s="30"/>
    </row>
    <row r="5045" spans="1:24" ht="50.1" customHeight="1">
      <c r="A5045" s="70" t="s">
        <v>13531</v>
      </c>
      <c r="B5045" s="30" t="s">
        <v>35</v>
      </c>
      <c r="C5045" s="220" t="s">
        <v>12752</v>
      </c>
      <c r="D5045" s="220" t="s">
        <v>3020</v>
      </c>
      <c r="E5045" s="220" t="s">
        <v>12753</v>
      </c>
      <c r="F5045" s="220" t="s">
        <v>13532</v>
      </c>
      <c r="G5045" s="253" t="s">
        <v>40</v>
      </c>
      <c r="H5045" s="30">
        <v>0</v>
      </c>
      <c r="I5045" s="67">
        <v>590000000</v>
      </c>
      <c r="J5045" s="32" t="s">
        <v>41</v>
      </c>
      <c r="K5045" s="48" t="s">
        <v>13233</v>
      </c>
      <c r="L5045" s="32" t="s">
        <v>43</v>
      </c>
      <c r="M5045" s="30" t="s">
        <v>69</v>
      </c>
      <c r="N5045" s="30" t="s">
        <v>12729</v>
      </c>
      <c r="O5045" s="67" t="s">
        <v>13530</v>
      </c>
      <c r="P5045" s="30">
        <v>796</v>
      </c>
      <c r="Q5045" s="30" t="s">
        <v>47</v>
      </c>
      <c r="R5045" s="43">
        <v>1</v>
      </c>
      <c r="S5045" s="43">
        <v>55100</v>
      </c>
      <c r="T5045" s="43">
        <f t="shared" ref="T5045:T5108" si="427">S5045*R5045</f>
        <v>55100</v>
      </c>
      <c r="U5045" s="43">
        <f t="shared" si="426"/>
        <v>61712.000000000007</v>
      </c>
      <c r="V5045" s="314"/>
      <c r="W5045" s="32">
        <v>2016</v>
      </c>
      <c r="X5045" s="30"/>
    </row>
    <row r="5046" spans="1:24" ht="50.1" customHeight="1">
      <c r="A5046" s="70" t="s">
        <v>13533</v>
      </c>
      <c r="B5046" s="30" t="s">
        <v>35</v>
      </c>
      <c r="C5046" s="220" t="s">
        <v>12752</v>
      </c>
      <c r="D5046" s="220" t="s">
        <v>3020</v>
      </c>
      <c r="E5046" s="220" t="s">
        <v>12753</v>
      </c>
      <c r="F5046" s="220" t="s">
        <v>13534</v>
      </c>
      <c r="G5046" s="253" t="s">
        <v>40</v>
      </c>
      <c r="H5046" s="30">
        <v>0</v>
      </c>
      <c r="I5046" s="67">
        <v>590000000</v>
      </c>
      <c r="J5046" s="32" t="s">
        <v>41</v>
      </c>
      <c r="K5046" s="48" t="s">
        <v>13233</v>
      </c>
      <c r="L5046" s="32" t="s">
        <v>43</v>
      </c>
      <c r="M5046" s="30" t="s">
        <v>69</v>
      </c>
      <c r="N5046" s="30" t="s">
        <v>12729</v>
      </c>
      <c r="O5046" s="67" t="s">
        <v>13530</v>
      </c>
      <c r="P5046" s="30">
        <v>796</v>
      </c>
      <c r="Q5046" s="30" t="s">
        <v>47</v>
      </c>
      <c r="R5046" s="43">
        <v>1</v>
      </c>
      <c r="S5046" s="43">
        <v>68900</v>
      </c>
      <c r="T5046" s="43">
        <f t="shared" si="427"/>
        <v>68900</v>
      </c>
      <c r="U5046" s="43">
        <f t="shared" si="426"/>
        <v>77168.000000000015</v>
      </c>
      <c r="V5046" s="314"/>
      <c r="W5046" s="32">
        <v>2016</v>
      </c>
      <c r="X5046" s="30"/>
    </row>
    <row r="5047" spans="1:24" ht="50.1" customHeight="1">
      <c r="A5047" s="70" t="s">
        <v>13535</v>
      </c>
      <c r="B5047" s="30" t="s">
        <v>35</v>
      </c>
      <c r="C5047" s="220" t="s">
        <v>12695</v>
      </c>
      <c r="D5047" s="220" t="s">
        <v>1889</v>
      </c>
      <c r="E5047" s="220" t="s">
        <v>12696</v>
      </c>
      <c r="F5047" s="220" t="s">
        <v>13536</v>
      </c>
      <c r="G5047" s="253" t="s">
        <v>40</v>
      </c>
      <c r="H5047" s="30">
        <v>0</v>
      </c>
      <c r="I5047" s="67">
        <v>590000000</v>
      </c>
      <c r="J5047" s="32" t="s">
        <v>41</v>
      </c>
      <c r="K5047" s="48" t="s">
        <v>13233</v>
      </c>
      <c r="L5047" s="32" t="s">
        <v>43</v>
      </c>
      <c r="M5047" s="30" t="s">
        <v>69</v>
      </c>
      <c r="N5047" s="30" t="s">
        <v>12729</v>
      </c>
      <c r="O5047" s="67" t="s">
        <v>13530</v>
      </c>
      <c r="P5047" s="30">
        <v>796</v>
      </c>
      <c r="Q5047" s="30" t="s">
        <v>47</v>
      </c>
      <c r="R5047" s="43">
        <v>1</v>
      </c>
      <c r="S5047" s="43">
        <v>41300</v>
      </c>
      <c r="T5047" s="43">
        <f t="shared" si="427"/>
        <v>41300</v>
      </c>
      <c r="U5047" s="43">
        <f t="shared" si="426"/>
        <v>46256.000000000007</v>
      </c>
      <c r="V5047" s="314"/>
      <c r="W5047" s="32">
        <v>2016</v>
      </c>
      <c r="X5047" s="30"/>
    </row>
    <row r="5048" spans="1:24" ht="50.1" customHeight="1">
      <c r="A5048" s="70" t="s">
        <v>13537</v>
      </c>
      <c r="B5048" s="30" t="s">
        <v>35</v>
      </c>
      <c r="C5048" s="220" t="s">
        <v>12695</v>
      </c>
      <c r="D5048" s="220" t="s">
        <v>1889</v>
      </c>
      <c r="E5048" s="220" t="s">
        <v>12696</v>
      </c>
      <c r="F5048" s="220" t="s">
        <v>13538</v>
      </c>
      <c r="G5048" s="253" t="s">
        <v>40</v>
      </c>
      <c r="H5048" s="30">
        <v>0</v>
      </c>
      <c r="I5048" s="67">
        <v>590000000</v>
      </c>
      <c r="J5048" s="32" t="s">
        <v>41</v>
      </c>
      <c r="K5048" s="48" t="s">
        <v>13233</v>
      </c>
      <c r="L5048" s="32" t="s">
        <v>43</v>
      </c>
      <c r="M5048" s="30" t="s">
        <v>69</v>
      </c>
      <c r="N5048" s="30" t="s">
        <v>12729</v>
      </c>
      <c r="O5048" s="67" t="s">
        <v>13530</v>
      </c>
      <c r="P5048" s="30">
        <v>796</v>
      </c>
      <c r="Q5048" s="30" t="s">
        <v>47</v>
      </c>
      <c r="R5048" s="43">
        <v>1</v>
      </c>
      <c r="S5048" s="43">
        <v>47900</v>
      </c>
      <c r="T5048" s="43">
        <f t="shared" si="427"/>
        <v>47900</v>
      </c>
      <c r="U5048" s="43">
        <f t="shared" si="426"/>
        <v>53648.000000000007</v>
      </c>
      <c r="V5048" s="314"/>
      <c r="W5048" s="32">
        <v>2016</v>
      </c>
      <c r="X5048" s="30"/>
    </row>
    <row r="5049" spans="1:24" ht="50.1" customHeight="1">
      <c r="A5049" s="70" t="s">
        <v>13539</v>
      </c>
      <c r="B5049" s="30" t="s">
        <v>35</v>
      </c>
      <c r="C5049" s="220" t="s">
        <v>12695</v>
      </c>
      <c r="D5049" s="220" t="s">
        <v>1889</v>
      </c>
      <c r="E5049" s="220" t="s">
        <v>12696</v>
      </c>
      <c r="F5049" s="220" t="s">
        <v>13540</v>
      </c>
      <c r="G5049" s="253" t="s">
        <v>40</v>
      </c>
      <c r="H5049" s="30">
        <v>0</v>
      </c>
      <c r="I5049" s="67">
        <v>590000000</v>
      </c>
      <c r="J5049" s="32" t="s">
        <v>41</v>
      </c>
      <c r="K5049" s="48" t="s">
        <v>13233</v>
      </c>
      <c r="L5049" s="32" t="s">
        <v>43</v>
      </c>
      <c r="M5049" s="30" t="s">
        <v>69</v>
      </c>
      <c r="N5049" s="30" t="s">
        <v>12729</v>
      </c>
      <c r="O5049" s="67" t="s">
        <v>13530</v>
      </c>
      <c r="P5049" s="30">
        <v>796</v>
      </c>
      <c r="Q5049" s="30" t="s">
        <v>47</v>
      </c>
      <c r="R5049" s="43">
        <v>1</v>
      </c>
      <c r="S5049" s="43">
        <v>56250</v>
      </c>
      <c r="T5049" s="43">
        <f t="shared" si="427"/>
        <v>56250</v>
      </c>
      <c r="U5049" s="43">
        <f t="shared" si="426"/>
        <v>63000.000000000007</v>
      </c>
      <c r="V5049" s="314"/>
      <c r="W5049" s="32">
        <v>2016</v>
      </c>
      <c r="X5049" s="30"/>
    </row>
    <row r="5050" spans="1:24" ht="50.1" customHeight="1">
      <c r="A5050" s="70" t="s">
        <v>13541</v>
      </c>
      <c r="B5050" s="30" t="s">
        <v>35</v>
      </c>
      <c r="C5050" s="220" t="s">
        <v>12695</v>
      </c>
      <c r="D5050" s="220" t="s">
        <v>1889</v>
      </c>
      <c r="E5050" s="220" t="s">
        <v>12696</v>
      </c>
      <c r="F5050" s="433" t="s">
        <v>13542</v>
      </c>
      <c r="G5050" s="253" t="s">
        <v>40</v>
      </c>
      <c r="H5050" s="30">
        <v>0</v>
      </c>
      <c r="I5050" s="67">
        <v>590000000</v>
      </c>
      <c r="J5050" s="32" t="s">
        <v>41</v>
      </c>
      <c r="K5050" s="48" t="s">
        <v>13233</v>
      </c>
      <c r="L5050" s="32" t="s">
        <v>43</v>
      </c>
      <c r="M5050" s="30" t="s">
        <v>69</v>
      </c>
      <c r="N5050" s="30" t="s">
        <v>12729</v>
      </c>
      <c r="O5050" s="67" t="s">
        <v>13530</v>
      </c>
      <c r="P5050" s="30">
        <v>796</v>
      </c>
      <c r="Q5050" s="30" t="s">
        <v>47</v>
      </c>
      <c r="R5050" s="43">
        <v>1</v>
      </c>
      <c r="S5050" s="43">
        <v>52650</v>
      </c>
      <c r="T5050" s="43">
        <f t="shared" si="427"/>
        <v>52650</v>
      </c>
      <c r="U5050" s="43">
        <f t="shared" si="426"/>
        <v>58968.000000000007</v>
      </c>
      <c r="V5050" s="314"/>
      <c r="W5050" s="32">
        <v>2016</v>
      </c>
      <c r="X5050" s="30"/>
    </row>
    <row r="5051" spans="1:24" ht="50.1" customHeight="1">
      <c r="A5051" s="70" t="s">
        <v>13543</v>
      </c>
      <c r="B5051" s="30" t="s">
        <v>35</v>
      </c>
      <c r="C5051" s="220" t="s">
        <v>12752</v>
      </c>
      <c r="D5051" s="220" t="s">
        <v>3020</v>
      </c>
      <c r="E5051" s="220" t="s">
        <v>12753</v>
      </c>
      <c r="F5051" s="220" t="s">
        <v>13544</v>
      </c>
      <c r="G5051" s="253" t="s">
        <v>40</v>
      </c>
      <c r="H5051" s="30">
        <v>0</v>
      </c>
      <c r="I5051" s="67">
        <v>590000000</v>
      </c>
      <c r="J5051" s="32" t="s">
        <v>41</v>
      </c>
      <c r="K5051" s="48" t="s">
        <v>13233</v>
      </c>
      <c r="L5051" s="32" t="s">
        <v>43</v>
      </c>
      <c r="M5051" s="30" t="s">
        <v>69</v>
      </c>
      <c r="N5051" s="30" t="s">
        <v>12729</v>
      </c>
      <c r="O5051" s="67" t="s">
        <v>13530</v>
      </c>
      <c r="P5051" s="30">
        <v>796</v>
      </c>
      <c r="Q5051" s="30" t="s">
        <v>47</v>
      </c>
      <c r="R5051" s="43">
        <v>2</v>
      </c>
      <c r="S5051" s="43">
        <v>19650</v>
      </c>
      <c r="T5051" s="43">
        <f t="shared" si="427"/>
        <v>39300</v>
      </c>
      <c r="U5051" s="43">
        <f t="shared" si="426"/>
        <v>44016.000000000007</v>
      </c>
      <c r="V5051" s="314"/>
      <c r="W5051" s="32">
        <v>2016</v>
      </c>
      <c r="X5051" s="30"/>
    </row>
    <row r="5052" spans="1:24" ht="50.1" customHeight="1">
      <c r="A5052" s="70" t="s">
        <v>13545</v>
      </c>
      <c r="B5052" s="30" t="s">
        <v>35</v>
      </c>
      <c r="C5052" s="220" t="s">
        <v>12752</v>
      </c>
      <c r="D5052" s="220" t="s">
        <v>3020</v>
      </c>
      <c r="E5052" s="220" t="s">
        <v>12753</v>
      </c>
      <c r="F5052" s="220" t="s">
        <v>13546</v>
      </c>
      <c r="G5052" s="253" t="s">
        <v>40</v>
      </c>
      <c r="H5052" s="30">
        <v>0</v>
      </c>
      <c r="I5052" s="67">
        <v>590000000</v>
      </c>
      <c r="J5052" s="32" t="s">
        <v>41</v>
      </c>
      <c r="K5052" s="48" t="s">
        <v>13233</v>
      </c>
      <c r="L5052" s="32" t="s">
        <v>43</v>
      </c>
      <c r="M5052" s="30" t="s">
        <v>69</v>
      </c>
      <c r="N5052" s="30" t="s">
        <v>12729</v>
      </c>
      <c r="O5052" s="67" t="s">
        <v>13530</v>
      </c>
      <c r="P5052" s="30">
        <v>796</v>
      </c>
      <c r="Q5052" s="30" t="s">
        <v>47</v>
      </c>
      <c r="R5052" s="43">
        <v>2</v>
      </c>
      <c r="S5052" s="43">
        <v>24200</v>
      </c>
      <c r="T5052" s="43">
        <f t="shared" si="427"/>
        <v>48400</v>
      </c>
      <c r="U5052" s="43">
        <f t="shared" si="426"/>
        <v>54208.000000000007</v>
      </c>
      <c r="V5052" s="314"/>
      <c r="W5052" s="32">
        <v>2016</v>
      </c>
      <c r="X5052" s="30"/>
    </row>
    <row r="5053" spans="1:24" ht="50.1" customHeight="1">
      <c r="A5053" s="70" t="s">
        <v>13547</v>
      </c>
      <c r="B5053" s="30" t="s">
        <v>35</v>
      </c>
      <c r="C5053" s="220" t="s">
        <v>12752</v>
      </c>
      <c r="D5053" s="220" t="s">
        <v>3020</v>
      </c>
      <c r="E5053" s="220" t="s">
        <v>12753</v>
      </c>
      <c r="F5053" s="220" t="s">
        <v>13548</v>
      </c>
      <c r="G5053" s="253" t="s">
        <v>40</v>
      </c>
      <c r="H5053" s="30">
        <v>0</v>
      </c>
      <c r="I5053" s="67">
        <v>590000000</v>
      </c>
      <c r="J5053" s="32" t="s">
        <v>41</v>
      </c>
      <c r="K5053" s="48" t="s">
        <v>13233</v>
      </c>
      <c r="L5053" s="32" t="s">
        <v>43</v>
      </c>
      <c r="M5053" s="30" t="s">
        <v>69</v>
      </c>
      <c r="N5053" s="30" t="s">
        <v>12729</v>
      </c>
      <c r="O5053" s="67" t="s">
        <v>13530</v>
      </c>
      <c r="P5053" s="30">
        <v>796</v>
      </c>
      <c r="Q5053" s="30" t="s">
        <v>47</v>
      </c>
      <c r="R5053" s="43">
        <v>4</v>
      </c>
      <c r="S5053" s="43">
        <v>25300</v>
      </c>
      <c r="T5053" s="43">
        <f t="shared" si="427"/>
        <v>101200</v>
      </c>
      <c r="U5053" s="43">
        <f t="shared" si="426"/>
        <v>113344.00000000001</v>
      </c>
      <c r="V5053" s="314"/>
      <c r="W5053" s="32">
        <v>2016</v>
      </c>
      <c r="X5053" s="30"/>
    </row>
    <row r="5054" spans="1:24" ht="50.1" customHeight="1">
      <c r="A5054" s="70" t="s">
        <v>13549</v>
      </c>
      <c r="B5054" s="30" t="s">
        <v>35</v>
      </c>
      <c r="C5054" s="220" t="s">
        <v>12695</v>
      </c>
      <c r="D5054" s="220" t="s">
        <v>1889</v>
      </c>
      <c r="E5054" s="220" t="s">
        <v>12696</v>
      </c>
      <c r="F5054" s="220" t="s">
        <v>13550</v>
      </c>
      <c r="G5054" s="253" t="s">
        <v>40</v>
      </c>
      <c r="H5054" s="30">
        <v>0</v>
      </c>
      <c r="I5054" s="67">
        <v>590000000</v>
      </c>
      <c r="J5054" s="32" t="s">
        <v>41</v>
      </c>
      <c r="K5054" s="48" t="s">
        <v>13233</v>
      </c>
      <c r="L5054" s="32" t="s">
        <v>43</v>
      </c>
      <c r="M5054" s="30" t="s">
        <v>69</v>
      </c>
      <c r="N5054" s="30" t="s">
        <v>12729</v>
      </c>
      <c r="O5054" s="67" t="s">
        <v>13530</v>
      </c>
      <c r="P5054" s="30">
        <v>796</v>
      </c>
      <c r="Q5054" s="30" t="s">
        <v>47</v>
      </c>
      <c r="R5054" s="43">
        <v>2</v>
      </c>
      <c r="S5054" s="43">
        <v>15500</v>
      </c>
      <c r="T5054" s="43">
        <f t="shared" si="427"/>
        <v>31000</v>
      </c>
      <c r="U5054" s="43">
        <f t="shared" si="426"/>
        <v>34720</v>
      </c>
      <c r="V5054" s="314"/>
      <c r="W5054" s="32">
        <v>2016</v>
      </c>
      <c r="X5054" s="30"/>
    </row>
    <row r="5055" spans="1:24" ht="50.1" customHeight="1">
      <c r="A5055" s="70" t="s">
        <v>13551</v>
      </c>
      <c r="B5055" s="30" t="s">
        <v>35</v>
      </c>
      <c r="C5055" s="220" t="s">
        <v>12695</v>
      </c>
      <c r="D5055" s="220" t="s">
        <v>1889</v>
      </c>
      <c r="E5055" s="220" t="s">
        <v>12696</v>
      </c>
      <c r="F5055" s="220" t="s">
        <v>13552</v>
      </c>
      <c r="G5055" s="253" t="s">
        <v>40</v>
      </c>
      <c r="H5055" s="30">
        <v>0</v>
      </c>
      <c r="I5055" s="67">
        <v>590000000</v>
      </c>
      <c r="J5055" s="32" t="s">
        <v>41</v>
      </c>
      <c r="K5055" s="48" t="s">
        <v>13233</v>
      </c>
      <c r="L5055" s="32" t="s">
        <v>43</v>
      </c>
      <c r="M5055" s="30" t="s">
        <v>69</v>
      </c>
      <c r="N5055" s="30" t="s">
        <v>12729</v>
      </c>
      <c r="O5055" s="67" t="s">
        <v>13530</v>
      </c>
      <c r="P5055" s="30">
        <v>796</v>
      </c>
      <c r="Q5055" s="30" t="s">
        <v>47</v>
      </c>
      <c r="R5055" s="43">
        <v>2</v>
      </c>
      <c r="S5055" s="43">
        <v>21700</v>
      </c>
      <c r="T5055" s="43">
        <f t="shared" si="427"/>
        <v>43400</v>
      </c>
      <c r="U5055" s="43">
        <f t="shared" si="426"/>
        <v>48608.000000000007</v>
      </c>
      <c r="V5055" s="314"/>
      <c r="W5055" s="32">
        <v>2016</v>
      </c>
      <c r="X5055" s="30"/>
    </row>
    <row r="5056" spans="1:24" ht="50.1" customHeight="1">
      <c r="A5056" s="70" t="s">
        <v>13553</v>
      </c>
      <c r="B5056" s="30" t="s">
        <v>35</v>
      </c>
      <c r="C5056" s="220" t="s">
        <v>12695</v>
      </c>
      <c r="D5056" s="220" t="s">
        <v>1889</v>
      </c>
      <c r="E5056" s="220" t="s">
        <v>12696</v>
      </c>
      <c r="F5056" s="220" t="s">
        <v>13554</v>
      </c>
      <c r="G5056" s="253" t="s">
        <v>40</v>
      </c>
      <c r="H5056" s="30">
        <v>0</v>
      </c>
      <c r="I5056" s="67">
        <v>590000000</v>
      </c>
      <c r="J5056" s="32" t="s">
        <v>41</v>
      </c>
      <c r="K5056" s="48" t="s">
        <v>13233</v>
      </c>
      <c r="L5056" s="32" t="s">
        <v>43</v>
      </c>
      <c r="M5056" s="30" t="s">
        <v>69</v>
      </c>
      <c r="N5056" s="30" t="s">
        <v>12729</v>
      </c>
      <c r="O5056" s="67" t="s">
        <v>13530</v>
      </c>
      <c r="P5056" s="30">
        <v>796</v>
      </c>
      <c r="Q5056" s="30" t="s">
        <v>47</v>
      </c>
      <c r="R5056" s="43">
        <v>4</v>
      </c>
      <c r="S5056" s="43">
        <v>18800</v>
      </c>
      <c r="T5056" s="43">
        <f t="shared" si="427"/>
        <v>75200</v>
      </c>
      <c r="U5056" s="43">
        <f t="shared" si="426"/>
        <v>84224.000000000015</v>
      </c>
      <c r="V5056" s="314"/>
      <c r="W5056" s="32">
        <v>2016</v>
      </c>
      <c r="X5056" s="30"/>
    </row>
    <row r="5057" spans="1:24" ht="50.1" customHeight="1">
      <c r="A5057" s="70" t="s">
        <v>13555</v>
      </c>
      <c r="B5057" s="30" t="s">
        <v>35</v>
      </c>
      <c r="C5057" s="220" t="s">
        <v>12695</v>
      </c>
      <c r="D5057" s="220" t="s">
        <v>1889</v>
      </c>
      <c r="E5057" s="220" t="s">
        <v>12696</v>
      </c>
      <c r="F5057" s="220" t="s">
        <v>13556</v>
      </c>
      <c r="G5057" s="253" t="s">
        <v>40</v>
      </c>
      <c r="H5057" s="30">
        <v>0</v>
      </c>
      <c r="I5057" s="67">
        <v>590000000</v>
      </c>
      <c r="J5057" s="32" t="s">
        <v>41</v>
      </c>
      <c r="K5057" s="48" t="s">
        <v>13233</v>
      </c>
      <c r="L5057" s="32" t="s">
        <v>43</v>
      </c>
      <c r="M5057" s="30" t="s">
        <v>69</v>
      </c>
      <c r="N5057" s="30" t="s">
        <v>12729</v>
      </c>
      <c r="O5057" s="67" t="s">
        <v>13530</v>
      </c>
      <c r="P5057" s="30">
        <v>796</v>
      </c>
      <c r="Q5057" s="30" t="s">
        <v>47</v>
      </c>
      <c r="R5057" s="43">
        <v>2</v>
      </c>
      <c r="S5057" s="43">
        <v>26700</v>
      </c>
      <c r="T5057" s="43">
        <f t="shared" si="427"/>
        <v>53400</v>
      </c>
      <c r="U5057" s="43">
        <f t="shared" si="426"/>
        <v>59808.000000000007</v>
      </c>
      <c r="V5057" s="314"/>
      <c r="W5057" s="32">
        <v>2016</v>
      </c>
      <c r="X5057" s="30"/>
    </row>
    <row r="5058" spans="1:24" ht="50.1" customHeight="1">
      <c r="A5058" s="70" t="s">
        <v>13557</v>
      </c>
      <c r="B5058" s="30" t="s">
        <v>35</v>
      </c>
      <c r="C5058" s="220" t="s">
        <v>12695</v>
      </c>
      <c r="D5058" s="220" t="s">
        <v>1889</v>
      </c>
      <c r="E5058" s="220" t="s">
        <v>12696</v>
      </c>
      <c r="F5058" s="433" t="s">
        <v>13558</v>
      </c>
      <c r="G5058" s="253" t="s">
        <v>40</v>
      </c>
      <c r="H5058" s="30">
        <v>0</v>
      </c>
      <c r="I5058" s="67">
        <v>590000000</v>
      </c>
      <c r="J5058" s="32" t="s">
        <v>41</v>
      </c>
      <c r="K5058" s="48" t="s">
        <v>13233</v>
      </c>
      <c r="L5058" s="32" t="s">
        <v>43</v>
      </c>
      <c r="M5058" s="30" t="s">
        <v>69</v>
      </c>
      <c r="N5058" s="30" t="s">
        <v>12729</v>
      </c>
      <c r="O5058" s="67" t="s">
        <v>13530</v>
      </c>
      <c r="P5058" s="30">
        <v>796</v>
      </c>
      <c r="Q5058" s="30" t="s">
        <v>47</v>
      </c>
      <c r="R5058" s="43">
        <v>2</v>
      </c>
      <c r="S5058" s="43">
        <v>26200</v>
      </c>
      <c r="T5058" s="43">
        <f t="shared" si="427"/>
        <v>52400</v>
      </c>
      <c r="U5058" s="43">
        <f t="shared" si="426"/>
        <v>58688.000000000007</v>
      </c>
      <c r="V5058" s="314"/>
      <c r="W5058" s="32">
        <v>2016</v>
      </c>
      <c r="X5058" s="30"/>
    </row>
    <row r="5059" spans="1:24" ht="50.1" customHeight="1">
      <c r="A5059" s="70" t="s">
        <v>13559</v>
      </c>
      <c r="B5059" s="30" t="s">
        <v>35</v>
      </c>
      <c r="C5059" s="220" t="s">
        <v>12752</v>
      </c>
      <c r="D5059" s="220" t="s">
        <v>3020</v>
      </c>
      <c r="E5059" s="434" t="s">
        <v>12753</v>
      </c>
      <c r="F5059" s="220" t="s">
        <v>13560</v>
      </c>
      <c r="G5059" s="253" t="s">
        <v>40</v>
      </c>
      <c r="H5059" s="30">
        <v>0</v>
      </c>
      <c r="I5059" s="67">
        <v>590000000</v>
      </c>
      <c r="J5059" s="32" t="s">
        <v>41</v>
      </c>
      <c r="K5059" s="48" t="s">
        <v>13233</v>
      </c>
      <c r="L5059" s="32" t="s">
        <v>43</v>
      </c>
      <c r="M5059" s="30" t="s">
        <v>69</v>
      </c>
      <c r="N5059" s="30" t="s">
        <v>12729</v>
      </c>
      <c r="O5059" s="67" t="s">
        <v>13530</v>
      </c>
      <c r="P5059" s="30">
        <v>796</v>
      </c>
      <c r="Q5059" s="30" t="s">
        <v>47</v>
      </c>
      <c r="R5059" s="43">
        <v>3</v>
      </c>
      <c r="S5059" s="43">
        <v>18250</v>
      </c>
      <c r="T5059" s="43">
        <f t="shared" si="427"/>
        <v>54750</v>
      </c>
      <c r="U5059" s="43">
        <f t="shared" si="426"/>
        <v>61320.000000000007</v>
      </c>
      <c r="V5059" s="314"/>
      <c r="W5059" s="32">
        <v>2016</v>
      </c>
      <c r="X5059" s="30"/>
    </row>
    <row r="5060" spans="1:24" ht="50.1" customHeight="1">
      <c r="A5060" s="70" t="s">
        <v>13561</v>
      </c>
      <c r="B5060" s="30" t="s">
        <v>35</v>
      </c>
      <c r="C5060" s="220" t="s">
        <v>12752</v>
      </c>
      <c r="D5060" s="220" t="s">
        <v>3020</v>
      </c>
      <c r="E5060" s="434" t="s">
        <v>12753</v>
      </c>
      <c r="F5060" s="220" t="s">
        <v>13562</v>
      </c>
      <c r="G5060" s="253" t="s">
        <v>40</v>
      </c>
      <c r="H5060" s="30">
        <v>0</v>
      </c>
      <c r="I5060" s="67">
        <v>590000000</v>
      </c>
      <c r="J5060" s="32" t="s">
        <v>41</v>
      </c>
      <c r="K5060" s="48" t="s">
        <v>13233</v>
      </c>
      <c r="L5060" s="32" t="s">
        <v>43</v>
      </c>
      <c r="M5060" s="30" t="s">
        <v>69</v>
      </c>
      <c r="N5060" s="30" t="s">
        <v>12729</v>
      </c>
      <c r="O5060" s="67" t="s">
        <v>13530</v>
      </c>
      <c r="P5060" s="30">
        <v>796</v>
      </c>
      <c r="Q5060" s="30" t="s">
        <v>47</v>
      </c>
      <c r="R5060" s="43">
        <v>3</v>
      </c>
      <c r="S5060" s="43">
        <v>23000</v>
      </c>
      <c r="T5060" s="43">
        <f t="shared" si="427"/>
        <v>69000</v>
      </c>
      <c r="U5060" s="43">
        <f t="shared" si="426"/>
        <v>77280.000000000015</v>
      </c>
      <c r="V5060" s="314"/>
      <c r="W5060" s="32">
        <v>2016</v>
      </c>
      <c r="X5060" s="30"/>
    </row>
    <row r="5061" spans="1:24" ht="50.1" customHeight="1">
      <c r="A5061" s="70" t="s">
        <v>13563</v>
      </c>
      <c r="B5061" s="30" t="s">
        <v>35</v>
      </c>
      <c r="C5061" s="220" t="s">
        <v>12752</v>
      </c>
      <c r="D5061" s="220" t="s">
        <v>3020</v>
      </c>
      <c r="E5061" s="434" t="s">
        <v>12753</v>
      </c>
      <c r="F5061" s="220" t="s">
        <v>13564</v>
      </c>
      <c r="G5061" s="253" t="s">
        <v>40</v>
      </c>
      <c r="H5061" s="30">
        <v>0</v>
      </c>
      <c r="I5061" s="67">
        <v>590000000</v>
      </c>
      <c r="J5061" s="32" t="s">
        <v>41</v>
      </c>
      <c r="K5061" s="48" t="s">
        <v>13233</v>
      </c>
      <c r="L5061" s="32" t="s">
        <v>43</v>
      </c>
      <c r="M5061" s="30" t="s">
        <v>69</v>
      </c>
      <c r="N5061" s="30" t="s">
        <v>12729</v>
      </c>
      <c r="O5061" s="67" t="s">
        <v>13530</v>
      </c>
      <c r="P5061" s="30">
        <v>796</v>
      </c>
      <c r="Q5061" s="30" t="s">
        <v>47</v>
      </c>
      <c r="R5061" s="43">
        <v>6</v>
      </c>
      <c r="S5061" s="43">
        <v>23500</v>
      </c>
      <c r="T5061" s="43">
        <f t="shared" si="427"/>
        <v>141000</v>
      </c>
      <c r="U5061" s="43">
        <f t="shared" si="426"/>
        <v>157920.00000000003</v>
      </c>
      <c r="V5061" s="314"/>
      <c r="W5061" s="32">
        <v>2016</v>
      </c>
      <c r="X5061" s="30"/>
    </row>
    <row r="5062" spans="1:24" ht="50.1" customHeight="1">
      <c r="A5062" s="70" t="s">
        <v>13565</v>
      </c>
      <c r="B5062" s="30" t="s">
        <v>35</v>
      </c>
      <c r="C5062" s="220" t="s">
        <v>12695</v>
      </c>
      <c r="D5062" s="220" t="s">
        <v>1889</v>
      </c>
      <c r="E5062" s="434" t="s">
        <v>12696</v>
      </c>
      <c r="F5062" s="220" t="s">
        <v>13566</v>
      </c>
      <c r="G5062" s="253" t="s">
        <v>40</v>
      </c>
      <c r="H5062" s="30">
        <v>0</v>
      </c>
      <c r="I5062" s="67">
        <v>590000000</v>
      </c>
      <c r="J5062" s="32" t="s">
        <v>41</v>
      </c>
      <c r="K5062" s="48" t="s">
        <v>13233</v>
      </c>
      <c r="L5062" s="32" t="s">
        <v>43</v>
      </c>
      <c r="M5062" s="30" t="s">
        <v>69</v>
      </c>
      <c r="N5062" s="30" t="s">
        <v>12729</v>
      </c>
      <c r="O5062" s="67" t="s">
        <v>13530</v>
      </c>
      <c r="P5062" s="30">
        <v>796</v>
      </c>
      <c r="Q5062" s="30" t="s">
        <v>47</v>
      </c>
      <c r="R5062" s="43">
        <v>3</v>
      </c>
      <c r="S5062" s="43">
        <v>12700</v>
      </c>
      <c r="T5062" s="43">
        <f t="shared" si="427"/>
        <v>38100</v>
      </c>
      <c r="U5062" s="43">
        <f t="shared" si="426"/>
        <v>42672.000000000007</v>
      </c>
      <c r="V5062" s="314"/>
      <c r="W5062" s="32">
        <v>2016</v>
      </c>
      <c r="X5062" s="30"/>
    </row>
    <row r="5063" spans="1:24" ht="50.1" customHeight="1">
      <c r="A5063" s="70" t="s">
        <v>13567</v>
      </c>
      <c r="B5063" s="30" t="s">
        <v>35</v>
      </c>
      <c r="C5063" s="220" t="s">
        <v>12695</v>
      </c>
      <c r="D5063" s="220" t="s">
        <v>1889</v>
      </c>
      <c r="E5063" s="434" t="s">
        <v>12696</v>
      </c>
      <c r="F5063" s="220" t="s">
        <v>13568</v>
      </c>
      <c r="G5063" s="253" t="s">
        <v>40</v>
      </c>
      <c r="H5063" s="30">
        <v>0</v>
      </c>
      <c r="I5063" s="67">
        <v>590000000</v>
      </c>
      <c r="J5063" s="32" t="s">
        <v>41</v>
      </c>
      <c r="K5063" s="48" t="s">
        <v>13233</v>
      </c>
      <c r="L5063" s="32" t="s">
        <v>43</v>
      </c>
      <c r="M5063" s="30" t="s">
        <v>69</v>
      </c>
      <c r="N5063" s="30" t="s">
        <v>12729</v>
      </c>
      <c r="O5063" s="67" t="s">
        <v>13530</v>
      </c>
      <c r="P5063" s="30">
        <v>796</v>
      </c>
      <c r="Q5063" s="30" t="s">
        <v>47</v>
      </c>
      <c r="R5063" s="43">
        <v>3</v>
      </c>
      <c r="S5063" s="43">
        <v>17650</v>
      </c>
      <c r="T5063" s="43">
        <f t="shared" si="427"/>
        <v>52950</v>
      </c>
      <c r="U5063" s="43">
        <f t="shared" si="426"/>
        <v>59304.000000000007</v>
      </c>
      <c r="V5063" s="314"/>
      <c r="W5063" s="32">
        <v>2016</v>
      </c>
      <c r="X5063" s="30"/>
    </row>
    <row r="5064" spans="1:24" ht="50.1" customHeight="1">
      <c r="A5064" s="70" t="s">
        <v>13569</v>
      </c>
      <c r="B5064" s="30" t="s">
        <v>35</v>
      </c>
      <c r="C5064" s="220" t="s">
        <v>12695</v>
      </c>
      <c r="D5064" s="220" t="s">
        <v>1889</v>
      </c>
      <c r="E5064" s="434" t="s">
        <v>12696</v>
      </c>
      <c r="F5064" s="220" t="s">
        <v>13570</v>
      </c>
      <c r="G5064" s="253" t="s">
        <v>40</v>
      </c>
      <c r="H5064" s="30">
        <v>0</v>
      </c>
      <c r="I5064" s="67">
        <v>590000000</v>
      </c>
      <c r="J5064" s="32" t="s">
        <v>41</v>
      </c>
      <c r="K5064" s="48" t="s">
        <v>13233</v>
      </c>
      <c r="L5064" s="32" t="s">
        <v>43</v>
      </c>
      <c r="M5064" s="30" t="s">
        <v>69</v>
      </c>
      <c r="N5064" s="30" t="s">
        <v>12729</v>
      </c>
      <c r="O5064" s="67" t="s">
        <v>13530</v>
      </c>
      <c r="P5064" s="30">
        <v>796</v>
      </c>
      <c r="Q5064" s="30" t="s">
        <v>47</v>
      </c>
      <c r="R5064" s="43">
        <v>6</v>
      </c>
      <c r="S5064" s="43">
        <v>14750</v>
      </c>
      <c r="T5064" s="43">
        <f t="shared" si="427"/>
        <v>88500</v>
      </c>
      <c r="U5064" s="43">
        <f t="shared" si="426"/>
        <v>99120.000000000015</v>
      </c>
      <c r="V5064" s="314"/>
      <c r="W5064" s="32">
        <v>2016</v>
      </c>
      <c r="X5064" s="30"/>
    </row>
    <row r="5065" spans="1:24" ht="50.1" customHeight="1">
      <c r="A5065" s="70" t="s">
        <v>13571</v>
      </c>
      <c r="B5065" s="30" t="s">
        <v>35</v>
      </c>
      <c r="C5065" s="220" t="s">
        <v>12695</v>
      </c>
      <c r="D5065" s="220" t="s">
        <v>1889</v>
      </c>
      <c r="E5065" s="434" t="s">
        <v>12696</v>
      </c>
      <c r="F5065" s="220" t="s">
        <v>13572</v>
      </c>
      <c r="G5065" s="253" t="s">
        <v>40</v>
      </c>
      <c r="H5065" s="30">
        <v>0</v>
      </c>
      <c r="I5065" s="67">
        <v>590000000</v>
      </c>
      <c r="J5065" s="32" t="s">
        <v>41</v>
      </c>
      <c r="K5065" s="48" t="s">
        <v>13233</v>
      </c>
      <c r="L5065" s="32" t="s">
        <v>43</v>
      </c>
      <c r="M5065" s="30" t="s">
        <v>69</v>
      </c>
      <c r="N5065" s="30" t="s">
        <v>12729</v>
      </c>
      <c r="O5065" s="67" t="s">
        <v>13530</v>
      </c>
      <c r="P5065" s="30">
        <v>796</v>
      </c>
      <c r="Q5065" s="30" t="s">
        <v>47</v>
      </c>
      <c r="R5065" s="43">
        <v>3</v>
      </c>
      <c r="S5065" s="43">
        <v>25300</v>
      </c>
      <c r="T5065" s="43">
        <f t="shared" si="427"/>
        <v>75900</v>
      </c>
      <c r="U5065" s="43">
        <f t="shared" si="426"/>
        <v>85008.000000000015</v>
      </c>
      <c r="V5065" s="314"/>
      <c r="W5065" s="32">
        <v>2016</v>
      </c>
      <c r="X5065" s="30"/>
    </row>
    <row r="5066" spans="1:24" ht="50.1" customHeight="1">
      <c r="A5066" s="70" t="s">
        <v>13573</v>
      </c>
      <c r="B5066" s="30" t="s">
        <v>35</v>
      </c>
      <c r="C5066" s="220" t="s">
        <v>12695</v>
      </c>
      <c r="D5066" s="220" t="s">
        <v>1889</v>
      </c>
      <c r="E5066" s="435" t="s">
        <v>12696</v>
      </c>
      <c r="F5066" s="433" t="s">
        <v>13574</v>
      </c>
      <c r="G5066" s="253" t="s">
        <v>40</v>
      </c>
      <c r="H5066" s="30">
        <v>0</v>
      </c>
      <c r="I5066" s="67">
        <v>590000000</v>
      </c>
      <c r="J5066" s="32" t="s">
        <v>41</v>
      </c>
      <c r="K5066" s="48" t="s">
        <v>13233</v>
      </c>
      <c r="L5066" s="32" t="s">
        <v>43</v>
      </c>
      <c r="M5066" s="30" t="s">
        <v>69</v>
      </c>
      <c r="N5066" s="30" t="s">
        <v>12729</v>
      </c>
      <c r="O5066" s="67" t="s">
        <v>13530</v>
      </c>
      <c r="P5066" s="30">
        <v>796</v>
      </c>
      <c r="Q5066" s="30" t="s">
        <v>47</v>
      </c>
      <c r="R5066" s="43">
        <v>3</v>
      </c>
      <c r="S5066" s="43">
        <v>20500</v>
      </c>
      <c r="T5066" s="43">
        <f t="shared" si="427"/>
        <v>61500</v>
      </c>
      <c r="U5066" s="43">
        <f t="shared" si="426"/>
        <v>68880</v>
      </c>
      <c r="V5066" s="314"/>
      <c r="W5066" s="32">
        <v>2016</v>
      </c>
      <c r="X5066" s="30"/>
    </row>
    <row r="5067" spans="1:24" ht="50.1" customHeight="1">
      <c r="A5067" s="70" t="s">
        <v>13575</v>
      </c>
      <c r="B5067" s="30" t="s">
        <v>35</v>
      </c>
      <c r="C5067" s="220" t="s">
        <v>12752</v>
      </c>
      <c r="D5067" s="220" t="s">
        <v>3020</v>
      </c>
      <c r="E5067" s="220" t="s">
        <v>12753</v>
      </c>
      <c r="F5067" s="220" t="s">
        <v>13576</v>
      </c>
      <c r="G5067" s="253" t="s">
        <v>40</v>
      </c>
      <c r="H5067" s="30">
        <v>0</v>
      </c>
      <c r="I5067" s="67">
        <v>590000000</v>
      </c>
      <c r="J5067" s="32" t="s">
        <v>41</v>
      </c>
      <c r="K5067" s="48" t="s">
        <v>13233</v>
      </c>
      <c r="L5067" s="32" t="s">
        <v>43</v>
      </c>
      <c r="M5067" s="30" t="s">
        <v>69</v>
      </c>
      <c r="N5067" s="30" t="s">
        <v>12729</v>
      </c>
      <c r="O5067" s="67" t="s">
        <v>13530</v>
      </c>
      <c r="P5067" s="30">
        <v>796</v>
      </c>
      <c r="Q5067" s="30" t="s">
        <v>47</v>
      </c>
      <c r="R5067" s="43">
        <v>1</v>
      </c>
      <c r="S5067" s="43">
        <v>14400</v>
      </c>
      <c r="T5067" s="43">
        <f t="shared" si="427"/>
        <v>14400</v>
      </c>
      <c r="U5067" s="43">
        <f t="shared" si="426"/>
        <v>16128.000000000002</v>
      </c>
      <c r="V5067" s="314"/>
      <c r="W5067" s="32">
        <v>2016</v>
      </c>
      <c r="X5067" s="30"/>
    </row>
    <row r="5068" spans="1:24" ht="50.1" customHeight="1">
      <c r="A5068" s="70" t="s">
        <v>13577</v>
      </c>
      <c r="B5068" s="30" t="s">
        <v>35</v>
      </c>
      <c r="C5068" s="220" t="s">
        <v>12752</v>
      </c>
      <c r="D5068" s="220" t="s">
        <v>3020</v>
      </c>
      <c r="E5068" s="220" t="s">
        <v>12753</v>
      </c>
      <c r="F5068" s="220" t="s">
        <v>13578</v>
      </c>
      <c r="G5068" s="253" t="s">
        <v>40</v>
      </c>
      <c r="H5068" s="30">
        <v>0</v>
      </c>
      <c r="I5068" s="67">
        <v>590000000</v>
      </c>
      <c r="J5068" s="32" t="s">
        <v>41</v>
      </c>
      <c r="K5068" s="48" t="s">
        <v>13233</v>
      </c>
      <c r="L5068" s="32" t="s">
        <v>43</v>
      </c>
      <c r="M5068" s="30" t="s">
        <v>69</v>
      </c>
      <c r="N5068" s="30" t="s">
        <v>12729</v>
      </c>
      <c r="O5068" s="67" t="s">
        <v>13530</v>
      </c>
      <c r="P5068" s="30">
        <v>796</v>
      </c>
      <c r="Q5068" s="30" t="s">
        <v>47</v>
      </c>
      <c r="R5068" s="43">
        <v>2</v>
      </c>
      <c r="S5068" s="43">
        <v>14500</v>
      </c>
      <c r="T5068" s="43">
        <f t="shared" si="427"/>
        <v>29000</v>
      </c>
      <c r="U5068" s="43">
        <f t="shared" si="426"/>
        <v>32480.000000000004</v>
      </c>
      <c r="V5068" s="314"/>
      <c r="W5068" s="32">
        <v>2016</v>
      </c>
      <c r="X5068" s="30"/>
    </row>
    <row r="5069" spans="1:24" ht="50.1" customHeight="1">
      <c r="A5069" s="70" t="s">
        <v>13579</v>
      </c>
      <c r="B5069" s="30" t="s">
        <v>35</v>
      </c>
      <c r="C5069" s="220" t="s">
        <v>12695</v>
      </c>
      <c r="D5069" s="220" t="s">
        <v>1889</v>
      </c>
      <c r="E5069" s="220" t="s">
        <v>12696</v>
      </c>
      <c r="F5069" s="220" t="s">
        <v>13580</v>
      </c>
      <c r="G5069" s="253" t="s">
        <v>40</v>
      </c>
      <c r="H5069" s="30">
        <v>0</v>
      </c>
      <c r="I5069" s="67">
        <v>590000000</v>
      </c>
      <c r="J5069" s="32" t="s">
        <v>41</v>
      </c>
      <c r="K5069" s="48" t="s">
        <v>13233</v>
      </c>
      <c r="L5069" s="32" t="s">
        <v>43</v>
      </c>
      <c r="M5069" s="30" t="s">
        <v>69</v>
      </c>
      <c r="N5069" s="30" t="s">
        <v>12729</v>
      </c>
      <c r="O5069" s="67" t="s">
        <v>13530</v>
      </c>
      <c r="P5069" s="30">
        <v>796</v>
      </c>
      <c r="Q5069" s="30" t="s">
        <v>47</v>
      </c>
      <c r="R5069" s="43">
        <v>1</v>
      </c>
      <c r="S5069" s="43">
        <v>10900</v>
      </c>
      <c r="T5069" s="43">
        <f t="shared" si="427"/>
        <v>10900</v>
      </c>
      <c r="U5069" s="43">
        <f t="shared" si="426"/>
        <v>12208.000000000002</v>
      </c>
      <c r="V5069" s="314"/>
      <c r="W5069" s="32">
        <v>2016</v>
      </c>
      <c r="X5069" s="30"/>
    </row>
    <row r="5070" spans="1:24" ht="50.1" customHeight="1">
      <c r="A5070" s="70" t="s">
        <v>13581</v>
      </c>
      <c r="B5070" s="30" t="s">
        <v>35</v>
      </c>
      <c r="C5070" s="220" t="s">
        <v>12695</v>
      </c>
      <c r="D5070" s="220" t="s">
        <v>1889</v>
      </c>
      <c r="E5070" s="220" t="s">
        <v>12696</v>
      </c>
      <c r="F5070" s="220" t="s">
        <v>13582</v>
      </c>
      <c r="G5070" s="253" t="s">
        <v>40</v>
      </c>
      <c r="H5070" s="30">
        <v>0</v>
      </c>
      <c r="I5070" s="67">
        <v>590000000</v>
      </c>
      <c r="J5070" s="32" t="s">
        <v>41</v>
      </c>
      <c r="K5070" s="48" t="s">
        <v>13233</v>
      </c>
      <c r="L5070" s="32" t="s">
        <v>43</v>
      </c>
      <c r="M5070" s="30" t="s">
        <v>69</v>
      </c>
      <c r="N5070" s="30" t="s">
        <v>12729</v>
      </c>
      <c r="O5070" s="67" t="s">
        <v>13530</v>
      </c>
      <c r="P5070" s="30">
        <v>796</v>
      </c>
      <c r="Q5070" s="30" t="s">
        <v>47</v>
      </c>
      <c r="R5070" s="43">
        <v>1</v>
      </c>
      <c r="S5070" s="43">
        <v>12770</v>
      </c>
      <c r="T5070" s="43">
        <f t="shared" si="427"/>
        <v>12770</v>
      </c>
      <c r="U5070" s="43">
        <f t="shared" si="426"/>
        <v>14302.400000000001</v>
      </c>
      <c r="V5070" s="314"/>
      <c r="W5070" s="32">
        <v>2016</v>
      </c>
      <c r="X5070" s="30"/>
    </row>
    <row r="5071" spans="1:24" ht="50.1" customHeight="1">
      <c r="A5071" s="70" t="s">
        <v>13583</v>
      </c>
      <c r="B5071" s="30" t="s">
        <v>35</v>
      </c>
      <c r="C5071" s="220" t="s">
        <v>12695</v>
      </c>
      <c r="D5071" s="220" t="s">
        <v>1889</v>
      </c>
      <c r="E5071" s="220" t="s">
        <v>12696</v>
      </c>
      <c r="F5071" s="433" t="s">
        <v>13584</v>
      </c>
      <c r="G5071" s="253" t="s">
        <v>40</v>
      </c>
      <c r="H5071" s="30">
        <v>0</v>
      </c>
      <c r="I5071" s="67">
        <v>590000000</v>
      </c>
      <c r="J5071" s="32" t="s">
        <v>41</v>
      </c>
      <c r="K5071" s="48" t="s">
        <v>13233</v>
      </c>
      <c r="L5071" s="32" t="s">
        <v>43</v>
      </c>
      <c r="M5071" s="30" t="s">
        <v>69</v>
      </c>
      <c r="N5071" s="30" t="s">
        <v>12729</v>
      </c>
      <c r="O5071" s="67" t="s">
        <v>13530</v>
      </c>
      <c r="P5071" s="30">
        <v>796</v>
      </c>
      <c r="Q5071" s="30" t="s">
        <v>47</v>
      </c>
      <c r="R5071" s="43">
        <v>1</v>
      </c>
      <c r="S5071" s="43">
        <v>13550</v>
      </c>
      <c r="T5071" s="43">
        <f t="shared" si="427"/>
        <v>13550</v>
      </c>
      <c r="U5071" s="43">
        <f t="shared" si="426"/>
        <v>15176.000000000002</v>
      </c>
      <c r="V5071" s="314"/>
      <c r="W5071" s="32">
        <v>2016</v>
      </c>
      <c r="X5071" s="30"/>
    </row>
    <row r="5072" spans="1:24" ht="50.1" customHeight="1">
      <c r="A5072" s="70" t="s">
        <v>13585</v>
      </c>
      <c r="B5072" s="30" t="s">
        <v>35</v>
      </c>
      <c r="C5072" s="220" t="s">
        <v>12752</v>
      </c>
      <c r="D5072" s="220" t="s">
        <v>3020</v>
      </c>
      <c r="E5072" s="434" t="s">
        <v>12753</v>
      </c>
      <c r="F5072" s="220" t="s">
        <v>13576</v>
      </c>
      <c r="G5072" s="253" t="s">
        <v>40</v>
      </c>
      <c r="H5072" s="30">
        <v>0</v>
      </c>
      <c r="I5072" s="67">
        <v>590000000</v>
      </c>
      <c r="J5072" s="32" t="s">
        <v>41</v>
      </c>
      <c r="K5072" s="48" t="s">
        <v>13233</v>
      </c>
      <c r="L5072" s="32" t="s">
        <v>43</v>
      </c>
      <c r="M5072" s="30" t="s">
        <v>69</v>
      </c>
      <c r="N5072" s="30" t="s">
        <v>12729</v>
      </c>
      <c r="O5072" s="67" t="s">
        <v>13530</v>
      </c>
      <c r="P5072" s="30">
        <v>796</v>
      </c>
      <c r="Q5072" s="30" t="s">
        <v>47</v>
      </c>
      <c r="R5072" s="43">
        <v>4</v>
      </c>
      <c r="S5072" s="43">
        <v>14180</v>
      </c>
      <c r="T5072" s="43">
        <f t="shared" si="427"/>
        <v>56720</v>
      </c>
      <c r="U5072" s="43">
        <f t="shared" si="426"/>
        <v>63526.400000000009</v>
      </c>
      <c r="V5072" s="314"/>
      <c r="W5072" s="32">
        <v>2016</v>
      </c>
      <c r="X5072" s="30"/>
    </row>
    <row r="5073" spans="1:24" ht="50.1" customHeight="1">
      <c r="A5073" s="70" t="s">
        <v>13586</v>
      </c>
      <c r="B5073" s="30" t="s">
        <v>35</v>
      </c>
      <c r="C5073" s="220" t="s">
        <v>12752</v>
      </c>
      <c r="D5073" s="220" t="s">
        <v>3020</v>
      </c>
      <c r="E5073" s="434" t="s">
        <v>12753</v>
      </c>
      <c r="F5073" s="220" t="s">
        <v>13587</v>
      </c>
      <c r="G5073" s="253" t="s">
        <v>40</v>
      </c>
      <c r="H5073" s="30">
        <v>0</v>
      </c>
      <c r="I5073" s="67">
        <v>590000000</v>
      </c>
      <c r="J5073" s="32" t="s">
        <v>41</v>
      </c>
      <c r="K5073" s="48" t="s">
        <v>13233</v>
      </c>
      <c r="L5073" s="32" t="s">
        <v>43</v>
      </c>
      <c r="M5073" s="30" t="s">
        <v>69</v>
      </c>
      <c r="N5073" s="30" t="s">
        <v>12729</v>
      </c>
      <c r="O5073" s="67" t="s">
        <v>13530</v>
      </c>
      <c r="P5073" s="30">
        <v>796</v>
      </c>
      <c r="Q5073" s="30" t="s">
        <v>47</v>
      </c>
      <c r="R5073" s="43">
        <v>8</v>
      </c>
      <c r="S5073" s="43">
        <v>35750</v>
      </c>
      <c r="T5073" s="43">
        <f t="shared" si="427"/>
        <v>286000</v>
      </c>
      <c r="U5073" s="43">
        <f t="shared" si="426"/>
        <v>320320.00000000006</v>
      </c>
      <c r="V5073" s="314"/>
      <c r="W5073" s="32">
        <v>2016</v>
      </c>
      <c r="X5073" s="30"/>
    </row>
    <row r="5074" spans="1:24" ht="50.1" customHeight="1">
      <c r="A5074" s="70" t="s">
        <v>13588</v>
      </c>
      <c r="B5074" s="30" t="s">
        <v>35</v>
      </c>
      <c r="C5074" s="220" t="s">
        <v>12695</v>
      </c>
      <c r="D5074" s="220" t="s">
        <v>1889</v>
      </c>
      <c r="E5074" s="434" t="s">
        <v>12696</v>
      </c>
      <c r="F5074" s="220" t="s">
        <v>13589</v>
      </c>
      <c r="G5074" s="253" t="s">
        <v>40</v>
      </c>
      <c r="H5074" s="30">
        <v>0</v>
      </c>
      <c r="I5074" s="67">
        <v>590000000</v>
      </c>
      <c r="J5074" s="32" t="s">
        <v>41</v>
      </c>
      <c r="K5074" s="48" t="s">
        <v>13233</v>
      </c>
      <c r="L5074" s="32" t="s">
        <v>43</v>
      </c>
      <c r="M5074" s="30" t="s">
        <v>69</v>
      </c>
      <c r="N5074" s="30" t="s">
        <v>12729</v>
      </c>
      <c r="O5074" s="67" t="s">
        <v>13530</v>
      </c>
      <c r="P5074" s="30">
        <v>796</v>
      </c>
      <c r="Q5074" s="30" t="s">
        <v>47</v>
      </c>
      <c r="R5074" s="43">
        <v>4</v>
      </c>
      <c r="S5074" s="43">
        <v>6100</v>
      </c>
      <c r="T5074" s="43">
        <f t="shared" si="427"/>
        <v>24400</v>
      </c>
      <c r="U5074" s="43">
        <f t="shared" si="426"/>
        <v>27328.000000000004</v>
      </c>
      <c r="V5074" s="314"/>
      <c r="W5074" s="32">
        <v>2016</v>
      </c>
      <c r="X5074" s="30"/>
    </row>
    <row r="5075" spans="1:24" ht="50.1" customHeight="1">
      <c r="A5075" s="70" t="s">
        <v>13590</v>
      </c>
      <c r="B5075" s="30" t="s">
        <v>35</v>
      </c>
      <c r="C5075" s="220" t="s">
        <v>12695</v>
      </c>
      <c r="D5075" s="220" t="s">
        <v>1889</v>
      </c>
      <c r="E5075" s="434" t="s">
        <v>12696</v>
      </c>
      <c r="F5075" s="220" t="s">
        <v>13580</v>
      </c>
      <c r="G5075" s="253" t="s">
        <v>40</v>
      </c>
      <c r="H5075" s="30">
        <v>0</v>
      </c>
      <c r="I5075" s="67">
        <v>590000000</v>
      </c>
      <c r="J5075" s="32" t="s">
        <v>41</v>
      </c>
      <c r="K5075" s="48" t="s">
        <v>13233</v>
      </c>
      <c r="L5075" s="32" t="s">
        <v>43</v>
      </c>
      <c r="M5075" s="30" t="s">
        <v>69</v>
      </c>
      <c r="N5075" s="30" t="s">
        <v>12729</v>
      </c>
      <c r="O5075" s="67" t="s">
        <v>13530</v>
      </c>
      <c r="P5075" s="30">
        <v>796</v>
      </c>
      <c r="Q5075" s="30" t="s">
        <v>47</v>
      </c>
      <c r="R5075" s="43">
        <v>4</v>
      </c>
      <c r="S5075" s="43">
        <v>10850</v>
      </c>
      <c r="T5075" s="43">
        <f t="shared" si="427"/>
        <v>43400</v>
      </c>
      <c r="U5075" s="43">
        <f t="shared" si="426"/>
        <v>48608.000000000007</v>
      </c>
      <c r="V5075" s="314"/>
      <c r="W5075" s="32">
        <v>2016</v>
      </c>
      <c r="X5075" s="30"/>
    </row>
    <row r="5076" spans="1:24" ht="50.1" customHeight="1">
      <c r="A5076" s="70" t="s">
        <v>13591</v>
      </c>
      <c r="B5076" s="30" t="s">
        <v>35</v>
      </c>
      <c r="C5076" s="220" t="s">
        <v>12695</v>
      </c>
      <c r="D5076" s="220" t="s">
        <v>1889</v>
      </c>
      <c r="E5076" s="434" t="s">
        <v>12696</v>
      </c>
      <c r="F5076" s="220" t="s">
        <v>13592</v>
      </c>
      <c r="G5076" s="253" t="s">
        <v>40</v>
      </c>
      <c r="H5076" s="30">
        <v>0</v>
      </c>
      <c r="I5076" s="67">
        <v>590000000</v>
      </c>
      <c r="J5076" s="32" t="s">
        <v>41</v>
      </c>
      <c r="K5076" s="48" t="s">
        <v>13233</v>
      </c>
      <c r="L5076" s="32" t="s">
        <v>43</v>
      </c>
      <c r="M5076" s="30" t="s">
        <v>69</v>
      </c>
      <c r="N5076" s="30" t="s">
        <v>12729</v>
      </c>
      <c r="O5076" s="67" t="s">
        <v>13530</v>
      </c>
      <c r="P5076" s="30">
        <v>796</v>
      </c>
      <c r="Q5076" s="30" t="s">
        <v>47</v>
      </c>
      <c r="R5076" s="43">
        <v>4</v>
      </c>
      <c r="S5076" s="43">
        <v>32390</v>
      </c>
      <c r="T5076" s="43">
        <f t="shared" si="427"/>
        <v>129560</v>
      </c>
      <c r="U5076" s="43">
        <f t="shared" ref="U5076:U5117" si="428">T5076*1.12</f>
        <v>145107.20000000001</v>
      </c>
      <c r="V5076" s="314"/>
      <c r="W5076" s="32">
        <v>2016</v>
      </c>
      <c r="X5076" s="30"/>
    </row>
    <row r="5077" spans="1:24" ht="50.1" customHeight="1">
      <c r="A5077" s="70" t="s">
        <v>13593</v>
      </c>
      <c r="B5077" s="30" t="s">
        <v>35</v>
      </c>
      <c r="C5077" s="220" t="s">
        <v>12695</v>
      </c>
      <c r="D5077" s="220" t="s">
        <v>1889</v>
      </c>
      <c r="E5077" s="434" t="s">
        <v>12696</v>
      </c>
      <c r="F5077" s="220" t="s">
        <v>13594</v>
      </c>
      <c r="G5077" s="253" t="s">
        <v>40</v>
      </c>
      <c r="H5077" s="30">
        <v>0</v>
      </c>
      <c r="I5077" s="67">
        <v>590000000</v>
      </c>
      <c r="J5077" s="32" t="s">
        <v>41</v>
      </c>
      <c r="K5077" s="48" t="s">
        <v>13233</v>
      </c>
      <c r="L5077" s="32" t="s">
        <v>43</v>
      </c>
      <c r="M5077" s="30" t="s">
        <v>69</v>
      </c>
      <c r="N5077" s="30" t="s">
        <v>12729</v>
      </c>
      <c r="O5077" s="67" t="s">
        <v>13530</v>
      </c>
      <c r="P5077" s="30">
        <v>796</v>
      </c>
      <c r="Q5077" s="30" t="s">
        <v>47</v>
      </c>
      <c r="R5077" s="43">
        <v>8</v>
      </c>
      <c r="S5077" s="43">
        <v>35900</v>
      </c>
      <c r="T5077" s="43">
        <f t="shared" si="427"/>
        <v>287200</v>
      </c>
      <c r="U5077" s="43">
        <f t="shared" si="428"/>
        <v>321664.00000000006</v>
      </c>
      <c r="V5077" s="314"/>
      <c r="W5077" s="32">
        <v>2016</v>
      </c>
      <c r="X5077" s="30"/>
    </row>
    <row r="5078" spans="1:24" ht="50.1" customHeight="1">
      <c r="A5078" s="70" t="s">
        <v>13595</v>
      </c>
      <c r="B5078" s="30" t="s">
        <v>35</v>
      </c>
      <c r="C5078" s="220" t="s">
        <v>12695</v>
      </c>
      <c r="D5078" s="220" t="s">
        <v>1889</v>
      </c>
      <c r="E5078" s="434" t="s">
        <v>12696</v>
      </c>
      <c r="F5078" s="220" t="s">
        <v>13596</v>
      </c>
      <c r="G5078" s="253" t="s">
        <v>40</v>
      </c>
      <c r="H5078" s="30">
        <v>0</v>
      </c>
      <c r="I5078" s="67">
        <v>590000000</v>
      </c>
      <c r="J5078" s="32" t="s">
        <v>41</v>
      </c>
      <c r="K5078" s="48" t="s">
        <v>13233</v>
      </c>
      <c r="L5078" s="32" t="s">
        <v>43</v>
      </c>
      <c r="M5078" s="30" t="s">
        <v>69</v>
      </c>
      <c r="N5078" s="30" t="s">
        <v>12729</v>
      </c>
      <c r="O5078" s="67" t="s">
        <v>13530</v>
      </c>
      <c r="P5078" s="30">
        <v>796</v>
      </c>
      <c r="Q5078" s="30" t="s">
        <v>47</v>
      </c>
      <c r="R5078" s="43">
        <v>6</v>
      </c>
      <c r="S5078" s="43">
        <v>3450</v>
      </c>
      <c r="T5078" s="43">
        <f t="shared" si="427"/>
        <v>20700</v>
      </c>
      <c r="U5078" s="43">
        <f t="shared" si="428"/>
        <v>23184.000000000004</v>
      </c>
      <c r="V5078" s="314"/>
      <c r="W5078" s="32">
        <v>2016</v>
      </c>
      <c r="X5078" s="30"/>
    </row>
    <row r="5079" spans="1:24" ht="50.1" customHeight="1">
      <c r="A5079" s="70" t="s">
        <v>13597</v>
      </c>
      <c r="B5079" s="30" t="s">
        <v>35</v>
      </c>
      <c r="C5079" s="220" t="s">
        <v>12695</v>
      </c>
      <c r="D5079" s="220" t="s">
        <v>1889</v>
      </c>
      <c r="E5079" s="434" t="s">
        <v>12696</v>
      </c>
      <c r="F5079" s="273" t="s">
        <v>13598</v>
      </c>
      <c r="G5079" s="253" t="s">
        <v>40</v>
      </c>
      <c r="H5079" s="30">
        <v>0</v>
      </c>
      <c r="I5079" s="67">
        <v>590000000</v>
      </c>
      <c r="J5079" s="32" t="s">
        <v>41</v>
      </c>
      <c r="K5079" s="48" t="s">
        <v>13233</v>
      </c>
      <c r="L5079" s="32" t="s">
        <v>43</v>
      </c>
      <c r="M5079" s="30" t="s">
        <v>69</v>
      </c>
      <c r="N5079" s="30" t="s">
        <v>12729</v>
      </c>
      <c r="O5079" s="67" t="s">
        <v>13530</v>
      </c>
      <c r="P5079" s="30">
        <v>796</v>
      </c>
      <c r="Q5079" s="30" t="s">
        <v>47</v>
      </c>
      <c r="R5079" s="43">
        <v>6</v>
      </c>
      <c r="S5079" s="43">
        <v>4200</v>
      </c>
      <c r="T5079" s="43">
        <f t="shared" si="427"/>
        <v>25200</v>
      </c>
      <c r="U5079" s="43">
        <f t="shared" si="428"/>
        <v>28224.000000000004</v>
      </c>
      <c r="V5079" s="314"/>
      <c r="W5079" s="32">
        <v>2016</v>
      </c>
      <c r="X5079" s="30"/>
    </row>
    <row r="5080" spans="1:24" ht="50.1" customHeight="1">
      <c r="A5080" s="70" t="s">
        <v>13599</v>
      </c>
      <c r="B5080" s="30" t="s">
        <v>35</v>
      </c>
      <c r="C5080" s="220" t="s">
        <v>12695</v>
      </c>
      <c r="D5080" s="220" t="s">
        <v>1889</v>
      </c>
      <c r="E5080" s="434" t="s">
        <v>12696</v>
      </c>
      <c r="F5080" s="436" t="s">
        <v>13600</v>
      </c>
      <c r="G5080" s="253" t="s">
        <v>40</v>
      </c>
      <c r="H5080" s="30">
        <v>0</v>
      </c>
      <c r="I5080" s="67">
        <v>590000000</v>
      </c>
      <c r="J5080" s="32" t="s">
        <v>41</v>
      </c>
      <c r="K5080" s="48" t="s">
        <v>13233</v>
      </c>
      <c r="L5080" s="32" t="s">
        <v>43</v>
      </c>
      <c r="M5080" s="30" t="s">
        <v>69</v>
      </c>
      <c r="N5080" s="30" t="s">
        <v>12729</v>
      </c>
      <c r="O5080" s="67" t="s">
        <v>13530</v>
      </c>
      <c r="P5080" s="30">
        <v>796</v>
      </c>
      <c r="Q5080" s="30" t="s">
        <v>47</v>
      </c>
      <c r="R5080" s="43">
        <v>6</v>
      </c>
      <c r="S5080" s="43">
        <v>4480</v>
      </c>
      <c r="T5080" s="43">
        <f t="shared" si="427"/>
        <v>26880</v>
      </c>
      <c r="U5080" s="43">
        <f t="shared" si="428"/>
        <v>30105.600000000002</v>
      </c>
      <c r="V5080" s="314"/>
      <c r="W5080" s="32">
        <v>2016</v>
      </c>
      <c r="X5080" s="30"/>
    </row>
    <row r="5081" spans="1:24" ht="50.1" customHeight="1">
      <c r="A5081" s="70" t="s">
        <v>13601</v>
      </c>
      <c r="B5081" s="30" t="s">
        <v>35</v>
      </c>
      <c r="C5081" s="220" t="s">
        <v>12752</v>
      </c>
      <c r="D5081" s="220" t="s">
        <v>3020</v>
      </c>
      <c r="E5081" s="220" t="s">
        <v>12753</v>
      </c>
      <c r="F5081" s="220" t="s">
        <v>13602</v>
      </c>
      <c r="G5081" s="253" t="s">
        <v>40</v>
      </c>
      <c r="H5081" s="30">
        <v>0</v>
      </c>
      <c r="I5081" s="67">
        <v>590000000</v>
      </c>
      <c r="J5081" s="32" t="s">
        <v>41</v>
      </c>
      <c r="K5081" s="48" t="s">
        <v>13233</v>
      </c>
      <c r="L5081" s="32" t="s">
        <v>43</v>
      </c>
      <c r="M5081" s="30" t="s">
        <v>69</v>
      </c>
      <c r="N5081" s="30" t="s">
        <v>12729</v>
      </c>
      <c r="O5081" s="67" t="s">
        <v>13530</v>
      </c>
      <c r="P5081" s="30">
        <v>796</v>
      </c>
      <c r="Q5081" s="30" t="s">
        <v>47</v>
      </c>
      <c r="R5081" s="43">
        <v>4</v>
      </c>
      <c r="S5081" s="43">
        <v>7300</v>
      </c>
      <c r="T5081" s="43">
        <f t="shared" si="427"/>
        <v>29200</v>
      </c>
      <c r="U5081" s="43">
        <f t="shared" si="428"/>
        <v>32704.000000000004</v>
      </c>
      <c r="V5081" s="314"/>
      <c r="W5081" s="32">
        <v>2016</v>
      </c>
      <c r="X5081" s="30"/>
    </row>
    <row r="5082" spans="1:24" ht="50.1" customHeight="1">
      <c r="A5082" s="70" t="s">
        <v>13603</v>
      </c>
      <c r="B5082" s="30" t="s">
        <v>35</v>
      </c>
      <c r="C5082" s="220" t="s">
        <v>12752</v>
      </c>
      <c r="D5082" s="220" t="s">
        <v>3020</v>
      </c>
      <c r="E5082" s="220" t="s">
        <v>12753</v>
      </c>
      <c r="F5082" s="220" t="s">
        <v>13604</v>
      </c>
      <c r="G5082" s="253" t="s">
        <v>40</v>
      </c>
      <c r="H5082" s="30">
        <v>0</v>
      </c>
      <c r="I5082" s="67">
        <v>590000000</v>
      </c>
      <c r="J5082" s="32" t="s">
        <v>41</v>
      </c>
      <c r="K5082" s="48" t="s">
        <v>13233</v>
      </c>
      <c r="L5082" s="32" t="s">
        <v>43</v>
      </c>
      <c r="M5082" s="30" t="s">
        <v>69</v>
      </c>
      <c r="N5082" s="30" t="s">
        <v>12729</v>
      </c>
      <c r="O5082" s="67" t="s">
        <v>13530</v>
      </c>
      <c r="P5082" s="30">
        <v>796</v>
      </c>
      <c r="Q5082" s="30" t="s">
        <v>47</v>
      </c>
      <c r="R5082" s="43">
        <v>4</v>
      </c>
      <c r="S5082" s="43">
        <v>7700</v>
      </c>
      <c r="T5082" s="43">
        <f t="shared" si="427"/>
        <v>30800</v>
      </c>
      <c r="U5082" s="43">
        <f t="shared" si="428"/>
        <v>34496</v>
      </c>
      <c r="V5082" s="314"/>
      <c r="W5082" s="32">
        <v>2016</v>
      </c>
      <c r="X5082" s="30"/>
    </row>
    <row r="5083" spans="1:24" ht="50.1" customHeight="1">
      <c r="A5083" s="70" t="s">
        <v>13605</v>
      </c>
      <c r="B5083" s="30" t="s">
        <v>35</v>
      </c>
      <c r="C5083" s="220" t="s">
        <v>12752</v>
      </c>
      <c r="D5083" s="220" t="s">
        <v>3020</v>
      </c>
      <c r="E5083" s="220" t="s">
        <v>12753</v>
      </c>
      <c r="F5083" s="220" t="s">
        <v>13578</v>
      </c>
      <c r="G5083" s="253" t="s">
        <v>40</v>
      </c>
      <c r="H5083" s="30">
        <v>0</v>
      </c>
      <c r="I5083" s="67">
        <v>590000000</v>
      </c>
      <c r="J5083" s="32" t="s">
        <v>41</v>
      </c>
      <c r="K5083" s="48" t="s">
        <v>13233</v>
      </c>
      <c r="L5083" s="32" t="s">
        <v>43</v>
      </c>
      <c r="M5083" s="30" t="s">
        <v>69</v>
      </c>
      <c r="N5083" s="30" t="s">
        <v>12729</v>
      </c>
      <c r="O5083" s="67" t="s">
        <v>13530</v>
      </c>
      <c r="P5083" s="30">
        <v>796</v>
      </c>
      <c r="Q5083" s="30" t="s">
        <v>47</v>
      </c>
      <c r="R5083" s="43">
        <v>8</v>
      </c>
      <c r="S5083" s="43">
        <v>14450</v>
      </c>
      <c r="T5083" s="43">
        <f t="shared" si="427"/>
        <v>115600</v>
      </c>
      <c r="U5083" s="43">
        <f t="shared" si="428"/>
        <v>129472.00000000001</v>
      </c>
      <c r="V5083" s="314"/>
      <c r="W5083" s="32">
        <v>2016</v>
      </c>
      <c r="X5083" s="30"/>
    </row>
    <row r="5084" spans="1:24" ht="50.1" customHeight="1">
      <c r="A5084" s="70" t="s">
        <v>13606</v>
      </c>
      <c r="B5084" s="30" t="s">
        <v>35</v>
      </c>
      <c r="C5084" s="220" t="s">
        <v>12695</v>
      </c>
      <c r="D5084" s="220" t="s">
        <v>1889</v>
      </c>
      <c r="E5084" s="434" t="s">
        <v>12696</v>
      </c>
      <c r="F5084" s="220" t="s">
        <v>13607</v>
      </c>
      <c r="G5084" s="253" t="s">
        <v>40</v>
      </c>
      <c r="H5084" s="30">
        <v>0</v>
      </c>
      <c r="I5084" s="67">
        <v>590000000</v>
      </c>
      <c r="J5084" s="32" t="s">
        <v>41</v>
      </c>
      <c r="K5084" s="48" t="s">
        <v>13233</v>
      </c>
      <c r="L5084" s="32" t="s">
        <v>43</v>
      </c>
      <c r="M5084" s="30" t="s">
        <v>69</v>
      </c>
      <c r="N5084" s="30" t="s">
        <v>12729</v>
      </c>
      <c r="O5084" s="67" t="s">
        <v>13530</v>
      </c>
      <c r="P5084" s="30">
        <v>796</v>
      </c>
      <c r="Q5084" s="30" t="s">
        <v>47</v>
      </c>
      <c r="R5084" s="43">
        <v>4</v>
      </c>
      <c r="S5084" s="43">
        <v>3650</v>
      </c>
      <c r="T5084" s="43">
        <f t="shared" si="427"/>
        <v>14600</v>
      </c>
      <c r="U5084" s="43">
        <f t="shared" si="428"/>
        <v>16352.000000000002</v>
      </c>
      <c r="V5084" s="314"/>
      <c r="W5084" s="32">
        <v>2016</v>
      </c>
      <c r="X5084" s="30"/>
    </row>
    <row r="5085" spans="1:24" ht="50.1" customHeight="1">
      <c r="A5085" s="70" t="s">
        <v>13608</v>
      </c>
      <c r="B5085" s="30" t="s">
        <v>35</v>
      </c>
      <c r="C5085" s="220" t="s">
        <v>12695</v>
      </c>
      <c r="D5085" s="220" t="s">
        <v>1889</v>
      </c>
      <c r="E5085" s="434" t="s">
        <v>12696</v>
      </c>
      <c r="F5085" s="220" t="s">
        <v>13609</v>
      </c>
      <c r="G5085" s="253" t="s">
        <v>40</v>
      </c>
      <c r="H5085" s="30">
        <v>0</v>
      </c>
      <c r="I5085" s="67">
        <v>590000000</v>
      </c>
      <c r="J5085" s="32" t="s">
        <v>41</v>
      </c>
      <c r="K5085" s="48" t="s">
        <v>13233</v>
      </c>
      <c r="L5085" s="32" t="s">
        <v>43</v>
      </c>
      <c r="M5085" s="30" t="s">
        <v>69</v>
      </c>
      <c r="N5085" s="30" t="s">
        <v>12729</v>
      </c>
      <c r="O5085" s="67" t="s">
        <v>13530</v>
      </c>
      <c r="P5085" s="30">
        <v>796</v>
      </c>
      <c r="Q5085" s="30" t="s">
        <v>47</v>
      </c>
      <c r="R5085" s="43">
        <v>4</v>
      </c>
      <c r="S5085" s="43">
        <v>4750</v>
      </c>
      <c r="T5085" s="43">
        <f t="shared" si="427"/>
        <v>19000</v>
      </c>
      <c r="U5085" s="43">
        <f t="shared" si="428"/>
        <v>21280.000000000004</v>
      </c>
      <c r="V5085" s="314"/>
      <c r="W5085" s="32">
        <v>2016</v>
      </c>
      <c r="X5085" s="30"/>
    </row>
    <row r="5086" spans="1:24" ht="50.1" customHeight="1">
      <c r="A5086" s="70" t="s">
        <v>13610</v>
      </c>
      <c r="B5086" s="30" t="s">
        <v>35</v>
      </c>
      <c r="C5086" s="220" t="s">
        <v>12695</v>
      </c>
      <c r="D5086" s="220" t="s">
        <v>1889</v>
      </c>
      <c r="E5086" s="434" t="s">
        <v>12696</v>
      </c>
      <c r="F5086" s="433" t="s">
        <v>13611</v>
      </c>
      <c r="G5086" s="253" t="s">
        <v>40</v>
      </c>
      <c r="H5086" s="30">
        <v>0</v>
      </c>
      <c r="I5086" s="67">
        <v>590000000</v>
      </c>
      <c r="J5086" s="32" t="s">
        <v>41</v>
      </c>
      <c r="K5086" s="48" t="s">
        <v>13233</v>
      </c>
      <c r="L5086" s="32" t="s">
        <v>43</v>
      </c>
      <c r="M5086" s="30" t="s">
        <v>69</v>
      </c>
      <c r="N5086" s="30" t="s">
        <v>12729</v>
      </c>
      <c r="O5086" s="67" t="s">
        <v>13530</v>
      </c>
      <c r="P5086" s="30">
        <v>796</v>
      </c>
      <c r="Q5086" s="30" t="s">
        <v>47</v>
      </c>
      <c r="R5086" s="43">
        <v>8</v>
      </c>
      <c r="S5086" s="43">
        <v>12700</v>
      </c>
      <c r="T5086" s="43">
        <f t="shared" si="427"/>
        <v>101600</v>
      </c>
      <c r="U5086" s="43">
        <f t="shared" si="428"/>
        <v>113792.00000000001</v>
      </c>
      <c r="V5086" s="314"/>
      <c r="W5086" s="32">
        <v>2016</v>
      </c>
      <c r="X5086" s="30"/>
    </row>
    <row r="5087" spans="1:24" ht="50.1" customHeight="1">
      <c r="A5087" s="70" t="s">
        <v>13612</v>
      </c>
      <c r="B5087" s="30" t="s">
        <v>35</v>
      </c>
      <c r="C5087" s="220" t="s">
        <v>12752</v>
      </c>
      <c r="D5087" s="220" t="s">
        <v>3020</v>
      </c>
      <c r="E5087" s="220" t="s">
        <v>12753</v>
      </c>
      <c r="F5087" s="220" t="s">
        <v>13576</v>
      </c>
      <c r="G5087" s="253" t="s">
        <v>40</v>
      </c>
      <c r="H5087" s="30">
        <v>0</v>
      </c>
      <c r="I5087" s="67">
        <v>590000000</v>
      </c>
      <c r="J5087" s="32" t="s">
        <v>41</v>
      </c>
      <c r="K5087" s="48" t="s">
        <v>13233</v>
      </c>
      <c r="L5087" s="32" t="s">
        <v>43</v>
      </c>
      <c r="M5087" s="30" t="s">
        <v>69</v>
      </c>
      <c r="N5087" s="30" t="s">
        <v>12729</v>
      </c>
      <c r="O5087" s="67" t="s">
        <v>13530</v>
      </c>
      <c r="P5087" s="30">
        <v>796</v>
      </c>
      <c r="Q5087" s="30" t="s">
        <v>47</v>
      </c>
      <c r="R5087" s="43">
        <v>1</v>
      </c>
      <c r="S5087" s="43">
        <v>14200</v>
      </c>
      <c r="T5087" s="43">
        <f t="shared" si="427"/>
        <v>14200</v>
      </c>
      <c r="U5087" s="43">
        <f t="shared" si="428"/>
        <v>15904.000000000002</v>
      </c>
      <c r="V5087" s="314"/>
      <c r="W5087" s="32">
        <v>2016</v>
      </c>
      <c r="X5087" s="30"/>
    </row>
    <row r="5088" spans="1:24" ht="50.1" customHeight="1">
      <c r="A5088" s="70" t="s">
        <v>13613</v>
      </c>
      <c r="B5088" s="30" t="s">
        <v>35</v>
      </c>
      <c r="C5088" s="220" t="s">
        <v>12752</v>
      </c>
      <c r="D5088" s="220" t="s">
        <v>3020</v>
      </c>
      <c r="E5088" s="220" t="s">
        <v>12753</v>
      </c>
      <c r="F5088" s="220" t="s">
        <v>13614</v>
      </c>
      <c r="G5088" s="253" t="s">
        <v>40</v>
      </c>
      <c r="H5088" s="30">
        <v>0</v>
      </c>
      <c r="I5088" s="67">
        <v>590000000</v>
      </c>
      <c r="J5088" s="32" t="s">
        <v>41</v>
      </c>
      <c r="K5088" s="48" t="s">
        <v>13233</v>
      </c>
      <c r="L5088" s="32" t="s">
        <v>43</v>
      </c>
      <c r="M5088" s="30" t="s">
        <v>69</v>
      </c>
      <c r="N5088" s="30" t="s">
        <v>12729</v>
      </c>
      <c r="O5088" s="67" t="s">
        <v>13530</v>
      </c>
      <c r="P5088" s="30">
        <v>796</v>
      </c>
      <c r="Q5088" s="30" t="s">
        <v>47</v>
      </c>
      <c r="R5088" s="43">
        <v>2</v>
      </c>
      <c r="S5088" s="43">
        <v>16500</v>
      </c>
      <c r="T5088" s="43">
        <f t="shared" si="427"/>
        <v>33000</v>
      </c>
      <c r="U5088" s="43">
        <f t="shared" si="428"/>
        <v>36960</v>
      </c>
      <c r="V5088" s="314"/>
      <c r="W5088" s="32">
        <v>2016</v>
      </c>
      <c r="X5088" s="30"/>
    </row>
    <row r="5089" spans="1:24" ht="50.1" customHeight="1">
      <c r="A5089" s="70" t="s">
        <v>13615</v>
      </c>
      <c r="B5089" s="30" t="s">
        <v>35</v>
      </c>
      <c r="C5089" s="220" t="s">
        <v>12695</v>
      </c>
      <c r="D5089" s="220" t="s">
        <v>1889</v>
      </c>
      <c r="E5089" s="434" t="s">
        <v>12696</v>
      </c>
      <c r="F5089" s="220" t="s">
        <v>13616</v>
      </c>
      <c r="G5089" s="253" t="s">
        <v>40</v>
      </c>
      <c r="H5089" s="30">
        <v>0</v>
      </c>
      <c r="I5089" s="67">
        <v>590000000</v>
      </c>
      <c r="J5089" s="32" t="s">
        <v>41</v>
      </c>
      <c r="K5089" s="48" t="s">
        <v>13233</v>
      </c>
      <c r="L5089" s="32" t="s">
        <v>43</v>
      </c>
      <c r="M5089" s="30" t="s">
        <v>69</v>
      </c>
      <c r="N5089" s="30" t="s">
        <v>12729</v>
      </c>
      <c r="O5089" s="67" t="s">
        <v>13530</v>
      </c>
      <c r="P5089" s="30">
        <v>796</v>
      </c>
      <c r="Q5089" s="30" t="s">
        <v>47</v>
      </c>
      <c r="R5089" s="43">
        <v>1</v>
      </c>
      <c r="S5089" s="43">
        <v>10850</v>
      </c>
      <c r="T5089" s="43">
        <f t="shared" si="427"/>
        <v>10850</v>
      </c>
      <c r="U5089" s="43">
        <f t="shared" si="428"/>
        <v>12152.000000000002</v>
      </c>
      <c r="V5089" s="314"/>
      <c r="W5089" s="32">
        <v>2016</v>
      </c>
      <c r="X5089" s="30"/>
    </row>
    <row r="5090" spans="1:24" ht="50.1" customHeight="1">
      <c r="A5090" s="70" t="s">
        <v>13617</v>
      </c>
      <c r="B5090" s="30" t="s">
        <v>35</v>
      </c>
      <c r="C5090" s="220" t="s">
        <v>12695</v>
      </c>
      <c r="D5090" s="220" t="s">
        <v>1889</v>
      </c>
      <c r="E5090" s="434" t="s">
        <v>12696</v>
      </c>
      <c r="F5090" s="220" t="s">
        <v>13618</v>
      </c>
      <c r="G5090" s="253" t="s">
        <v>40</v>
      </c>
      <c r="H5090" s="30">
        <v>0</v>
      </c>
      <c r="I5090" s="67">
        <v>590000000</v>
      </c>
      <c r="J5090" s="32" t="s">
        <v>41</v>
      </c>
      <c r="K5090" s="48" t="s">
        <v>13233</v>
      </c>
      <c r="L5090" s="32" t="s">
        <v>43</v>
      </c>
      <c r="M5090" s="30" t="s">
        <v>69</v>
      </c>
      <c r="N5090" s="30" t="s">
        <v>12729</v>
      </c>
      <c r="O5090" s="67" t="s">
        <v>13530</v>
      </c>
      <c r="P5090" s="30">
        <v>796</v>
      </c>
      <c r="Q5090" s="30" t="s">
        <v>47</v>
      </c>
      <c r="R5090" s="43">
        <v>1</v>
      </c>
      <c r="S5090" s="43">
        <v>16500</v>
      </c>
      <c r="T5090" s="43">
        <f t="shared" si="427"/>
        <v>16500</v>
      </c>
      <c r="U5090" s="43">
        <f t="shared" si="428"/>
        <v>18480</v>
      </c>
      <c r="V5090" s="314"/>
      <c r="W5090" s="32">
        <v>2016</v>
      </c>
      <c r="X5090" s="30"/>
    </row>
    <row r="5091" spans="1:24" ht="50.1" customHeight="1">
      <c r="A5091" s="70" t="s">
        <v>13619</v>
      </c>
      <c r="B5091" s="30" t="s">
        <v>35</v>
      </c>
      <c r="C5091" s="220" t="s">
        <v>12695</v>
      </c>
      <c r="D5091" s="220" t="s">
        <v>1889</v>
      </c>
      <c r="E5091" s="434" t="s">
        <v>12696</v>
      </c>
      <c r="F5091" s="433" t="s">
        <v>13620</v>
      </c>
      <c r="G5091" s="253" t="s">
        <v>40</v>
      </c>
      <c r="H5091" s="30">
        <v>0</v>
      </c>
      <c r="I5091" s="67">
        <v>590000000</v>
      </c>
      <c r="J5091" s="32" t="s">
        <v>41</v>
      </c>
      <c r="K5091" s="48" t="s">
        <v>13233</v>
      </c>
      <c r="L5091" s="32" t="s">
        <v>43</v>
      </c>
      <c r="M5091" s="30" t="s">
        <v>69</v>
      </c>
      <c r="N5091" s="30" t="s">
        <v>12729</v>
      </c>
      <c r="O5091" s="67" t="s">
        <v>13530</v>
      </c>
      <c r="P5091" s="30">
        <v>796</v>
      </c>
      <c r="Q5091" s="30" t="s">
        <v>47</v>
      </c>
      <c r="R5091" s="43">
        <v>2</v>
      </c>
      <c r="S5091" s="43">
        <v>16650</v>
      </c>
      <c r="T5091" s="43">
        <f t="shared" si="427"/>
        <v>33300</v>
      </c>
      <c r="U5091" s="43">
        <f t="shared" si="428"/>
        <v>37296</v>
      </c>
      <c r="V5091" s="314"/>
      <c r="W5091" s="32">
        <v>2016</v>
      </c>
      <c r="X5091" s="30"/>
    </row>
    <row r="5092" spans="1:24" ht="50.1" customHeight="1">
      <c r="A5092" s="70" t="s">
        <v>13621</v>
      </c>
      <c r="B5092" s="30" t="s">
        <v>35</v>
      </c>
      <c r="C5092" s="220" t="s">
        <v>12752</v>
      </c>
      <c r="D5092" s="220" t="s">
        <v>3020</v>
      </c>
      <c r="E5092" s="220" t="s">
        <v>12753</v>
      </c>
      <c r="F5092" s="220" t="s">
        <v>13602</v>
      </c>
      <c r="G5092" s="253" t="s">
        <v>40</v>
      </c>
      <c r="H5092" s="30">
        <v>0</v>
      </c>
      <c r="I5092" s="67">
        <v>590000000</v>
      </c>
      <c r="J5092" s="32" t="s">
        <v>41</v>
      </c>
      <c r="K5092" s="48" t="s">
        <v>13233</v>
      </c>
      <c r="L5092" s="32" t="s">
        <v>43</v>
      </c>
      <c r="M5092" s="30" t="s">
        <v>69</v>
      </c>
      <c r="N5092" s="30" t="s">
        <v>12729</v>
      </c>
      <c r="O5092" s="67" t="s">
        <v>13530</v>
      </c>
      <c r="P5092" s="30">
        <v>796</v>
      </c>
      <c r="Q5092" s="30" t="s">
        <v>47</v>
      </c>
      <c r="R5092" s="43">
        <v>4</v>
      </c>
      <c r="S5092" s="43">
        <v>7290</v>
      </c>
      <c r="T5092" s="43">
        <f t="shared" si="427"/>
        <v>29160</v>
      </c>
      <c r="U5092" s="43">
        <f t="shared" si="428"/>
        <v>32659.200000000004</v>
      </c>
      <c r="V5092" s="314"/>
      <c r="W5092" s="32">
        <v>2016</v>
      </c>
      <c r="X5092" s="30"/>
    </row>
    <row r="5093" spans="1:24" ht="50.1" customHeight="1">
      <c r="A5093" s="70" t="s">
        <v>13622</v>
      </c>
      <c r="B5093" s="30" t="s">
        <v>35</v>
      </c>
      <c r="C5093" s="220" t="s">
        <v>12752</v>
      </c>
      <c r="D5093" s="220" t="s">
        <v>3020</v>
      </c>
      <c r="E5093" s="220" t="s">
        <v>12753</v>
      </c>
      <c r="F5093" s="220" t="s">
        <v>13623</v>
      </c>
      <c r="G5093" s="253" t="s">
        <v>40</v>
      </c>
      <c r="H5093" s="30">
        <v>0</v>
      </c>
      <c r="I5093" s="67">
        <v>590000000</v>
      </c>
      <c r="J5093" s="32" t="s">
        <v>41</v>
      </c>
      <c r="K5093" s="48" t="s">
        <v>13233</v>
      </c>
      <c r="L5093" s="32" t="s">
        <v>43</v>
      </c>
      <c r="M5093" s="30" t="s">
        <v>69</v>
      </c>
      <c r="N5093" s="30" t="s">
        <v>12729</v>
      </c>
      <c r="O5093" s="67" t="s">
        <v>13530</v>
      </c>
      <c r="P5093" s="30">
        <v>796</v>
      </c>
      <c r="Q5093" s="30" t="s">
        <v>47</v>
      </c>
      <c r="R5093" s="43">
        <v>8</v>
      </c>
      <c r="S5093" s="43">
        <v>6500</v>
      </c>
      <c r="T5093" s="43">
        <f t="shared" si="427"/>
        <v>52000</v>
      </c>
      <c r="U5093" s="43">
        <f t="shared" si="428"/>
        <v>58240.000000000007</v>
      </c>
      <c r="V5093" s="314"/>
      <c r="W5093" s="32">
        <v>2016</v>
      </c>
      <c r="X5093" s="30"/>
    </row>
    <row r="5094" spans="1:24" ht="50.1" customHeight="1">
      <c r="A5094" s="70" t="s">
        <v>13624</v>
      </c>
      <c r="B5094" s="30" t="s">
        <v>35</v>
      </c>
      <c r="C5094" s="220" t="s">
        <v>12695</v>
      </c>
      <c r="D5094" s="220" t="s">
        <v>1889</v>
      </c>
      <c r="E5094" s="434" t="s">
        <v>12696</v>
      </c>
      <c r="F5094" s="220" t="s">
        <v>13625</v>
      </c>
      <c r="G5094" s="253" t="s">
        <v>40</v>
      </c>
      <c r="H5094" s="30">
        <v>0</v>
      </c>
      <c r="I5094" s="67">
        <v>590000000</v>
      </c>
      <c r="J5094" s="32" t="s">
        <v>41</v>
      </c>
      <c r="K5094" s="48" t="s">
        <v>13233</v>
      </c>
      <c r="L5094" s="32" t="s">
        <v>43</v>
      </c>
      <c r="M5094" s="30" t="s">
        <v>69</v>
      </c>
      <c r="N5094" s="30" t="s">
        <v>12729</v>
      </c>
      <c r="O5094" s="67" t="s">
        <v>13530</v>
      </c>
      <c r="P5094" s="30">
        <v>796</v>
      </c>
      <c r="Q5094" s="30" t="s">
        <v>47</v>
      </c>
      <c r="R5094" s="43">
        <v>4</v>
      </c>
      <c r="S5094" s="43">
        <v>3650</v>
      </c>
      <c r="T5094" s="43">
        <f t="shared" si="427"/>
        <v>14600</v>
      </c>
      <c r="U5094" s="43">
        <f t="shared" si="428"/>
        <v>16352.000000000002</v>
      </c>
      <c r="V5094" s="314"/>
      <c r="W5094" s="32">
        <v>2016</v>
      </c>
      <c r="X5094" s="30"/>
    </row>
    <row r="5095" spans="1:24" ht="50.1" customHeight="1">
      <c r="A5095" s="70" t="s">
        <v>13626</v>
      </c>
      <c r="B5095" s="30" t="s">
        <v>35</v>
      </c>
      <c r="C5095" s="220" t="s">
        <v>12695</v>
      </c>
      <c r="D5095" s="220" t="s">
        <v>1889</v>
      </c>
      <c r="E5095" s="434" t="s">
        <v>12696</v>
      </c>
      <c r="F5095" s="220" t="s">
        <v>13627</v>
      </c>
      <c r="G5095" s="253" t="s">
        <v>40</v>
      </c>
      <c r="H5095" s="30">
        <v>0</v>
      </c>
      <c r="I5095" s="67">
        <v>590000000</v>
      </c>
      <c r="J5095" s="32" t="s">
        <v>41</v>
      </c>
      <c r="K5095" s="48" t="s">
        <v>13233</v>
      </c>
      <c r="L5095" s="32" t="s">
        <v>43</v>
      </c>
      <c r="M5095" s="30" t="s">
        <v>69</v>
      </c>
      <c r="N5095" s="30" t="s">
        <v>12729</v>
      </c>
      <c r="O5095" s="67" t="s">
        <v>13530</v>
      </c>
      <c r="P5095" s="30">
        <v>796</v>
      </c>
      <c r="Q5095" s="30" t="s">
        <v>47</v>
      </c>
      <c r="R5095" s="43">
        <v>4</v>
      </c>
      <c r="S5095" s="43">
        <v>4690</v>
      </c>
      <c r="T5095" s="43">
        <f t="shared" si="427"/>
        <v>18760</v>
      </c>
      <c r="U5095" s="43">
        <f t="shared" si="428"/>
        <v>21011.200000000001</v>
      </c>
      <c r="V5095" s="314"/>
      <c r="W5095" s="32">
        <v>2016</v>
      </c>
      <c r="X5095" s="30"/>
    </row>
    <row r="5096" spans="1:24" ht="50.1" customHeight="1">
      <c r="A5096" s="70" t="s">
        <v>13628</v>
      </c>
      <c r="B5096" s="30" t="s">
        <v>35</v>
      </c>
      <c r="C5096" s="220" t="s">
        <v>12695</v>
      </c>
      <c r="D5096" s="220" t="s">
        <v>1889</v>
      </c>
      <c r="E5096" s="434" t="s">
        <v>12696</v>
      </c>
      <c r="F5096" s="433" t="s">
        <v>13629</v>
      </c>
      <c r="G5096" s="253" t="s">
        <v>40</v>
      </c>
      <c r="H5096" s="30">
        <v>0</v>
      </c>
      <c r="I5096" s="67">
        <v>590000000</v>
      </c>
      <c r="J5096" s="32" t="s">
        <v>41</v>
      </c>
      <c r="K5096" s="48" t="s">
        <v>13233</v>
      </c>
      <c r="L5096" s="32" t="s">
        <v>43</v>
      </c>
      <c r="M5096" s="30" t="s">
        <v>69</v>
      </c>
      <c r="N5096" s="30" t="s">
        <v>12729</v>
      </c>
      <c r="O5096" s="67" t="s">
        <v>13530</v>
      </c>
      <c r="P5096" s="30">
        <v>796</v>
      </c>
      <c r="Q5096" s="30" t="s">
        <v>47</v>
      </c>
      <c r="R5096" s="43">
        <v>8</v>
      </c>
      <c r="S5096" s="43">
        <v>5250</v>
      </c>
      <c r="T5096" s="43">
        <f t="shared" si="427"/>
        <v>42000</v>
      </c>
      <c r="U5096" s="43">
        <f t="shared" si="428"/>
        <v>47040.000000000007</v>
      </c>
      <c r="V5096" s="314"/>
      <c r="W5096" s="32">
        <v>2016</v>
      </c>
      <c r="X5096" s="30"/>
    </row>
    <row r="5097" spans="1:24" ht="50.1" customHeight="1">
      <c r="A5097" s="70" t="s">
        <v>13630</v>
      </c>
      <c r="B5097" s="30" t="s">
        <v>35</v>
      </c>
      <c r="C5097" s="220" t="s">
        <v>12752</v>
      </c>
      <c r="D5097" s="220" t="s">
        <v>3020</v>
      </c>
      <c r="E5097" s="220" t="s">
        <v>12753</v>
      </c>
      <c r="F5097" s="220" t="s">
        <v>13631</v>
      </c>
      <c r="G5097" s="253" t="s">
        <v>40</v>
      </c>
      <c r="H5097" s="30">
        <v>0</v>
      </c>
      <c r="I5097" s="67">
        <v>590000000</v>
      </c>
      <c r="J5097" s="32" t="s">
        <v>41</v>
      </c>
      <c r="K5097" s="48" t="s">
        <v>13233</v>
      </c>
      <c r="L5097" s="32" t="s">
        <v>43</v>
      </c>
      <c r="M5097" s="30" t="s">
        <v>69</v>
      </c>
      <c r="N5097" s="30" t="s">
        <v>12729</v>
      </c>
      <c r="O5097" s="67" t="s">
        <v>13530</v>
      </c>
      <c r="P5097" s="30">
        <v>796</v>
      </c>
      <c r="Q5097" s="30" t="s">
        <v>47</v>
      </c>
      <c r="R5097" s="43">
        <v>3</v>
      </c>
      <c r="S5097" s="43">
        <v>4650</v>
      </c>
      <c r="T5097" s="43">
        <f t="shared" si="427"/>
        <v>13950</v>
      </c>
      <c r="U5097" s="43">
        <f t="shared" si="428"/>
        <v>15624.000000000002</v>
      </c>
      <c r="V5097" s="314"/>
      <c r="W5097" s="32">
        <v>2016</v>
      </c>
      <c r="X5097" s="30"/>
    </row>
    <row r="5098" spans="1:24" ht="50.1" customHeight="1">
      <c r="A5098" s="70" t="s">
        <v>13632</v>
      </c>
      <c r="B5098" s="30" t="s">
        <v>35</v>
      </c>
      <c r="C5098" s="220" t="s">
        <v>12752</v>
      </c>
      <c r="D5098" s="220" t="s">
        <v>3020</v>
      </c>
      <c r="E5098" s="220" t="s">
        <v>12753</v>
      </c>
      <c r="F5098" s="220" t="s">
        <v>13633</v>
      </c>
      <c r="G5098" s="253" t="s">
        <v>40</v>
      </c>
      <c r="H5098" s="30">
        <v>0</v>
      </c>
      <c r="I5098" s="67">
        <v>590000000</v>
      </c>
      <c r="J5098" s="32" t="s">
        <v>41</v>
      </c>
      <c r="K5098" s="48" t="s">
        <v>13233</v>
      </c>
      <c r="L5098" s="32" t="s">
        <v>43</v>
      </c>
      <c r="M5098" s="30" t="s">
        <v>69</v>
      </c>
      <c r="N5098" s="30" t="s">
        <v>12729</v>
      </c>
      <c r="O5098" s="67" t="s">
        <v>13530</v>
      </c>
      <c r="P5098" s="30">
        <v>796</v>
      </c>
      <c r="Q5098" s="30" t="s">
        <v>47</v>
      </c>
      <c r="R5098" s="43">
        <v>6</v>
      </c>
      <c r="S5098" s="43">
        <v>5750</v>
      </c>
      <c r="T5098" s="43">
        <f t="shared" si="427"/>
        <v>34500</v>
      </c>
      <c r="U5098" s="43">
        <f t="shared" si="428"/>
        <v>38640.000000000007</v>
      </c>
      <c r="V5098" s="314"/>
      <c r="W5098" s="32">
        <v>2016</v>
      </c>
      <c r="X5098" s="30"/>
    </row>
    <row r="5099" spans="1:24" ht="50.1" customHeight="1">
      <c r="A5099" s="70" t="s">
        <v>13634</v>
      </c>
      <c r="B5099" s="30" t="s">
        <v>35</v>
      </c>
      <c r="C5099" s="220" t="s">
        <v>12752</v>
      </c>
      <c r="D5099" s="220" t="s">
        <v>3020</v>
      </c>
      <c r="E5099" s="220" t="s">
        <v>12753</v>
      </c>
      <c r="F5099" s="220" t="s">
        <v>13635</v>
      </c>
      <c r="G5099" s="253" t="s">
        <v>40</v>
      </c>
      <c r="H5099" s="30">
        <v>0</v>
      </c>
      <c r="I5099" s="67">
        <v>590000000</v>
      </c>
      <c r="J5099" s="32" t="s">
        <v>41</v>
      </c>
      <c r="K5099" s="48" t="s">
        <v>13233</v>
      </c>
      <c r="L5099" s="32" t="s">
        <v>43</v>
      </c>
      <c r="M5099" s="30" t="s">
        <v>69</v>
      </c>
      <c r="N5099" s="30" t="s">
        <v>12729</v>
      </c>
      <c r="O5099" s="67" t="s">
        <v>13530</v>
      </c>
      <c r="P5099" s="30">
        <v>796</v>
      </c>
      <c r="Q5099" s="30" t="s">
        <v>47</v>
      </c>
      <c r="R5099" s="43">
        <v>3</v>
      </c>
      <c r="S5099" s="43">
        <v>7700</v>
      </c>
      <c r="T5099" s="43">
        <f t="shared" si="427"/>
        <v>23100</v>
      </c>
      <c r="U5099" s="43">
        <f t="shared" si="428"/>
        <v>25872.000000000004</v>
      </c>
      <c r="V5099" s="314"/>
      <c r="W5099" s="32">
        <v>2016</v>
      </c>
      <c r="X5099" s="30"/>
    </row>
    <row r="5100" spans="1:24" ht="50.1" customHeight="1">
      <c r="A5100" s="70" t="s">
        <v>13636</v>
      </c>
      <c r="B5100" s="30" t="s">
        <v>35</v>
      </c>
      <c r="C5100" s="220" t="s">
        <v>12695</v>
      </c>
      <c r="D5100" s="220" t="s">
        <v>1889</v>
      </c>
      <c r="E5100" s="434" t="s">
        <v>12696</v>
      </c>
      <c r="F5100" s="220" t="s">
        <v>13637</v>
      </c>
      <c r="G5100" s="253" t="s">
        <v>40</v>
      </c>
      <c r="H5100" s="30">
        <v>0</v>
      </c>
      <c r="I5100" s="67">
        <v>590000000</v>
      </c>
      <c r="J5100" s="32" t="s">
        <v>41</v>
      </c>
      <c r="K5100" s="48" t="s">
        <v>13233</v>
      </c>
      <c r="L5100" s="32" t="s">
        <v>43</v>
      </c>
      <c r="M5100" s="30" t="s">
        <v>69</v>
      </c>
      <c r="N5100" s="30" t="s">
        <v>12729</v>
      </c>
      <c r="O5100" s="67" t="s">
        <v>13530</v>
      </c>
      <c r="P5100" s="30">
        <v>796</v>
      </c>
      <c r="Q5100" s="30" t="s">
        <v>47</v>
      </c>
      <c r="R5100" s="43">
        <v>3</v>
      </c>
      <c r="S5100" s="43">
        <v>2880</v>
      </c>
      <c r="T5100" s="43">
        <f t="shared" si="427"/>
        <v>8640</v>
      </c>
      <c r="U5100" s="43">
        <f t="shared" si="428"/>
        <v>9676.8000000000011</v>
      </c>
      <c r="V5100" s="314"/>
      <c r="W5100" s="32">
        <v>2016</v>
      </c>
      <c r="X5100" s="30"/>
    </row>
    <row r="5101" spans="1:24" ht="50.1" customHeight="1">
      <c r="A5101" s="70" t="s">
        <v>13638</v>
      </c>
      <c r="B5101" s="30" t="s">
        <v>35</v>
      </c>
      <c r="C5101" s="220" t="s">
        <v>12695</v>
      </c>
      <c r="D5101" s="220" t="s">
        <v>1889</v>
      </c>
      <c r="E5101" s="434" t="s">
        <v>12696</v>
      </c>
      <c r="F5101" s="220" t="s">
        <v>13639</v>
      </c>
      <c r="G5101" s="253" t="s">
        <v>40</v>
      </c>
      <c r="H5101" s="30">
        <v>0</v>
      </c>
      <c r="I5101" s="67">
        <v>590000000</v>
      </c>
      <c r="J5101" s="32" t="s">
        <v>41</v>
      </c>
      <c r="K5101" s="48" t="s">
        <v>13233</v>
      </c>
      <c r="L5101" s="32" t="s">
        <v>43</v>
      </c>
      <c r="M5101" s="30" t="s">
        <v>69</v>
      </c>
      <c r="N5101" s="30" t="s">
        <v>12729</v>
      </c>
      <c r="O5101" s="67" t="s">
        <v>13530</v>
      </c>
      <c r="P5101" s="30">
        <v>796</v>
      </c>
      <c r="Q5101" s="30" t="s">
        <v>47</v>
      </c>
      <c r="R5101" s="43">
        <v>3</v>
      </c>
      <c r="S5101" s="43">
        <v>3750</v>
      </c>
      <c r="T5101" s="43">
        <f t="shared" si="427"/>
        <v>11250</v>
      </c>
      <c r="U5101" s="43">
        <f t="shared" si="428"/>
        <v>12600.000000000002</v>
      </c>
      <c r="V5101" s="314"/>
      <c r="W5101" s="32">
        <v>2016</v>
      </c>
      <c r="X5101" s="30"/>
    </row>
    <row r="5102" spans="1:24" ht="50.1" customHeight="1">
      <c r="A5102" s="70" t="s">
        <v>13640</v>
      </c>
      <c r="B5102" s="30" t="s">
        <v>35</v>
      </c>
      <c r="C5102" s="220" t="s">
        <v>12695</v>
      </c>
      <c r="D5102" s="220" t="s">
        <v>1889</v>
      </c>
      <c r="E5102" s="434" t="s">
        <v>12696</v>
      </c>
      <c r="F5102" s="220" t="s">
        <v>13641</v>
      </c>
      <c r="G5102" s="253" t="s">
        <v>40</v>
      </c>
      <c r="H5102" s="30">
        <v>0</v>
      </c>
      <c r="I5102" s="67">
        <v>590000000</v>
      </c>
      <c r="J5102" s="32" t="s">
        <v>41</v>
      </c>
      <c r="K5102" s="48" t="s">
        <v>13233</v>
      </c>
      <c r="L5102" s="32" t="s">
        <v>43</v>
      </c>
      <c r="M5102" s="30" t="s">
        <v>69</v>
      </c>
      <c r="N5102" s="30" t="s">
        <v>12729</v>
      </c>
      <c r="O5102" s="67" t="s">
        <v>13530</v>
      </c>
      <c r="P5102" s="30">
        <v>796</v>
      </c>
      <c r="Q5102" s="30" t="s">
        <v>47</v>
      </c>
      <c r="R5102" s="43">
        <v>3</v>
      </c>
      <c r="S5102" s="43">
        <v>4850</v>
      </c>
      <c r="T5102" s="43">
        <f t="shared" si="427"/>
        <v>14550</v>
      </c>
      <c r="U5102" s="43">
        <f t="shared" si="428"/>
        <v>16296.000000000002</v>
      </c>
      <c r="V5102" s="314"/>
      <c r="W5102" s="32">
        <v>2016</v>
      </c>
      <c r="X5102" s="30"/>
    </row>
    <row r="5103" spans="1:24" ht="50.1" customHeight="1">
      <c r="A5103" s="70" t="s">
        <v>13642</v>
      </c>
      <c r="B5103" s="30" t="s">
        <v>35</v>
      </c>
      <c r="C5103" s="220" t="s">
        <v>12695</v>
      </c>
      <c r="D5103" s="220" t="s">
        <v>1889</v>
      </c>
      <c r="E5103" s="434" t="s">
        <v>12696</v>
      </c>
      <c r="F5103" s="433" t="s">
        <v>13643</v>
      </c>
      <c r="G5103" s="253" t="s">
        <v>40</v>
      </c>
      <c r="H5103" s="30">
        <v>0</v>
      </c>
      <c r="I5103" s="67">
        <v>590000000</v>
      </c>
      <c r="J5103" s="32" t="s">
        <v>41</v>
      </c>
      <c r="K5103" s="48" t="s">
        <v>13233</v>
      </c>
      <c r="L5103" s="32" t="s">
        <v>43</v>
      </c>
      <c r="M5103" s="30" t="s">
        <v>69</v>
      </c>
      <c r="N5103" s="30" t="s">
        <v>12729</v>
      </c>
      <c r="O5103" s="67" t="s">
        <v>13530</v>
      </c>
      <c r="P5103" s="30">
        <v>796</v>
      </c>
      <c r="Q5103" s="30" t="s">
        <v>47</v>
      </c>
      <c r="R5103" s="43">
        <v>3</v>
      </c>
      <c r="S5103" s="43">
        <v>5550</v>
      </c>
      <c r="T5103" s="43">
        <f t="shared" si="427"/>
        <v>16650</v>
      </c>
      <c r="U5103" s="43">
        <f t="shared" si="428"/>
        <v>18648</v>
      </c>
      <c r="V5103" s="314"/>
      <c r="W5103" s="32">
        <v>2016</v>
      </c>
      <c r="X5103" s="30"/>
    </row>
    <row r="5104" spans="1:24" ht="50.1" customHeight="1">
      <c r="A5104" s="70" t="s">
        <v>13644</v>
      </c>
      <c r="B5104" s="30" t="s">
        <v>35</v>
      </c>
      <c r="C5104" s="220" t="s">
        <v>12695</v>
      </c>
      <c r="D5104" s="220" t="s">
        <v>1889</v>
      </c>
      <c r="E5104" s="434" t="s">
        <v>12696</v>
      </c>
      <c r="F5104" s="273" t="s">
        <v>13645</v>
      </c>
      <c r="G5104" s="253" t="s">
        <v>40</v>
      </c>
      <c r="H5104" s="30">
        <v>0</v>
      </c>
      <c r="I5104" s="67">
        <v>590000000</v>
      </c>
      <c r="J5104" s="32" t="s">
        <v>41</v>
      </c>
      <c r="K5104" s="48" t="s">
        <v>13233</v>
      </c>
      <c r="L5104" s="32" t="s">
        <v>43</v>
      </c>
      <c r="M5104" s="30" t="s">
        <v>69</v>
      </c>
      <c r="N5104" s="30" t="s">
        <v>12729</v>
      </c>
      <c r="O5104" s="67" t="s">
        <v>13530</v>
      </c>
      <c r="P5104" s="30">
        <v>796</v>
      </c>
      <c r="Q5104" s="30" t="s">
        <v>47</v>
      </c>
      <c r="R5104" s="43">
        <v>4</v>
      </c>
      <c r="S5104" s="43">
        <v>4450</v>
      </c>
      <c r="T5104" s="43">
        <f t="shared" si="427"/>
        <v>17800</v>
      </c>
      <c r="U5104" s="43">
        <f t="shared" si="428"/>
        <v>19936.000000000004</v>
      </c>
      <c r="V5104" s="314"/>
      <c r="W5104" s="32">
        <v>2016</v>
      </c>
      <c r="X5104" s="30"/>
    </row>
    <row r="5105" spans="1:58" ht="50.1" customHeight="1">
      <c r="A5105" s="70" t="s">
        <v>13646</v>
      </c>
      <c r="B5105" s="30" t="s">
        <v>35</v>
      </c>
      <c r="C5105" s="220" t="s">
        <v>12695</v>
      </c>
      <c r="D5105" s="220" t="s">
        <v>1889</v>
      </c>
      <c r="E5105" s="434" t="s">
        <v>12696</v>
      </c>
      <c r="F5105" s="436" t="s">
        <v>13647</v>
      </c>
      <c r="G5105" s="253" t="s">
        <v>40</v>
      </c>
      <c r="H5105" s="30">
        <v>0</v>
      </c>
      <c r="I5105" s="67">
        <v>590000000</v>
      </c>
      <c r="J5105" s="32" t="s">
        <v>41</v>
      </c>
      <c r="K5105" s="48" t="s">
        <v>13233</v>
      </c>
      <c r="L5105" s="32" t="s">
        <v>43</v>
      </c>
      <c r="M5105" s="30" t="s">
        <v>69</v>
      </c>
      <c r="N5105" s="30" t="s">
        <v>12729</v>
      </c>
      <c r="O5105" s="67" t="s">
        <v>13530</v>
      </c>
      <c r="P5105" s="30">
        <v>796</v>
      </c>
      <c r="Q5105" s="30" t="s">
        <v>47</v>
      </c>
      <c r="R5105" s="43">
        <v>4</v>
      </c>
      <c r="S5105" s="43">
        <v>5700</v>
      </c>
      <c r="T5105" s="43">
        <f t="shared" si="427"/>
        <v>22800</v>
      </c>
      <c r="U5105" s="43">
        <f t="shared" si="428"/>
        <v>25536.000000000004</v>
      </c>
      <c r="V5105" s="314"/>
      <c r="W5105" s="32">
        <v>2016</v>
      </c>
      <c r="X5105" s="30"/>
    </row>
    <row r="5106" spans="1:58" ht="50.1" customHeight="1">
      <c r="A5106" s="70" t="s">
        <v>13648</v>
      </c>
      <c r="B5106" s="30" t="s">
        <v>35</v>
      </c>
      <c r="C5106" s="220" t="s">
        <v>12752</v>
      </c>
      <c r="D5106" s="220" t="s">
        <v>3020</v>
      </c>
      <c r="E5106" s="220" t="s">
        <v>12753</v>
      </c>
      <c r="F5106" s="273" t="s">
        <v>13649</v>
      </c>
      <c r="G5106" s="253" t="s">
        <v>40</v>
      </c>
      <c r="H5106" s="30">
        <v>0</v>
      </c>
      <c r="I5106" s="67">
        <v>590000000</v>
      </c>
      <c r="J5106" s="32" t="s">
        <v>41</v>
      </c>
      <c r="K5106" s="48" t="s">
        <v>13233</v>
      </c>
      <c r="L5106" s="32" t="s">
        <v>43</v>
      </c>
      <c r="M5106" s="30" t="s">
        <v>69</v>
      </c>
      <c r="N5106" s="30" t="s">
        <v>12729</v>
      </c>
      <c r="O5106" s="67" t="s">
        <v>13530</v>
      </c>
      <c r="P5106" s="30">
        <v>796</v>
      </c>
      <c r="Q5106" s="30" t="s">
        <v>47</v>
      </c>
      <c r="R5106" s="43">
        <v>4</v>
      </c>
      <c r="S5106" s="43">
        <v>9800</v>
      </c>
      <c r="T5106" s="43">
        <f t="shared" si="427"/>
        <v>39200</v>
      </c>
      <c r="U5106" s="43">
        <f t="shared" si="428"/>
        <v>43904.000000000007</v>
      </c>
      <c r="V5106" s="314"/>
      <c r="W5106" s="32">
        <v>2016</v>
      </c>
      <c r="X5106" s="30"/>
    </row>
    <row r="5107" spans="1:58" ht="50.1" customHeight="1">
      <c r="A5107" s="70" t="s">
        <v>13650</v>
      </c>
      <c r="B5107" s="30" t="s">
        <v>35</v>
      </c>
      <c r="C5107" s="220" t="s">
        <v>12752</v>
      </c>
      <c r="D5107" s="220" t="s">
        <v>3020</v>
      </c>
      <c r="E5107" s="220" t="s">
        <v>12753</v>
      </c>
      <c r="F5107" s="273" t="s">
        <v>13651</v>
      </c>
      <c r="G5107" s="253" t="s">
        <v>40</v>
      </c>
      <c r="H5107" s="30">
        <v>0</v>
      </c>
      <c r="I5107" s="67">
        <v>590000000</v>
      </c>
      <c r="J5107" s="32" t="s">
        <v>41</v>
      </c>
      <c r="K5107" s="48" t="s">
        <v>13233</v>
      </c>
      <c r="L5107" s="32" t="s">
        <v>43</v>
      </c>
      <c r="M5107" s="30" t="s">
        <v>69</v>
      </c>
      <c r="N5107" s="30" t="s">
        <v>12729</v>
      </c>
      <c r="O5107" s="67" t="s">
        <v>13530</v>
      </c>
      <c r="P5107" s="30">
        <v>796</v>
      </c>
      <c r="Q5107" s="30" t="s">
        <v>47</v>
      </c>
      <c r="R5107" s="43">
        <v>8</v>
      </c>
      <c r="S5107" s="43">
        <v>11920</v>
      </c>
      <c r="T5107" s="43">
        <f t="shared" si="427"/>
        <v>95360</v>
      </c>
      <c r="U5107" s="43">
        <f t="shared" si="428"/>
        <v>106803.20000000001</v>
      </c>
      <c r="V5107" s="314"/>
      <c r="W5107" s="32">
        <v>2016</v>
      </c>
      <c r="X5107" s="30"/>
    </row>
    <row r="5108" spans="1:58" ht="50.1" customHeight="1">
      <c r="A5108" s="70" t="s">
        <v>13652</v>
      </c>
      <c r="B5108" s="30" t="s">
        <v>35</v>
      </c>
      <c r="C5108" s="220" t="s">
        <v>12695</v>
      </c>
      <c r="D5108" s="220" t="s">
        <v>1889</v>
      </c>
      <c r="E5108" s="434" t="s">
        <v>12696</v>
      </c>
      <c r="F5108" s="273" t="s">
        <v>13653</v>
      </c>
      <c r="G5108" s="253" t="s">
        <v>40</v>
      </c>
      <c r="H5108" s="30">
        <v>0</v>
      </c>
      <c r="I5108" s="67">
        <v>590000000</v>
      </c>
      <c r="J5108" s="32" t="s">
        <v>41</v>
      </c>
      <c r="K5108" s="48" t="s">
        <v>13233</v>
      </c>
      <c r="L5108" s="32" t="s">
        <v>43</v>
      </c>
      <c r="M5108" s="30" t="s">
        <v>69</v>
      </c>
      <c r="N5108" s="30" t="s">
        <v>12729</v>
      </c>
      <c r="O5108" s="67" t="s">
        <v>13530</v>
      </c>
      <c r="P5108" s="30">
        <v>796</v>
      </c>
      <c r="Q5108" s="30" t="s">
        <v>47</v>
      </c>
      <c r="R5108" s="43">
        <v>4</v>
      </c>
      <c r="S5108" s="43">
        <v>5680</v>
      </c>
      <c r="T5108" s="43">
        <f t="shared" si="427"/>
        <v>22720</v>
      </c>
      <c r="U5108" s="43">
        <f t="shared" si="428"/>
        <v>25446.400000000001</v>
      </c>
      <c r="V5108" s="314"/>
      <c r="W5108" s="32">
        <v>2016</v>
      </c>
      <c r="X5108" s="30"/>
    </row>
    <row r="5109" spans="1:58" ht="50.1" customHeight="1">
      <c r="A5109" s="70" t="s">
        <v>13654</v>
      </c>
      <c r="B5109" s="30" t="s">
        <v>35</v>
      </c>
      <c r="C5109" s="220" t="s">
        <v>12695</v>
      </c>
      <c r="D5109" s="220" t="s">
        <v>1889</v>
      </c>
      <c r="E5109" s="434" t="s">
        <v>12696</v>
      </c>
      <c r="F5109" s="273" t="s">
        <v>13655</v>
      </c>
      <c r="G5109" s="253" t="s">
        <v>40</v>
      </c>
      <c r="H5109" s="30">
        <v>0</v>
      </c>
      <c r="I5109" s="67">
        <v>590000000</v>
      </c>
      <c r="J5109" s="32" t="s">
        <v>41</v>
      </c>
      <c r="K5109" s="48" t="s">
        <v>13233</v>
      </c>
      <c r="L5109" s="32" t="s">
        <v>43</v>
      </c>
      <c r="M5109" s="30" t="s">
        <v>69</v>
      </c>
      <c r="N5109" s="30" t="s">
        <v>12729</v>
      </c>
      <c r="O5109" s="67" t="s">
        <v>13530</v>
      </c>
      <c r="P5109" s="30">
        <v>796</v>
      </c>
      <c r="Q5109" s="30" t="s">
        <v>47</v>
      </c>
      <c r="R5109" s="43">
        <v>4</v>
      </c>
      <c r="S5109" s="43">
        <v>7850</v>
      </c>
      <c r="T5109" s="43">
        <f t="shared" ref="T5109:T5117" si="429">S5109*R5109</f>
        <v>31400</v>
      </c>
      <c r="U5109" s="43">
        <f t="shared" si="428"/>
        <v>35168</v>
      </c>
      <c r="V5109" s="314"/>
      <c r="W5109" s="32">
        <v>2016</v>
      </c>
      <c r="X5109" s="30"/>
    </row>
    <row r="5110" spans="1:58" ht="50.1" customHeight="1">
      <c r="A5110" s="70" t="s">
        <v>13656</v>
      </c>
      <c r="B5110" s="30" t="s">
        <v>35</v>
      </c>
      <c r="C5110" s="220" t="s">
        <v>12695</v>
      </c>
      <c r="D5110" s="220" t="s">
        <v>1889</v>
      </c>
      <c r="E5110" s="434" t="s">
        <v>12696</v>
      </c>
      <c r="F5110" s="436" t="s">
        <v>13657</v>
      </c>
      <c r="G5110" s="253" t="s">
        <v>40</v>
      </c>
      <c r="H5110" s="30">
        <v>0</v>
      </c>
      <c r="I5110" s="67">
        <v>590000000</v>
      </c>
      <c r="J5110" s="32" t="s">
        <v>41</v>
      </c>
      <c r="K5110" s="48" t="s">
        <v>13233</v>
      </c>
      <c r="L5110" s="32" t="s">
        <v>43</v>
      </c>
      <c r="M5110" s="30" t="s">
        <v>69</v>
      </c>
      <c r="N5110" s="30" t="s">
        <v>12729</v>
      </c>
      <c r="O5110" s="67" t="s">
        <v>13530</v>
      </c>
      <c r="P5110" s="30">
        <v>796</v>
      </c>
      <c r="Q5110" s="30" t="s">
        <v>47</v>
      </c>
      <c r="R5110" s="43">
        <v>8</v>
      </c>
      <c r="S5110" s="43">
        <v>11700</v>
      </c>
      <c r="T5110" s="43">
        <f t="shared" si="429"/>
        <v>93600</v>
      </c>
      <c r="U5110" s="43">
        <f t="shared" si="428"/>
        <v>104832.00000000001</v>
      </c>
      <c r="V5110" s="314"/>
      <c r="W5110" s="32">
        <v>2016</v>
      </c>
      <c r="X5110" s="30"/>
    </row>
    <row r="5111" spans="1:58" ht="50.1" customHeight="1">
      <c r="A5111" s="70" t="s">
        <v>13658</v>
      </c>
      <c r="B5111" s="30" t="s">
        <v>35</v>
      </c>
      <c r="C5111" s="220" t="s">
        <v>12695</v>
      </c>
      <c r="D5111" s="220" t="s">
        <v>1889</v>
      </c>
      <c r="E5111" s="434" t="s">
        <v>12696</v>
      </c>
      <c r="F5111" s="220" t="s">
        <v>13659</v>
      </c>
      <c r="G5111" s="253" t="s">
        <v>40</v>
      </c>
      <c r="H5111" s="30">
        <v>0</v>
      </c>
      <c r="I5111" s="67">
        <v>590000000</v>
      </c>
      <c r="J5111" s="32" t="s">
        <v>41</v>
      </c>
      <c r="K5111" s="48" t="s">
        <v>13233</v>
      </c>
      <c r="L5111" s="32" t="s">
        <v>43</v>
      </c>
      <c r="M5111" s="30" t="s">
        <v>69</v>
      </c>
      <c r="N5111" s="30" t="s">
        <v>12729</v>
      </c>
      <c r="O5111" s="67" t="s">
        <v>13530</v>
      </c>
      <c r="P5111" s="30">
        <v>796</v>
      </c>
      <c r="Q5111" s="30" t="s">
        <v>47</v>
      </c>
      <c r="R5111" s="43">
        <v>4</v>
      </c>
      <c r="S5111" s="43">
        <v>3450</v>
      </c>
      <c r="T5111" s="43">
        <f t="shared" si="429"/>
        <v>13800</v>
      </c>
      <c r="U5111" s="43">
        <f t="shared" si="428"/>
        <v>15456.000000000002</v>
      </c>
      <c r="V5111" s="314"/>
      <c r="W5111" s="32">
        <v>2016</v>
      </c>
      <c r="X5111" s="30"/>
    </row>
    <row r="5112" spans="1:58" ht="50.1" customHeight="1">
      <c r="A5112" s="70" t="s">
        <v>13660</v>
      </c>
      <c r="B5112" s="30" t="s">
        <v>35</v>
      </c>
      <c r="C5112" s="220" t="s">
        <v>12695</v>
      </c>
      <c r="D5112" s="220" t="s">
        <v>1889</v>
      </c>
      <c r="E5112" s="434" t="s">
        <v>12696</v>
      </c>
      <c r="F5112" s="220" t="s">
        <v>13661</v>
      </c>
      <c r="G5112" s="253" t="s">
        <v>40</v>
      </c>
      <c r="H5112" s="30">
        <v>0</v>
      </c>
      <c r="I5112" s="67">
        <v>590000000</v>
      </c>
      <c r="J5112" s="32" t="s">
        <v>41</v>
      </c>
      <c r="K5112" s="48" t="s">
        <v>13233</v>
      </c>
      <c r="L5112" s="32" t="s">
        <v>43</v>
      </c>
      <c r="M5112" s="30" t="s">
        <v>69</v>
      </c>
      <c r="N5112" s="30" t="s">
        <v>12729</v>
      </c>
      <c r="O5112" s="67" t="s">
        <v>13530</v>
      </c>
      <c r="P5112" s="30">
        <v>796</v>
      </c>
      <c r="Q5112" s="30" t="s">
        <v>47</v>
      </c>
      <c r="R5112" s="43">
        <v>4</v>
      </c>
      <c r="S5112" s="43">
        <v>4200</v>
      </c>
      <c r="T5112" s="43">
        <f t="shared" si="429"/>
        <v>16800</v>
      </c>
      <c r="U5112" s="43">
        <f t="shared" si="428"/>
        <v>18816</v>
      </c>
      <c r="V5112" s="314"/>
      <c r="W5112" s="32">
        <v>2016</v>
      </c>
      <c r="X5112" s="30"/>
    </row>
    <row r="5113" spans="1:58" ht="50.1" customHeight="1">
      <c r="A5113" s="70" t="s">
        <v>13662</v>
      </c>
      <c r="B5113" s="30" t="s">
        <v>35</v>
      </c>
      <c r="C5113" s="220" t="s">
        <v>12695</v>
      </c>
      <c r="D5113" s="220" t="s">
        <v>1889</v>
      </c>
      <c r="E5113" s="434" t="s">
        <v>12696</v>
      </c>
      <c r="F5113" s="433" t="s">
        <v>13600</v>
      </c>
      <c r="G5113" s="253" t="s">
        <v>40</v>
      </c>
      <c r="H5113" s="30">
        <v>0</v>
      </c>
      <c r="I5113" s="67">
        <v>590000000</v>
      </c>
      <c r="J5113" s="32" t="s">
        <v>41</v>
      </c>
      <c r="K5113" s="48" t="s">
        <v>13233</v>
      </c>
      <c r="L5113" s="32" t="s">
        <v>43</v>
      </c>
      <c r="M5113" s="30" t="s">
        <v>69</v>
      </c>
      <c r="N5113" s="30" t="s">
        <v>12729</v>
      </c>
      <c r="O5113" s="67" t="s">
        <v>13530</v>
      </c>
      <c r="P5113" s="30">
        <v>796</v>
      </c>
      <c r="Q5113" s="30" t="s">
        <v>47</v>
      </c>
      <c r="R5113" s="43">
        <v>2</v>
      </c>
      <c r="S5113" s="43">
        <v>4500</v>
      </c>
      <c r="T5113" s="43">
        <f t="shared" si="429"/>
        <v>9000</v>
      </c>
      <c r="U5113" s="43">
        <f t="shared" si="428"/>
        <v>10080.000000000002</v>
      </c>
      <c r="V5113" s="314"/>
      <c r="W5113" s="32">
        <v>2016</v>
      </c>
      <c r="X5113" s="30"/>
    </row>
    <row r="5114" spans="1:58" ht="50.1" customHeight="1">
      <c r="A5114" s="70" t="s">
        <v>13663</v>
      </c>
      <c r="B5114" s="30" t="s">
        <v>35</v>
      </c>
      <c r="C5114" s="220" t="s">
        <v>12752</v>
      </c>
      <c r="D5114" s="220" t="s">
        <v>3020</v>
      </c>
      <c r="E5114" s="220" t="s">
        <v>12753</v>
      </c>
      <c r="F5114" s="220" t="s">
        <v>13664</v>
      </c>
      <c r="G5114" s="253" t="s">
        <v>40</v>
      </c>
      <c r="H5114" s="30">
        <v>0</v>
      </c>
      <c r="I5114" s="67">
        <v>590000000</v>
      </c>
      <c r="J5114" s="32" t="s">
        <v>41</v>
      </c>
      <c r="K5114" s="48" t="s">
        <v>13233</v>
      </c>
      <c r="L5114" s="32" t="s">
        <v>43</v>
      </c>
      <c r="M5114" s="30" t="s">
        <v>69</v>
      </c>
      <c r="N5114" s="30" t="s">
        <v>12729</v>
      </c>
      <c r="O5114" s="67" t="s">
        <v>13530</v>
      </c>
      <c r="P5114" s="30">
        <v>796</v>
      </c>
      <c r="Q5114" s="30" t="s">
        <v>47</v>
      </c>
      <c r="R5114" s="43">
        <v>2</v>
      </c>
      <c r="S5114" s="43">
        <v>4650</v>
      </c>
      <c r="T5114" s="43">
        <f t="shared" si="429"/>
        <v>9300</v>
      </c>
      <c r="U5114" s="43">
        <f t="shared" si="428"/>
        <v>10416.000000000002</v>
      </c>
      <c r="V5114" s="314"/>
      <c r="W5114" s="32">
        <v>2016</v>
      </c>
      <c r="X5114" s="30"/>
    </row>
    <row r="5115" spans="1:58" ht="50.1" customHeight="1">
      <c r="A5115" s="70" t="s">
        <v>13665</v>
      </c>
      <c r="B5115" s="30" t="s">
        <v>35</v>
      </c>
      <c r="C5115" s="220" t="s">
        <v>12695</v>
      </c>
      <c r="D5115" s="220" t="s">
        <v>1889</v>
      </c>
      <c r="E5115" s="220" t="s">
        <v>12696</v>
      </c>
      <c r="F5115" s="220" t="s">
        <v>13666</v>
      </c>
      <c r="G5115" s="253" t="s">
        <v>40</v>
      </c>
      <c r="H5115" s="30">
        <v>0</v>
      </c>
      <c r="I5115" s="67">
        <v>590000000</v>
      </c>
      <c r="J5115" s="32" t="s">
        <v>41</v>
      </c>
      <c r="K5115" s="48" t="s">
        <v>13233</v>
      </c>
      <c r="L5115" s="32" t="s">
        <v>43</v>
      </c>
      <c r="M5115" s="30" t="s">
        <v>69</v>
      </c>
      <c r="N5115" s="30" t="s">
        <v>12729</v>
      </c>
      <c r="O5115" s="67" t="s">
        <v>13530</v>
      </c>
      <c r="P5115" s="30">
        <v>796</v>
      </c>
      <c r="Q5115" s="30" t="s">
        <v>47</v>
      </c>
      <c r="R5115" s="43">
        <v>2</v>
      </c>
      <c r="S5115" s="43">
        <v>2050</v>
      </c>
      <c r="T5115" s="43">
        <f t="shared" si="429"/>
        <v>4100</v>
      </c>
      <c r="U5115" s="43">
        <f t="shared" si="428"/>
        <v>4592</v>
      </c>
      <c r="V5115" s="314"/>
      <c r="W5115" s="32">
        <v>2016</v>
      </c>
      <c r="X5115" s="30"/>
    </row>
    <row r="5116" spans="1:58" ht="50.1" customHeight="1">
      <c r="A5116" s="70" t="s">
        <v>13667</v>
      </c>
      <c r="B5116" s="30" t="s">
        <v>35</v>
      </c>
      <c r="C5116" s="220" t="s">
        <v>12695</v>
      </c>
      <c r="D5116" s="220" t="s">
        <v>1889</v>
      </c>
      <c r="E5116" s="220" t="s">
        <v>12696</v>
      </c>
      <c r="F5116" s="220" t="s">
        <v>13668</v>
      </c>
      <c r="G5116" s="253" t="s">
        <v>40</v>
      </c>
      <c r="H5116" s="30">
        <v>0</v>
      </c>
      <c r="I5116" s="67">
        <v>590000000</v>
      </c>
      <c r="J5116" s="32" t="s">
        <v>41</v>
      </c>
      <c r="K5116" s="48" t="s">
        <v>13233</v>
      </c>
      <c r="L5116" s="32" t="s">
        <v>43</v>
      </c>
      <c r="M5116" s="30" t="s">
        <v>69</v>
      </c>
      <c r="N5116" s="30" t="s">
        <v>12729</v>
      </c>
      <c r="O5116" s="67" t="s">
        <v>13530</v>
      </c>
      <c r="P5116" s="30">
        <v>796</v>
      </c>
      <c r="Q5116" s="30" t="s">
        <v>47</v>
      </c>
      <c r="R5116" s="43">
        <v>2</v>
      </c>
      <c r="S5116" s="43">
        <v>3100</v>
      </c>
      <c r="T5116" s="43">
        <f t="shared" si="429"/>
        <v>6200</v>
      </c>
      <c r="U5116" s="43">
        <f t="shared" si="428"/>
        <v>6944.0000000000009</v>
      </c>
      <c r="V5116" s="314"/>
      <c r="W5116" s="32">
        <v>2016</v>
      </c>
      <c r="X5116" s="30"/>
    </row>
    <row r="5117" spans="1:58" ht="50.1" customHeight="1">
      <c r="A5117" s="70" t="s">
        <v>13669</v>
      </c>
      <c r="B5117" s="30" t="s">
        <v>35</v>
      </c>
      <c r="C5117" s="220" t="s">
        <v>12695</v>
      </c>
      <c r="D5117" s="220" t="s">
        <v>1889</v>
      </c>
      <c r="E5117" s="220" t="s">
        <v>12696</v>
      </c>
      <c r="F5117" s="220" t="s">
        <v>13670</v>
      </c>
      <c r="G5117" s="253" t="s">
        <v>40</v>
      </c>
      <c r="H5117" s="30">
        <v>0</v>
      </c>
      <c r="I5117" s="67">
        <v>590000000</v>
      </c>
      <c r="J5117" s="32" t="s">
        <v>41</v>
      </c>
      <c r="K5117" s="48" t="s">
        <v>13233</v>
      </c>
      <c r="L5117" s="32" t="s">
        <v>43</v>
      </c>
      <c r="M5117" s="30" t="s">
        <v>69</v>
      </c>
      <c r="N5117" s="30" t="s">
        <v>12729</v>
      </c>
      <c r="O5117" s="67" t="s">
        <v>13530</v>
      </c>
      <c r="P5117" s="30">
        <v>796</v>
      </c>
      <c r="Q5117" s="30" t="s">
        <v>47</v>
      </c>
      <c r="R5117" s="43">
        <v>4</v>
      </c>
      <c r="S5117" s="43">
        <v>3339.2857142799999</v>
      </c>
      <c r="T5117" s="43">
        <f t="shared" si="429"/>
        <v>13357.142857119999</v>
      </c>
      <c r="U5117" s="43">
        <f t="shared" si="428"/>
        <v>14959.999999974401</v>
      </c>
      <c r="V5117" s="314"/>
      <c r="W5117" s="32">
        <v>2016</v>
      </c>
      <c r="X5117" s="30"/>
    </row>
    <row r="5118" spans="1:58" s="40" customFormat="1" ht="50.1" customHeight="1">
      <c r="A5118" s="70" t="s">
        <v>13690</v>
      </c>
      <c r="B5118" s="54" t="s">
        <v>35</v>
      </c>
      <c r="C5118" s="42" t="s">
        <v>10712</v>
      </c>
      <c r="D5118" s="42" t="s">
        <v>922</v>
      </c>
      <c r="E5118" s="42" t="s">
        <v>10713</v>
      </c>
      <c r="F5118" s="42" t="s">
        <v>9186</v>
      </c>
      <c r="G5118" s="30" t="s">
        <v>40</v>
      </c>
      <c r="H5118" s="239">
        <v>0</v>
      </c>
      <c r="I5118" s="313">
        <v>590000000</v>
      </c>
      <c r="J5118" s="68" t="s">
        <v>394</v>
      </c>
      <c r="K5118" s="30" t="s">
        <v>13233</v>
      </c>
      <c r="L5118" s="30" t="s">
        <v>83</v>
      </c>
      <c r="M5118" s="30" t="s">
        <v>69</v>
      </c>
      <c r="N5118" s="30" t="s">
        <v>3561</v>
      </c>
      <c r="O5118" s="30" t="s">
        <v>731</v>
      </c>
      <c r="P5118" s="70">
        <v>796</v>
      </c>
      <c r="Q5118" s="30" t="s">
        <v>47</v>
      </c>
      <c r="R5118" s="58">
        <v>10</v>
      </c>
      <c r="S5118" s="102">
        <v>96</v>
      </c>
      <c r="T5118" s="250">
        <f>R5118*S5118</f>
        <v>960</v>
      </c>
      <c r="U5118" s="58">
        <f>T5118*1.12</f>
        <v>1075.2</v>
      </c>
      <c r="V5118" s="70"/>
      <c r="W5118" s="68">
        <v>2016</v>
      </c>
      <c r="X5118" s="123"/>
      <c r="Y5118" s="364"/>
      <c r="Z5118" s="364"/>
      <c r="AA5118" s="364"/>
      <c r="AB5118" s="364"/>
      <c r="AC5118" s="364"/>
      <c r="AD5118" s="364"/>
      <c r="AE5118" s="364"/>
      <c r="AF5118" s="364"/>
      <c r="AG5118" s="364"/>
      <c r="AH5118" s="39"/>
      <c r="AI5118" s="39"/>
      <c r="AJ5118" s="39"/>
      <c r="AK5118" s="39"/>
      <c r="AL5118" s="39"/>
      <c r="AM5118" s="39"/>
      <c r="AN5118" s="39"/>
      <c r="AO5118" s="39"/>
      <c r="AP5118" s="39"/>
      <c r="AQ5118" s="39"/>
      <c r="AR5118" s="39"/>
      <c r="AS5118" s="39"/>
      <c r="AT5118" s="39"/>
      <c r="AU5118" s="39"/>
      <c r="AV5118" s="39"/>
      <c r="AW5118" s="39"/>
      <c r="AX5118" s="39"/>
      <c r="AY5118" s="39"/>
      <c r="AZ5118" s="39"/>
      <c r="BA5118" s="39"/>
      <c r="BB5118" s="39"/>
      <c r="BC5118" s="39"/>
      <c r="BD5118" s="39"/>
      <c r="BE5118" s="39"/>
      <c r="BF5118" s="39"/>
    </row>
    <row r="5119" spans="1:58" s="40" customFormat="1" ht="50.1" customHeight="1">
      <c r="A5119" s="70" t="s">
        <v>13691</v>
      </c>
      <c r="B5119" s="54" t="s">
        <v>35</v>
      </c>
      <c r="C5119" s="42" t="s">
        <v>9128</v>
      </c>
      <c r="D5119" s="42" t="s">
        <v>1956</v>
      </c>
      <c r="E5119" s="42" t="s">
        <v>9129</v>
      </c>
      <c r="F5119" s="42" t="s">
        <v>9204</v>
      </c>
      <c r="G5119" s="30" t="s">
        <v>40</v>
      </c>
      <c r="H5119" s="239">
        <v>0</v>
      </c>
      <c r="I5119" s="313">
        <v>590000000</v>
      </c>
      <c r="J5119" s="68" t="s">
        <v>394</v>
      </c>
      <c r="K5119" s="30" t="s">
        <v>13233</v>
      </c>
      <c r="L5119" s="30" t="s">
        <v>83</v>
      </c>
      <c r="M5119" s="30" t="s">
        <v>69</v>
      </c>
      <c r="N5119" s="30" t="s">
        <v>3561</v>
      </c>
      <c r="O5119" s="30" t="s">
        <v>731</v>
      </c>
      <c r="P5119" s="70">
        <v>796</v>
      </c>
      <c r="Q5119" s="30" t="s">
        <v>47</v>
      </c>
      <c r="R5119" s="58">
        <v>10</v>
      </c>
      <c r="S5119" s="102">
        <v>120</v>
      </c>
      <c r="T5119" s="250">
        <f t="shared" ref="T5119:T5155" si="430">R5119*S5119</f>
        <v>1200</v>
      </c>
      <c r="U5119" s="58">
        <f t="shared" ref="U5119:U5164" si="431">T5119*1.12</f>
        <v>1344.0000000000002</v>
      </c>
      <c r="V5119" s="70"/>
      <c r="W5119" s="68">
        <v>2016</v>
      </c>
      <c r="X5119" s="123"/>
      <c r="Y5119" s="364"/>
      <c r="Z5119" s="364"/>
      <c r="AA5119" s="364"/>
      <c r="AB5119" s="364"/>
      <c r="AC5119" s="364"/>
      <c r="AD5119" s="364"/>
      <c r="AE5119" s="364"/>
      <c r="AF5119" s="364"/>
      <c r="AG5119" s="364"/>
      <c r="AH5119" s="39"/>
      <c r="AI5119" s="39"/>
      <c r="AJ5119" s="39"/>
      <c r="AK5119" s="39"/>
      <c r="AL5119" s="39"/>
      <c r="AM5119" s="39"/>
      <c r="AN5119" s="39"/>
      <c r="AO5119" s="39"/>
      <c r="AP5119" s="39"/>
      <c r="AQ5119" s="39"/>
      <c r="AR5119" s="39"/>
      <c r="AS5119" s="39"/>
      <c r="AT5119" s="39"/>
      <c r="AU5119" s="39"/>
      <c r="AV5119" s="39"/>
      <c r="AW5119" s="39"/>
      <c r="AX5119" s="39"/>
      <c r="AY5119" s="39"/>
      <c r="AZ5119" s="39"/>
      <c r="BA5119" s="39"/>
      <c r="BB5119" s="39"/>
      <c r="BC5119" s="39"/>
      <c r="BD5119" s="39"/>
      <c r="BE5119" s="39"/>
      <c r="BF5119" s="39"/>
    </row>
    <row r="5120" spans="1:58" s="40" customFormat="1" ht="50.1" customHeight="1">
      <c r="A5120" s="70" t="s">
        <v>13692</v>
      </c>
      <c r="B5120" s="54" t="s">
        <v>35</v>
      </c>
      <c r="C5120" s="42" t="s">
        <v>9128</v>
      </c>
      <c r="D5120" s="42" t="s">
        <v>1956</v>
      </c>
      <c r="E5120" s="42" t="s">
        <v>9129</v>
      </c>
      <c r="F5120" s="42" t="s">
        <v>9212</v>
      </c>
      <c r="G5120" s="30" t="s">
        <v>40</v>
      </c>
      <c r="H5120" s="239">
        <v>0</v>
      </c>
      <c r="I5120" s="313">
        <v>590000000</v>
      </c>
      <c r="J5120" s="68" t="s">
        <v>394</v>
      </c>
      <c r="K5120" s="30" t="s">
        <v>13233</v>
      </c>
      <c r="L5120" s="30" t="s">
        <v>83</v>
      </c>
      <c r="M5120" s="30" t="s">
        <v>69</v>
      </c>
      <c r="N5120" s="30" t="s">
        <v>3561</v>
      </c>
      <c r="O5120" s="30" t="s">
        <v>731</v>
      </c>
      <c r="P5120" s="70">
        <v>796</v>
      </c>
      <c r="Q5120" s="30" t="s">
        <v>47</v>
      </c>
      <c r="R5120" s="58">
        <v>10</v>
      </c>
      <c r="S5120" s="102">
        <v>90</v>
      </c>
      <c r="T5120" s="250">
        <f t="shared" si="430"/>
        <v>900</v>
      </c>
      <c r="U5120" s="58">
        <f t="shared" si="431"/>
        <v>1008.0000000000001</v>
      </c>
      <c r="V5120" s="70"/>
      <c r="W5120" s="68">
        <v>2016</v>
      </c>
      <c r="X5120" s="123"/>
      <c r="Y5120" s="364"/>
      <c r="Z5120" s="364"/>
      <c r="AA5120" s="364"/>
      <c r="AB5120" s="364"/>
      <c r="AC5120" s="364"/>
      <c r="AD5120" s="364"/>
      <c r="AE5120" s="364"/>
      <c r="AF5120" s="364"/>
      <c r="AG5120" s="364"/>
      <c r="AH5120" s="39"/>
      <c r="AI5120" s="39"/>
      <c r="AJ5120" s="39"/>
      <c r="AK5120" s="39"/>
      <c r="AL5120" s="39"/>
      <c r="AM5120" s="39"/>
      <c r="AN5120" s="39"/>
      <c r="AO5120" s="39"/>
      <c r="AP5120" s="39"/>
      <c r="AQ5120" s="39"/>
      <c r="AR5120" s="39"/>
      <c r="AS5120" s="39"/>
      <c r="AT5120" s="39"/>
      <c r="AU5120" s="39"/>
      <c r="AV5120" s="39"/>
      <c r="AW5120" s="39"/>
      <c r="AX5120" s="39"/>
      <c r="AY5120" s="39"/>
      <c r="AZ5120" s="39"/>
      <c r="BA5120" s="39"/>
      <c r="BB5120" s="39"/>
      <c r="BC5120" s="39"/>
      <c r="BD5120" s="39"/>
      <c r="BE5120" s="39"/>
      <c r="BF5120" s="39"/>
    </row>
    <row r="5121" spans="1:58" s="40" customFormat="1" ht="50.1" customHeight="1">
      <c r="A5121" s="70" t="s">
        <v>13693</v>
      </c>
      <c r="B5121" s="54" t="s">
        <v>35</v>
      </c>
      <c r="C5121" s="42" t="s">
        <v>9128</v>
      </c>
      <c r="D5121" s="42" t="s">
        <v>1956</v>
      </c>
      <c r="E5121" s="42" t="s">
        <v>9129</v>
      </c>
      <c r="F5121" s="42" t="s">
        <v>9224</v>
      </c>
      <c r="G5121" s="30" t="s">
        <v>40</v>
      </c>
      <c r="H5121" s="239">
        <v>0</v>
      </c>
      <c r="I5121" s="313">
        <v>590000000</v>
      </c>
      <c r="J5121" s="68" t="s">
        <v>394</v>
      </c>
      <c r="K5121" s="30" t="s">
        <v>13233</v>
      </c>
      <c r="L5121" s="30" t="s">
        <v>83</v>
      </c>
      <c r="M5121" s="30" t="s">
        <v>69</v>
      </c>
      <c r="N5121" s="30" t="s">
        <v>3561</v>
      </c>
      <c r="O5121" s="30" t="s">
        <v>731</v>
      </c>
      <c r="P5121" s="70">
        <v>796</v>
      </c>
      <c r="Q5121" s="30" t="s">
        <v>47</v>
      </c>
      <c r="R5121" s="58">
        <v>14</v>
      </c>
      <c r="S5121" s="102">
        <v>132</v>
      </c>
      <c r="T5121" s="250">
        <f t="shared" si="430"/>
        <v>1848</v>
      </c>
      <c r="U5121" s="58">
        <f t="shared" si="431"/>
        <v>2069.7600000000002</v>
      </c>
      <c r="V5121" s="70"/>
      <c r="W5121" s="68">
        <v>2016</v>
      </c>
      <c r="X5121" s="123"/>
      <c r="Y5121" s="364"/>
      <c r="Z5121" s="364"/>
      <c r="AA5121" s="364"/>
      <c r="AB5121" s="364"/>
      <c r="AC5121" s="364"/>
      <c r="AD5121" s="364"/>
      <c r="AE5121" s="364"/>
      <c r="AF5121" s="364"/>
      <c r="AG5121" s="364"/>
      <c r="AH5121" s="39"/>
      <c r="AI5121" s="39"/>
      <c r="AJ5121" s="39"/>
      <c r="AK5121" s="39"/>
      <c r="AL5121" s="39"/>
      <c r="AM5121" s="39"/>
      <c r="AN5121" s="39"/>
      <c r="AO5121" s="39"/>
      <c r="AP5121" s="39"/>
      <c r="AQ5121" s="39"/>
      <c r="AR5121" s="39"/>
      <c r="AS5121" s="39"/>
      <c r="AT5121" s="39"/>
      <c r="AU5121" s="39"/>
      <c r="AV5121" s="39"/>
      <c r="AW5121" s="39"/>
      <c r="AX5121" s="39"/>
      <c r="AY5121" s="39"/>
      <c r="AZ5121" s="39"/>
      <c r="BA5121" s="39"/>
      <c r="BB5121" s="39"/>
      <c r="BC5121" s="39"/>
      <c r="BD5121" s="39"/>
      <c r="BE5121" s="39"/>
      <c r="BF5121" s="39"/>
    </row>
    <row r="5122" spans="1:58" s="40" customFormat="1" ht="50.1" customHeight="1">
      <c r="A5122" s="70" t="s">
        <v>13694</v>
      </c>
      <c r="B5122" s="54" t="s">
        <v>35</v>
      </c>
      <c r="C5122" s="42" t="s">
        <v>9128</v>
      </c>
      <c r="D5122" s="42" t="s">
        <v>1956</v>
      </c>
      <c r="E5122" s="42" t="s">
        <v>9129</v>
      </c>
      <c r="F5122" s="42" t="s">
        <v>9228</v>
      </c>
      <c r="G5122" s="30" t="s">
        <v>40</v>
      </c>
      <c r="H5122" s="239">
        <v>0</v>
      </c>
      <c r="I5122" s="313">
        <v>590000000</v>
      </c>
      <c r="J5122" s="68" t="s">
        <v>394</v>
      </c>
      <c r="K5122" s="30" t="s">
        <v>13233</v>
      </c>
      <c r="L5122" s="30" t="s">
        <v>83</v>
      </c>
      <c r="M5122" s="30" t="s">
        <v>69</v>
      </c>
      <c r="N5122" s="30" t="s">
        <v>3561</v>
      </c>
      <c r="O5122" s="30" t="s">
        <v>731</v>
      </c>
      <c r="P5122" s="70">
        <v>796</v>
      </c>
      <c r="Q5122" s="30" t="s">
        <v>47</v>
      </c>
      <c r="R5122" s="58">
        <v>14</v>
      </c>
      <c r="S5122" s="102">
        <v>144</v>
      </c>
      <c r="T5122" s="250">
        <f t="shared" si="430"/>
        <v>2016</v>
      </c>
      <c r="U5122" s="58">
        <f t="shared" si="431"/>
        <v>2257.92</v>
      </c>
      <c r="V5122" s="70"/>
      <c r="W5122" s="68">
        <v>2016</v>
      </c>
      <c r="X5122" s="123"/>
      <c r="Y5122" s="364"/>
      <c r="Z5122" s="364"/>
      <c r="AA5122" s="364"/>
      <c r="AB5122" s="364"/>
      <c r="AC5122" s="364"/>
      <c r="AD5122" s="364"/>
      <c r="AE5122" s="364"/>
      <c r="AF5122" s="364"/>
      <c r="AG5122" s="364"/>
      <c r="AH5122" s="39"/>
      <c r="AI5122" s="39"/>
      <c r="AJ5122" s="39"/>
      <c r="AK5122" s="39"/>
      <c r="AL5122" s="39"/>
      <c r="AM5122" s="39"/>
      <c r="AN5122" s="39"/>
      <c r="AO5122" s="39"/>
      <c r="AP5122" s="39"/>
      <c r="AQ5122" s="39"/>
      <c r="AR5122" s="39"/>
      <c r="AS5122" s="39"/>
      <c r="AT5122" s="39"/>
      <c r="AU5122" s="39"/>
      <c r="AV5122" s="39"/>
      <c r="AW5122" s="39"/>
      <c r="AX5122" s="39"/>
      <c r="AY5122" s="39"/>
      <c r="AZ5122" s="39"/>
      <c r="BA5122" s="39"/>
      <c r="BB5122" s="39"/>
      <c r="BC5122" s="39"/>
      <c r="BD5122" s="39"/>
      <c r="BE5122" s="39"/>
      <c r="BF5122" s="39"/>
    </row>
    <row r="5123" spans="1:58" s="40" customFormat="1" ht="50.1" customHeight="1">
      <c r="A5123" s="70" t="s">
        <v>13695</v>
      </c>
      <c r="B5123" s="54" t="s">
        <v>35</v>
      </c>
      <c r="C5123" s="42" t="s">
        <v>9144</v>
      </c>
      <c r="D5123" s="42" t="s">
        <v>5079</v>
      </c>
      <c r="E5123" s="42" t="s">
        <v>9145</v>
      </c>
      <c r="F5123" s="42" t="s">
        <v>13696</v>
      </c>
      <c r="G5123" s="30" t="s">
        <v>40</v>
      </c>
      <c r="H5123" s="239">
        <v>0</v>
      </c>
      <c r="I5123" s="313">
        <v>590000000</v>
      </c>
      <c r="J5123" s="68" t="s">
        <v>394</v>
      </c>
      <c r="K5123" s="30" t="s">
        <v>13233</v>
      </c>
      <c r="L5123" s="30" t="s">
        <v>83</v>
      </c>
      <c r="M5123" s="30" t="s">
        <v>69</v>
      </c>
      <c r="N5123" s="30" t="s">
        <v>3561</v>
      </c>
      <c r="O5123" s="30" t="s">
        <v>731</v>
      </c>
      <c r="P5123" s="70">
        <v>796</v>
      </c>
      <c r="Q5123" s="30" t="s">
        <v>47</v>
      </c>
      <c r="R5123" s="58">
        <v>32</v>
      </c>
      <c r="S5123" s="102">
        <v>1602</v>
      </c>
      <c r="T5123" s="250">
        <f t="shared" si="430"/>
        <v>51264</v>
      </c>
      <c r="U5123" s="58">
        <f t="shared" si="431"/>
        <v>57415.680000000008</v>
      </c>
      <c r="V5123" s="70"/>
      <c r="W5123" s="68">
        <v>2016</v>
      </c>
      <c r="X5123" s="123"/>
      <c r="Y5123" s="364"/>
      <c r="Z5123" s="364"/>
      <c r="AA5123" s="364"/>
      <c r="AB5123" s="364"/>
      <c r="AC5123" s="364"/>
      <c r="AD5123" s="364"/>
      <c r="AE5123" s="364"/>
      <c r="AF5123" s="364"/>
      <c r="AG5123" s="364"/>
      <c r="AH5123" s="39"/>
      <c r="AI5123" s="39"/>
      <c r="AJ5123" s="39"/>
      <c r="AK5123" s="39"/>
      <c r="AL5123" s="39"/>
      <c r="AM5123" s="39"/>
      <c r="AN5123" s="39"/>
      <c r="AO5123" s="39"/>
      <c r="AP5123" s="39"/>
      <c r="AQ5123" s="39"/>
      <c r="AR5123" s="39"/>
      <c r="AS5123" s="39"/>
      <c r="AT5123" s="39"/>
      <c r="AU5123" s="39"/>
      <c r="AV5123" s="39"/>
      <c r="AW5123" s="39"/>
      <c r="AX5123" s="39"/>
      <c r="AY5123" s="39"/>
      <c r="AZ5123" s="39"/>
      <c r="BA5123" s="39"/>
      <c r="BB5123" s="39"/>
      <c r="BC5123" s="39"/>
      <c r="BD5123" s="39"/>
      <c r="BE5123" s="39"/>
      <c r="BF5123" s="39"/>
    </row>
    <row r="5124" spans="1:58" s="40" customFormat="1" ht="50.1" customHeight="1">
      <c r="A5124" s="70" t="s">
        <v>13697</v>
      </c>
      <c r="B5124" s="54" t="s">
        <v>35</v>
      </c>
      <c r="C5124" s="42" t="s">
        <v>10882</v>
      </c>
      <c r="D5124" s="42" t="s">
        <v>5294</v>
      </c>
      <c r="E5124" s="42" t="s">
        <v>10883</v>
      </c>
      <c r="F5124" s="42" t="s">
        <v>13698</v>
      </c>
      <c r="G5124" s="30" t="s">
        <v>40</v>
      </c>
      <c r="H5124" s="239">
        <v>0</v>
      </c>
      <c r="I5124" s="313">
        <v>590000000</v>
      </c>
      <c r="J5124" s="68" t="s">
        <v>394</v>
      </c>
      <c r="K5124" s="30" t="s">
        <v>13233</v>
      </c>
      <c r="L5124" s="30" t="s">
        <v>83</v>
      </c>
      <c r="M5124" s="30" t="s">
        <v>69</v>
      </c>
      <c r="N5124" s="30" t="s">
        <v>3561</v>
      </c>
      <c r="O5124" s="30" t="s">
        <v>731</v>
      </c>
      <c r="P5124" s="70">
        <v>796</v>
      </c>
      <c r="Q5124" s="30" t="s">
        <v>47</v>
      </c>
      <c r="R5124" s="58">
        <v>28</v>
      </c>
      <c r="S5124" s="102">
        <v>642</v>
      </c>
      <c r="T5124" s="250">
        <f t="shared" si="430"/>
        <v>17976</v>
      </c>
      <c r="U5124" s="58">
        <f t="shared" si="431"/>
        <v>20133.120000000003</v>
      </c>
      <c r="V5124" s="70"/>
      <c r="W5124" s="68">
        <v>2016</v>
      </c>
      <c r="X5124" s="123"/>
      <c r="Y5124" s="364"/>
      <c r="Z5124" s="364"/>
      <c r="AA5124" s="364"/>
      <c r="AB5124" s="364"/>
      <c r="AC5124" s="364"/>
      <c r="AD5124" s="364"/>
      <c r="AE5124" s="364"/>
      <c r="AF5124" s="364"/>
      <c r="AG5124" s="364"/>
      <c r="AH5124" s="39"/>
      <c r="AI5124" s="39"/>
      <c r="AJ5124" s="39"/>
      <c r="AK5124" s="39"/>
      <c r="AL5124" s="39"/>
      <c r="AM5124" s="39"/>
      <c r="AN5124" s="39"/>
      <c r="AO5124" s="39"/>
      <c r="AP5124" s="39"/>
      <c r="AQ5124" s="39"/>
      <c r="AR5124" s="39"/>
      <c r="AS5124" s="39"/>
      <c r="AT5124" s="39"/>
      <c r="AU5124" s="39"/>
      <c r="AV5124" s="39"/>
      <c r="AW5124" s="39"/>
      <c r="AX5124" s="39"/>
      <c r="AY5124" s="39"/>
      <c r="AZ5124" s="39"/>
      <c r="BA5124" s="39"/>
      <c r="BB5124" s="39"/>
      <c r="BC5124" s="39"/>
      <c r="BD5124" s="39"/>
      <c r="BE5124" s="39"/>
      <c r="BF5124" s="39"/>
    </row>
    <row r="5125" spans="1:58" s="40" customFormat="1" ht="50.1" customHeight="1">
      <c r="A5125" s="70" t="s">
        <v>13699</v>
      </c>
      <c r="B5125" s="54" t="s">
        <v>35</v>
      </c>
      <c r="C5125" s="42" t="s">
        <v>9144</v>
      </c>
      <c r="D5125" s="42" t="s">
        <v>5079</v>
      </c>
      <c r="E5125" s="42" t="s">
        <v>9145</v>
      </c>
      <c r="F5125" s="42" t="s">
        <v>13700</v>
      </c>
      <c r="G5125" s="30" t="s">
        <v>40</v>
      </c>
      <c r="H5125" s="239">
        <v>0</v>
      </c>
      <c r="I5125" s="313">
        <v>590000000</v>
      </c>
      <c r="J5125" s="68" t="s">
        <v>394</v>
      </c>
      <c r="K5125" s="30" t="s">
        <v>13233</v>
      </c>
      <c r="L5125" s="30" t="s">
        <v>83</v>
      </c>
      <c r="M5125" s="30" t="s">
        <v>69</v>
      </c>
      <c r="N5125" s="30" t="s">
        <v>3561</v>
      </c>
      <c r="O5125" s="30" t="s">
        <v>731</v>
      </c>
      <c r="P5125" s="70">
        <v>796</v>
      </c>
      <c r="Q5125" s="30" t="s">
        <v>47</v>
      </c>
      <c r="R5125" s="58">
        <v>30</v>
      </c>
      <c r="S5125" s="102">
        <v>306</v>
      </c>
      <c r="T5125" s="250">
        <f t="shared" si="430"/>
        <v>9180</v>
      </c>
      <c r="U5125" s="58">
        <f t="shared" si="431"/>
        <v>10281.6</v>
      </c>
      <c r="V5125" s="70"/>
      <c r="W5125" s="68">
        <v>2016</v>
      </c>
      <c r="X5125" s="123"/>
      <c r="Y5125" s="364"/>
      <c r="Z5125" s="364"/>
      <c r="AA5125" s="364"/>
      <c r="AB5125" s="364"/>
      <c r="AC5125" s="364"/>
      <c r="AD5125" s="364"/>
      <c r="AE5125" s="364"/>
      <c r="AF5125" s="364"/>
      <c r="AG5125" s="364"/>
      <c r="AH5125" s="39"/>
      <c r="AI5125" s="39"/>
      <c r="AJ5125" s="39"/>
      <c r="AK5125" s="39"/>
      <c r="AL5125" s="39"/>
      <c r="AM5125" s="39"/>
      <c r="AN5125" s="39"/>
      <c r="AO5125" s="39"/>
      <c r="AP5125" s="39"/>
      <c r="AQ5125" s="39"/>
      <c r="AR5125" s="39"/>
      <c r="AS5125" s="39"/>
      <c r="AT5125" s="39"/>
      <c r="AU5125" s="39"/>
      <c r="AV5125" s="39"/>
      <c r="AW5125" s="39"/>
      <c r="AX5125" s="39"/>
      <c r="AY5125" s="39"/>
      <c r="AZ5125" s="39"/>
      <c r="BA5125" s="39"/>
      <c r="BB5125" s="39"/>
      <c r="BC5125" s="39"/>
      <c r="BD5125" s="39"/>
      <c r="BE5125" s="39"/>
      <c r="BF5125" s="39"/>
    </row>
    <row r="5126" spans="1:58" s="40" customFormat="1" ht="50.1" customHeight="1">
      <c r="A5126" s="70" t="s">
        <v>13701</v>
      </c>
      <c r="B5126" s="54" t="s">
        <v>35</v>
      </c>
      <c r="C5126" s="42" t="s">
        <v>9349</v>
      </c>
      <c r="D5126" s="42" t="s">
        <v>9350</v>
      </c>
      <c r="E5126" s="42" t="s">
        <v>9351</v>
      </c>
      <c r="F5126" s="42" t="s">
        <v>13702</v>
      </c>
      <c r="G5126" s="30" t="s">
        <v>40</v>
      </c>
      <c r="H5126" s="239">
        <v>0</v>
      </c>
      <c r="I5126" s="313">
        <v>590000000</v>
      </c>
      <c r="J5126" s="68" t="s">
        <v>394</v>
      </c>
      <c r="K5126" s="30" t="s">
        <v>13233</v>
      </c>
      <c r="L5126" s="30" t="s">
        <v>83</v>
      </c>
      <c r="M5126" s="30" t="s">
        <v>69</v>
      </c>
      <c r="N5126" s="30" t="s">
        <v>3561</v>
      </c>
      <c r="O5126" s="30" t="s">
        <v>731</v>
      </c>
      <c r="P5126" s="70">
        <v>796</v>
      </c>
      <c r="Q5126" s="30" t="s">
        <v>47</v>
      </c>
      <c r="R5126" s="58">
        <v>3</v>
      </c>
      <c r="S5126" s="102">
        <v>1458</v>
      </c>
      <c r="T5126" s="250">
        <f t="shared" si="430"/>
        <v>4374</v>
      </c>
      <c r="U5126" s="58">
        <f t="shared" si="431"/>
        <v>4898.88</v>
      </c>
      <c r="V5126" s="70"/>
      <c r="W5126" s="68">
        <v>2016</v>
      </c>
      <c r="X5126" s="123"/>
      <c r="Y5126" s="364"/>
      <c r="Z5126" s="364"/>
      <c r="AA5126" s="364"/>
      <c r="AB5126" s="364"/>
      <c r="AC5126" s="364"/>
      <c r="AD5126" s="364"/>
      <c r="AE5126" s="364"/>
      <c r="AF5126" s="364"/>
      <c r="AG5126" s="364"/>
      <c r="AH5126" s="39"/>
      <c r="AI5126" s="39"/>
      <c r="AJ5126" s="39"/>
      <c r="AK5126" s="39"/>
      <c r="AL5126" s="39"/>
      <c r="AM5126" s="39"/>
      <c r="AN5126" s="39"/>
      <c r="AO5126" s="39"/>
      <c r="AP5126" s="39"/>
      <c r="AQ5126" s="39"/>
      <c r="AR5126" s="39"/>
      <c r="AS5126" s="39"/>
      <c r="AT5126" s="39"/>
      <c r="AU5126" s="39"/>
      <c r="AV5126" s="39"/>
      <c r="AW5126" s="39"/>
      <c r="AX5126" s="39"/>
      <c r="AY5126" s="39"/>
      <c r="AZ5126" s="39"/>
      <c r="BA5126" s="39"/>
      <c r="BB5126" s="39"/>
      <c r="BC5126" s="39"/>
      <c r="BD5126" s="39"/>
      <c r="BE5126" s="39"/>
      <c r="BF5126" s="39"/>
    </row>
    <row r="5127" spans="1:58" s="40" customFormat="1" ht="50.1" customHeight="1">
      <c r="A5127" s="70" t="s">
        <v>13703</v>
      </c>
      <c r="B5127" s="54" t="s">
        <v>35</v>
      </c>
      <c r="C5127" s="42" t="s">
        <v>13704</v>
      </c>
      <c r="D5127" s="42" t="s">
        <v>5074</v>
      </c>
      <c r="E5127" s="42" t="s">
        <v>13705</v>
      </c>
      <c r="F5127" s="42" t="s">
        <v>9427</v>
      </c>
      <c r="G5127" s="30" t="s">
        <v>40</v>
      </c>
      <c r="H5127" s="239">
        <v>0</v>
      </c>
      <c r="I5127" s="313">
        <v>590000000</v>
      </c>
      <c r="J5127" s="68" t="s">
        <v>394</v>
      </c>
      <c r="K5127" s="30" t="s">
        <v>13233</v>
      </c>
      <c r="L5127" s="30" t="s">
        <v>83</v>
      </c>
      <c r="M5127" s="30" t="s">
        <v>69</v>
      </c>
      <c r="N5127" s="30" t="s">
        <v>3561</v>
      </c>
      <c r="O5127" s="30" t="s">
        <v>731</v>
      </c>
      <c r="P5127" s="70">
        <v>796</v>
      </c>
      <c r="Q5127" s="30" t="s">
        <v>47</v>
      </c>
      <c r="R5127" s="58">
        <v>10</v>
      </c>
      <c r="S5127" s="102">
        <v>36</v>
      </c>
      <c r="T5127" s="250">
        <f t="shared" si="430"/>
        <v>360</v>
      </c>
      <c r="U5127" s="58">
        <f t="shared" si="431"/>
        <v>403.20000000000005</v>
      </c>
      <c r="V5127" s="70"/>
      <c r="W5127" s="68">
        <v>2016</v>
      </c>
      <c r="X5127" s="123"/>
      <c r="Y5127" s="364"/>
      <c r="Z5127" s="364"/>
      <c r="AA5127" s="364"/>
      <c r="AB5127" s="364"/>
      <c r="AC5127" s="364"/>
      <c r="AD5127" s="364"/>
      <c r="AE5127" s="364"/>
      <c r="AF5127" s="364"/>
      <c r="AG5127" s="364"/>
      <c r="AH5127" s="39"/>
      <c r="AI5127" s="39"/>
      <c r="AJ5127" s="39"/>
      <c r="AK5127" s="39"/>
      <c r="AL5127" s="39"/>
      <c r="AM5127" s="39"/>
      <c r="AN5127" s="39"/>
      <c r="AO5127" s="39"/>
      <c r="AP5127" s="39"/>
      <c r="AQ5127" s="39"/>
      <c r="AR5127" s="39"/>
      <c r="AS5127" s="39"/>
      <c r="AT5127" s="39"/>
      <c r="AU5127" s="39"/>
      <c r="AV5127" s="39"/>
      <c r="AW5127" s="39"/>
      <c r="AX5127" s="39"/>
      <c r="AY5127" s="39"/>
      <c r="AZ5127" s="39"/>
      <c r="BA5127" s="39"/>
      <c r="BB5127" s="39"/>
      <c r="BC5127" s="39"/>
      <c r="BD5127" s="39"/>
      <c r="BE5127" s="39"/>
      <c r="BF5127" s="39"/>
    </row>
    <row r="5128" spans="1:58" s="40" customFormat="1" ht="50.1" customHeight="1">
      <c r="A5128" s="70" t="s">
        <v>13706</v>
      </c>
      <c r="B5128" s="54" t="s">
        <v>35</v>
      </c>
      <c r="C5128" s="42" t="s">
        <v>10830</v>
      </c>
      <c r="D5128" s="42" t="s">
        <v>5074</v>
      </c>
      <c r="E5128" s="42" t="s">
        <v>10831</v>
      </c>
      <c r="F5128" s="42" t="s">
        <v>9431</v>
      </c>
      <c r="G5128" s="30" t="s">
        <v>40</v>
      </c>
      <c r="H5128" s="239">
        <v>0</v>
      </c>
      <c r="I5128" s="313">
        <v>590000000</v>
      </c>
      <c r="J5128" s="68" t="s">
        <v>394</v>
      </c>
      <c r="K5128" s="30" t="s">
        <v>13233</v>
      </c>
      <c r="L5128" s="30" t="s">
        <v>83</v>
      </c>
      <c r="M5128" s="30" t="s">
        <v>69</v>
      </c>
      <c r="N5128" s="30" t="s">
        <v>3561</v>
      </c>
      <c r="O5128" s="30" t="s">
        <v>731</v>
      </c>
      <c r="P5128" s="70">
        <v>796</v>
      </c>
      <c r="Q5128" s="30" t="s">
        <v>47</v>
      </c>
      <c r="R5128" s="58">
        <v>10</v>
      </c>
      <c r="S5128" s="102">
        <v>36</v>
      </c>
      <c r="T5128" s="250">
        <f t="shared" si="430"/>
        <v>360</v>
      </c>
      <c r="U5128" s="58">
        <f t="shared" si="431"/>
        <v>403.20000000000005</v>
      </c>
      <c r="V5128" s="70"/>
      <c r="W5128" s="68">
        <v>2016</v>
      </c>
      <c r="X5128" s="123"/>
      <c r="Y5128" s="364"/>
      <c r="Z5128" s="364"/>
      <c r="AA5128" s="364"/>
      <c r="AB5128" s="364"/>
      <c r="AC5128" s="364"/>
      <c r="AD5128" s="364"/>
      <c r="AE5128" s="364"/>
      <c r="AF5128" s="364"/>
      <c r="AG5128" s="364"/>
      <c r="AH5128" s="39"/>
      <c r="AI5128" s="39"/>
      <c r="AJ5128" s="39"/>
      <c r="AK5128" s="39"/>
      <c r="AL5128" s="39"/>
      <c r="AM5128" s="39"/>
      <c r="AN5128" s="39"/>
      <c r="AO5128" s="39"/>
      <c r="AP5128" s="39"/>
      <c r="AQ5128" s="39"/>
      <c r="AR5128" s="39"/>
      <c r="AS5128" s="39"/>
      <c r="AT5128" s="39"/>
      <c r="AU5128" s="39"/>
      <c r="AV5128" s="39"/>
      <c r="AW5128" s="39"/>
      <c r="AX5128" s="39"/>
      <c r="AY5128" s="39"/>
      <c r="AZ5128" s="39"/>
      <c r="BA5128" s="39"/>
      <c r="BB5128" s="39"/>
      <c r="BC5128" s="39"/>
      <c r="BD5128" s="39"/>
      <c r="BE5128" s="39"/>
      <c r="BF5128" s="39"/>
    </row>
    <row r="5129" spans="1:58" s="40" customFormat="1" ht="50.1" customHeight="1">
      <c r="A5129" s="70" t="s">
        <v>13707</v>
      </c>
      <c r="B5129" s="54" t="s">
        <v>35</v>
      </c>
      <c r="C5129" s="42" t="s">
        <v>10720</v>
      </c>
      <c r="D5129" s="42" t="s">
        <v>455</v>
      </c>
      <c r="E5129" s="42" t="s">
        <v>10721</v>
      </c>
      <c r="F5129" s="42" t="s">
        <v>13708</v>
      </c>
      <c r="G5129" s="30" t="s">
        <v>40</v>
      </c>
      <c r="H5129" s="239">
        <v>0</v>
      </c>
      <c r="I5129" s="313">
        <v>590000000</v>
      </c>
      <c r="J5129" s="68" t="s">
        <v>394</v>
      </c>
      <c r="K5129" s="30" t="s">
        <v>13233</v>
      </c>
      <c r="L5129" s="30" t="s">
        <v>83</v>
      </c>
      <c r="M5129" s="30" t="s">
        <v>69</v>
      </c>
      <c r="N5129" s="30" t="s">
        <v>3561</v>
      </c>
      <c r="O5129" s="30" t="s">
        <v>731</v>
      </c>
      <c r="P5129" s="70">
        <v>796</v>
      </c>
      <c r="Q5129" s="30" t="s">
        <v>47</v>
      </c>
      <c r="R5129" s="58">
        <v>10</v>
      </c>
      <c r="S5129" s="102">
        <v>816</v>
      </c>
      <c r="T5129" s="250">
        <f t="shared" si="430"/>
        <v>8160</v>
      </c>
      <c r="U5129" s="58">
        <f t="shared" si="431"/>
        <v>9139.2000000000007</v>
      </c>
      <c r="V5129" s="70"/>
      <c r="W5129" s="68">
        <v>2016</v>
      </c>
      <c r="X5129" s="123"/>
      <c r="Y5129" s="364"/>
      <c r="Z5129" s="364"/>
      <c r="AA5129" s="364"/>
      <c r="AB5129" s="364"/>
      <c r="AC5129" s="364"/>
      <c r="AD5129" s="364"/>
      <c r="AE5129" s="364"/>
      <c r="AF5129" s="364"/>
      <c r="AG5129" s="364"/>
      <c r="AH5129" s="39"/>
      <c r="AI5129" s="39"/>
      <c r="AJ5129" s="39"/>
      <c r="AK5129" s="39"/>
      <c r="AL5129" s="39"/>
      <c r="AM5129" s="39"/>
      <c r="AN5129" s="39"/>
      <c r="AO5129" s="39"/>
      <c r="AP5129" s="39"/>
      <c r="AQ5129" s="39"/>
      <c r="AR5129" s="39"/>
      <c r="AS5129" s="39"/>
      <c r="AT5129" s="39"/>
      <c r="AU5129" s="39"/>
      <c r="AV5129" s="39"/>
      <c r="AW5129" s="39"/>
      <c r="AX5129" s="39"/>
      <c r="AY5129" s="39"/>
      <c r="AZ5129" s="39"/>
      <c r="BA5129" s="39"/>
      <c r="BB5129" s="39"/>
      <c r="BC5129" s="39"/>
      <c r="BD5129" s="39"/>
      <c r="BE5129" s="39"/>
      <c r="BF5129" s="39"/>
    </row>
    <row r="5130" spans="1:58" s="40" customFormat="1" ht="50.1" customHeight="1">
      <c r="A5130" s="70" t="s">
        <v>13709</v>
      </c>
      <c r="B5130" s="54" t="s">
        <v>35</v>
      </c>
      <c r="C5130" s="42" t="s">
        <v>10882</v>
      </c>
      <c r="D5130" s="42" t="s">
        <v>5294</v>
      </c>
      <c r="E5130" s="42" t="s">
        <v>10883</v>
      </c>
      <c r="F5130" s="42" t="s">
        <v>13710</v>
      </c>
      <c r="G5130" s="30" t="s">
        <v>40</v>
      </c>
      <c r="H5130" s="239">
        <v>0</v>
      </c>
      <c r="I5130" s="313">
        <v>590000000</v>
      </c>
      <c r="J5130" s="68" t="s">
        <v>394</v>
      </c>
      <c r="K5130" s="30" t="s">
        <v>13233</v>
      </c>
      <c r="L5130" s="30" t="s">
        <v>83</v>
      </c>
      <c r="M5130" s="30" t="s">
        <v>69</v>
      </c>
      <c r="N5130" s="30" t="s">
        <v>3561</v>
      </c>
      <c r="O5130" s="30" t="s">
        <v>731</v>
      </c>
      <c r="P5130" s="70">
        <v>796</v>
      </c>
      <c r="Q5130" s="30" t="s">
        <v>47</v>
      </c>
      <c r="R5130" s="58">
        <v>10</v>
      </c>
      <c r="S5130" s="102">
        <v>816</v>
      </c>
      <c r="T5130" s="250">
        <f t="shared" si="430"/>
        <v>8160</v>
      </c>
      <c r="U5130" s="58">
        <f t="shared" si="431"/>
        <v>9139.2000000000007</v>
      </c>
      <c r="V5130" s="70"/>
      <c r="W5130" s="68">
        <v>2016</v>
      </c>
      <c r="X5130" s="123"/>
      <c r="Y5130" s="364"/>
      <c r="Z5130" s="364"/>
      <c r="AA5130" s="364"/>
      <c r="AB5130" s="364"/>
      <c r="AC5130" s="364"/>
      <c r="AD5130" s="364"/>
      <c r="AE5130" s="364"/>
      <c r="AF5130" s="364"/>
      <c r="AG5130" s="364"/>
      <c r="AH5130" s="39"/>
      <c r="AI5130" s="39"/>
      <c r="AJ5130" s="39"/>
      <c r="AK5130" s="39"/>
      <c r="AL5130" s="39"/>
      <c r="AM5130" s="39"/>
      <c r="AN5130" s="39"/>
      <c r="AO5130" s="39"/>
      <c r="AP5130" s="39"/>
      <c r="AQ5130" s="39"/>
      <c r="AR5130" s="39"/>
      <c r="AS5130" s="39"/>
      <c r="AT5130" s="39"/>
      <c r="AU5130" s="39"/>
      <c r="AV5130" s="39"/>
      <c r="AW5130" s="39"/>
      <c r="AX5130" s="39"/>
      <c r="AY5130" s="39"/>
      <c r="AZ5130" s="39"/>
      <c r="BA5130" s="39"/>
      <c r="BB5130" s="39"/>
      <c r="BC5130" s="39"/>
      <c r="BD5130" s="39"/>
      <c r="BE5130" s="39"/>
      <c r="BF5130" s="39"/>
    </row>
    <row r="5131" spans="1:58" s="40" customFormat="1" ht="50.1" customHeight="1">
      <c r="A5131" s="70" t="s">
        <v>13711</v>
      </c>
      <c r="B5131" s="54" t="s">
        <v>35</v>
      </c>
      <c r="C5131" s="42" t="s">
        <v>10926</v>
      </c>
      <c r="D5131" s="42" t="s">
        <v>5074</v>
      </c>
      <c r="E5131" s="42" t="s">
        <v>10927</v>
      </c>
      <c r="F5131" s="42" t="s">
        <v>9274</v>
      </c>
      <c r="G5131" s="30" t="s">
        <v>40</v>
      </c>
      <c r="H5131" s="239">
        <v>0</v>
      </c>
      <c r="I5131" s="313">
        <v>590000000</v>
      </c>
      <c r="J5131" s="68" t="s">
        <v>394</v>
      </c>
      <c r="K5131" s="30" t="s">
        <v>13233</v>
      </c>
      <c r="L5131" s="30" t="s">
        <v>83</v>
      </c>
      <c r="M5131" s="30" t="s">
        <v>69</v>
      </c>
      <c r="N5131" s="30" t="s">
        <v>3561</v>
      </c>
      <c r="O5131" s="30" t="s">
        <v>731</v>
      </c>
      <c r="P5131" s="70">
        <v>796</v>
      </c>
      <c r="Q5131" s="30" t="s">
        <v>47</v>
      </c>
      <c r="R5131" s="58">
        <v>24</v>
      </c>
      <c r="S5131" s="102">
        <v>288</v>
      </c>
      <c r="T5131" s="250">
        <f t="shared" si="430"/>
        <v>6912</v>
      </c>
      <c r="U5131" s="58">
        <f t="shared" si="431"/>
        <v>7741.4400000000005</v>
      </c>
      <c r="V5131" s="70"/>
      <c r="W5131" s="68">
        <v>2016</v>
      </c>
      <c r="X5131" s="123"/>
      <c r="Y5131" s="364"/>
      <c r="Z5131" s="364"/>
      <c r="AA5131" s="364"/>
      <c r="AB5131" s="364"/>
      <c r="AC5131" s="364"/>
      <c r="AD5131" s="364"/>
      <c r="AE5131" s="364"/>
      <c r="AF5131" s="364"/>
      <c r="AG5131" s="364"/>
      <c r="AH5131" s="39"/>
      <c r="AI5131" s="39"/>
      <c r="AJ5131" s="39"/>
      <c r="AK5131" s="39"/>
      <c r="AL5131" s="39"/>
      <c r="AM5131" s="39"/>
      <c r="AN5131" s="39"/>
      <c r="AO5131" s="39"/>
      <c r="AP5131" s="39"/>
      <c r="AQ5131" s="39"/>
      <c r="AR5131" s="39"/>
      <c r="AS5131" s="39"/>
      <c r="AT5131" s="39"/>
      <c r="AU5131" s="39"/>
      <c r="AV5131" s="39"/>
      <c r="AW5131" s="39"/>
      <c r="AX5131" s="39"/>
      <c r="AY5131" s="39"/>
      <c r="AZ5131" s="39"/>
      <c r="BA5131" s="39"/>
      <c r="BB5131" s="39"/>
      <c r="BC5131" s="39"/>
      <c r="BD5131" s="39"/>
      <c r="BE5131" s="39"/>
      <c r="BF5131" s="39"/>
    </row>
    <row r="5132" spans="1:58" s="40" customFormat="1" ht="50.1" customHeight="1">
      <c r="A5132" s="70" t="s">
        <v>13712</v>
      </c>
      <c r="B5132" s="54" t="s">
        <v>35</v>
      </c>
      <c r="C5132" s="42" t="s">
        <v>9401</v>
      </c>
      <c r="D5132" s="42" t="s">
        <v>5074</v>
      </c>
      <c r="E5132" s="42" t="s">
        <v>9402</v>
      </c>
      <c r="F5132" s="42" t="s">
        <v>13713</v>
      </c>
      <c r="G5132" s="30" t="s">
        <v>40</v>
      </c>
      <c r="H5132" s="239">
        <v>0</v>
      </c>
      <c r="I5132" s="313">
        <v>590000000</v>
      </c>
      <c r="J5132" s="68" t="s">
        <v>394</v>
      </c>
      <c r="K5132" s="30" t="s">
        <v>13233</v>
      </c>
      <c r="L5132" s="30" t="s">
        <v>83</v>
      </c>
      <c r="M5132" s="30" t="s">
        <v>69</v>
      </c>
      <c r="N5132" s="30" t="s">
        <v>3561</v>
      </c>
      <c r="O5132" s="30" t="s">
        <v>731</v>
      </c>
      <c r="P5132" s="70">
        <v>796</v>
      </c>
      <c r="Q5132" s="30" t="s">
        <v>47</v>
      </c>
      <c r="R5132" s="58">
        <v>5</v>
      </c>
      <c r="S5132" s="102">
        <v>288</v>
      </c>
      <c r="T5132" s="250">
        <f t="shared" si="430"/>
        <v>1440</v>
      </c>
      <c r="U5132" s="58">
        <f t="shared" si="431"/>
        <v>1612.8000000000002</v>
      </c>
      <c r="V5132" s="70"/>
      <c r="W5132" s="68">
        <v>2016</v>
      </c>
      <c r="X5132" s="123"/>
      <c r="Y5132" s="364"/>
      <c r="Z5132" s="364"/>
      <c r="AA5132" s="364"/>
      <c r="AB5132" s="364"/>
      <c r="AC5132" s="364"/>
      <c r="AD5132" s="364"/>
      <c r="AE5132" s="364"/>
      <c r="AF5132" s="364"/>
      <c r="AG5132" s="364"/>
      <c r="AH5132" s="39"/>
      <c r="AI5132" s="39"/>
      <c r="AJ5132" s="39"/>
      <c r="AK5132" s="39"/>
      <c r="AL5132" s="39"/>
      <c r="AM5132" s="39"/>
      <c r="AN5132" s="39"/>
      <c r="AO5132" s="39"/>
      <c r="AP5132" s="39"/>
      <c r="AQ5132" s="39"/>
      <c r="AR5132" s="39"/>
      <c r="AS5132" s="39"/>
      <c r="AT5132" s="39"/>
      <c r="AU5132" s="39"/>
      <c r="AV5132" s="39"/>
      <c r="AW5132" s="39"/>
      <c r="AX5132" s="39"/>
      <c r="AY5132" s="39"/>
      <c r="AZ5132" s="39"/>
      <c r="BA5132" s="39"/>
      <c r="BB5132" s="39"/>
      <c r="BC5132" s="39"/>
      <c r="BD5132" s="39"/>
      <c r="BE5132" s="39"/>
      <c r="BF5132" s="39"/>
    </row>
    <row r="5133" spans="1:58" s="40" customFormat="1" ht="50.1" customHeight="1">
      <c r="A5133" s="70" t="s">
        <v>13714</v>
      </c>
      <c r="B5133" s="54" t="s">
        <v>35</v>
      </c>
      <c r="C5133" s="42" t="s">
        <v>12022</v>
      </c>
      <c r="D5133" s="42" t="s">
        <v>5074</v>
      </c>
      <c r="E5133" s="42" t="s">
        <v>12023</v>
      </c>
      <c r="F5133" s="42" t="s">
        <v>13715</v>
      </c>
      <c r="G5133" s="30" t="s">
        <v>40</v>
      </c>
      <c r="H5133" s="239">
        <v>0</v>
      </c>
      <c r="I5133" s="313">
        <v>590000000</v>
      </c>
      <c r="J5133" s="68" t="s">
        <v>394</v>
      </c>
      <c r="K5133" s="30" t="s">
        <v>13233</v>
      </c>
      <c r="L5133" s="30" t="s">
        <v>83</v>
      </c>
      <c r="M5133" s="30" t="s">
        <v>69</v>
      </c>
      <c r="N5133" s="30" t="s">
        <v>3561</v>
      </c>
      <c r="O5133" s="30" t="s">
        <v>731</v>
      </c>
      <c r="P5133" s="70">
        <v>796</v>
      </c>
      <c r="Q5133" s="30" t="s">
        <v>47</v>
      </c>
      <c r="R5133" s="58">
        <v>10</v>
      </c>
      <c r="S5133" s="102">
        <v>288</v>
      </c>
      <c r="T5133" s="250">
        <f t="shared" si="430"/>
        <v>2880</v>
      </c>
      <c r="U5133" s="58">
        <f t="shared" si="431"/>
        <v>3225.6000000000004</v>
      </c>
      <c r="V5133" s="70"/>
      <c r="W5133" s="68">
        <v>2016</v>
      </c>
      <c r="X5133" s="123"/>
      <c r="Y5133" s="364"/>
      <c r="Z5133" s="364"/>
      <c r="AA5133" s="364"/>
      <c r="AB5133" s="364"/>
      <c r="AC5133" s="364"/>
      <c r="AD5133" s="364"/>
      <c r="AE5133" s="364"/>
      <c r="AF5133" s="364"/>
      <c r="AG5133" s="364"/>
      <c r="AH5133" s="39"/>
      <c r="AI5133" s="39"/>
      <c r="AJ5133" s="39"/>
      <c r="AK5133" s="39"/>
      <c r="AL5133" s="39"/>
      <c r="AM5133" s="39"/>
      <c r="AN5133" s="39"/>
      <c r="AO5133" s="39"/>
      <c r="AP5133" s="39"/>
      <c r="AQ5133" s="39"/>
      <c r="AR5133" s="39"/>
      <c r="AS5133" s="39"/>
      <c r="AT5133" s="39"/>
      <c r="AU5133" s="39"/>
      <c r="AV5133" s="39"/>
      <c r="AW5133" s="39"/>
      <c r="AX5133" s="39"/>
      <c r="AY5133" s="39"/>
      <c r="AZ5133" s="39"/>
      <c r="BA5133" s="39"/>
      <c r="BB5133" s="39"/>
      <c r="BC5133" s="39"/>
      <c r="BD5133" s="39"/>
      <c r="BE5133" s="39"/>
      <c r="BF5133" s="39"/>
    </row>
    <row r="5134" spans="1:58" s="40" customFormat="1" ht="50.1" customHeight="1">
      <c r="A5134" s="70" t="s">
        <v>13716</v>
      </c>
      <c r="B5134" s="54" t="s">
        <v>35</v>
      </c>
      <c r="C5134" s="42" t="s">
        <v>9160</v>
      </c>
      <c r="D5134" s="42" t="s">
        <v>6030</v>
      </c>
      <c r="E5134" s="42" t="s">
        <v>9161</v>
      </c>
      <c r="F5134" s="42" t="s">
        <v>9286</v>
      </c>
      <c r="G5134" s="30" t="s">
        <v>40</v>
      </c>
      <c r="H5134" s="239">
        <v>0</v>
      </c>
      <c r="I5134" s="313">
        <v>590000000</v>
      </c>
      <c r="J5134" s="68" t="s">
        <v>394</v>
      </c>
      <c r="K5134" s="30" t="s">
        <v>13233</v>
      </c>
      <c r="L5134" s="30" t="s">
        <v>83</v>
      </c>
      <c r="M5134" s="30" t="s">
        <v>69</v>
      </c>
      <c r="N5134" s="30" t="s">
        <v>3561</v>
      </c>
      <c r="O5134" s="30" t="s">
        <v>731</v>
      </c>
      <c r="P5134" s="70">
        <v>796</v>
      </c>
      <c r="Q5134" s="30" t="s">
        <v>47</v>
      </c>
      <c r="R5134" s="58">
        <v>17</v>
      </c>
      <c r="S5134" s="102">
        <v>72</v>
      </c>
      <c r="T5134" s="250">
        <f t="shared" si="430"/>
        <v>1224</v>
      </c>
      <c r="U5134" s="58">
        <f t="shared" si="431"/>
        <v>1370.88</v>
      </c>
      <c r="V5134" s="70"/>
      <c r="W5134" s="68">
        <v>2016</v>
      </c>
      <c r="X5134" s="123"/>
      <c r="Y5134" s="364"/>
      <c r="Z5134" s="364"/>
      <c r="AA5134" s="364"/>
      <c r="AB5134" s="364"/>
      <c r="AC5134" s="364"/>
      <c r="AD5134" s="364"/>
      <c r="AE5134" s="364"/>
      <c r="AF5134" s="364"/>
      <c r="AG5134" s="364"/>
      <c r="AH5134" s="39"/>
      <c r="AI5134" s="39"/>
      <c r="AJ5134" s="39"/>
      <c r="AK5134" s="39"/>
      <c r="AL5134" s="39"/>
      <c r="AM5134" s="39"/>
      <c r="AN5134" s="39"/>
      <c r="AO5134" s="39"/>
      <c r="AP5134" s="39"/>
      <c r="AQ5134" s="39"/>
      <c r="AR5134" s="39"/>
      <c r="AS5134" s="39"/>
      <c r="AT5134" s="39"/>
      <c r="AU5134" s="39"/>
      <c r="AV5134" s="39"/>
      <c r="AW5134" s="39"/>
      <c r="AX5134" s="39"/>
      <c r="AY5134" s="39"/>
      <c r="AZ5134" s="39"/>
      <c r="BA5134" s="39"/>
      <c r="BB5134" s="39"/>
      <c r="BC5134" s="39"/>
      <c r="BD5134" s="39"/>
      <c r="BE5134" s="39"/>
      <c r="BF5134" s="39"/>
    </row>
    <row r="5135" spans="1:58" s="40" customFormat="1" ht="50.1" customHeight="1">
      <c r="A5135" s="70" t="s">
        <v>13717</v>
      </c>
      <c r="B5135" s="54" t="s">
        <v>35</v>
      </c>
      <c r="C5135" s="42" t="s">
        <v>9160</v>
      </c>
      <c r="D5135" s="42" t="s">
        <v>6030</v>
      </c>
      <c r="E5135" s="42" t="s">
        <v>9161</v>
      </c>
      <c r="F5135" s="42" t="s">
        <v>9278</v>
      </c>
      <c r="G5135" s="30" t="s">
        <v>40</v>
      </c>
      <c r="H5135" s="239">
        <v>0</v>
      </c>
      <c r="I5135" s="313">
        <v>590000000</v>
      </c>
      <c r="J5135" s="68" t="s">
        <v>394</v>
      </c>
      <c r="K5135" s="30" t="s">
        <v>13233</v>
      </c>
      <c r="L5135" s="30" t="s">
        <v>83</v>
      </c>
      <c r="M5135" s="30" t="s">
        <v>69</v>
      </c>
      <c r="N5135" s="30" t="s">
        <v>3561</v>
      </c>
      <c r="O5135" s="30" t="s">
        <v>731</v>
      </c>
      <c r="P5135" s="70">
        <v>796</v>
      </c>
      <c r="Q5135" s="30" t="s">
        <v>47</v>
      </c>
      <c r="R5135" s="58">
        <v>38</v>
      </c>
      <c r="S5135" s="102">
        <v>36</v>
      </c>
      <c r="T5135" s="250">
        <f t="shared" si="430"/>
        <v>1368</v>
      </c>
      <c r="U5135" s="58">
        <f t="shared" si="431"/>
        <v>1532.16</v>
      </c>
      <c r="V5135" s="70"/>
      <c r="W5135" s="68">
        <v>2016</v>
      </c>
      <c r="X5135" s="123"/>
      <c r="Y5135" s="364"/>
      <c r="Z5135" s="364"/>
      <c r="AA5135" s="364"/>
      <c r="AB5135" s="364"/>
      <c r="AC5135" s="364"/>
      <c r="AD5135" s="364"/>
      <c r="AE5135" s="364"/>
      <c r="AF5135" s="364"/>
      <c r="AG5135" s="364"/>
      <c r="AH5135" s="39"/>
      <c r="AI5135" s="39"/>
      <c r="AJ5135" s="39"/>
      <c r="AK5135" s="39"/>
      <c r="AL5135" s="39"/>
      <c r="AM5135" s="39"/>
      <c r="AN5135" s="39"/>
      <c r="AO5135" s="39"/>
      <c r="AP5135" s="39"/>
      <c r="AQ5135" s="39"/>
      <c r="AR5135" s="39"/>
      <c r="AS5135" s="39"/>
      <c r="AT5135" s="39"/>
      <c r="AU5135" s="39"/>
      <c r="AV5135" s="39"/>
      <c r="AW5135" s="39"/>
      <c r="AX5135" s="39"/>
      <c r="AY5135" s="39"/>
      <c r="AZ5135" s="39"/>
      <c r="BA5135" s="39"/>
      <c r="BB5135" s="39"/>
      <c r="BC5135" s="39"/>
      <c r="BD5135" s="39"/>
      <c r="BE5135" s="39"/>
      <c r="BF5135" s="39"/>
    </row>
    <row r="5136" spans="1:58" s="40" customFormat="1" ht="50.1" customHeight="1">
      <c r="A5136" s="70" t="s">
        <v>13718</v>
      </c>
      <c r="B5136" s="54" t="s">
        <v>35</v>
      </c>
      <c r="C5136" s="42" t="s">
        <v>13719</v>
      </c>
      <c r="D5136" s="42" t="s">
        <v>13720</v>
      </c>
      <c r="E5136" s="220" t="s">
        <v>13721</v>
      </c>
      <c r="F5136" s="42" t="s">
        <v>13722</v>
      </c>
      <c r="G5136" s="30" t="s">
        <v>40</v>
      </c>
      <c r="H5136" s="239">
        <v>0</v>
      </c>
      <c r="I5136" s="313">
        <v>590000000</v>
      </c>
      <c r="J5136" s="68" t="s">
        <v>394</v>
      </c>
      <c r="K5136" s="30" t="s">
        <v>13233</v>
      </c>
      <c r="L5136" s="30" t="s">
        <v>83</v>
      </c>
      <c r="M5136" s="30" t="s">
        <v>69</v>
      </c>
      <c r="N5136" s="30" t="s">
        <v>3561</v>
      </c>
      <c r="O5136" s="30" t="s">
        <v>731</v>
      </c>
      <c r="P5136" s="70">
        <v>796</v>
      </c>
      <c r="Q5136" s="30" t="s">
        <v>47</v>
      </c>
      <c r="R5136" s="58">
        <v>32</v>
      </c>
      <c r="S5136" s="102">
        <v>66</v>
      </c>
      <c r="T5136" s="250">
        <f t="shared" si="430"/>
        <v>2112</v>
      </c>
      <c r="U5136" s="58">
        <f t="shared" si="431"/>
        <v>2365.44</v>
      </c>
      <c r="V5136" s="70"/>
      <c r="W5136" s="68">
        <v>2016</v>
      </c>
      <c r="X5136" s="123"/>
      <c r="Y5136" s="364"/>
      <c r="Z5136" s="364"/>
      <c r="AA5136" s="364"/>
      <c r="AB5136" s="364"/>
      <c r="AC5136" s="364"/>
      <c r="AD5136" s="364"/>
      <c r="AE5136" s="364"/>
      <c r="AF5136" s="364"/>
      <c r="AG5136" s="364"/>
      <c r="AH5136" s="39"/>
      <c r="AI5136" s="39"/>
      <c r="AJ5136" s="39"/>
      <c r="AK5136" s="39"/>
      <c r="AL5136" s="39"/>
      <c r="AM5136" s="39"/>
      <c r="AN5136" s="39"/>
      <c r="AO5136" s="39"/>
      <c r="AP5136" s="39"/>
      <c r="AQ5136" s="39"/>
      <c r="AR5136" s="39"/>
      <c r="AS5136" s="39"/>
      <c r="AT5136" s="39"/>
      <c r="AU5136" s="39"/>
      <c r="AV5136" s="39"/>
      <c r="AW5136" s="39"/>
      <c r="AX5136" s="39"/>
      <c r="AY5136" s="39"/>
      <c r="AZ5136" s="39"/>
      <c r="BA5136" s="39"/>
      <c r="BB5136" s="39"/>
      <c r="BC5136" s="39"/>
      <c r="BD5136" s="39"/>
      <c r="BE5136" s="39"/>
      <c r="BF5136" s="39"/>
    </row>
    <row r="5137" spans="1:58" s="40" customFormat="1" ht="50.1" customHeight="1">
      <c r="A5137" s="70" t="s">
        <v>13723</v>
      </c>
      <c r="B5137" s="54" t="s">
        <v>35</v>
      </c>
      <c r="C5137" s="42" t="s">
        <v>10732</v>
      </c>
      <c r="D5137" s="42" t="s">
        <v>5074</v>
      </c>
      <c r="E5137" s="42" t="s">
        <v>10733</v>
      </c>
      <c r="F5137" s="42" t="s">
        <v>13724</v>
      </c>
      <c r="G5137" s="30" t="s">
        <v>40</v>
      </c>
      <c r="H5137" s="239">
        <v>0</v>
      </c>
      <c r="I5137" s="313">
        <v>590000000</v>
      </c>
      <c r="J5137" s="68" t="s">
        <v>394</v>
      </c>
      <c r="K5137" s="30" t="s">
        <v>13233</v>
      </c>
      <c r="L5137" s="30" t="s">
        <v>83</v>
      </c>
      <c r="M5137" s="30" t="s">
        <v>69</v>
      </c>
      <c r="N5137" s="30" t="s">
        <v>3561</v>
      </c>
      <c r="O5137" s="30" t="s">
        <v>731</v>
      </c>
      <c r="P5137" s="70">
        <v>796</v>
      </c>
      <c r="Q5137" s="30" t="s">
        <v>47</v>
      </c>
      <c r="R5137" s="58">
        <v>2</v>
      </c>
      <c r="S5137" s="102">
        <v>306</v>
      </c>
      <c r="T5137" s="250">
        <f t="shared" si="430"/>
        <v>612</v>
      </c>
      <c r="U5137" s="58">
        <f t="shared" si="431"/>
        <v>685.44</v>
      </c>
      <c r="V5137" s="70"/>
      <c r="W5137" s="68">
        <v>2016</v>
      </c>
      <c r="X5137" s="123"/>
      <c r="Y5137" s="364"/>
      <c r="Z5137" s="364"/>
      <c r="AA5137" s="364"/>
      <c r="AB5137" s="364"/>
      <c r="AC5137" s="364"/>
      <c r="AD5137" s="364"/>
      <c r="AE5137" s="364"/>
      <c r="AF5137" s="364"/>
      <c r="AG5137" s="364"/>
      <c r="AH5137" s="39"/>
      <c r="AI5137" s="39"/>
      <c r="AJ5137" s="39"/>
      <c r="AK5137" s="39"/>
      <c r="AL5137" s="39"/>
      <c r="AM5137" s="39"/>
      <c r="AN5137" s="39"/>
      <c r="AO5137" s="39"/>
      <c r="AP5137" s="39"/>
      <c r="AQ5137" s="39"/>
      <c r="AR5137" s="39"/>
      <c r="AS5137" s="39"/>
      <c r="AT5137" s="39"/>
      <c r="AU5137" s="39"/>
      <c r="AV5137" s="39"/>
      <c r="AW5137" s="39"/>
      <c r="AX5137" s="39"/>
      <c r="AY5137" s="39"/>
      <c r="AZ5137" s="39"/>
      <c r="BA5137" s="39"/>
      <c r="BB5137" s="39"/>
      <c r="BC5137" s="39"/>
      <c r="BD5137" s="39"/>
      <c r="BE5137" s="39"/>
      <c r="BF5137" s="39"/>
    </row>
    <row r="5138" spans="1:58" s="40" customFormat="1" ht="50.1" customHeight="1">
      <c r="A5138" s="70" t="s">
        <v>13725</v>
      </c>
      <c r="B5138" s="54" t="s">
        <v>35</v>
      </c>
      <c r="C5138" s="42" t="s">
        <v>13726</v>
      </c>
      <c r="D5138" s="42" t="s">
        <v>13727</v>
      </c>
      <c r="E5138" s="42" t="s">
        <v>13728</v>
      </c>
      <c r="F5138" s="42" t="s">
        <v>13729</v>
      </c>
      <c r="G5138" s="30" t="s">
        <v>40</v>
      </c>
      <c r="H5138" s="239">
        <v>0</v>
      </c>
      <c r="I5138" s="313">
        <v>590000000</v>
      </c>
      <c r="J5138" s="68" t="s">
        <v>394</v>
      </c>
      <c r="K5138" s="30" t="s">
        <v>13233</v>
      </c>
      <c r="L5138" s="30" t="s">
        <v>83</v>
      </c>
      <c r="M5138" s="30" t="s">
        <v>69</v>
      </c>
      <c r="N5138" s="30" t="s">
        <v>3561</v>
      </c>
      <c r="O5138" s="30" t="s">
        <v>731</v>
      </c>
      <c r="P5138" s="70">
        <v>796</v>
      </c>
      <c r="Q5138" s="30" t="s">
        <v>47</v>
      </c>
      <c r="R5138" s="58">
        <v>65</v>
      </c>
      <c r="S5138" s="102">
        <v>156</v>
      </c>
      <c r="T5138" s="250">
        <f t="shared" si="430"/>
        <v>10140</v>
      </c>
      <c r="U5138" s="58">
        <f t="shared" si="431"/>
        <v>11356.800000000001</v>
      </c>
      <c r="V5138" s="70"/>
      <c r="W5138" s="68">
        <v>2016</v>
      </c>
      <c r="X5138" s="123"/>
      <c r="Y5138" s="364"/>
      <c r="Z5138" s="364"/>
      <c r="AA5138" s="364"/>
      <c r="AB5138" s="364"/>
      <c r="AC5138" s="364"/>
      <c r="AD5138" s="364"/>
      <c r="AE5138" s="364"/>
      <c r="AF5138" s="364"/>
      <c r="AG5138" s="364"/>
      <c r="AH5138" s="39"/>
      <c r="AI5138" s="39"/>
      <c r="AJ5138" s="39"/>
      <c r="AK5138" s="39"/>
      <c r="AL5138" s="39"/>
      <c r="AM5138" s="39"/>
      <c r="AN5138" s="39"/>
      <c r="AO5138" s="39"/>
      <c r="AP5138" s="39"/>
      <c r="AQ5138" s="39"/>
      <c r="AR5138" s="39"/>
      <c r="AS5138" s="39"/>
      <c r="AT5138" s="39"/>
      <c r="AU5138" s="39"/>
      <c r="AV5138" s="39"/>
      <c r="AW5138" s="39"/>
      <c r="AX5138" s="39"/>
      <c r="AY5138" s="39"/>
      <c r="AZ5138" s="39"/>
      <c r="BA5138" s="39"/>
      <c r="BB5138" s="39"/>
      <c r="BC5138" s="39"/>
      <c r="BD5138" s="39"/>
      <c r="BE5138" s="39"/>
      <c r="BF5138" s="39"/>
    </row>
    <row r="5139" spans="1:58" s="40" customFormat="1" ht="50.1" customHeight="1">
      <c r="A5139" s="70" t="s">
        <v>13730</v>
      </c>
      <c r="B5139" s="54" t="s">
        <v>35</v>
      </c>
      <c r="C5139" s="42" t="s">
        <v>9349</v>
      </c>
      <c r="D5139" s="42" t="s">
        <v>9350</v>
      </c>
      <c r="E5139" s="42" t="s">
        <v>9351</v>
      </c>
      <c r="F5139" s="42" t="s">
        <v>13731</v>
      </c>
      <c r="G5139" s="30" t="s">
        <v>40</v>
      </c>
      <c r="H5139" s="239">
        <v>0</v>
      </c>
      <c r="I5139" s="313">
        <v>590000000</v>
      </c>
      <c r="J5139" s="68" t="s">
        <v>394</v>
      </c>
      <c r="K5139" s="30" t="s">
        <v>13233</v>
      </c>
      <c r="L5139" s="30" t="s">
        <v>83</v>
      </c>
      <c r="M5139" s="30" t="s">
        <v>69</v>
      </c>
      <c r="N5139" s="30" t="s">
        <v>3561</v>
      </c>
      <c r="O5139" s="30" t="s">
        <v>731</v>
      </c>
      <c r="P5139" s="70">
        <v>796</v>
      </c>
      <c r="Q5139" s="30" t="s">
        <v>47</v>
      </c>
      <c r="R5139" s="58">
        <v>30</v>
      </c>
      <c r="S5139" s="102">
        <v>1794</v>
      </c>
      <c r="T5139" s="250">
        <f t="shared" si="430"/>
        <v>53820</v>
      </c>
      <c r="U5139" s="58">
        <f t="shared" si="431"/>
        <v>60278.400000000009</v>
      </c>
      <c r="V5139" s="70"/>
      <c r="W5139" s="68">
        <v>2016</v>
      </c>
      <c r="X5139" s="123"/>
      <c r="Y5139" s="364"/>
      <c r="Z5139" s="364"/>
      <c r="AA5139" s="364"/>
      <c r="AB5139" s="364"/>
      <c r="AC5139" s="364"/>
      <c r="AD5139" s="364"/>
      <c r="AE5139" s="364"/>
      <c r="AF5139" s="364"/>
      <c r="AG5139" s="364"/>
      <c r="AH5139" s="39"/>
      <c r="AI5139" s="39"/>
      <c r="AJ5139" s="39"/>
      <c r="AK5139" s="39"/>
      <c r="AL5139" s="39"/>
      <c r="AM5139" s="39"/>
      <c r="AN5139" s="39"/>
      <c r="AO5139" s="39"/>
      <c r="AP5139" s="39"/>
      <c r="AQ5139" s="39"/>
      <c r="AR5139" s="39"/>
      <c r="AS5139" s="39"/>
      <c r="AT5139" s="39"/>
      <c r="AU5139" s="39"/>
      <c r="AV5139" s="39"/>
      <c r="AW5139" s="39"/>
      <c r="AX5139" s="39"/>
      <c r="AY5139" s="39"/>
      <c r="AZ5139" s="39"/>
      <c r="BA5139" s="39"/>
      <c r="BB5139" s="39"/>
      <c r="BC5139" s="39"/>
      <c r="BD5139" s="39"/>
      <c r="BE5139" s="39"/>
      <c r="BF5139" s="39"/>
    </row>
    <row r="5140" spans="1:58" s="40" customFormat="1" ht="50.1" customHeight="1">
      <c r="A5140" s="70" t="s">
        <v>13732</v>
      </c>
      <c r="B5140" s="54" t="s">
        <v>35</v>
      </c>
      <c r="C5140" s="42" t="s">
        <v>9349</v>
      </c>
      <c r="D5140" s="42" t="s">
        <v>9350</v>
      </c>
      <c r="E5140" s="42" t="s">
        <v>9351</v>
      </c>
      <c r="F5140" s="42" t="s">
        <v>13733</v>
      </c>
      <c r="G5140" s="30" t="s">
        <v>40</v>
      </c>
      <c r="H5140" s="239">
        <v>0</v>
      </c>
      <c r="I5140" s="313">
        <v>590000000</v>
      </c>
      <c r="J5140" s="68" t="s">
        <v>394</v>
      </c>
      <c r="K5140" s="30" t="s">
        <v>13233</v>
      </c>
      <c r="L5140" s="30" t="s">
        <v>83</v>
      </c>
      <c r="M5140" s="30" t="s">
        <v>69</v>
      </c>
      <c r="N5140" s="30" t="s">
        <v>3561</v>
      </c>
      <c r="O5140" s="30" t="s">
        <v>731</v>
      </c>
      <c r="P5140" s="70">
        <v>796</v>
      </c>
      <c r="Q5140" s="30" t="s">
        <v>47</v>
      </c>
      <c r="R5140" s="58">
        <v>16</v>
      </c>
      <c r="S5140" s="102">
        <v>1542</v>
      </c>
      <c r="T5140" s="250">
        <f t="shared" si="430"/>
        <v>24672</v>
      </c>
      <c r="U5140" s="58">
        <f t="shared" si="431"/>
        <v>27632.640000000003</v>
      </c>
      <c r="V5140" s="70"/>
      <c r="W5140" s="68">
        <v>2016</v>
      </c>
      <c r="X5140" s="123"/>
      <c r="Y5140" s="364"/>
      <c r="Z5140" s="364"/>
      <c r="AA5140" s="364"/>
      <c r="AB5140" s="364"/>
      <c r="AC5140" s="364"/>
      <c r="AD5140" s="364"/>
      <c r="AE5140" s="364"/>
      <c r="AF5140" s="364"/>
      <c r="AG5140" s="364"/>
      <c r="AH5140" s="39"/>
      <c r="AI5140" s="39"/>
      <c r="AJ5140" s="39"/>
      <c r="AK5140" s="39"/>
      <c r="AL5140" s="39"/>
      <c r="AM5140" s="39"/>
      <c r="AN5140" s="39"/>
      <c r="AO5140" s="39"/>
      <c r="AP5140" s="39"/>
      <c r="AQ5140" s="39"/>
      <c r="AR5140" s="39"/>
      <c r="AS5140" s="39"/>
      <c r="AT5140" s="39"/>
      <c r="AU5140" s="39"/>
      <c r="AV5140" s="39"/>
      <c r="AW5140" s="39"/>
      <c r="AX5140" s="39"/>
      <c r="AY5140" s="39"/>
      <c r="AZ5140" s="39"/>
      <c r="BA5140" s="39"/>
      <c r="BB5140" s="39"/>
      <c r="BC5140" s="39"/>
      <c r="BD5140" s="39"/>
      <c r="BE5140" s="39"/>
      <c r="BF5140" s="39"/>
    </row>
    <row r="5141" spans="1:58" s="40" customFormat="1" ht="50.1" customHeight="1">
      <c r="A5141" s="70" t="s">
        <v>13734</v>
      </c>
      <c r="B5141" s="54" t="s">
        <v>35</v>
      </c>
      <c r="C5141" s="42" t="s">
        <v>9453</v>
      </c>
      <c r="D5141" s="42" t="s">
        <v>9454</v>
      </c>
      <c r="E5141" s="42" t="s">
        <v>9455</v>
      </c>
      <c r="F5141" s="117" t="s">
        <v>13735</v>
      </c>
      <c r="G5141" s="30" t="s">
        <v>40</v>
      </c>
      <c r="H5141" s="239">
        <v>0</v>
      </c>
      <c r="I5141" s="313">
        <v>590000000</v>
      </c>
      <c r="J5141" s="68" t="s">
        <v>394</v>
      </c>
      <c r="K5141" s="30" t="s">
        <v>13233</v>
      </c>
      <c r="L5141" s="30" t="s">
        <v>83</v>
      </c>
      <c r="M5141" s="30" t="s">
        <v>69</v>
      </c>
      <c r="N5141" s="30" t="s">
        <v>3561</v>
      </c>
      <c r="O5141" s="30" t="s">
        <v>731</v>
      </c>
      <c r="P5141" s="70">
        <v>796</v>
      </c>
      <c r="Q5141" s="30" t="s">
        <v>47</v>
      </c>
      <c r="R5141" s="58">
        <v>16</v>
      </c>
      <c r="S5141" s="102">
        <v>768</v>
      </c>
      <c r="T5141" s="250">
        <f t="shared" si="430"/>
        <v>12288</v>
      </c>
      <c r="U5141" s="58">
        <f t="shared" si="431"/>
        <v>13762.560000000001</v>
      </c>
      <c r="V5141" s="70"/>
      <c r="W5141" s="68">
        <v>2016</v>
      </c>
      <c r="X5141" s="123"/>
      <c r="Y5141" s="364"/>
      <c r="Z5141" s="364"/>
      <c r="AA5141" s="364"/>
      <c r="AB5141" s="364"/>
      <c r="AC5141" s="364"/>
      <c r="AD5141" s="364"/>
      <c r="AE5141" s="364"/>
      <c r="AF5141" s="364"/>
      <c r="AG5141" s="364"/>
      <c r="AH5141" s="39"/>
      <c r="AI5141" s="39"/>
      <c r="AJ5141" s="39"/>
      <c r="AK5141" s="39"/>
      <c r="AL5141" s="39"/>
      <c r="AM5141" s="39"/>
      <c r="AN5141" s="39"/>
      <c r="AO5141" s="39"/>
      <c r="AP5141" s="39"/>
      <c r="AQ5141" s="39"/>
      <c r="AR5141" s="39"/>
      <c r="AS5141" s="39"/>
      <c r="AT5141" s="39"/>
      <c r="AU5141" s="39"/>
      <c r="AV5141" s="39"/>
      <c r="AW5141" s="39"/>
      <c r="AX5141" s="39"/>
      <c r="AY5141" s="39"/>
      <c r="AZ5141" s="39"/>
      <c r="BA5141" s="39"/>
      <c r="BB5141" s="39"/>
      <c r="BC5141" s="39"/>
      <c r="BD5141" s="39"/>
      <c r="BE5141" s="39"/>
      <c r="BF5141" s="39"/>
    </row>
    <row r="5142" spans="1:58" s="40" customFormat="1" ht="50.1" customHeight="1">
      <c r="A5142" s="70" t="s">
        <v>13736</v>
      </c>
      <c r="B5142" s="54" t="s">
        <v>35</v>
      </c>
      <c r="C5142" s="42" t="s">
        <v>10955</v>
      </c>
      <c r="D5142" s="42" t="s">
        <v>10956</v>
      </c>
      <c r="E5142" s="42" t="s">
        <v>10957</v>
      </c>
      <c r="F5142" s="42" t="s">
        <v>13737</v>
      </c>
      <c r="G5142" s="30" t="s">
        <v>40</v>
      </c>
      <c r="H5142" s="239">
        <v>0</v>
      </c>
      <c r="I5142" s="313">
        <v>590000000</v>
      </c>
      <c r="J5142" s="68" t="s">
        <v>394</v>
      </c>
      <c r="K5142" s="30" t="s">
        <v>13233</v>
      </c>
      <c r="L5142" s="30" t="s">
        <v>83</v>
      </c>
      <c r="M5142" s="30" t="s">
        <v>69</v>
      </c>
      <c r="N5142" s="30" t="s">
        <v>3561</v>
      </c>
      <c r="O5142" s="30" t="s">
        <v>731</v>
      </c>
      <c r="P5142" s="70">
        <v>796</v>
      </c>
      <c r="Q5142" s="30" t="s">
        <v>47</v>
      </c>
      <c r="R5142" s="58">
        <v>2</v>
      </c>
      <c r="S5142" s="102">
        <v>312</v>
      </c>
      <c r="T5142" s="250">
        <f t="shared" si="430"/>
        <v>624</v>
      </c>
      <c r="U5142" s="58">
        <f t="shared" si="431"/>
        <v>698.88000000000011</v>
      </c>
      <c r="V5142" s="70"/>
      <c r="W5142" s="68">
        <v>2016</v>
      </c>
      <c r="X5142" s="123"/>
      <c r="Y5142" s="364"/>
      <c r="Z5142" s="364"/>
      <c r="AA5142" s="364"/>
      <c r="AB5142" s="364"/>
      <c r="AC5142" s="364"/>
      <c r="AD5142" s="364"/>
      <c r="AE5142" s="364"/>
      <c r="AF5142" s="364"/>
      <c r="AG5142" s="364"/>
      <c r="AH5142" s="39"/>
      <c r="AI5142" s="39"/>
      <c r="AJ5142" s="39"/>
      <c r="AK5142" s="39"/>
      <c r="AL5142" s="39"/>
      <c r="AM5142" s="39"/>
      <c r="AN5142" s="39"/>
      <c r="AO5142" s="39"/>
      <c r="AP5142" s="39"/>
      <c r="AQ5142" s="39"/>
      <c r="AR5142" s="39"/>
      <c r="AS5142" s="39"/>
      <c r="AT5142" s="39"/>
      <c r="AU5142" s="39"/>
      <c r="AV5142" s="39"/>
      <c r="AW5142" s="39"/>
      <c r="AX5142" s="39"/>
      <c r="AY5142" s="39"/>
      <c r="AZ5142" s="39"/>
      <c r="BA5142" s="39"/>
      <c r="BB5142" s="39"/>
      <c r="BC5142" s="39"/>
      <c r="BD5142" s="39"/>
      <c r="BE5142" s="39"/>
      <c r="BF5142" s="39"/>
    </row>
    <row r="5143" spans="1:58" s="40" customFormat="1" ht="50.1" customHeight="1">
      <c r="A5143" s="70" t="s">
        <v>13738</v>
      </c>
      <c r="B5143" s="54" t="s">
        <v>35</v>
      </c>
      <c r="C5143" s="42" t="s">
        <v>1810</v>
      </c>
      <c r="D5143" s="42" t="s">
        <v>1802</v>
      </c>
      <c r="E5143" s="42" t="s">
        <v>1811</v>
      </c>
      <c r="F5143" s="42" t="s">
        <v>13739</v>
      </c>
      <c r="G5143" s="30" t="s">
        <v>40</v>
      </c>
      <c r="H5143" s="239">
        <v>0</v>
      </c>
      <c r="I5143" s="313">
        <v>590000000</v>
      </c>
      <c r="J5143" s="68" t="s">
        <v>394</v>
      </c>
      <c r="K5143" s="30" t="s">
        <v>13233</v>
      </c>
      <c r="L5143" s="30" t="s">
        <v>83</v>
      </c>
      <c r="M5143" s="30" t="s">
        <v>69</v>
      </c>
      <c r="N5143" s="30" t="s">
        <v>3561</v>
      </c>
      <c r="O5143" s="30" t="s">
        <v>731</v>
      </c>
      <c r="P5143" s="70">
        <v>796</v>
      </c>
      <c r="Q5143" s="30" t="s">
        <v>47</v>
      </c>
      <c r="R5143" s="58">
        <v>5</v>
      </c>
      <c r="S5143" s="102">
        <v>372</v>
      </c>
      <c r="T5143" s="250">
        <f t="shared" si="430"/>
        <v>1860</v>
      </c>
      <c r="U5143" s="58">
        <f t="shared" si="431"/>
        <v>2083.2000000000003</v>
      </c>
      <c r="V5143" s="70"/>
      <c r="W5143" s="68">
        <v>2016</v>
      </c>
      <c r="X5143" s="123"/>
      <c r="Y5143" s="364"/>
      <c r="Z5143" s="364"/>
      <c r="AA5143" s="364"/>
      <c r="AB5143" s="364"/>
      <c r="AC5143" s="364"/>
      <c r="AD5143" s="364"/>
      <c r="AE5143" s="364"/>
      <c r="AF5143" s="364"/>
      <c r="AG5143" s="364"/>
      <c r="AH5143" s="39"/>
      <c r="AI5143" s="39"/>
      <c r="AJ5143" s="39"/>
      <c r="AK5143" s="39"/>
      <c r="AL5143" s="39"/>
      <c r="AM5143" s="39"/>
      <c r="AN5143" s="39"/>
      <c r="AO5143" s="39"/>
      <c r="AP5143" s="39"/>
      <c r="AQ5143" s="39"/>
      <c r="AR5143" s="39"/>
      <c r="AS5143" s="39"/>
      <c r="AT5143" s="39"/>
      <c r="AU5143" s="39"/>
      <c r="AV5143" s="39"/>
      <c r="AW5143" s="39"/>
      <c r="AX5143" s="39"/>
      <c r="AY5143" s="39"/>
      <c r="AZ5143" s="39"/>
      <c r="BA5143" s="39"/>
      <c r="BB5143" s="39"/>
      <c r="BC5143" s="39"/>
      <c r="BD5143" s="39"/>
      <c r="BE5143" s="39"/>
      <c r="BF5143" s="39"/>
    </row>
    <row r="5144" spans="1:58" s="40" customFormat="1" ht="50.1" customHeight="1">
      <c r="A5144" s="70" t="s">
        <v>13740</v>
      </c>
      <c r="B5144" s="54" t="s">
        <v>35</v>
      </c>
      <c r="C5144" s="42" t="s">
        <v>9307</v>
      </c>
      <c r="D5144" s="42" t="s">
        <v>4588</v>
      </c>
      <c r="E5144" s="42" t="s">
        <v>9308</v>
      </c>
      <c r="F5144" s="42" t="s">
        <v>13741</v>
      </c>
      <c r="G5144" s="30" t="s">
        <v>40</v>
      </c>
      <c r="H5144" s="239">
        <v>0</v>
      </c>
      <c r="I5144" s="313">
        <v>590000000</v>
      </c>
      <c r="J5144" s="68" t="s">
        <v>394</v>
      </c>
      <c r="K5144" s="30" t="s">
        <v>13233</v>
      </c>
      <c r="L5144" s="30" t="s">
        <v>83</v>
      </c>
      <c r="M5144" s="30" t="s">
        <v>69</v>
      </c>
      <c r="N5144" s="30" t="s">
        <v>3561</v>
      </c>
      <c r="O5144" s="30" t="s">
        <v>731</v>
      </c>
      <c r="P5144" s="70">
        <v>796</v>
      </c>
      <c r="Q5144" s="30" t="s">
        <v>47</v>
      </c>
      <c r="R5144" s="58">
        <v>70</v>
      </c>
      <c r="S5144" s="102">
        <v>306</v>
      </c>
      <c r="T5144" s="250">
        <f t="shared" si="430"/>
        <v>21420</v>
      </c>
      <c r="U5144" s="58">
        <f t="shared" si="431"/>
        <v>23990.400000000001</v>
      </c>
      <c r="V5144" s="70"/>
      <c r="W5144" s="68">
        <v>2016</v>
      </c>
      <c r="X5144" s="123"/>
      <c r="Y5144" s="364"/>
      <c r="Z5144" s="364"/>
      <c r="AA5144" s="364"/>
      <c r="AB5144" s="364"/>
      <c r="AC5144" s="364"/>
      <c r="AD5144" s="364"/>
      <c r="AE5144" s="364"/>
      <c r="AF5144" s="364"/>
      <c r="AG5144" s="364"/>
      <c r="AH5144" s="39"/>
      <c r="AI5144" s="39"/>
      <c r="AJ5144" s="39"/>
      <c r="AK5144" s="39"/>
      <c r="AL5144" s="39"/>
      <c r="AM5144" s="39"/>
      <c r="AN5144" s="39"/>
      <c r="AO5144" s="39"/>
      <c r="AP5144" s="39"/>
      <c r="AQ5144" s="39"/>
      <c r="AR5144" s="39"/>
      <c r="AS5144" s="39"/>
      <c r="AT5144" s="39"/>
      <c r="AU5144" s="39"/>
      <c r="AV5144" s="39"/>
      <c r="AW5144" s="39"/>
      <c r="AX5144" s="39"/>
      <c r="AY5144" s="39"/>
      <c r="AZ5144" s="39"/>
      <c r="BA5144" s="39"/>
      <c r="BB5144" s="39"/>
      <c r="BC5144" s="39"/>
      <c r="BD5144" s="39"/>
      <c r="BE5144" s="39"/>
      <c r="BF5144" s="39"/>
    </row>
    <row r="5145" spans="1:58" s="40" customFormat="1" ht="50.1" customHeight="1">
      <c r="A5145" s="70" t="s">
        <v>13742</v>
      </c>
      <c r="B5145" s="54" t="s">
        <v>35</v>
      </c>
      <c r="C5145" s="42" t="s">
        <v>9307</v>
      </c>
      <c r="D5145" s="42" t="s">
        <v>4588</v>
      </c>
      <c r="E5145" s="42" t="s">
        <v>9308</v>
      </c>
      <c r="F5145" s="42" t="s">
        <v>13743</v>
      </c>
      <c r="G5145" s="30" t="s">
        <v>40</v>
      </c>
      <c r="H5145" s="239">
        <v>0</v>
      </c>
      <c r="I5145" s="313">
        <v>590000000</v>
      </c>
      <c r="J5145" s="68" t="s">
        <v>394</v>
      </c>
      <c r="K5145" s="30" t="s">
        <v>13233</v>
      </c>
      <c r="L5145" s="30" t="s">
        <v>83</v>
      </c>
      <c r="M5145" s="30" t="s">
        <v>69</v>
      </c>
      <c r="N5145" s="30" t="s">
        <v>3561</v>
      </c>
      <c r="O5145" s="30" t="s">
        <v>731</v>
      </c>
      <c r="P5145" s="70">
        <v>796</v>
      </c>
      <c r="Q5145" s="30" t="s">
        <v>47</v>
      </c>
      <c r="R5145" s="58">
        <v>5</v>
      </c>
      <c r="S5145" s="102">
        <v>306</v>
      </c>
      <c r="T5145" s="250">
        <f t="shared" si="430"/>
        <v>1530</v>
      </c>
      <c r="U5145" s="58">
        <f t="shared" si="431"/>
        <v>1713.6000000000001</v>
      </c>
      <c r="V5145" s="70"/>
      <c r="W5145" s="68">
        <v>2016</v>
      </c>
      <c r="X5145" s="123"/>
      <c r="Y5145" s="364"/>
      <c r="Z5145" s="364"/>
      <c r="AA5145" s="364"/>
      <c r="AB5145" s="364"/>
      <c r="AC5145" s="364"/>
      <c r="AD5145" s="364"/>
      <c r="AE5145" s="364"/>
      <c r="AF5145" s="364"/>
      <c r="AG5145" s="364"/>
      <c r="AH5145" s="39"/>
      <c r="AI5145" s="39"/>
      <c r="AJ5145" s="39"/>
      <c r="AK5145" s="39"/>
      <c r="AL5145" s="39"/>
      <c r="AM5145" s="39"/>
      <c r="AN5145" s="39"/>
      <c r="AO5145" s="39"/>
      <c r="AP5145" s="39"/>
      <c r="AQ5145" s="39"/>
      <c r="AR5145" s="39"/>
      <c r="AS5145" s="39"/>
      <c r="AT5145" s="39"/>
      <c r="AU5145" s="39"/>
      <c r="AV5145" s="39"/>
      <c r="AW5145" s="39"/>
      <c r="AX5145" s="39"/>
      <c r="AY5145" s="39"/>
      <c r="AZ5145" s="39"/>
      <c r="BA5145" s="39"/>
      <c r="BB5145" s="39"/>
      <c r="BC5145" s="39"/>
      <c r="BD5145" s="39"/>
      <c r="BE5145" s="39"/>
      <c r="BF5145" s="39"/>
    </row>
    <row r="5146" spans="1:58" s="40" customFormat="1" ht="50.1" customHeight="1">
      <c r="A5146" s="70" t="s">
        <v>13744</v>
      </c>
      <c r="B5146" s="54" t="s">
        <v>35</v>
      </c>
      <c r="C5146" s="42" t="s">
        <v>10740</v>
      </c>
      <c r="D5146" s="42" t="s">
        <v>10741</v>
      </c>
      <c r="E5146" s="42" t="s">
        <v>10742</v>
      </c>
      <c r="F5146" s="42" t="s">
        <v>13745</v>
      </c>
      <c r="G5146" s="30" t="s">
        <v>40</v>
      </c>
      <c r="H5146" s="239">
        <v>0</v>
      </c>
      <c r="I5146" s="313">
        <v>590000000</v>
      </c>
      <c r="J5146" s="68" t="s">
        <v>394</v>
      </c>
      <c r="K5146" s="30" t="s">
        <v>13233</v>
      </c>
      <c r="L5146" s="30" t="s">
        <v>83</v>
      </c>
      <c r="M5146" s="30" t="s">
        <v>69</v>
      </c>
      <c r="N5146" s="30" t="s">
        <v>3561</v>
      </c>
      <c r="O5146" s="30" t="s">
        <v>731</v>
      </c>
      <c r="P5146" s="70">
        <v>796</v>
      </c>
      <c r="Q5146" s="30" t="s">
        <v>47</v>
      </c>
      <c r="R5146" s="58">
        <v>75</v>
      </c>
      <c r="S5146" s="102">
        <v>558</v>
      </c>
      <c r="T5146" s="250">
        <f t="shared" si="430"/>
        <v>41850</v>
      </c>
      <c r="U5146" s="58">
        <f t="shared" si="431"/>
        <v>46872.000000000007</v>
      </c>
      <c r="V5146" s="70"/>
      <c r="W5146" s="68">
        <v>2016</v>
      </c>
      <c r="X5146" s="123"/>
      <c r="Y5146" s="364"/>
      <c r="Z5146" s="364"/>
      <c r="AA5146" s="364"/>
      <c r="AB5146" s="364"/>
      <c r="AC5146" s="364"/>
      <c r="AD5146" s="364"/>
      <c r="AE5146" s="364"/>
      <c r="AF5146" s="364"/>
      <c r="AG5146" s="364"/>
      <c r="AH5146" s="39"/>
      <c r="AI5146" s="39"/>
      <c r="AJ5146" s="39"/>
      <c r="AK5146" s="39"/>
      <c r="AL5146" s="39"/>
      <c r="AM5146" s="39"/>
      <c r="AN5146" s="39"/>
      <c r="AO5146" s="39"/>
      <c r="AP5146" s="39"/>
      <c r="AQ5146" s="39"/>
      <c r="AR5146" s="39"/>
      <c r="AS5146" s="39"/>
      <c r="AT5146" s="39"/>
      <c r="AU5146" s="39"/>
      <c r="AV5146" s="39"/>
      <c r="AW5146" s="39"/>
      <c r="AX5146" s="39"/>
      <c r="AY5146" s="39"/>
      <c r="AZ5146" s="39"/>
      <c r="BA5146" s="39"/>
      <c r="BB5146" s="39"/>
      <c r="BC5146" s="39"/>
      <c r="BD5146" s="39"/>
      <c r="BE5146" s="39"/>
      <c r="BF5146" s="39"/>
    </row>
    <row r="5147" spans="1:58" s="40" customFormat="1" ht="50.1" customHeight="1">
      <c r="A5147" s="70" t="s">
        <v>13746</v>
      </c>
      <c r="B5147" s="54" t="s">
        <v>35</v>
      </c>
      <c r="C5147" s="42" t="s">
        <v>10740</v>
      </c>
      <c r="D5147" s="42" t="s">
        <v>10741</v>
      </c>
      <c r="E5147" s="42" t="s">
        <v>10742</v>
      </c>
      <c r="F5147" s="42" t="s">
        <v>13747</v>
      </c>
      <c r="G5147" s="30" t="s">
        <v>40</v>
      </c>
      <c r="H5147" s="239">
        <v>0</v>
      </c>
      <c r="I5147" s="313">
        <v>590000000</v>
      </c>
      <c r="J5147" s="68" t="s">
        <v>394</v>
      </c>
      <c r="K5147" s="30" t="s">
        <v>13233</v>
      </c>
      <c r="L5147" s="30" t="s">
        <v>83</v>
      </c>
      <c r="M5147" s="30" t="s">
        <v>69</v>
      </c>
      <c r="N5147" s="30" t="s">
        <v>3561</v>
      </c>
      <c r="O5147" s="30" t="s">
        <v>731</v>
      </c>
      <c r="P5147" s="70">
        <v>796</v>
      </c>
      <c r="Q5147" s="30" t="s">
        <v>47</v>
      </c>
      <c r="R5147" s="58">
        <v>2</v>
      </c>
      <c r="S5147" s="102">
        <v>258</v>
      </c>
      <c r="T5147" s="250">
        <f t="shared" si="430"/>
        <v>516</v>
      </c>
      <c r="U5147" s="58">
        <f t="shared" si="431"/>
        <v>577.92000000000007</v>
      </c>
      <c r="V5147" s="70"/>
      <c r="W5147" s="68">
        <v>2016</v>
      </c>
      <c r="X5147" s="123"/>
      <c r="Y5147" s="364"/>
      <c r="Z5147" s="364"/>
      <c r="AA5147" s="364"/>
      <c r="AB5147" s="364"/>
      <c r="AC5147" s="364"/>
      <c r="AD5147" s="364"/>
      <c r="AE5147" s="364"/>
      <c r="AF5147" s="364"/>
      <c r="AG5147" s="364"/>
      <c r="AH5147" s="39"/>
      <c r="AI5147" s="39"/>
      <c r="AJ5147" s="39"/>
      <c r="AK5147" s="39"/>
      <c r="AL5147" s="39"/>
      <c r="AM5147" s="39"/>
      <c r="AN5147" s="39"/>
      <c r="AO5147" s="39"/>
      <c r="AP5147" s="39"/>
      <c r="AQ5147" s="39"/>
      <c r="AR5147" s="39"/>
      <c r="AS5147" s="39"/>
      <c r="AT5147" s="39"/>
      <c r="AU5147" s="39"/>
      <c r="AV5147" s="39"/>
      <c r="AW5147" s="39"/>
      <c r="AX5147" s="39"/>
      <c r="AY5147" s="39"/>
      <c r="AZ5147" s="39"/>
      <c r="BA5147" s="39"/>
      <c r="BB5147" s="39"/>
      <c r="BC5147" s="39"/>
      <c r="BD5147" s="39"/>
      <c r="BE5147" s="39"/>
      <c r="BF5147" s="39"/>
    </row>
    <row r="5148" spans="1:58" s="40" customFormat="1" ht="50.1" customHeight="1">
      <c r="A5148" s="70" t="s">
        <v>13748</v>
      </c>
      <c r="B5148" s="54" t="s">
        <v>35</v>
      </c>
      <c r="C5148" s="42" t="s">
        <v>13749</v>
      </c>
      <c r="D5148" s="42" t="s">
        <v>5000</v>
      </c>
      <c r="E5148" s="42" t="s">
        <v>13750</v>
      </c>
      <c r="F5148" s="42" t="s">
        <v>13751</v>
      </c>
      <c r="G5148" s="30" t="s">
        <v>40</v>
      </c>
      <c r="H5148" s="239">
        <v>0</v>
      </c>
      <c r="I5148" s="313">
        <v>590000000</v>
      </c>
      <c r="J5148" s="68" t="s">
        <v>394</v>
      </c>
      <c r="K5148" s="30" t="s">
        <v>13233</v>
      </c>
      <c r="L5148" s="30" t="s">
        <v>83</v>
      </c>
      <c r="M5148" s="30" t="s">
        <v>69</v>
      </c>
      <c r="N5148" s="30" t="s">
        <v>3561</v>
      </c>
      <c r="O5148" s="30" t="s">
        <v>731</v>
      </c>
      <c r="P5148" s="70">
        <v>796</v>
      </c>
      <c r="Q5148" s="30" t="s">
        <v>47</v>
      </c>
      <c r="R5148" s="58">
        <v>2</v>
      </c>
      <c r="S5148" s="102">
        <v>162</v>
      </c>
      <c r="T5148" s="250">
        <f t="shared" si="430"/>
        <v>324</v>
      </c>
      <c r="U5148" s="58">
        <f t="shared" si="431"/>
        <v>362.88000000000005</v>
      </c>
      <c r="V5148" s="70"/>
      <c r="W5148" s="68">
        <v>2016</v>
      </c>
      <c r="X5148" s="123"/>
      <c r="Y5148" s="364"/>
      <c r="Z5148" s="364"/>
      <c r="AA5148" s="364"/>
      <c r="AB5148" s="364"/>
      <c r="AC5148" s="364"/>
      <c r="AD5148" s="364"/>
      <c r="AE5148" s="364"/>
      <c r="AF5148" s="364"/>
      <c r="AG5148" s="364"/>
      <c r="AH5148" s="39"/>
      <c r="AI5148" s="39"/>
      <c r="AJ5148" s="39"/>
      <c r="AK5148" s="39"/>
      <c r="AL5148" s="39"/>
      <c r="AM5148" s="39"/>
      <c r="AN5148" s="39"/>
      <c r="AO5148" s="39"/>
      <c r="AP5148" s="39"/>
      <c r="AQ5148" s="39"/>
      <c r="AR5148" s="39"/>
      <c r="AS5148" s="39"/>
      <c r="AT5148" s="39"/>
      <c r="AU5148" s="39"/>
      <c r="AV5148" s="39"/>
      <c r="AW5148" s="39"/>
      <c r="AX5148" s="39"/>
      <c r="AY5148" s="39"/>
      <c r="AZ5148" s="39"/>
      <c r="BA5148" s="39"/>
      <c r="BB5148" s="39"/>
      <c r="BC5148" s="39"/>
      <c r="BD5148" s="39"/>
      <c r="BE5148" s="39"/>
      <c r="BF5148" s="39"/>
    </row>
    <row r="5149" spans="1:58" s="40" customFormat="1" ht="50.1" customHeight="1">
      <c r="A5149" s="70" t="s">
        <v>13752</v>
      </c>
      <c r="B5149" s="54" t="s">
        <v>35</v>
      </c>
      <c r="C5149" s="42" t="s">
        <v>13749</v>
      </c>
      <c r="D5149" s="42" t="s">
        <v>5000</v>
      </c>
      <c r="E5149" s="42" t="s">
        <v>13750</v>
      </c>
      <c r="F5149" s="42" t="s">
        <v>13753</v>
      </c>
      <c r="G5149" s="30" t="s">
        <v>40</v>
      </c>
      <c r="H5149" s="239">
        <v>0</v>
      </c>
      <c r="I5149" s="313">
        <v>590000000</v>
      </c>
      <c r="J5149" s="68" t="s">
        <v>394</v>
      </c>
      <c r="K5149" s="30" t="s">
        <v>13233</v>
      </c>
      <c r="L5149" s="30" t="s">
        <v>83</v>
      </c>
      <c r="M5149" s="30" t="s">
        <v>69</v>
      </c>
      <c r="N5149" s="30" t="s">
        <v>3561</v>
      </c>
      <c r="O5149" s="30" t="s">
        <v>731</v>
      </c>
      <c r="P5149" s="70">
        <v>796</v>
      </c>
      <c r="Q5149" s="30" t="s">
        <v>47</v>
      </c>
      <c r="R5149" s="58">
        <v>2</v>
      </c>
      <c r="S5149" s="102">
        <v>162</v>
      </c>
      <c r="T5149" s="250">
        <f t="shared" si="430"/>
        <v>324</v>
      </c>
      <c r="U5149" s="58">
        <f t="shared" si="431"/>
        <v>362.88000000000005</v>
      </c>
      <c r="V5149" s="70"/>
      <c r="W5149" s="68">
        <v>2016</v>
      </c>
      <c r="X5149" s="123"/>
      <c r="Y5149" s="364"/>
      <c r="Z5149" s="364"/>
      <c r="AA5149" s="364"/>
      <c r="AB5149" s="364"/>
      <c r="AC5149" s="364"/>
      <c r="AD5149" s="364"/>
      <c r="AE5149" s="364"/>
      <c r="AF5149" s="364"/>
      <c r="AG5149" s="364"/>
      <c r="AH5149" s="39"/>
      <c r="AI5149" s="39"/>
      <c r="AJ5149" s="39"/>
      <c r="AK5149" s="39"/>
      <c r="AL5149" s="39"/>
      <c r="AM5149" s="39"/>
      <c r="AN5149" s="39"/>
      <c r="AO5149" s="39"/>
      <c r="AP5149" s="39"/>
      <c r="AQ5149" s="39"/>
      <c r="AR5149" s="39"/>
      <c r="AS5149" s="39"/>
      <c r="AT5149" s="39"/>
      <c r="AU5149" s="39"/>
      <c r="AV5149" s="39"/>
      <c r="AW5149" s="39"/>
      <c r="AX5149" s="39"/>
      <c r="AY5149" s="39"/>
      <c r="AZ5149" s="39"/>
      <c r="BA5149" s="39"/>
      <c r="BB5149" s="39"/>
      <c r="BC5149" s="39"/>
      <c r="BD5149" s="39"/>
      <c r="BE5149" s="39"/>
      <c r="BF5149" s="39"/>
    </row>
    <row r="5150" spans="1:58" s="40" customFormat="1" ht="50.1" customHeight="1">
      <c r="A5150" s="70" t="s">
        <v>13754</v>
      </c>
      <c r="B5150" s="54" t="s">
        <v>35</v>
      </c>
      <c r="C5150" s="42" t="s">
        <v>13755</v>
      </c>
      <c r="D5150" s="42" t="s">
        <v>13756</v>
      </c>
      <c r="E5150" s="42" t="s">
        <v>13757</v>
      </c>
      <c r="F5150" s="42" t="s">
        <v>13758</v>
      </c>
      <c r="G5150" s="30" t="s">
        <v>40</v>
      </c>
      <c r="H5150" s="239">
        <v>0</v>
      </c>
      <c r="I5150" s="313">
        <v>590000000</v>
      </c>
      <c r="J5150" s="68" t="s">
        <v>394</v>
      </c>
      <c r="K5150" s="30" t="s">
        <v>13233</v>
      </c>
      <c r="L5150" s="30" t="s">
        <v>83</v>
      </c>
      <c r="M5150" s="30" t="s">
        <v>69</v>
      </c>
      <c r="N5150" s="30" t="s">
        <v>3561</v>
      </c>
      <c r="O5150" s="30" t="s">
        <v>731</v>
      </c>
      <c r="P5150" s="70">
        <v>796</v>
      </c>
      <c r="Q5150" s="30" t="s">
        <v>47</v>
      </c>
      <c r="R5150" s="58">
        <v>2</v>
      </c>
      <c r="S5150" s="102">
        <v>624</v>
      </c>
      <c r="T5150" s="250">
        <f t="shared" si="430"/>
        <v>1248</v>
      </c>
      <c r="U5150" s="58">
        <f t="shared" si="431"/>
        <v>1397.7600000000002</v>
      </c>
      <c r="V5150" s="70"/>
      <c r="W5150" s="68">
        <v>2016</v>
      </c>
      <c r="X5150" s="123"/>
      <c r="Y5150" s="364"/>
      <c r="Z5150" s="364"/>
      <c r="AA5150" s="364"/>
      <c r="AB5150" s="364"/>
      <c r="AC5150" s="364"/>
      <c r="AD5150" s="364"/>
      <c r="AE5150" s="364"/>
      <c r="AF5150" s="364"/>
      <c r="AG5150" s="364"/>
      <c r="AH5150" s="39"/>
      <c r="AI5150" s="39"/>
      <c r="AJ5150" s="39"/>
      <c r="AK5150" s="39"/>
      <c r="AL5150" s="39"/>
      <c r="AM5150" s="39"/>
      <c r="AN5150" s="39"/>
      <c r="AO5150" s="39"/>
      <c r="AP5150" s="39"/>
      <c r="AQ5150" s="39"/>
      <c r="AR5150" s="39"/>
      <c r="AS5150" s="39"/>
      <c r="AT5150" s="39"/>
      <c r="AU5150" s="39"/>
      <c r="AV5150" s="39"/>
      <c r="AW5150" s="39"/>
      <c r="AX5150" s="39"/>
      <c r="AY5150" s="39"/>
      <c r="AZ5150" s="39"/>
      <c r="BA5150" s="39"/>
      <c r="BB5150" s="39"/>
      <c r="BC5150" s="39"/>
      <c r="BD5150" s="39"/>
      <c r="BE5150" s="39"/>
      <c r="BF5150" s="39"/>
    </row>
    <row r="5151" spans="1:58" s="40" customFormat="1" ht="50.1" customHeight="1">
      <c r="A5151" s="70" t="s">
        <v>13759</v>
      </c>
      <c r="B5151" s="54" t="s">
        <v>35</v>
      </c>
      <c r="C5151" s="42" t="s">
        <v>13749</v>
      </c>
      <c r="D5151" s="42" t="s">
        <v>5000</v>
      </c>
      <c r="E5151" s="42" t="s">
        <v>13750</v>
      </c>
      <c r="F5151" s="42" t="s">
        <v>13760</v>
      </c>
      <c r="G5151" s="30" t="s">
        <v>40</v>
      </c>
      <c r="H5151" s="239">
        <v>0</v>
      </c>
      <c r="I5151" s="313">
        <v>590000000</v>
      </c>
      <c r="J5151" s="68" t="s">
        <v>394</v>
      </c>
      <c r="K5151" s="30" t="s">
        <v>13233</v>
      </c>
      <c r="L5151" s="30" t="s">
        <v>83</v>
      </c>
      <c r="M5151" s="30" t="s">
        <v>69</v>
      </c>
      <c r="N5151" s="30" t="s">
        <v>3561</v>
      </c>
      <c r="O5151" s="30" t="s">
        <v>731</v>
      </c>
      <c r="P5151" s="70">
        <v>796</v>
      </c>
      <c r="Q5151" s="30" t="s">
        <v>47</v>
      </c>
      <c r="R5151" s="58">
        <v>8</v>
      </c>
      <c r="S5151" s="102">
        <v>438</v>
      </c>
      <c r="T5151" s="250">
        <f t="shared" si="430"/>
        <v>3504</v>
      </c>
      <c r="U5151" s="58">
        <f t="shared" si="431"/>
        <v>3924.4800000000005</v>
      </c>
      <c r="V5151" s="70"/>
      <c r="W5151" s="68">
        <v>2016</v>
      </c>
      <c r="X5151" s="123"/>
      <c r="Y5151" s="364"/>
      <c r="Z5151" s="364"/>
      <c r="AA5151" s="364"/>
      <c r="AB5151" s="364"/>
      <c r="AC5151" s="364"/>
      <c r="AD5151" s="364"/>
      <c r="AE5151" s="364"/>
      <c r="AF5151" s="364"/>
      <c r="AG5151" s="364"/>
      <c r="AH5151" s="39"/>
      <c r="AI5151" s="39"/>
      <c r="AJ5151" s="39"/>
      <c r="AK5151" s="39"/>
      <c r="AL5151" s="39"/>
      <c r="AM5151" s="39"/>
      <c r="AN5151" s="39"/>
      <c r="AO5151" s="39"/>
      <c r="AP5151" s="39"/>
      <c r="AQ5151" s="39"/>
      <c r="AR5151" s="39"/>
      <c r="AS5151" s="39"/>
      <c r="AT5151" s="39"/>
      <c r="AU5151" s="39"/>
      <c r="AV5151" s="39"/>
      <c r="AW5151" s="39"/>
      <c r="AX5151" s="39"/>
      <c r="AY5151" s="39"/>
      <c r="AZ5151" s="39"/>
      <c r="BA5151" s="39"/>
      <c r="BB5151" s="39"/>
      <c r="BC5151" s="39"/>
      <c r="BD5151" s="39"/>
      <c r="BE5151" s="39"/>
      <c r="BF5151" s="39"/>
    </row>
    <row r="5152" spans="1:58" s="40" customFormat="1" ht="50.1" customHeight="1">
      <c r="A5152" s="70" t="s">
        <v>13761</v>
      </c>
      <c r="B5152" s="54" t="s">
        <v>35</v>
      </c>
      <c r="C5152" s="42" t="s">
        <v>13749</v>
      </c>
      <c r="D5152" s="42" t="s">
        <v>5000</v>
      </c>
      <c r="E5152" s="42" t="s">
        <v>13750</v>
      </c>
      <c r="F5152" s="42" t="s">
        <v>13762</v>
      </c>
      <c r="G5152" s="30" t="s">
        <v>40</v>
      </c>
      <c r="H5152" s="239">
        <v>0</v>
      </c>
      <c r="I5152" s="313">
        <v>590000000</v>
      </c>
      <c r="J5152" s="68" t="s">
        <v>394</v>
      </c>
      <c r="K5152" s="30" t="s">
        <v>13233</v>
      </c>
      <c r="L5152" s="30" t="s">
        <v>83</v>
      </c>
      <c r="M5152" s="30" t="s">
        <v>69</v>
      </c>
      <c r="N5152" s="30" t="s">
        <v>3561</v>
      </c>
      <c r="O5152" s="30" t="s">
        <v>731</v>
      </c>
      <c r="P5152" s="70">
        <v>796</v>
      </c>
      <c r="Q5152" s="30" t="s">
        <v>47</v>
      </c>
      <c r="R5152" s="58">
        <v>8</v>
      </c>
      <c r="S5152" s="102">
        <v>438</v>
      </c>
      <c r="T5152" s="250">
        <f t="shared" si="430"/>
        <v>3504</v>
      </c>
      <c r="U5152" s="58">
        <f t="shared" si="431"/>
        <v>3924.4800000000005</v>
      </c>
      <c r="V5152" s="70"/>
      <c r="W5152" s="68">
        <v>2016</v>
      </c>
      <c r="X5152" s="123"/>
      <c r="Y5152" s="364"/>
      <c r="Z5152" s="364"/>
      <c r="AA5152" s="364"/>
      <c r="AB5152" s="364"/>
      <c r="AC5152" s="364"/>
      <c r="AD5152" s="364"/>
      <c r="AE5152" s="364"/>
      <c r="AF5152" s="364"/>
      <c r="AG5152" s="364"/>
      <c r="AH5152" s="39"/>
      <c r="AI5152" s="39"/>
      <c r="AJ5152" s="39"/>
      <c r="AK5152" s="39"/>
      <c r="AL5152" s="39"/>
      <c r="AM5152" s="39"/>
      <c r="AN5152" s="39"/>
      <c r="AO5152" s="39"/>
      <c r="AP5152" s="39"/>
      <c r="AQ5152" s="39"/>
      <c r="AR5152" s="39"/>
      <c r="AS5152" s="39"/>
      <c r="AT5152" s="39"/>
      <c r="AU5152" s="39"/>
      <c r="AV5152" s="39"/>
      <c r="AW5152" s="39"/>
      <c r="AX5152" s="39"/>
      <c r="AY5152" s="39"/>
      <c r="AZ5152" s="39"/>
      <c r="BA5152" s="39"/>
      <c r="BB5152" s="39"/>
      <c r="BC5152" s="39"/>
      <c r="BD5152" s="39"/>
      <c r="BE5152" s="39"/>
      <c r="BF5152" s="39"/>
    </row>
    <row r="5153" spans="1:58" s="40" customFormat="1" ht="50.1" customHeight="1">
      <c r="A5153" s="70" t="s">
        <v>13763</v>
      </c>
      <c r="B5153" s="54" t="s">
        <v>35</v>
      </c>
      <c r="C5153" s="42" t="s">
        <v>13755</v>
      </c>
      <c r="D5153" s="42" t="s">
        <v>13756</v>
      </c>
      <c r="E5153" s="42" t="s">
        <v>13757</v>
      </c>
      <c r="F5153" s="42" t="s">
        <v>13764</v>
      </c>
      <c r="G5153" s="30" t="s">
        <v>40</v>
      </c>
      <c r="H5153" s="239">
        <v>0</v>
      </c>
      <c r="I5153" s="313">
        <v>590000000</v>
      </c>
      <c r="J5153" s="68" t="s">
        <v>394</v>
      </c>
      <c r="K5153" s="30" t="s">
        <v>13233</v>
      </c>
      <c r="L5153" s="30" t="s">
        <v>83</v>
      </c>
      <c r="M5153" s="30" t="s">
        <v>69</v>
      </c>
      <c r="N5153" s="30" t="s">
        <v>3561</v>
      </c>
      <c r="O5153" s="30" t="s">
        <v>731</v>
      </c>
      <c r="P5153" s="70">
        <v>796</v>
      </c>
      <c r="Q5153" s="30" t="s">
        <v>47</v>
      </c>
      <c r="R5153" s="58">
        <v>8</v>
      </c>
      <c r="S5153" s="102">
        <v>636</v>
      </c>
      <c r="T5153" s="250">
        <f t="shared" si="430"/>
        <v>5088</v>
      </c>
      <c r="U5153" s="58">
        <f t="shared" si="431"/>
        <v>5698.56</v>
      </c>
      <c r="V5153" s="70"/>
      <c r="W5153" s="68">
        <v>2016</v>
      </c>
      <c r="X5153" s="123"/>
      <c r="Y5153" s="364"/>
      <c r="Z5153" s="364"/>
      <c r="AA5153" s="364"/>
      <c r="AB5153" s="364"/>
      <c r="AC5153" s="364"/>
      <c r="AD5153" s="364"/>
      <c r="AE5153" s="364"/>
      <c r="AF5153" s="364"/>
      <c r="AG5153" s="364"/>
      <c r="AH5153" s="39"/>
      <c r="AI5153" s="39"/>
      <c r="AJ5153" s="39"/>
      <c r="AK5153" s="39"/>
      <c r="AL5153" s="39"/>
      <c r="AM5153" s="39"/>
      <c r="AN5153" s="39"/>
      <c r="AO5153" s="39"/>
      <c r="AP5153" s="39"/>
      <c r="AQ5153" s="39"/>
      <c r="AR5153" s="39"/>
      <c r="AS5153" s="39"/>
      <c r="AT5153" s="39"/>
      <c r="AU5153" s="39"/>
      <c r="AV5153" s="39"/>
      <c r="AW5153" s="39"/>
      <c r="AX5153" s="39"/>
      <c r="AY5153" s="39"/>
      <c r="AZ5153" s="39"/>
      <c r="BA5153" s="39"/>
      <c r="BB5153" s="39"/>
      <c r="BC5153" s="39"/>
      <c r="BD5153" s="39"/>
      <c r="BE5153" s="39"/>
      <c r="BF5153" s="39"/>
    </row>
    <row r="5154" spans="1:58" s="40" customFormat="1" ht="50.1" customHeight="1">
      <c r="A5154" s="70" t="s">
        <v>13765</v>
      </c>
      <c r="B5154" s="54" t="s">
        <v>35</v>
      </c>
      <c r="C5154" s="42" t="s">
        <v>12026</v>
      </c>
      <c r="D5154" s="42" t="s">
        <v>5074</v>
      </c>
      <c r="E5154" s="42" t="s">
        <v>12027</v>
      </c>
      <c r="F5154" s="42" t="s">
        <v>13766</v>
      </c>
      <c r="G5154" s="30" t="s">
        <v>40</v>
      </c>
      <c r="H5154" s="239">
        <v>0</v>
      </c>
      <c r="I5154" s="313">
        <v>590000000</v>
      </c>
      <c r="J5154" s="68" t="s">
        <v>394</v>
      </c>
      <c r="K5154" s="30" t="s">
        <v>13233</v>
      </c>
      <c r="L5154" s="30" t="s">
        <v>83</v>
      </c>
      <c r="M5154" s="30" t="s">
        <v>69</v>
      </c>
      <c r="N5154" s="30" t="s">
        <v>3561</v>
      </c>
      <c r="O5154" s="30" t="s">
        <v>731</v>
      </c>
      <c r="P5154" s="70">
        <v>796</v>
      </c>
      <c r="Q5154" s="30" t="s">
        <v>47</v>
      </c>
      <c r="R5154" s="58">
        <v>12</v>
      </c>
      <c r="S5154" s="102">
        <v>480</v>
      </c>
      <c r="T5154" s="250">
        <f t="shared" si="430"/>
        <v>5760</v>
      </c>
      <c r="U5154" s="58">
        <f t="shared" si="431"/>
        <v>6451.2000000000007</v>
      </c>
      <c r="V5154" s="70"/>
      <c r="W5154" s="68">
        <v>2016</v>
      </c>
      <c r="X5154" s="123"/>
      <c r="Y5154" s="364"/>
      <c r="Z5154" s="364"/>
      <c r="AA5154" s="364"/>
      <c r="AB5154" s="364"/>
      <c r="AC5154" s="364"/>
      <c r="AD5154" s="364"/>
      <c r="AE5154" s="364"/>
      <c r="AF5154" s="364"/>
      <c r="AG5154" s="364"/>
      <c r="AH5154" s="39"/>
      <c r="AI5154" s="39"/>
      <c r="AJ5154" s="39"/>
      <c r="AK5154" s="39"/>
      <c r="AL5154" s="39"/>
      <c r="AM5154" s="39"/>
      <c r="AN5154" s="39"/>
      <c r="AO5154" s="39"/>
      <c r="AP5154" s="39"/>
      <c r="AQ5154" s="39"/>
      <c r="AR5154" s="39"/>
      <c r="AS5154" s="39"/>
      <c r="AT5154" s="39"/>
      <c r="AU5154" s="39"/>
      <c r="AV5154" s="39"/>
      <c r="AW5154" s="39"/>
      <c r="AX5154" s="39"/>
      <c r="AY5154" s="39"/>
      <c r="AZ5154" s="39"/>
      <c r="BA5154" s="39"/>
      <c r="BB5154" s="39"/>
      <c r="BC5154" s="39"/>
      <c r="BD5154" s="39"/>
      <c r="BE5154" s="39"/>
      <c r="BF5154" s="39"/>
    </row>
    <row r="5155" spans="1:58" s="40" customFormat="1" ht="50.1" customHeight="1">
      <c r="A5155" s="70" t="s">
        <v>13767</v>
      </c>
      <c r="B5155" s="54" t="s">
        <v>35</v>
      </c>
      <c r="C5155" s="42" t="s">
        <v>9175</v>
      </c>
      <c r="D5155" s="42" t="s">
        <v>9176</v>
      </c>
      <c r="E5155" s="42" t="s">
        <v>9177</v>
      </c>
      <c r="F5155" s="42" t="s">
        <v>9320</v>
      </c>
      <c r="G5155" s="30" t="s">
        <v>40</v>
      </c>
      <c r="H5155" s="239">
        <v>0</v>
      </c>
      <c r="I5155" s="313">
        <v>590000000</v>
      </c>
      <c r="J5155" s="68" t="s">
        <v>394</v>
      </c>
      <c r="K5155" s="30" t="s">
        <v>13201</v>
      </c>
      <c r="L5155" s="30" t="s">
        <v>83</v>
      </c>
      <c r="M5155" s="30" t="s">
        <v>69</v>
      </c>
      <c r="N5155" s="30" t="s">
        <v>303</v>
      </c>
      <c r="O5155" s="30" t="s">
        <v>11496</v>
      </c>
      <c r="P5155" s="70">
        <v>796</v>
      </c>
      <c r="Q5155" s="30" t="s">
        <v>47</v>
      </c>
      <c r="R5155" s="58">
        <v>10</v>
      </c>
      <c r="S5155" s="58">
        <v>30000</v>
      </c>
      <c r="T5155" s="250">
        <f t="shared" si="430"/>
        <v>300000</v>
      </c>
      <c r="U5155" s="58">
        <f t="shared" si="431"/>
        <v>336000.00000000006</v>
      </c>
      <c r="V5155" s="123"/>
      <c r="W5155" s="68">
        <v>2016</v>
      </c>
      <c r="X5155" s="123"/>
      <c r="Y5155" s="364"/>
      <c r="Z5155" s="364"/>
      <c r="AA5155" s="364"/>
      <c r="AB5155" s="364"/>
      <c r="AC5155" s="364"/>
      <c r="AD5155" s="364"/>
      <c r="AE5155" s="364"/>
      <c r="AF5155" s="364"/>
      <c r="AG5155" s="364"/>
      <c r="AH5155" s="39"/>
      <c r="AI5155" s="39"/>
      <c r="AJ5155" s="39"/>
      <c r="AK5155" s="39"/>
      <c r="AL5155" s="39"/>
      <c r="AM5155" s="39"/>
      <c r="AN5155" s="39"/>
      <c r="AO5155" s="39"/>
      <c r="AP5155" s="39"/>
      <c r="AQ5155" s="39"/>
      <c r="AR5155" s="39"/>
      <c r="AS5155" s="39"/>
      <c r="AT5155" s="39"/>
      <c r="AU5155" s="39"/>
      <c r="AV5155" s="39"/>
      <c r="AW5155" s="39"/>
      <c r="AX5155" s="39"/>
      <c r="AY5155" s="39"/>
      <c r="AZ5155" s="39"/>
      <c r="BA5155" s="39"/>
      <c r="BB5155" s="39"/>
      <c r="BC5155" s="39"/>
      <c r="BD5155" s="39"/>
      <c r="BE5155" s="39"/>
      <c r="BF5155" s="39"/>
    </row>
    <row r="5156" spans="1:58" s="40" customFormat="1" ht="50.1" customHeight="1">
      <c r="A5156" s="70" t="s">
        <v>13768</v>
      </c>
      <c r="B5156" s="54" t="s">
        <v>35</v>
      </c>
      <c r="C5156" s="31" t="s">
        <v>8449</v>
      </c>
      <c r="D5156" s="31" t="s">
        <v>4488</v>
      </c>
      <c r="E5156" s="31" t="s">
        <v>8450</v>
      </c>
      <c r="F5156" s="42" t="s">
        <v>13769</v>
      </c>
      <c r="G5156" s="30" t="s">
        <v>40</v>
      </c>
      <c r="H5156" s="32">
        <v>0</v>
      </c>
      <c r="I5156" s="67">
        <v>590000000</v>
      </c>
      <c r="J5156" s="68" t="s">
        <v>41</v>
      </c>
      <c r="K5156" s="68" t="s">
        <v>13233</v>
      </c>
      <c r="L5156" s="68" t="s">
        <v>41</v>
      </c>
      <c r="M5156" s="68" t="s">
        <v>69</v>
      </c>
      <c r="N5156" s="30" t="s">
        <v>13770</v>
      </c>
      <c r="O5156" s="67" t="s">
        <v>398</v>
      </c>
      <c r="P5156" s="30">
        <v>796</v>
      </c>
      <c r="Q5156" s="30" t="s">
        <v>47</v>
      </c>
      <c r="R5156" s="58">
        <v>1</v>
      </c>
      <c r="S5156" s="58">
        <v>645000</v>
      </c>
      <c r="T5156" s="58">
        <f t="shared" ref="T5156:T5164" si="432">S5156*R5156</f>
        <v>645000</v>
      </c>
      <c r="U5156" s="58">
        <f t="shared" si="431"/>
        <v>722400.00000000012</v>
      </c>
      <c r="V5156" s="273"/>
      <c r="W5156" s="30">
        <v>2016</v>
      </c>
      <c r="X5156" s="273"/>
      <c r="Y5156" s="364"/>
      <c r="Z5156" s="364"/>
      <c r="AA5156" s="364"/>
      <c r="AB5156" s="364"/>
      <c r="AC5156" s="364"/>
      <c r="AD5156" s="364"/>
      <c r="AE5156" s="364"/>
      <c r="AF5156" s="364"/>
      <c r="AG5156" s="364"/>
      <c r="AH5156" s="39"/>
      <c r="AI5156" s="39"/>
      <c r="AJ5156" s="39"/>
      <c r="AK5156" s="39"/>
      <c r="AL5156" s="39"/>
      <c r="AM5156" s="39"/>
      <c r="AN5156" s="39"/>
      <c r="AO5156" s="39"/>
      <c r="AP5156" s="39"/>
      <c r="AQ5156" s="39"/>
      <c r="AR5156" s="39"/>
      <c r="AS5156" s="39"/>
      <c r="AT5156" s="39"/>
      <c r="AU5156" s="39"/>
      <c r="AV5156" s="39"/>
      <c r="AW5156" s="39"/>
      <c r="AX5156" s="39"/>
      <c r="AY5156" s="39"/>
      <c r="AZ5156" s="39"/>
      <c r="BA5156" s="39"/>
      <c r="BB5156" s="39"/>
      <c r="BC5156" s="39"/>
      <c r="BD5156" s="39"/>
      <c r="BE5156" s="39"/>
      <c r="BF5156" s="39"/>
    </row>
    <row r="5157" spans="1:58" s="40" customFormat="1" ht="50.1" customHeight="1">
      <c r="A5157" s="70" t="s">
        <v>13771</v>
      </c>
      <c r="B5157" s="54" t="s">
        <v>35</v>
      </c>
      <c r="C5157" s="31" t="s">
        <v>8449</v>
      </c>
      <c r="D5157" s="31" t="s">
        <v>4488</v>
      </c>
      <c r="E5157" s="31" t="s">
        <v>8450</v>
      </c>
      <c r="F5157" s="42" t="s">
        <v>13772</v>
      </c>
      <c r="G5157" s="30" t="s">
        <v>40</v>
      </c>
      <c r="H5157" s="32">
        <v>0</v>
      </c>
      <c r="I5157" s="67">
        <v>590000000</v>
      </c>
      <c r="J5157" s="68" t="s">
        <v>41</v>
      </c>
      <c r="K5157" s="68" t="s">
        <v>13233</v>
      </c>
      <c r="L5157" s="68" t="s">
        <v>41</v>
      </c>
      <c r="M5157" s="68" t="s">
        <v>69</v>
      </c>
      <c r="N5157" s="30" t="s">
        <v>13770</v>
      </c>
      <c r="O5157" s="67" t="s">
        <v>398</v>
      </c>
      <c r="P5157" s="30">
        <v>796</v>
      </c>
      <c r="Q5157" s="30" t="s">
        <v>47</v>
      </c>
      <c r="R5157" s="58">
        <v>1</v>
      </c>
      <c r="S5157" s="58">
        <v>745000</v>
      </c>
      <c r="T5157" s="58">
        <f t="shared" si="432"/>
        <v>745000</v>
      </c>
      <c r="U5157" s="58">
        <f t="shared" si="431"/>
        <v>834400.00000000012</v>
      </c>
      <c r="V5157" s="273"/>
      <c r="W5157" s="30">
        <v>2016</v>
      </c>
      <c r="X5157" s="273"/>
      <c r="Y5157" s="364"/>
      <c r="Z5157" s="364"/>
      <c r="AA5157" s="364"/>
      <c r="AB5157" s="364"/>
      <c r="AC5157" s="364"/>
      <c r="AD5157" s="364"/>
      <c r="AE5157" s="364"/>
      <c r="AF5157" s="364"/>
      <c r="AG5157" s="364"/>
      <c r="AH5157" s="39"/>
      <c r="AI5157" s="39"/>
      <c r="AJ5157" s="39"/>
      <c r="AK5157" s="39"/>
      <c r="AL5157" s="39"/>
      <c r="AM5157" s="39"/>
      <c r="AN5157" s="39"/>
      <c r="AO5157" s="39"/>
      <c r="AP5157" s="39"/>
      <c r="AQ5157" s="39"/>
      <c r="AR5157" s="39"/>
      <c r="AS5157" s="39"/>
      <c r="AT5157" s="39"/>
      <c r="AU5157" s="39"/>
      <c r="AV5157" s="39"/>
      <c r="AW5157" s="39"/>
      <c r="AX5157" s="39"/>
      <c r="AY5157" s="39"/>
      <c r="AZ5157" s="39"/>
      <c r="BA5157" s="39"/>
      <c r="BB5157" s="39"/>
      <c r="BC5157" s="39"/>
      <c r="BD5157" s="39"/>
      <c r="BE5157" s="39"/>
      <c r="BF5157" s="39"/>
    </row>
    <row r="5158" spans="1:58" s="40" customFormat="1" ht="50.1" customHeight="1">
      <c r="A5158" s="70" t="s">
        <v>13773</v>
      </c>
      <c r="B5158" s="54" t="s">
        <v>35</v>
      </c>
      <c r="C5158" s="31" t="s">
        <v>8449</v>
      </c>
      <c r="D5158" s="31" t="s">
        <v>4488</v>
      </c>
      <c r="E5158" s="31" t="s">
        <v>8450</v>
      </c>
      <c r="F5158" s="42" t="s">
        <v>13774</v>
      </c>
      <c r="G5158" s="30" t="s">
        <v>40</v>
      </c>
      <c r="H5158" s="32">
        <v>0</v>
      </c>
      <c r="I5158" s="67">
        <v>590000000</v>
      </c>
      <c r="J5158" s="68" t="s">
        <v>41</v>
      </c>
      <c r="K5158" s="68" t="s">
        <v>13233</v>
      </c>
      <c r="L5158" s="68" t="s">
        <v>41</v>
      </c>
      <c r="M5158" s="68" t="s">
        <v>69</v>
      </c>
      <c r="N5158" s="30" t="s">
        <v>13770</v>
      </c>
      <c r="O5158" s="67" t="s">
        <v>398</v>
      </c>
      <c r="P5158" s="30">
        <v>796</v>
      </c>
      <c r="Q5158" s="30" t="s">
        <v>47</v>
      </c>
      <c r="R5158" s="58">
        <v>4</v>
      </c>
      <c r="S5158" s="58">
        <v>1000200</v>
      </c>
      <c r="T5158" s="58">
        <f t="shared" si="432"/>
        <v>4000800</v>
      </c>
      <c r="U5158" s="58">
        <f t="shared" si="431"/>
        <v>4480896</v>
      </c>
      <c r="V5158" s="273"/>
      <c r="W5158" s="30">
        <v>2016</v>
      </c>
      <c r="X5158" s="273"/>
      <c r="Y5158" s="364"/>
      <c r="Z5158" s="364"/>
      <c r="AA5158" s="364"/>
      <c r="AB5158" s="364"/>
      <c r="AC5158" s="364"/>
      <c r="AD5158" s="364"/>
      <c r="AE5158" s="364"/>
      <c r="AF5158" s="364"/>
      <c r="AG5158" s="364"/>
      <c r="AH5158" s="39"/>
      <c r="AI5158" s="39"/>
      <c r="AJ5158" s="39"/>
      <c r="AK5158" s="39"/>
      <c r="AL5158" s="39"/>
      <c r="AM5158" s="39"/>
      <c r="AN5158" s="39"/>
      <c r="AO5158" s="39"/>
      <c r="AP5158" s="39"/>
      <c r="AQ5158" s="39"/>
      <c r="AR5158" s="39"/>
      <c r="AS5158" s="39"/>
      <c r="AT5158" s="39"/>
      <c r="AU5158" s="39"/>
      <c r="AV5158" s="39"/>
      <c r="AW5158" s="39"/>
      <c r="AX5158" s="39"/>
      <c r="AY5158" s="39"/>
      <c r="AZ5158" s="39"/>
      <c r="BA5158" s="39"/>
      <c r="BB5158" s="39"/>
      <c r="BC5158" s="39"/>
      <c r="BD5158" s="39"/>
      <c r="BE5158" s="39"/>
      <c r="BF5158" s="39"/>
    </row>
    <row r="5159" spans="1:58" s="40" customFormat="1" ht="50.1" customHeight="1">
      <c r="A5159" s="70" t="s">
        <v>13775</v>
      </c>
      <c r="B5159" s="54" t="s">
        <v>35</v>
      </c>
      <c r="C5159" s="31" t="s">
        <v>8449</v>
      </c>
      <c r="D5159" s="31" t="s">
        <v>4488</v>
      </c>
      <c r="E5159" s="31" t="s">
        <v>8450</v>
      </c>
      <c r="F5159" s="42" t="s">
        <v>13776</v>
      </c>
      <c r="G5159" s="30" t="s">
        <v>40</v>
      </c>
      <c r="H5159" s="32">
        <v>0</v>
      </c>
      <c r="I5159" s="67">
        <v>590000000</v>
      </c>
      <c r="J5159" s="68" t="s">
        <v>41</v>
      </c>
      <c r="K5159" s="68" t="s">
        <v>13233</v>
      </c>
      <c r="L5159" s="68" t="s">
        <v>41</v>
      </c>
      <c r="M5159" s="68" t="s">
        <v>69</v>
      </c>
      <c r="N5159" s="30" t="s">
        <v>13770</v>
      </c>
      <c r="O5159" s="67" t="s">
        <v>398</v>
      </c>
      <c r="P5159" s="30">
        <v>796</v>
      </c>
      <c r="Q5159" s="30" t="s">
        <v>47</v>
      </c>
      <c r="R5159" s="58">
        <v>4</v>
      </c>
      <c r="S5159" s="58">
        <v>1128000</v>
      </c>
      <c r="T5159" s="58">
        <f t="shared" si="432"/>
        <v>4512000</v>
      </c>
      <c r="U5159" s="58">
        <f t="shared" si="431"/>
        <v>5053440.0000000009</v>
      </c>
      <c r="V5159" s="273"/>
      <c r="W5159" s="30">
        <v>2016</v>
      </c>
      <c r="X5159" s="273"/>
      <c r="Y5159" s="364"/>
      <c r="Z5159" s="364"/>
      <c r="AA5159" s="364"/>
      <c r="AB5159" s="364"/>
      <c r="AC5159" s="364"/>
      <c r="AD5159" s="364"/>
      <c r="AE5159" s="364"/>
      <c r="AF5159" s="364"/>
      <c r="AG5159" s="364"/>
      <c r="AH5159" s="39"/>
      <c r="AI5159" s="39"/>
      <c r="AJ5159" s="39"/>
      <c r="AK5159" s="39"/>
      <c r="AL5159" s="39"/>
      <c r="AM5159" s="39"/>
      <c r="AN5159" s="39"/>
      <c r="AO5159" s="39"/>
      <c r="AP5159" s="39"/>
      <c r="AQ5159" s="39"/>
      <c r="AR5159" s="39"/>
      <c r="AS5159" s="39"/>
      <c r="AT5159" s="39"/>
      <c r="AU5159" s="39"/>
      <c r="AV5159" s="39"/>
      <c r="AW5159" s="39"/>
      <c r="AX5159" s="39"/>
      <c r="AY5159" s="39"/>
      <c r="AZ5159" s="39"/>
      <c r="BA5159" s="39"/>
      <c r="BB5159" s="39"/>
      <c r="BC5159" s="39"/>
      <c r="BD5159" s="39"/>
      <c r="BE5159" s="39"/>
      <c r="BF5159" s="39"/>
    </row>
    <row r="5160" spans="1:58" s="40" customFormat="1" ht="50.1" customHeight="1">
      <c r="A5160" s="70" t="s">
        <v>13777</v>
      </c>
      <c r="B5160" s="54" t="s">
        <v>35</v>
      </c>
      <c r="C5160" s="31" t="s">
        <v>8449</v>
      </c>
      <c r="D5160" s="31" t="s">
        <v>4488</v>
      </c>
      <c r="E5160" s="31" t="s">
        <v>8450</v>
      </c>
      <c r="F5160" s="42" t="s">
        <v>13778</v>
      </c>
      <c r="G5160" s="30" t="s">
        <v>40</v>
      </c>
      <c r="H5160" s="32">
        <v>0</v>
      </c>
      <c r="I5160" s="67">
        <v>590000000</v>
      </c>
      <c r="J5160" s="68" t="s">
        <v>41</v>
      </c>
      <c r="K5160" s="68" t="s">
        <v>13233</v>
      </c>
      <c r="L5160" s="68" t="s">
        <v>41</v>
      </c>
      <c r="M5160" s="68" t="s">
        <v>69</v>
      </c>
      <c r="N5160" s="30" t="s">
        <v>13770</v>
      </c>
      <c r="O5160" s="67" t="s">
        <v>398</v>
      </c>
      <c r="P5160" s="30">
        <v>796</v>
      </c>
      <c r="Q5160" s="30" t="s">
        <v>47</v>
      </c>
      <c r="R5160" s="58">
        <v>1</v>
      </c>
      <c r="S5160" s="58">
        <v>1054000</v>
      </c>
      <c r="T5160" s="58">
        <f t="shared" si="432"/>
        <v>1054000</v>
      </c>
      <c r="U5160" s="58">
        <f t="shared" si="431"/>
        <v>1180480</v>
      </c>
      <c r="V5160" s="273"/>
      <c r="W5160" s="30">
        <v>2016</v>
      </c>
      <c r="X5160" s="273"/>
      <c r="Y5160" s="364"/>
      <c r="Z5160" s="364"/>
      <c r="AA5160" s="364"/>
      <c r="AB5160" s="364"/>
      <c r="AC5160" s="364"/>
      <c r="AD5160" s="364"/>
      <c r="AE5160" s="364"/>
      <c r="AF5160" s="364"/>
      <c r="AG5160" s="364"/>
      <c r="AH5160" s="39"/>
      <c r="AI5160" s="39"/>
      <c r="AJ5160" s="39"/>
      <c r="AK5160" s="39"/>
      <c r="AL5160" s="39"/>
      <c r="AM5160" s="39"/>
      <c r="AN5160" s="39"/>
      <c r="AO5160" s="39"/>
      <c r="AP5160" s="39"/>
      <c r="AQ5160" s="39"/>
      <c r="AR5160" s="39"/>
      <c r="AS5160" s="39"/>
      <c r="AT5160" s="39"/>
      <c r="AU5160" s="39"/>
      <c r="AV5160" s="39"/>
      <c r="AW5160" s="39"/>
      <c r="AX5160" s="39"/>
      <c r="AY5160" s="39"/>
      <c r="AZ5160" s="39"/>
      <c r="BA5160" s="39"/>
      <c r="BB5160" s="39"/>
      <c r="BC5160" s="39"/>
      <c r="BD5160" s="39"/>
      <c r="BE5160" s="39"/>
      <c r="BF5160" s="39"/>
    </row>
    <row r="5161" spans="1:58" s="40" customFormat="1" ht="50.1" customHeight="1">
      <c r="A5161" s="70" t="s">
        <v>13779</v>
      </c>
      <c r="B5161" s="54" t="s">
        <v>35</v>
      </c>
      <c r="C5161" s="31" t="s">
        <v>8449</v>
      </c>
      <c r="D5161" s="31" t="s">
        <v>4488</v>
      </c>
      <c r="E5161" s="31" t="s">
        <v>8450</v>
      </c>
      <c r="F5161" s="42" t="s">
        <v>13780</v>
      </c>
      <c r="G5161" s="30" t="s">
        <v>40</v>
      </c>
      <c r="H5161" s="32">
        <v>0</v>
      </c>
      <c r="I5161" s="67">
        <v>590000000</v>
      </c>
      <c r="J5161" s="68" t="s">
        <v>41</v>
      </c>
      <c r="K5161" s="68" t="s">
        <v>13233</v>
      </c>
      <c r="L5161" s="68" t="s">
        <v>41</v>
      </c>
      <c r="M5161" s="68" t="s">
        <v>69</v>
      </c>
      <c r="N5161" s="30" t="s">
        <v>13770</v>
      </c>
      <c r="O5161" s="67" t="s">
        <v>398</v>
      </c>
      <c r="P5161" s="30">
        <v>796</v>
      </c>
      <c r="Q5161" s="30" t="s">
        <v>47</v>
      </c>
      <c r="R5161" s="58">
        <v>4</v>
      </c>
      <c r="S5161" s="58">
        <v>1336000</v>
      </c>
      <c r="T5161" s="58">
        <f t="shared" si="432"/>
        <v>5344000</v>
      </c>
      <c r="U5161" s="58">
        <f t="shared" si="431"/>
        <v>5985280.0000000009</v>
      </c>
      <c r="V5161" s="273"/>
      <c r="W5161" s="30">
        <v>2016</v>
      </c>
      <c r="X5161" s="273"/>
      <c r="Y5161" s="364"/>
      <c r="Z5161" s="364"/>
      <c r="AA5161" s="364"/>
      <c r="AB5161" s="364"/>
      <c r="AC5161" s="364"/>
      <c r="AD5161" s="364"/>
      <c r="AE5161" s="364"/>
      <c r="AF5161" s="364"/>
      <c r="AG5161" s="364"/>
      <c r="AH5161" s="39"/>
      <c r="AI5161" s="39"/>
      <c r="AJ5161" s="39"/>
      <c r="AK5161" s="39"/>
      <c r="AL5161" s="39"/>
      <c r="AM5161" s="39"/>
      <c r="AN5161" s="39"/>
      <c r="AO5161" s="39"/>
      <c r="AP5161" s="39"/>
      <c r="AQ5161" s="39"/>
      <c r="AR5161" s="39"/>
      <c r="AS5161" s="39"/>
      <c r="AT5161" s="39"/>
      <c r="AU5161" s="39"/>
      <c r="AV5161" s="39"/>
      <c r="AW5161" s="39"/>
      <c r="AX5161" s="39"/>
      <c r="AY5161" s="39"/>
      <c r="AZ5161" s="39"/>
      <c r="BA5161" s="39"/>
      <c r="BB5161" s="39"/>
      <c r="BC5161" s="39"/>
      <c r="BD5161" s="39"/>
      <c r="BE5161" s="39"/>
      <c r="BF5161" s="39"/>
    </row>
    <row r="5162" spans="1:58" s="40" customFormat="1" ht="50.1" customHeight="1">
      <c r="A5162" s="70" t="s">
        <v>13781</v>
      </c>
      <c r="B5162" s="54" t="s">
        <v>35</v>
      </c>
      <c r="C5162" s="220" t="s">
        <v>13782</v>
      </c>
      <c r="D5162" s="220" t="s">
        <v>6088</v>
      </c>
      <c r="E5162" s="220" t="s">
        <v>13783</v>
      </c>
      <c r="F5162" s="220" t="s">
        <v>13784</v>
      </c>
      <c r="G5162" s="30" t="s">
        <v>40</v>
      </c>
      <c r="H5162" s="97">
        <v>0</v>
      </c>
      <c r="I5162" s="357">
        <v>590000000</v>
      </c>
      <c r="J5162" s="339" t="s">
        <v>41</v>
      </c>
      <c r="K5162" s="339" t="s">
        <v>13233</v>
      </c>
      <c r="L5162" s="339" t="s">
        <v>41</v>
      </c>
      <c r="M5162" s="339" t="s">
        <v>69</v>
      </c>
      <c r="N5162" s="153" t="s">
        <v>11150</v>
      </c>
      <c r="O5162" s="357" t="s">
        <v>13785</v>
      </c>
      <c r="P5162" s="153">
        <v>168</v>
      </c>
      <c r="Q5162" s="153" t="s">
        <v>13786</v>
      </c>
      <c r="R5162" s="58">
        <v>0.81</v>
      </c>
      <c r="S5162" s="58">
        <v>450500</v>
      </c>
      <c r="T5162" s="334">
        <f t="shared" si="432"/>
        <v>364905</v>
      </c>
      <c r="U5162" s="334">
        <f t="shared" si="431"/>
        <v>408693.60000000003</v>
      </c>
      <c r="V5162" s="273"/>
      <c r="W5162" s="153">
        <v>2016</v>
      </c>
      <c r="X5162" s="273"/>
      <c r="Y5162" s="364"/>
      <c r="Z5162" s="364"/>
      <c r="AA5162" s="364"/>
      <c r="AB5162" s="364"/>
      <c r="AC5162" s="364"/>
      <c r="AD5162" s="364"/>
      <c r="AE5162" s="364"/>
      <c r="AF5162" s="364"/>
      <c r="AG5162" s="364"/>
      <c r="AH5162" s="39"/>
      <c r="AI5162" s="39"/>
      <c r="AJ5162" s="39"/>
      <c r="AK5162" s="39"/>
      <c r="AL5162" s="39"/>
      <c r="AM5162" s="39"/>
      <c r="AN5162" s="39"/>
      <c r="AO5162" s="39"/>
      <c r="AP5162" s="39"/>
      <c r="AQ5162" s="39"/>
      <c r="AR5162" s="39"/>
      <c r="AS5162" s="39"/>
      <c r="AT5162" s="39"/>
      <c r="AU5162" s="39"/>
      <c r="AV5162" s="39"/>
      <c r="AW5162" s="39"/>
      <c r="AX5162" s="39"/>
      <c r="AY5162" s="39"/>
      <c r="AZ5162" s="39"/>
      <c r="BA5162" s="39"/>
      <c r="BB5162" s="39"/>
      <c r="BC5162" s="39"/>
      <c r="BD5162" s="39"/>
      <c r="BE5162" s="39"/>
      <c r="BF5162" s="39"/>
    </row>
    <row r="5163" spans="1:58" s="40" customFormat="1" ht="50.1" customHeight="1">
      <c r="A5163" s="70" t="s">
        <v>13787</v>
      </c>
      <c r="B5163" s="54" t="s">
        <v>35</v>
      </c>
      <c r="C5163" s="220" t="s">
        <v>8390</v>
      </c>
      <c r="D5163" s="220" t="s">
        <v>4897</v>
      </c>
      <c r="E5163" s="220" t="s">
        <v>8391</v>
      </c>
      <c r="F5163" s="220" t="s">
        <v>13788</v>
      </c>
      <c r="G5163" s="30" t="s">
        <v>40</v>
      </c>
      <c r="H5163" s="97">
        <v>0</v>
      </c>
      <c r="I5163" s="357">
        <v>590000000</v>
      </c>
      <c r="J5163" s="339" t="s">
        <v>41</v>
      </c>
      <c r="K5163" s="339" t="s">
        <v>13233</v>
      </c>
      <c r="L5163" s="339" t="s">
        <v>41</v>
      </c>
      <c r="M5163" s="339" t="s">
        <v>69</v>
      </c>
      <c r="N5163" s="153" t="s">
        <v>11150</v>
      </c>
      <c r="O5163" s="357" t="s">
        <v>13785</v>
      </c>
      <c r="P5163" s="153">
        <v>166</v>
      </c>
      <c r="Q5163" s="153" t="s">
        <v>134</v>
      </c>
      <c r="R5163" s="58">
        <v>3</v>
      </c>
      <c r="S5163" s="58">
        <v>3358</v>
      </c>
      <c r="T5163" s="334">
        <f t="shared" si="432"/>
        <v>10074</v>
      </c>
      <c r="U5163" s="334">
        <f t="shared" si="431"/>
        <v>11282.880000000001</v>
      </c>
      <c r="V5163" s="273"/>
      <c r="W5163" s="153">
        <v>2016</v>
      </c>
      <c r="X5163" s="273"/>
      <c r="Y5163" s="364"/>
      <c r="Z5163" s="364"/>
      <c r="AA5163" s="364"/>
      <c r="AB5163" s="364"/>
      <c r="AC5163" s="364"/>
      <c r="AD5163" s="364"/>
      <c r="AE5163" s="364"/>
      <c r="AF5163" s="364"/>
      <c r="AG5163" s="364"/>
      <c r="AH5163" s="39"/>
      <c r="AI5163" s="39"/>
      <c r="AJ5163" s="39"/>
      <c r="AK5163" s="39"/>
      <c r="AL5163" s="39"/>
      <c r="AM5163" s="39"/>
      <c r="AN5163" s="39"/>
      <c r="AO5163" s="39"/>
      <c r="AP5163" s="39"/>
      <c r="AQ5163" s="39"/>
      <c r="AR5163" s="39"/>
      <c r="AS5163" s="39"/>
      <c r="AT5163" s="39"/>
      <c r="AU5163" s="39"/>
      <c r="AV5163" s="39"/>
      <c r="AW5163" s="39"/>
      <c r="AX5163" s="39"/>
      <c r="AY5163" s="39"/>
      <c r="AZ5163" s="39"/>
      <c r="BA5163" s="39"/>
      <c r="BB5163" s="39"/>
      <c r="BC5163" s="39"/>
      <c r="BD5163" s="39"/>
      <c r="BE5163" s="39"/>
      <c r="BF5163" s="39"/>
    </row>
    <row r="5164" spans="1:58" s="40" customFormat="1" ht="50.1" customHeight="1">
      <c r="A5164" s="70" t="s">
        <v>13789</v>
      </c>
      <c r="B5164" s="54" t="s">
        <v>35</v>
      </c>
      <c r="C5164" s="220" t="s">
        <v>8390</v>
      </c>
      <c r="D5164" s="220" t="s">
        <v>4897</v>
      </c>
      <c r="E5164" s="220" t="s">
        <v>8391</v>
      </c>
      <c r="F5164" s="220" t="s">
        <v>13790</v>
      </c>
      <c r="G5164" s="30" t="s">
        <v>40</v>
      </c>
      <c r="H5164" s="97">
        <v>0</v>
      </c>
      <c r="I5164" s="357">
        <v>590000000</v>
      </c>
      <c r="J5164" s="339" t="s">
        <v>41</v>
      </c>
      <c r="K5164" s="339" t="s">
        <v>13233</v>
      </c>
      <c r="L5164" s="339" t="s">
        <v>41</v>
      </c>
      <c r="M5164" s="339" t="s">
        <v>69</v>
      </c>
      <c r="N5164" s="153" t="s">
        <v>11150</v>
      </c>
      <c r="O5164" s="357" t="s">
        <v>13785</v>
      </c>
      <c r="P5164" s="153">
        <v>166</v>
      </c>
      <c r="Q5164" s="153" t="s">
        <v>134</v>
      </c>
      <c r="R5164" s="58">
        <v>11.5</v>
      </c>
      <c r="S5164" s="58">
        <v>3358</v>
      </c>
      <c r="T5164" s="334">
        <f t="shared" si="432"/>
        <v>38617</v>
      </c>
      <c r="U5164" s="334">
        <f t="shared" si="431"/>
        <v>43251.040000000001</v>
      </c>
      <c r="V5164" s="273"/>
      <c r="W5164" s="153">
        <v>2016</v>
      </c>
      <c r="X5164" s="273"/>
      <c r="Y5164" s="364"/>
      <c r="Z5164" s="364"/>
      <c r="AA5164" s="364"/>
      <c r="AB5164" s="364"/>
      <c r="AC5164" s="364"/>
      <c r="AD5164" s="364"/>
      <c r="AE5164" s="364"/>
      <c r="AF5164" s="364"/>
      <c r="AG5164" s="364"/>
      <c r="AH5164" s="39"/>
      <c r="AI5164" s="39"/>
      <c r="AJ5164" s="39"/>
      <c r="AK5164" s="39"/>
      <c r="AL5164" s="39"/>
      <c r="AM5164" s="39"/>
      <c r="AN5164" s="39"/>
      <c r="AO5164" s="39"/>
      <c r="AP5164" s="39"/>
      <c r="AQ5164" s="39"/>
      <c r="AR5164" s="39"/>
      <c r="AS5164" s="39"/>
      <c r="AT5164" s="39"/>
      <c r="AU5164" s="39"/>
      <c r="AV5164" s="39"/>
      <c r="AW5164" s="39"/>
      <c r="AX5164" s="39"/>
      <c r="AY5164" s="39"/>
      <c r="AZ5164" s="39"/>
      <c r="BA5164" s="39"/>
      <c r="BB5164" s="39"/>
      <c r="BC5164" s="39"/>
      <c r="BD5164" s="39"/>
      <c r="BE5164" s="39"/>
      <c r="BF5164" s="39"/>
    </row>
    <row r="5165" spans="1:58" s="40" customFormat="1" ht="50.1" customHeight="1">
      <c r="A5165" s="70" t="s">
        <v>13791</v>
      </c>
      <c r="B5165" s="54" t="s">
        <v>35</v>
      </c>
      <c r="C5165" s="42" t="s">
        <v>1213</v>
      </c>
      <c r="D5165" s="42" t="s">
        <v>1214</v>
      </c>
      <c r="E5165" s="42" t="s">
        <v>1215</v>
      </c>
      <c r="F5165" s="42" t="s">
        <v>13792</v>
      </c>
      <c r="G5165" s="30" t="s">
        <v>40</v>
      </c>
      <c r="H5165" s="239">
        <v>0</v>
      </c>
      <c r="I5165" s="313">
        <v>590000000</v>
      </c>
      <c r="J5165" s="68" t="s">
        <v>394</v>
      </c>
      <c r="K5165" s="30" t="s">
        <v>13233</v>
      </c>
      <c r="L5165" s="30" t="s">
        <v>396</v>
      </c>
      <c r="M5165" s="30" t="s">
        <v>69</v>
      </c>
      <c r="N5165" s="30" t="s">
        <v>12729</v>
      </c>
      <c r="O5165" s="30" t="s">
        <v>3482</v>
      </c>
      <c r="P5165" s="32">
        <v>796</v>
      </c>
      <c r="Q5165" s="32" t="s">
        <v>47</v>
      </c>
      <c r="R5165" s="58">
        <v>1</v>
      </c>
      <c r="S5165" s="58">
        <v>350000</v>
      </c>
      <c r="T5165" s="58">
        <f>R5165*S5165</f>
        <v>350000</v>
      </c>
      <c r="U5165" s="58">
        <f>T5165*1.12</f>
        <v>392000.00000000006</v>
      </c>
      <c r="V5165" s="98"/>
      <c r="W5165" s="68">
        <v>2016</v>
      </c>
      <c r="X5165" s="30"/>
      <c r="Y5165" s="364"/>
      <c r="Z5165" s="364"/>
      <c r="AA5165" s="364"/>
      <c r="AB5165" s="364"/>
      <c r="AC5165" s="364"/>
      <c r="AD5165" s="364"/>
      <c r="AE5165" s="364"/>
      <c r="AF5165" s="364"/>
      <c r="AG5165" s="364"/>
      <c r="AH5165" s="39"/>
      <c r="AI5165" s="39"/>
      <c r="AJ5165" s="39"/>
      <c r="AK5165" s="39"/>
      <c r="AL5165" s="39"/>
      <c r="AM5165" s="39"/>
      <c r="AN5165" s="39"/>
      <c r="AO5165" s="39"/>
      <c r="AP5165" s="39"/>
      <c r="AQ5165" s="39"/>
      <c r="AR5165" s="39"/>
      <c r="AS5165" s="39"/>
      <c r="AT5165" s="39"/>
      <c r="AU5165" s="39"/>
      <c r="AV5165" s="39"/>
      <c r="AW5165" s="39"/>
      <c r="AX5165" s="39"/>
      <c r="AY5165" s="39"/>
      <c r="AZ5165" s="39"/>
      <c r="BA5165" s="39"/>
      <c r="BB5165" s="39"/>
      <c r="BC5165" s="39"/>
      <c r="BD5165" s="39"/>
      <c r="BE5165" s="39"/>
      <c r="BF5165" s="39"/>
    </row>
    <row r="5166" spans="1:58" s="40" customFormat="1" ht="50.1" customHeight="1">
      <c r="A5166" s="70" t="s">
        <v>13793</v>
      </c>
      <c r="B5166" s="54" t="s">
        <v>35</v>
      </c>
      <c r="C5166" s="42" t="s">
        <v>13794</v>
      </c>
      <c r="D5166" s="42" t="s">
        <v>9584</v>
      </c>
      <c r="E5166" s="42" t="s">
        <v>13795</v>
      </c>
      <c r="F5166" s="42" t="s">
        <v>13796</v>
      </c>
      <c r="G5166" s="30" t="s">
        <v>40</v>
      </c>
      <c r="H5166" s="239">
        <v>0</v>
      </c>
      <c r="I5166" s="313">
        <v>590000000</v>
      </c>
      <c r="J5166" s="68" t="s">
        <v>394</v>
      </c>
      <c r="K5166" s="30" t="s">
        <v>13233</v>
      </c>
      <c r="L5166" s="30" t="s">
        <v>396</v>
      </c>
      <c r="M5166" s="30" t="s">
        <v>69</v>
      </c>
      <c r="N5166" s="30" t="s">
        <v>12729</v>
      </c>
      <c r="O5166" s="30" t="s">
        <v>3482</v>
      </c>
      <c r="P5166" s="32">
        <v>796</v>
      </c>
      <c r="Q5166" s="32" t="s">
        <v>47</v>
      </c>
      <c r="R5166" s="58">
        <v>1</v>
      </c>
      <c r="S5166" s="102">
        <v>230000</v>
      </c>
      <c r="T5166" s="58">
        <f>R5166*S5166</f>
        <v>230000</v>
      </c>
      <c r="U5166" s="58">
        <f>T5166*1.12</f>
        <v>257600.00000000003</v>
      </c>
      <c r="V5166" s="30"/>
      <c r="W5166" s="68">
        <v>2016</v>
      </c>
      <c r="X5166" s="123"/>
      <c r="Y5166" s="364"/>
      <c r="Z5166" s="364"/>
      <c r="AA5166" s="364"/>
      <c r="AB5166" s="364"/>
      <c r="AC5166" s="364"/>
      <c r="AD5166" s="364"/>
      <c r="AE5166" s="364"/>
      <c r="AF5166" s="364"/>
      <c r="AG5166" s="364"/>
      <c r="AH5166" s="39"/>
      <c r="AI5166" s="39"/>
      <c r="AJ5166" s="39"/>
      <c r="AK5166" s="39"/>
      <c r="AL5166" s="39"/>
      <c r="AM5166" s="39"/>
      <c r="AN5166" s="39"/>
      <c r="AO5166" s="39"/>
      <c r="AP5166" s="39"/>
      <c r="AQ5166" s="39"/>
      <c r="AR5166" s="39"/>
      <c r="AS5166" s="39"/>
      <c r="AT5166" s="39"/>
      <c r="AU5166" s="39"/>
      <c r="AV5166" s="39"/>
      <c r="AW5166" s="39"/>
      <c r="AX5166" s="39"/>
      <c r="AY5166" s="39"/>
      <c r="AZ5166" s="39"/>
      <c r="BA5166" s="39"/>
      <c r="BB5166" s="39"/>
      <c r="BC5166" s="39"/>
      <c r="BD5166" s="39"/>
      <c r="BE5166" s="39"/>
      <c r="BF5166" s="39"/>
    </row>
    <row r="5167" spans="1:58" s="40" customFormat="1" ht="50.1" customHeight="1">
      <c r="A5167" s="70" t="s">
        <v>13804</v>
      </c>
      <c r="B5167" s="30" t="s">
        <v>35</v>
      </c>
      <c r="C5167" s="42" t="s">
        <v>8381</v>
      </c>
      <c r="D5167" s="42" t="s">
        <v>2280</v>
      </c>
      <c r="E5167" s="42" t="s">
        <v>8382</v>
      </c>
      <c r="F5167" s="30"/>
      <c r="G5167" s="32" t="s">
        <v>40</v>
      </c>
      <c r="H5167" s="30">
        <v>0</v>
      </c>
      <c r="I5167" s="32">
        <v>590000000</v>
      </c>
      <c r="J5167" s="32" t="s">
        <v>41</v>
      </c>
      <c r="K5167" s="32" t="s">
        <v>13233</v>
      </c>
      <c r="L5167" s="32" t="s">
        <v>43</v>
      </c>
      <c r="M5167" s="32" t="s">
        <v>84</v>
      </c>
      <c r="N5167" s="54" t="s">
        <v>154</v>
      </c>
      <c r="O5167" s="32" t="s">
        <v>155</v>
      </c>
      <c r="P5167" s="32">
        <v>168</v>
      </c>
      <c r="Q5167" s="30" t="s">
        <v>163</v>
      </c>
      <c r="R5167" s="373">
        <v>11.73</v>
      </c>
      <c r="S5167" s="58">
        <v>248000</v>
      </c>
      <c r="T5167" s="119">
        <f t="shared" ref="T5167" si="433">R5167*S5167</f>
        <v>2909040</v>
      </c>
      <c r="U5167" s="58">
        <f t="shared" ref="U5167" si="434">T5167*1.12</f>
        <v>3258124.8000000003</v>
      </c>
      <c r="V5167" s="32"/>
      <c r="W5167" s="32">
        <v>2016</v>
      </c>
      <c r="X5167" s="32"/>
      <c r="Y5167" s="364"/>
      <c r="Z5167" s="364"/>
      <c r="AA5167" s="364"/>
      <c r="AB5167" s="364"/>
      <c r="AC5167" s="364"/>
      <c r="AD5167" s="364"/>
      <c r="AE5167" s="364"/>
      <c r="AF5167" s="364"/>
      <c r="AG5167" s="364"/>
      <c r="AH5167" s="39"/>
      <c r="AI5167" s="39"/>
      <c r="AJ5167" s="39"/>
      <c r="AK5167" s="39"/>
      <c r="AL5167" s="39"/>
      <c r="AM5167" s="39"/>
      <c r="AN5167" s="39"/>
      <c r="AO5167" s="39"/>
      <c r="AP5167" s="39"/>
      <c r="AQ5167" s="39"/>
      <c r="AR5167" s="39"/>
      <c r="AS5167" s="39"/>
      <c r="AT5167" s="39"/>
      <c r="AU5167" s="39"/>
      <c r="AV5167" s="39"/>
      <c r="AW5167" s="39"/>
      <c r="AX5167" s="39"/>
      <c r="AY5167" s="39"/>
      <c r="AZ5167" s="39"/>
      <c r="BA5167" s="39"/>
      <c r="BB5167" s="39"/>
      <c r="BC5167" s="39"/>
      <c r="BD5167" s="39"/>
      <c r="BE5167" s="39"/>
      <c r="BF5167" s="39"/>
    </row>
    <row r="5168" spans="1:58" s="40" customFormat="1" ht="50.1" customHeight="1">
      <c r="A5168" s="70" t="s">
        <v>13808</v>
      </c>
      <c r="B5168" s="30" t="s">
        <v>35</v>
      </c>
      <c r="C5168" s="42" t="s">
        <v>13809</v>
      </c>
      <c r="D5168" s="42" t="s">
        <v>2811</v>
      </c>
      <c r="E5168" s="42" t="s">
        <v>13810</v>
      </c>
      <c r="F5168" s="42"/>
      <c r="G5168" s="32" t="s">
        <v>40</v>
      </c>
      <c r="H5168" s="30">
        <v>0</v>
      </c>
      <c r="I5168" s="67">
        <v>590000000</v>
      </c>
      <c r="J5168" s="32" t="s">
        <v>41</v>
      </c>
      <c r="K5168" s="32" t="s">
        <v>13233</v>
      </c>
      <c r="L5168" s="32" t="s">
        <v>43</v>
      </c>
      <c r="M5168" s="32" t="s">
        <v>84</v>
      </c>
      <c r="N5168" s="54" t="s">
        <v>154</v>
      </c>
      <c r="O5168" s="54" t="s">
        <v>166</v>
      </c>
      <c r="P5168" s="32">
        <v>168</v>
      </c>
      <c r="Q5168" s="30" t="s">
        <v>163</v>
      </c>
      <c r="R5168" s="373">
        <v>3.6680000000000001</v>
      </c>
      <c r="S5168" s="58">
        <v>195100</v>
      </c>
      <c r="T5168" s="58">
        <f t="shared" ref="T5168:T5173" si="435">R5168*S5168</f>
        <v>715626.8</v>
      </c>
      <c r="U5168" s="58">
        <f t="shared" ref="U5168:U5173" si="436">T5168*1.12</f>
        <v>801502.01600000018</v>
      </c>
      <c r="V5168" s="32"/>
      <c r="W5168" s="32">
        <v>2016</v>
      </c>
      <c r="X5168" s="32"/>
      <c r="Y5168" s="364"/>
      <c r="Z5168" s="364"/>
      <c r="AA5168" s="364"/>
      <c r="AB5168" s="364"/>
      <c r="AC5168" s="364"/>
      <c r="AD5168" s="364"/>
      <c r="AE5168" s="364"/>
      <c r="AF5168" s="364"/>
      <c r="AG5168" s="364"/>
      <c r="AH5168" s="39"/>
      <c r="AI5168" s="39"/>
      <c r="AJ5168" s="39"/>
      <c r="AK5168" s="39"/>
      <c r="AL5168" s="39"/>
      <c r="AM5168" s="39"/>
      <c r="AN5168" s="39"/>
      <c r="AO5168" s="39"/>
      <c r="AP5168" s="39"/>
      <c r="AQ5168" s="39"/>
      <c r="AR5168" s="39"/>
      <c r="AS5168" s="39"/>
      <c r="AT5168" s="39"/>
      <c r="AU5168" s="39"/>
      <c r="AV5168" s="39"/>
      <c r="AW5168" s="39"/>
      <c r="AX5168" s="39"/>
      <c r="AY5168" s="39"/>
      <c r="AZ5168" s="39"/>
      <c r="BA5168" s="39"/>
      <c r="BB5168" s="39"/>
      <c r="BC5168" s="39"/>
      <c r="BD5168" s="39"/>
      <c r="BE5168" s="39"/>
      <c r="BF5168" s="39"/>
    </row>
    <row r="5169" spans="1:58" s="40" customFormat="1" ht="50.1" customHeight="1">
      <c r="A5169" s="70" t="s">
        <v>13811</v>
      </c>
      <c r="B5169" s="30" t="s">
        <v>35</v>
      </c>
      <c r="C5169" s="42" t="s">
        <v>2860</v>
      </c>
      <c r="D5169" s="42" t="s">
        <v>2811</v>
      </c>
      <c r="E5169" s="42" t="s">
        <v>2861</v>
      </c>
      <c r="F5169" s="42"/>
      <c r="G5169" s="32" t="s">
        <v>40</v>
      </c>
      <c r="H5169" s="30">
        <v>0</v>
      </c>
      <c r="I5169" s="67">
        <v>590000000</v>
      </c>
      <c r="J5169" s="32" t="s">
        <v>41</v>
      </c>
      <c r="K5169" s="32" t="s">
        <v>13233</v>
      </c>
      <c r="L5169" s="32" t="s">
        <v>43</v>
      </c>
      <c r="M5169" s="32" t="s">
        <v>84</v>
      </c>
      <c r="N5169" s="54" t="s">
        <v>154</v>
      </c>
      <c r="O5169" s="54" t="s">
        <v>166</v>
      </c>
      <c r="P5169" s="32">
        <v>168</v>
      </c>
      <c r="Q5169" s="30" t="s">
        <v>163</v>
      </c>
      <c r="R5169" s="373">
        <v>4.2830000000000004</v>
      </c>
      <c r="S5169" s="58">
        <v>266600</v>
      </c>
      <c r="T5169" s="58">
        <f t="shared" si="435"/>
        <v>1141847.8</v>
      </c>
      <c r="U5169" s="58">
        <f t="shared" si="436"/>
        <v>1278869.5360000001</v>
      </c>
      <c r="V5169" s="32"/>
      <c r="W5169" s="32">
        <v>2016</v>
      </c>
      <c r="X5169" s="32"/>
      <c r="Y5169" s="364"/>
      <c r="Z5169" s="364"/>
      <c r="AA5169" s="364"/>
      <c r="AB5169" s="364"/>
      <c r="AC5169" s="364"/>
      <c r="AD5169" s="364"/>
      <c r="AE5169" s="364"/>
      <c r="AF5169" s="364"/>
      <c r="AG5169" s="364"/>
      <c r="AH5169" s="39"/>
      <c r="AI5169" s="39"/>
      <c r="AJ5169" s="39"/>
      <c r="AK5169" s="39"/>
      <c r="AL5169" s="39"/>
      <c r="AM5169" s="39"/>
      <c r="AN5169" s="39"/>
      <c r="AO5169" s="39"/>
      <c r="AP5169" s="39"/>
      <c r="AQ5169" s="39"/>
      <c r="AR5169" s="39"/>
      <c r="AS5169" s="39"/>
      <c r="AT5169" s="39"/>
      <c r="AU5169" s="39"/>
      <c r="AV5169" s="39"/>
      <c r="AW5169" s="39"/>
      <c r="AX5169" s="39"/>
      <c r="AY5169" s="39"/>
      <c r="AZ5169" s="39"/>
      <c r="BA5169" s="39"/>
      <c r="BB5169" s="39"/>
      <c r="BC5169" s="39"/>
      <c r="BD5169" s="39"/>
      <c r="BE5169" s="39"/>
      <c r="BF5169" s="39"/>
    </row>
    <row r="5170" spans="1:58" s="40" customFormat="1" ht="50.1" customHeight="1">
      <c r="A5170" s="70" t="s">
        <v>13812</v>
      </c>
      <c r="B5170" s="30" t="s">
        <v>35</v>
      </c>
      <c r="C5170" s="42" t="s">
        <v>13813</v>
      </c>
      <c r="D5170" s="42" t="s">
        <v>6088</v>
      </c>
      <c r="E5170" s="42" t="s">
        <v>13814</v>
      </c>
      <c r="F5170" s="42"/>
      <c r="G5170" s="32" t="s">
        <v>40</v>
      </c>
      <c r="H5170" s="30">
        <v>0</v>
      </c>
      <c r="I5170" s="67">
        <v>590000000</v>
      </c>
      <c r="J5170" s="32" t="s">
        <v>41</v>
      </c>
      <c r="K5170" s="32" t="s">
        <v>13233</v>
      </c>
      <c r="L5170" s="32" t="s">
        <v>43</v>
      </c>
      <c r="M5170" s="32" t="s">
        <v>84</v>
      </c>
      <c r="N5170" s="54" t="s">
        <v>154</v>
      </c>
      <c r="O5170" s="54" t="s">
        <v>166</v>
      </c>
      <c r="P5170" s="32">
        <v>168</v>
      </c>
      <c r="Q5170" s="30" t="s">
        <v>163</v>
      </c>
      <c r="R5170" s="373">
        <v>8.8000000000000007</v>
      </c>
      <c r="S5170" s="58">
        <v>507000</v>
      </c>
      <c r="T5170" s="58">
        <f t="shared" si="435"/>
        <v>4461600</v>
      </c>
      <c r="U5170" s="58">
        <f t="shared" si="436"/>
        <v>4996992.0000000009</v>
      </c>
      <c r="V5170" s="32"/>
      <c r="W5170" s="32">
        <v>2016</v>
      </c>
      <c r="X5170" s="32"/>
      <c r="Y5170" s="364"/>
      <c r="Z5170" s="364"/>
      <c r="AA5170" s="364"/>
      <c r="AB5170" s="364"/>
      <c r="AC5170" s="364"/>
      <c r="AD5170" s="364"/>
      <c r="AE5170" s="364"/>
      <c r="AF5170" s="364"/>
      <c r="AG5170" s="364"/>
      <c r="AH5170" s="39"/>
      <c r="AI5170" s="39"/>
      <c r="AJ5170" s="39"/>
      <c r="AK5170" s="39"/>
      <c r="AL5170" s="39"/>
      <c r="AM5170" s="39"/>
      <c r="AN5170" s="39"/>
      <c r="AO5170" s="39"/>
      <c r="AP5170" s="39"/>
      <c r="AQ5170" s="39"/>
      <c r="AR5170" s="39"/>
      <c r="AS5170" s="39"/>
      <c r="AT5170" s="39"/>
      <c r="AU5170" s="39"/>
      <c r="AV5170" s="39"/>
      <c r="AW5170" s="39"/>
      <c r="AX5170" s="39"/>
      <c r="AY5170" s="39"/>
      <c r="AZ5170" s="39"/>
      <c r="BA5170" s="39"/>
      <c r="BB5170" s="39"/>
      <c r="BC5170" s="39"/>
      <c r="BD5170" s="39"/>
      <c r="BE5170" s="39"/>
      <c r="BF5170" s="39"/>
    </row>
    <row r="5171" spans="1:58" s="40" customFormat="1" ht="50.1" customHeight="1">
      <c r="A5171" s="70" t="s">
        <v>13815</v>
      </c>
      <c r="B5171" s="30" t="s">
        <v>35</v>
      </c>
      <c r="C5171" s="42" t="s">
        <v>13816</v>
      </c>
      <c r="D5171" s="42" t="s">
        <v>6088</v>
      </c>
      <c r="E5171" s="42" t="s">
        <v>13817</v>
      </c>
      <c r="F5171" s="42"/>
      <c r="G5171" s="32" t="s">
        <v>40</v>
      </c>
      <c r="H5171" s="30">
        <v>0</v>
      </c>
      <c r="I5171" s="67">
        <v>590000000</v>
      </c>
      <c r="J5171" s="32" t="s">
        <v>41</v>
      </c>
      <c r="K5171" s="32" t="s">
        <v>13233</v>
      </c>
      <c r="L5171" s="32" t="s">
        <v>43</v>
      </c>
      <c r="M5171" s="32" t="s">
        <v>84</v>
      </c>
      <c r="N5171" s="54" t="s">
        <v>154</v>
      </c>
      <c r="O5171" s="54" t="s">
        <v>166</v>
      </c>
      <c r="P5171" s="32">
        <v>168</v>
      </c>
      <c r="Q5171" s="30" t="s">
        <v>163</v>
      </c>
      <c r="R5171" s="373">
        <v>0.35499999999999998</v>
      </c>
      <c r="S5171" s="58">
        <v>265000</v>
      </c>
      <c r="T5171" s="58">
        <f t="shared" si="435"/>
        <v>94075</v>
      </c>
      <c r="U5171" s="58">
        <f t="shared" si="436"/>
        <v>105364.00000000001</v>
      </c>
      <c r="V5171" s="32"/>
      <c r="W5171" s="32">
        <v>2016</v>
      </c>
      <c r="X5171" s="32"/>
      <c r="Y5171" s="364"/>
      <c r="Z5171" s="364"/>
      <c r="AA5171" s="364"/>
      <c r="AB5171" s="364"/>
      <c r="AC5171" s="364"/>
      <c r="AD5171" s="364"/>
      <c r="AE5171" s="364"/>
      <c r="AF5171" s="364"/>
      <c r="AG5171" s="364"/>
      <c r="AH5171" s="39"/>
      <c r="AI5171" s="39"/>
      <c r="AJ5171" s="39"/>
      <c r="AK5171" s="39"/>
      <c r="AL5171" s="39"/>
      <c r="AM5171" s="39"/>
      <c r="AN5171" s="39"/>
      <c r="AO5171" s="39"/>
      <c r="AP5171" s="39"/>
      <c r="AQ5171" s="39"/>
      <c r="AR5171" s="39"/>
      <c r="AS5171" s="39"/>
      <c r="AT5171" s="39"/>
      <c r="AU5171" s="39"/>
      <c r="AV5171" s="39"/>
      <c r="AW5171" s="39"/>
      <c r="AX5171" s="39"/>
      <c r="AY5171" s="39"/>
      <c r="AZ5171" s="39"/>
      <c r="BA5171" s="39"/>
      <c r="BB5171" s="39"/>
      <c r="BC5171" s="39"/>
      <c r="BD5171" s="39"/>
      <c r="BE5171" s="39"/>
      <c r="BF5171" s="39"/>
    </row>
    <row r="5172" spans="1:58" s="40" customFormat="1" ht="50.1" customHeight="1">
      <c r="A5172" s="70" t="s">
        <v>13818</v>
      </c>
      <c r="B5172" s="30" t="s">
        <v>35</v>
      </c>
      <c r="C5172" s="42" t="s">
        <v>13819</v>
      </c>
      <c r="D5172" s="42" t="s">
        <v>6088</v>
      </c>
      <c r="E5172" s="42" t="s">
        <v>13820</v>
      </c>
      <c r="F5172" s="42"/>
      <c r="G5172" s="32" t="s">
        <v>40</v>
      </c>
      <c r="H5172" s="30">
        <v>0</v>
      </c>
      <c r="I5172" s="67">
        <v>590000000</v>
      </c>
      <c r="J5172" s="32" t="s">
        <v>41</v>
      </c>
      <c r="K5172" s="32" t="s">
        <v>13233</v>
      </c>
      <c r="L5172" s="32" t="s">
        <v>43</v>
      </c>
      <c r="M5172" s="32" t="s">
        <v>84</v>
      </c>
      <c r="N5172" s="54" t="s">
        <v>154</v>
      </c>
      <c r="O5172" s="54" t="s">
        <v>166</v>
      </c>
      <c r="P5172" s="32">
        <v>168</v>
      </c>
      <c r="Q5172" s="30" t="s">
        <v>163</v>
      </c>
      <c r="R5172" s="373">
        <v>0.38200000000000001</v>
      </c>
      <c r="S5172" s="58">
        <v>265000</v>
      </c>
      <c r="T5172" s="58">
        <f t="shared" si="435"/>
        <v>101230</v>
      </c>
      <c r="U5172" s="58">
        <f t="shared" si="436"/>
        <v>113377.60000000001</v>
      </c>
      <c r="V5172" s="32"/>
      <c r="W5172" s="32">
        <v>2016</v>
      </c>
      <c r="X5172" s="32"/>
      <c r="Y5172" s="364"/>
      <c r="Z5172" s="364"/>
      <c r="AA5172" s="364"/>
      <c r="AB5172" s="364"/>
      <c r="AC5172" s="364"/>
      <c r="AD5172" s="364"/>
      <c r="AE5172" s="364"/>
      <c r="AF5172" s="364"/>
      <c r="AG5172" s="364"/>
      <c r="AH5172" s="39"/>
      <c r="AI5172" s="39"/>
      <c r="AJ5172" s="39"/>
      <c r="AK5172" s="39"/>
      <c r="AL5172" s="39"/>
      <c r="AM5172" s="39"/>
      <c r="AN5172" s="39"/>
      <c r="AO5172" s="39"/>
      <c r="AP5172" s="39"/>
      <c r="AQ5172" s="39"/>
      <c r="AR5172" s="39"/>
      <c r="AS5172" s="39"/>
      <c r="AT5172" s="39"/>
      <c r="AU5172" s="39"/>
      <c r="AV5172" s="39"/>
      <c r="AW5172" s="39"/>
      <c r="AX5172" s="39"/>
      <c r="AY5172" s="39"/>
      <c r="AZ5172" s="39"/>
      <c r="BA5172" s="39"/>
      <c r="BB5172" s="39"/>
      <c r="BC5172" s="39"/>
      <c r="BD5172" s="39"/>
      <c r="BE5172" s="39"/>
      <c r="BF5172" s="39"/>
    </row>
    <row r="5173" spans="1:58" s="40" customFormat="1" ht="50.1" customHeight="1">
      <c r="A5173" s="70" t="s">
        <v>13821</v>
      </c>
      <c r="B5173" s="30" t="s">
        <v>35</v>
      </c>
      <c r="C5173" s="42" t="s">
        <v>13822</v>
      </c>
      <c r="D5173" s="42" t="s">
        <v>6088</v>
      </c>
      <c r="E5173" s="42" t="s">
        <v>13823</v>
      </c>
      <c r="F5173" s="42"/>
      <c r="G5173" s="32" t="s">
        <v>40</v>
      </c>
      <c r="H5173" s="30">
        <v>0</v>
      </c>
      <c r="I5173" s="67">
        <v>590000000</v>
      </c>
      <c r="J5173" s="32" t="s">
        <v>41</v>
      </c>
      <c r="K5173" s="32" t="s">
        <v>13233</v>
      </c>
      <c r="L5173" s="32" t="s">
        <v>43</v>
      </c>
      <c r="M5173" s="32" t="s">
        <v>84</v>
      </c>
      <c r="N5173" s="54" t="s">
        <v>154</v>
      </c>
      <c r="O5173" s="54" t="s">
        <v>166</v>
      </c>
      <c r="P5173" s="32">
        <v>168</v>
      </c>
      <c r="Q5173" s="30" t="s">
        <v>163</v>
      </c>
      <c r="R5173" s="373">
        <v>1.64</v>
      </c>
      <c r="S5173" s="58">
        <v>536500</v>
      </c>
      <c r="T5173" s="58">
        <f t="shared" si="435"/>
        <v>879860</v>
      </c>
      <c r="U5173" s="58">
        <f t="shared" si="436"/>
        <v>985443.20000000007</v>
      </c>
      <c r="V5173" s="32"/>
      <c r="W5173" s="32">
        <v>2016</v>
      </c>
      <c r="X5173" s="32"/>
      <c r="Y5173" s="364"/>
      <c r="Z5173" s="364"/>
      <c r="AA5173" s="364"/>
      <c r="AB5173" s="364"/>
      <c r="AC5173" s="364"/>
      <c r="AD5173" s="364"/>
      <c r="AE5173" s="364"/>
      <c r="AF5173" s="364"/>
      <c r="AG5173" s="364"/>
      <c r="AH5173" s="39"/>
      <c r="AI5173" s="39"/>
      <c r="AJ5173" s="39"/>
      <c r="AK5173" s="39"/>
      <c r="AL5173" s="39"/>
      <c r="AM5173" s="39"/>
      <c r="AN5173" s="39"/>
      <c r="AO5173" s="39"/>
      <c r="AP5173" s="39"/>
      <c r="AQ5173" s="39"/>
      <c r="AR5173" s="39"/>
      <c r="AS5173" s="39"/>
      <c r="AT5173" s="39"/>
      <c r="AU5173" s="39"/>
      <c r="AV5173" s="39"/>
      <c r="AW5173" s="39"/>
      <c r="AX5173" s="39"/>
      <c r="AY5173" s="39"/>
      <c r="AZ5173" s="39"/>
      <c r="BA5173" s="39"/>
      <c r="BB5173" s="39"/>
      <c r="BC5173" s="39"/>
      <c r="BD5173" s="39"/>
      <c r="BE5173" s="39"/>
      <c r="BF5173" s="39"/>
    </row>
    <row r="5174" spans="1:58" s="40" customFormat="1" ht="50.1" customHeight="1">
      <c r="A5174" s="70" t="s">
        <v>13830</v>
      </c>
      <c r="B5174" s="54" t="s">
        <v>35</v>
      </c>
      <c r="C5174" s="220" t="s">
        <v>3468</v>
      </c>
      <c r="D5174" s="220" t="s">
        <v>3469</v>
      </c>
      <c r="E5174" s="220" t="s">
        <v>3470</v>
      </c>
      <c r="F5174" s="220" t="s">
        <v>13831</v>
      </c>
      <c r="G5174" s="30" t="s">
        <v>40</v>
      </c>
      <c r="H5174" s="239">
        <v>0</v>
      </c>
      <c r="I5174" s="313">
        <v>590000000</v>
      </c>
      <c r="J5174" s="68" t="s">
        <v>394</v>
      </c>
      <c r="K5174" s="30" t="s">
        <v>13233</v>
      </c>
      <c r="L5174" s="30" t="s">
        <v>396</v>
      </c>
      <c r="M5174" s="30" t="s">
        <v>69</v>
      </c>
      <c r="N5174" s="30" t="s">
        <v>5908</v>
      </c>
      <c r="O5174" s="30" t="s">
        <v>13832</v>
      </c>
      <c r="P5174" s="32">
        <v>796</v>
      </c>
      <c r="Q5174" s="32" t="s">
        <v>47</v>
      </c>
      <c r="R5174" s="291">
        <v>2</v>
      </c>
      <c r="S5174" s="291">
        <v>46000</v>
      </c>
      <c r="T5174" s="291">
        <f>R5174*S5174</f>
        <v>92000</v>
      </c>
      <c r="U5174" s="291">
        <f>T5174*1.12</f>
        <v>103040.00000000001</v>
      </c>
      <c r="V5174" s="98"/>
      <c r="W5174" s="68">
        <v>2016</v>
      </c>
      <c r="X5174" s="30"/>
      <c r="Y5174" s="364"/>
      <c r="Z5174" s="364"/>
      <c r="AA5174" s="364"/>
      <c r="AB5174" s="364"/>
      <c r="AC5174" s="364"/>
      <c r="AD5174" s="364"/>
      <c r="AE5174" s="364"/>
      <c r="AF5174" s="364"/>
      <c r="AG5174" s="364"/>
      <c r="AH5174" s="39"/>
      <c r="AI5174" s="39"/>
      <c r="AJ5174" s="39"/>
      <c r="AK5174" s="39"/>
      <c r="AL5174" s="39"/>
      <c r="AM5174" s="39"/>
      <c r="AN5174" s="39"/>
      <c r="AO5174" s="39"/>
      <c r="AP5174" s="39"/>
      <c r="AQ5174" s="39"/>
      <c r="AR5174" s="39"/>
      <c r="AS5174" s="39"/>
      <c r="AT5174" s="39"/>
      <c r="AU5174" s="39"/>
      <c r="AV5174" s="39"/>
      <c r="AW5174" s="39"/>
      <c r="AX5174" s="39"/>
      <c r="AY5174" s="39"/>
      <c r="AZ5174" s="39"/>
      <c r="BA5174" s="39"/>
      <c r="BB5174" s="39"/>
      <c r="BC5174" s="39"/>
      <c r="BD5174" s="39"/>
      <c r="BE5174" s="39"/>
      <c r="BF5174" s="39"/>
    </row>
    <row r="5175" spans="1:58" s="40" customFormat="1" ht="50.1" customHeight="1">
      <c r="A5175" s="70" t="s">
        <v>13833</v>
      </c>
      <c r="B5175" s="54" t="s">
        <v>35</v>
      </c>
      <c r="C5175" s="220" t="s">
        <v>13834</v>
      </c>
      <c r="D5175" s="220" t="s">
        <v>2087</v>
      </c>
      <c r="E5175" s="220" t="s">
        <v>13835</v>
      </c>
      <c r="F5175" s="220" t="s">
        <v>13836</v>
      </c>
      <c r="G5175" s="30" t="s">
        <v>40</v>
      </c>
      <c r="H5175" s="239">
        <v>0</v>
      </c>
      <c r="I5175" s="313">
        <v>590000000</v>
      </c>
      <c r="J5175" s="68" t="s">
        <v>394</v>
      </c>
      <c r="K5175" s="30" t="s">
        <v>13233</v>
      </c>
      <c r="L5175" s="30" t="s">
        <v>396</v>
      </c>
      <c r="M5175" s="30" t="s">
        <v>69</v>
      </c>
      <c r="N5175" s="30" t="s">
        <v>5908</v>
      </c>
      <c r="O5175" s="30" t="s">
        <v>13832</v>
      </c>
      <c r="P5175" s="32">
        <v>796</v>
      </c>
      <c r="Q5175" s="32" t="s">
        <v>47</v>
      </c>
      <c r="R5175" s="291">
        <v>7</v>
      </c>
      <c r="S5175" s="291">
        <v>4000</v>
      </c>
      <c r="T5175" s="291">
        <f>R5175*S5175</f>
        <v>28000</v>
      </c>
      <c r="U5175" s="291">
        <f>T5175*1.12</f>
        <v>31360.000000000004</v>
      </c>
      <c r="V5175" s="30"/>
      <c r="W5175" s="68">
        <v>2016</v>
      </c>
      <c r="X5175" s="123"/>
      <c r="Y5175" s="364"/>
      <c r="Z5175" s="364"/>
      <c r="AA5175" s="364"/>
      <c r="AB5175" s="364"/>
      <c r="AC5175" s="364"/>
      <c r="AD5175" s="364"/>
      <c r="AE5175" s="364"/>
      <c r="AF5175" s="364"/>
      <c r="AG5175" s="364"/>
      <c r="AH5175" s="39"/>
      <c r="AI5175" s="39"/>
      <c r="AJ5175" s="39"/>
      <c r="AK5175" s="39"/>
      <c r="AL5175" s="39"/>
      <c r="AM5175" s="39"/>
      <c r="AN5175" s="39"/>
      <c r="AO5175" s="39"/>
      <c r="AP5175" s="39"/>
      <c r="AQ5175" s="39"/>
      <c r="AR5175" s="39"/>
      <c r="AS5175" s="39"/>
      <c r="AT5175" s="39"/>
      <c r="AU5175" s="39"/>
      <c r="AV5175" s="39"/>
      <c r="AW5175" s="39"/>
      <c r="AX5175" s="39"/>
      <c r="AY5175" s="39"/>
      <c r="AZ5175" s="39"/>
      <c r="BA5175" s="39"/>
      <c r="BB5175" s="39"/>
      <c r="BC5175" s="39"/>
      <c r="BD5175" s="39"/>
      <c r="BE5175" s="39"/>
      <c r="BF5175" s="39"/>
    </row>
    <row r="5176" spans="1:58" s="40" customFormat="1" ht="50.1" customHeight="1">
      <c r="A5176" s="70" t="s">
        <v>13837</v>
      </c>
      <c r="B5176" s="54" t="s">
        <v>35</v>
      </c>
      <c r="C5176" s="220" t="s">
        <v>13838</v>
      </c>
      <c r="D5176" s="220" t="s">
        <v>13839</v>
      </c>
      <c r="E5176" s="220" t="s">
        <v>13840</v>
      </c>
      <c r="F5176" s="220" t="s">
        <v>13841</v>
      </c>
      <c r="G5176" s="30" t="s">
        <v>40</v>
      </c>
      <c r="H5176" s="239">
        <v>0</v>
      </c>
      <c r="I5176" s="313">
        <v>590000000</v>
      </c>
      <c r="J5176" s="68" t="s">
        <v>394</v>
      </c>
      <c r="K5176" s="30" t="s">
        <v>13233</v>
      </c>
      <c r="L5176" s="30" t="s">
        <v>396</v>
      </c>
      <c r="M5176" s="30" t="s">
        <v>69</v>
      </c>
      <c r="N5176" s="30" t="s">
        <v>5908</v>
      </c>
      <c r="O5176" s="30" t="s">
        <v>13832</v>
      </c>
      <c r="P5176" s="32">
        <v>796</v>
      </c>
      <c r="Q5176" s="32" t="s">
        <v>47</v>
      </c>
      <c r="R5176" s="291">
        <v>2</v>
      </c>
      <c r="S5176" s="291">
        <v>41000</v>
      </c>
      <c r="T5176" s="291">
        <f>R5176*S5176</f>
        <v>82000</v>
      </c>
      <c r="U5176" s="291">
        <f>T5176*1.12</f>
        <v>91840.000000000015</v>
      </c>
      <c r="V5176" s="123"/>
      <c r="W5176" s="68">
        <v>2016</v>
      </c>
      <c r="X5176" s="123"/>
      <c r="Y5176" s="364"/>
      <c r="Z5176" s="364"/>
      <c r="AA5176" s="364"/>
      <c r="AB5176" s="364"/>
      <c r="AC5176" s="364"/>
      <c r="AD5176" s="364"/>
      <c r="AE5176" s="364"/>
      <c r="AF5176" s="364"/>
      <c r="AG5176" s="364"/>
      <c r="AH5176" s="39"/>
      <c r="AI5176" s="39"/>
      <c r="AJ5176" s="39"/>
      <c r="AK5176" s="39"/>
      <c r="AL5176" s="39"/>
      <c r="AM5176" s="39"/>
      <c r="AN5176" s="39"/>
      <c r="AO5176" s="39"/>
      <c r="AP5176" s="39"/>
      <c r="AQ5176" s="39"/>
      <c r="AR5176" s="39"/>
      <c r="AS5176" s="39"/>
      <c r="AT5176" s="39"/>
      <c r="AU5176" s="39"/>
      <c r="AV5176" s="39"/>
      <c r="AW5176" s="39"/>
      <c r="AX5176" s="39"/>
      <c r="AY5176" s="39"/>
      <c r="AZ5176" s="39"/>
      <c r="BA5176" s="39"/>
      <c r="BB5176" s="39"/>
      <c r="BC5176" s="39"/>
      <c r="BD5176" s="39"/>
      <c r="BE5176" s="39"/>
      <c r="BF5176" s="39"/>
    </row>
    <row r="5177" spans="1:58" s="40" customFormat="1" ht="50.1" customHeight="1">
      <c r="A5177" s="70" t="s">
        <v>13842</v>
      </c>
      <c r="B5177" s="54" t="s">
        <v>35</v>
      </c>
      <c r="C5177" s="42" t="s">
        <v>9568</v>
      </c>
      <c r="D5177" s="42" t="s">
        <v>9569</v>
      </c>
      <c r="E5177" s="42" t="s">
        <v>9570</v>
      </c>
      <c r="F5177" s="42" t="s">
        <v>9571</v>
      </c>
      <c r="G5177" s="30" t="s">
        <v>40</v>
      </c>
      <c r="H5177" s="239">
        <v>0</v>
      </c>
      <c r="I5177" s="313">
        <v>590000000</v>
      </c>
      <c r="J5177" s="68" t="s">
        <v>394</v>
      </c>
      <c r="K5177" s="30" t="s">
        <v>13233</v>
      </c>
      <c r="L5177" s="30" t="s">
        <v>396</v>
      </c>
      <c r="M5177" s="30" t="s">
        <v>84</v>
      </c>
      <c r="N5177" s="30" t="s">
        <v>5908</v>
      </c>
      <c r="O5177" s="30" t="s">
        <v>398</v>
      </c>
      <c r="P5177" s="70">
        <v>796</v>
      </c>
      <c r="Q5177" s="30" t="s">
        <v>47</v>
      </c>
      <c r="R5177" s="58">
        <v>13</v>
      </c>
      <c r="S5177" s="58">
        <v>4914.1499999999996</v>
      </c>
      <c r="T5177" s="58">
        <f t="shared" ref="T5177" si="437">S5177*R5177</f>
        <v>63883.95</v>
      </c>
      <c r="U5177" s="323">
        <f t="shared" ref="U5177" si="438">T5177*1.12</f>
        <v>71550.024000000005</v>
      </c>
      <c r="V5177" s="30"/>
      <c r="W5177" s="68">
        <v>2016</v>
      </c>
      <c r="X5177" s="30"/>
      <c r="Y5177" s="364"/>
      <c r="Z5177" s="364"/>
      <c r="AA5177" s="364"/>
      <c r="AB5177" s="364"/>
      <c r="AC5177" s="364"/>
      <c r="AD5177" s="364"/>
      <c r="AE5177" s="364"/>
      <c r="AF5177" s="364"/>
      <c r="AG5177" s="364"/>
      <c r="AH5177" s="39"/>
      <c r="AI5177" s="39"/>
      <c r="AJ5177" s="39"/>
      <c r="AK5177" s="39"/>
      <c r="AL5177" s="39"/>
      <c r="AM5177" s="39"/>
      <c r="AN5177" s="39"/>
      <c r="AO5177" s="39"/>
      <c r="AP5177" s="39"/>
      <c r="AQ5177" s="39"/>
      <c r="AR5177" s="39"/>
      <c r="AS5177" s="39"/>
      <c r="AT5177" s="39"/>
      <c r="AU5177" s="39"/>
      <c r="AV5177" s="39"/>
      <c r="AW5177" s="39"/>
      <c r="AX5177" s="39"/>
      <c r="AY5177" s="39"/>
      <c r="AZ5177" s="39"/>
      <c r="BA5177" s="39"/>
      <c r="BB5177" s="39"/>
      <c r="BC5177" s="39"/>
      <c r="BD5177" s="39"/>
      <c r="BE5177" s="39"/>
      <c r="BF5177" s="39"/>
    </row>
    <row r="5178" spans="1:58" s="389" customFormat="1" ht="50.1" customHeight="1">
      <c r="A5178" s="70" t="s">
        <v>13850</v>
      </c>
      <c r="B5178" s="30" t="s">
        <v>35</v>
      </c>
      <c r="C5178" s="42" t="s">
        <v>13851</v>
      </c>
      <c r="D5178" s="42" t="s">
        <v>13852</v>
      </c>
      <c r="E5178" s="42" t="s">
        <v>13853</v>
      </c>
      <c r="F5178" s="42" t="s">
        <v>13854</v>
      </c>
      <c r="G5178" s="32" t="s">
        <v>40</v>
      </c>
      <c r="H5178" s="30">
        <v>0</v>
      </c>
      <c r="I5178" s="67">
        <v>590000000</v>
      </c>
      <c r="J5178" s="32" t="s">
        <v>41</v>
      </c>
      <c r="K5178" s="32" t="s">
        <v>13233</v>
      </c>
      <c r="L5178" s="32" t="s">
        <v>43</v>
      </c>
      <c r="M5178" s="68" t="s">
        <v>69</v>
      </c>
      <c r="N5178" s="32" t="s">
        <v>70</v>
      </c>
      <c r="O5178" s="32" t="s">
        <v>115</v>
      </c>
      <c r="P5178" s="32">
        <v>839</v>
      </c>
      <c r="Q5178" s="32" t="s">
        <v>268</v>
      </c>
      <c r="R5178" s="58">
        <v>1</v>
      </c>
      <c r="S5178" s="58">
        <v>9200</v>
      </c>
      <c r="T5178" s="58">
        <f>R5178*S5178</f>
        <v>9200</v>
      </c>
      <c r="U5178" s="58">
        <f>T5178*1.12</f>
        <v>10304.000000000002</v>
      </c>
      <c r="V5178" s="32"/>
      <c r="W5178" s="32">
        <v>2016</v>
      </c>
      <c r="X5178" s="30"/>
      <c r="Y5178" s="368"/>
      <c r="Z5178" s="368"/>
      <c r="AA5178" s="368"/>
      <c r="AB5178" s="368"/>
      <c r="AC5178" s="368"/>
      <c r="AD5178" s="368"/>
      <c r="AE5178" s="368"/>
      <c r="AF5178" s="368"/>
      <c r="AG5178" s="368"/>
      <c r="AH5178" s="390"/>
      <c r="AI5178" s="390"/>
      <c r="AJ5178" s="390"/>
      <c r="AK5178" s="390"/>
      <c r="AL5178" s="390"/>
      <c r="AM5178" s="390"/>
      <c r="AN5178" s="390"/>
      <c r="AO5178" s="390"/>
      <c r="AP5178" s="390"/>
      <c r="AQ5178" s="390"/>
      <c r="AR5178" s="390"/>
      <c r="AS5178" s="390"/>
      <c r="AT5178" s="390"/>
      <c r="AU5178" s="390"/>
      <c r="AV5178" s="390"/>
      <c r="AW5178" s="390"/>
      <c r="AX5178" s="390"/>
      <c r="AY5178" s="390"/>
      <c r="AZ5178" s="390"/>
      <c r="BA5178" s="390"/>
      <c r="BB5178" s="390"/>
      <c r="BC5178" s="390"/>
      <c r="BD5178" s="390"/>
      <c r="BE5178" s="390"/>
      <c r="BF5178" s="390"/>
    </row>
    <row r="5179" spans="1:58" s="40" customFormat="1" ht="50.1" customHeight="1">
      <c r="A5179" s="70" t="s">
        <v>13858</v>
      </c>
      <c r="B5179" s="54" t="s">
        <v>35</v>
      </c>
      <c r="C5179" s="42" t="s">
        <v>11154</v>
      </c>
      <c r="D5179" s="42" t="s">
        <v>5948</v>
      </c>
      <c r="E5179" s="42" t="s">
        <v>11155</v>
      </c>
      <c r="F5179" s="42" t="s">
        <v>13859</v>
      </c>
      <c r="G5179" s="68" t="s">
        <v>40</v>
      </c>
      <c r="H5179" s="68">
        <v>0</v>
      </c>
      <c r="I5179" s="134">
        <v>590000000</v>
      </c>
      <c r="J5179" s="68" t="s">
        <v>41</v>
      </c>
      <c r="K5179" s="68" t="s">
        <v>13233</v>
      </c>
      <c r="L5179" s="68" t="s">
        <v>41</v>
      </c>
      <c r="M5179" s="68" t="s">
        <v>84</v>
      </c>
      <c r="N5179" s="68" t="s">
        <v>10648</v>
      </c>
      <c r="O5179" s="98" t="s">
        <v>354</v>
      </c>
      <c r="P5179" s="98" t="s">
        <v>994</v>
      </c>
      <c r="Q5179" s="30" t="s">
        <v>1222</v>
      </c>
      <c r="R5179" s="43">
        <v>80</v>
      </c>
      <c r="S5179" s="43">
        <v>3500</v>
      </c>
      <c r="T5179" s="58">
        <f>R5179*S5179</f>
        <v>280000</v>
      </c>
      <c r="U5179" s="58">
        <f>T5179*1.12</f>
        <v>313600.00000000006</v>
      </c>
      <c r="V5179" s="244"/>
      <c r="W5179" s="33">
        <v>2016</v>
      </c>
      <c r="X5179" s="244"/>
      <c r="Y5179" s="364"/>
      <c r="Z5179" s="364"/>
      <c r="AA5179" s="364"/>
      <c r="AB5179" s="364"/>
      <c r="AC5179" s="364"/>
      <c r="AD5179" s="364"/>
      <c r="AE5179" s="364"/>
      <c r="AF5179" s="364"/>
      <c r="AG5179" s="364"/>
      <c r="AH5179" s="39"/>
      <c r="AI5179" s="39"/>
      <c r="AJ5179" s="39"/>
      <c r="AK5179" s="39"/>
      <c r="AL5179" s="39"/>
      <c r="AM5179" s="39"/>
      <c r="AN5179" s="39"/>
      <c r="AO5179" s="39"/>
      <c r="AP5179" s="39"/>
      <c r="AQ5179" s="39"/>
      <c r="AR5179" s="39"/>
      <c r="AS5179" s="39"/>
      <c r="AT5179" s="39"/>
      <c r="AU5179" s="39"/>
      <c r="AV5179" s="39"/>
      <c r="AW5179" s="39"/>
      <c r="AX5179" s="39"/>
      <c r="AY5179" s="39"/>
      <c r="AZ5179" s="39"/>
      <c r="BA5179" s="39"/>
      <c r="BB5179" s="39"/>
      <c r="BC5179" s="39"/>
      <c r="BD5179" s="39"/>
      <c r="BE5179" s="39"/>
      <c r="BF5179" s="39"/>
    </row>
    <row r="5180" spans="1:58" s="40" customFormat="1" ht="50.1" customHeight="1">
      <c r="A5180" s="70" t="s">
        <v>13864</v>
      </c>
      <c r="B5180" s="54" t="s">
        <v>35</v>
      </c>
      <c r="C5180" s="220" t="s">
        <v>2983</v>
      </c>
      <c r="D5180" s="220" t="s">
        <v>2811</v>
      </c>
      <c r="E5180" s="437" t="s">
        <v>2984</v>
      </c>
      <c r="F5180" s="220" t="s">
        <v>13865</v>
      </c>
      <c r="G5180" s="30" t="s">
        <v>40</v>
      </c>
      <c r="H5180" s="32">
        <v>0</v>
      </c>
      <c r="I5180" s="67">
        <v>590000000</v>
      </c>
      <c r="J5180" s="30" t="s">
        <v>11590</v>
      </c>
      <c r="K5180" s="30" t="s">
        <v>13233</v>
      </c>
      <c r="L5180" s="68" t="s">
        <v>41</v>
      </c>
      <c r="M5180" s="68" t="s">
        <v>84</v>
      </c>
      <c r="N5180" s="30" t="s">
        <v>6728</v>
      </c>
      <c r="O5180" s="30" t="s">
        <v>398</v>
      </c>
      <c r="P5180" s="30">
        <v>796</v>
      </c>
      <c r="Q5180" s="30" t="s">
        <v>47</v>
      </c>
      <c r="R5180" s="102">
        <v>2</v>
      </c>
      <c r="S5180" s="102">
        <v>6550</v>
      </c>
      <c r="T5180" s="323">
        <f>R5180*S5180</f>
        <v>13100</v>
      </c>
      <c r="U5180" s="323">
        <f>T5180*1.12</f>
        <v>14672.000000000002</v>
      </c>
      <c r="V5180" s="30"/>
      <c r="W5180" s="30">
        <v>2016</v>
      </c>
      <c r="X5180" s="30"/>
      <c r="Y5180" s="364"/>
      <c r="Z5180" s="364"/>
      <c r="AA5180" s="364"/>
      <c r="AB5180" s="364"/>
      <c r="AC5180" s="364"/>
      <c r="AD5180" s="364"/>
      <c r="AE5180" s="364"/>
      <c r="AF5180" s="364"/>
      <c r="AG5180" s="364"/>
      <c r="AH5180" s="39"/>
      <c r="AI5180" s="39"/>
      <c r="AJ5180" s="39"/>
      <c r="AK5180" s="39"/>
      <c r="AL5180" s="39"/>
      <c r="AM5180" s="39"/>
      <c r="AN5180" s="39"/>
      <c r="AO5180" s="39"/>
      <c r="AP5180" s="39"/>
      <c r="AQ5180" s="39"/>
      <c r="AR5180" s="39"/>
      <c r="AS5180" s="39"/>
      <c r="AT5180" s="39"/>
      <c r="AU5180" s="39"/>
      <c r="AV5180" s="39"/>
      <c r="AW5180" s="39"/>
      <c r="AX5180" s="39"/>
      <c r="AY5180" s="39"/>
      <c r="AZ5180" s="39"/>
      <c r="BA5180" s="39"/>
      <c r="BB5180" s="39"/>
      <c r="BC5180" s="39"/>
      <c r="BD5180" s="39"/>
      <c r="BE5180" s="39"/>
      <c r="BF5180" s="39"/>
    </row>
    <row r="5181" spans="1:58" s="40" customFormat="1" ht="50.1" customHeight="1">
      <c r="A5181" s="70" t="s">
        <v>13866</v>
      </c>
      <c r="B5181" s="54" t="s">
        <v>35</v>
      </c>
      <c r="C5181" s="220" t="s">
        <v>2983</v>
      </c>
      <c r="D5181" s="220" t="s">
        <v>2811</v>
      </c>
      <c r="E5181" s="437" t="s">
        <v>2984</v>
      </c>
      <c r="F5181" s="220" t="s">
        <v>13867</v>
      </c>
      <c r="G5181" s="30" t="s">
        <v>40</v>
      </c>
      <c r="H5181" s="32">
        <v>0</v>
      </c>
      <c r="I5181" s="67">
        <v>590000000</v>
      </c>
      <c r="J5181" s="30" t="s">
        <v>11590</v>
      </c>
      <c r="K5181" s="30" t="s">
        <v>13233</v>
      </c>
      <c r="L5181" s="68" t="s">
        <v>41</v>
      </c>
      <c r="M5181" s="68" t="s">
        <v>84</v>
      </c>
      <c r="N5181" s="30" t="s">
        <v>6728</v>
      </c>
      <c r="O5181" s="30" t="s">
        <v>398</v>
      </c>
      <c r="P5181" s="30">
        <v>796</v>
      </c>
      <c r="Q5181" s="30" t="s">
        <v>47</v>
      </c>
      <c r="R5181" s="102">
        <v>6</v>
      </c>
      <c r="S5181" s="102">
        <v>8600</v>
      </c>
      <c r="T5181" s="323">
        <f>R5181*S5181</f>
        <v>51600</v>
      </c>
      <c r="U5181" s="323">
        <f>T5181*1.12</f>
        <v>57792.000000000007</v>
      </c>
      <c r="V5181" s="30"/>
      <c r="W5181" s="30">
        <v>2016</v>
      </c>
      <c r="X5181" s="30"/>
      <c r="Y5181" s="364"/>
      <c r="Z5181" s="364"/>
      <c r="AA5181" s="364"/>
      <c r="AB5181" s="364"/>
      <c r="AC5181" s="364"/>
      <c r="AD5181" s="364"/>
      <c r="AE5181" s="364"/>
      <c r="AF5181" s="364"/>
      <c r="AG5181" s="364"/>
      <c r="AH5181" s="39"/>
      <c r="AI5181" s="39"/>
      <c r="AJ5181" s="39"/>
      <c r="AK5181" s="39"/>
      <c r="AL5181" s="39"/>
      <c r="AM5181" s="39"/>
      <c r="AN5181" s="39"/>
      <c r="AO5181" s="39"/>
      <c r="AP5181" s="39"/>
      <c r="AQ5181" s="39"/>
      <c r="AR5181" s="39"/>
      <c r="AS5181" s="39"/>
      <c r="AT5181" s="39"/>
      <c r="AU5181" s="39"/>
      <c r="AV5181" s="39"/>
      <c r="AW5181" s="39"/>
      <c r="AX5181" s="39"/>
      <c r="AY5181" s="39"/>
      <c r="AZ5181" s="39"/>
      <c r="BA5181" s="39"/>
      <c r="BB5181" s="39"/>
      <c r="BC5181" s="39"/>
      <c r="BD5181" s="39"/>
      <c r="BE5181" s="39"/>
      <c r="BF5181" s="39"/>
    </row>
    <row r="5182" spans="1:58" s="40" customFormat="1" ht="50.1" customHeight="1">
      <c r="A5182" s="70" t="s">
        <v>13868</v>
      </c>
      <c r="B5182" s="54" t="s">
        <v>35</v>
      </c>
      <c r="C5182" s="220" t="s">
        <v>2983</v>
      </c>
      <c r="D5182" s="220" t="s">
        <v>2811</v>
      </c>
      <c r="E5182" s="437" t="s">
        <v>2984</v>
      </c>
      <c r="F5182" s="220" t="s">
        <v>13869</v>
      </c>
      <c r="G5182" s="30" t="s">
        <v>40</v>
      </c>
      <c r="H5182" s="32">
        <v>0</v>
      </c>
      <c r="I5182" s="67">
        <v>590000000</v>
      </c>
      <c r="J5182" s="30" t="s">
        <v>11590</v>
      </c>
      <c r="K5182" s="30" t="s">
        <v>13233</v>
      </c>
      <c r="L5182" s="68" t="s">
        <v>41</v>
      </c>
      <c r="M5182" s="68" t="s">
        <v>84</v>
      </c>
      <c r="N5182" s="30" t="s">
        <v>6728</v>
      </c>
      <c r="O5182" s="30" t="s">
        <v>398</v>
      </c>
      <c r="P5182" s="30">
        <v>796</v>
      </c>
      <c r="Q5182" s="30" t="s">
        <v>47</v>
      </c>
      <c r="R5182" s="102">
        <v>2</v>
      </c>
      <c r="S5182" s="102">
        <v>10000</v>
      </c>
      <c r="T5182" s="323">
        <f>R5182*S5182</f>
        <v>20000</v>
      </c>
      <c r="U5182" s="323">
        <f>T5182*1.12</f>
        <v>22400.000000000004</v>
      </c>
      <c r="V5182" s="30"/>
      <c r="W5182" s="30">
        <v>2016</v>
      </c>
      <c r="X5182" s="30"/>
      <c r="Y5182" s="364"/>
      <c r="Z5182" s="364"/>
      <c r="AA5182" s="364"/>
      <c r="AB5182" s="364"/>
      <c r="AC5182" s="364"/>
      <c r="AD5182" s="364"/>
      <c r="AE5182" s="364"/>
      <c r="AF5182" s="364"/>
      <c r="AG5182" s="364"/>
      <c r="AH5182" s="39"/>
      <c r="AI5182" s="39"/>
      <c r="AJ5182" s="39"/>
      <c r="AK5182" s="39"/>
      <c r="AL5182" s="39"/>
      <c r="AM5182" s="39"/>
      <c r="AN5182" s="39"/>
      <c r="AO5182" s="39"/>
      <c r="AP5182" s="39"/>
      <c r="AQ5182" s="39"/>
      <c r="AR5182" s="39"/>
      <c r="AS5182" s="39"/>
      <c r="AT5182" s="39"/>
      <c r="AU5182" s="39"/>
      <c r="AV5182" s="39"/>
      <c r="AW5182" s="39"/>
      <c r="AX5182" s="39"/>
      <c r="AY5182" s="39"/>
      <c r="AZ5182" s="39"/>
      <c r="BA5182" s="39"/>
      <c r="BB5182" s="39"/>
      <c r="BC5182" s="39"/>
      <c r="BD5182" s="39"/>
      <c r="BE5182" s="39"/>
      <c r="BF5182" s="39"/>
    </row>
    <row r="5183" spans="1:58" s="40" customFormat="1" ht="50.1" customHeight="1">
      <c r="A5183" s="70" t="s">
        <v>13870</v>
      </c>
      <c r="B5183" s="54" t="s">
        <v>35</v>
      </c>
      <c r="C5183" s="220" t="s">
        <v>2983</v>
      </c>
      <c r="D5183" s="220" t="s">
        <v>2811</v>
      </c>
      <c r="E5183" s="437" t="s">
        <v>2984</v>
      </c>
      <c r="F5183" s="220" t="s">
        <v>13871</v>
      </c>
      <c r="G5183" s="30" t="s">
        <v>40</v>
      </c>
      <c r="H5183" s="32">
        <v>0</v>
      </c>
      <c r="I5183" s="67">
        <v>590000000</v>
      </c>
      <c r="J5183" s="30" t="s">
        <v>11590</v>
      </c>
      <c r="K5183" s="30" t="s">
        <v>13233</v>
      </c>
      <c r="L5183" s="68" t="s">
        <v>41</v>
      </c>
      <c r="M5183" s="68" t="s">
        <v>84</v>
      </c>
      <c r="N5183" s="30" t="s">
        <v>6728</v>
      </c>
      <c r="O5183" s="30" t="s">
        <v>398</v>
      </c>
      <c r="P5183" s="30">
        <v>796</v>
      </c>
      <c r="Q5183" s="30" t="s">
        <v>47</v>
      </c>
      <c r="R5183" s="102">
        <v>2</v>
      </c>
      <c r="S5183" s="102">
        <v>13600</v>
      </c>
      <c r="T5183" s="323">
        <f t="shared" ref="T5183:T5186" si="439">R5183*S5183</f>
        <v>27200</v>
      </c>
      <c r="U5183" s="323">
        <f t="shared" ref="U5183:U5186" si="440">T5183*1.12</f>
        <v>30464.000000000004</v>
      </c>
      <c r="V5183" s="123"/>
      <c r="W5183" s="30">
        <v>2016</v>
      </c>
      <c r="X5183" s="123"/>
      <c r="Y5183" s="364"/>
      <c r="Z5183" s="364"/>
      <c r="AA5183" s="364"/>
      <c r="AB5183" s="364"/>
      <c r="AC5183" s="364"/>
      <c r="AD5183" s="364"/>
      <c r="AE5183" s="364"/>
      <c r="AF5183" s="364"/>
      <c r="AG5183" s="364"/>
      <c r="AH5183" s="39"/>
      <c r="AI5183" s="39"/>
      <c r="AJ5183" s="39"/>
      <c r="AK5183" s="39"/>
      <c r="AL5183" s="39"/>
      <c r="AM5183" s="39"/>
      <c r="AN5183" s="39"/>
      <c r="AO5183" s="39"/>
      <c r="AP5183" s="39"/>
      <c r="AQ5183" s="39"/>
      <c r="AR5183" s="39"/>
      <c r="AS5183" s="39"/>
      <c r="AT5183" s="39"/>
      <c r="AU5183" s="39"/>
      <c r="AV5183" s="39"/>
      <c r="AW5183" s="39"/>
      <c r="AX5183" s="39"/>
      <c r="AY5183" s="39"/>
      <c r="AZ5183" s="39"/>
      <c r="BA5183" s="39"/>
      <c r="BB5183" s="39"/>
      <c r="BC5183" s="39"/>
      <c r="BD5183" s="39"/>
      <c r="BE5183" s="39"/>
      <c r="BF5183" s="39"/>
    </row>
    <row r="5184" spans="1:58" s="40" customFormat="1" ht="50.1" customHeight="1">
      <c r="A5184" s="70" t="s">
        <v>13872</v>
      </c>
      <c r="B5184" s="54" t="s">
        <v>35</v>
      </c>
      <c r="C5184" s="220" t="s">
        <v>2983</v>
      </c>
      <c r="D5184" s="220" t="s">
        <v>2811</v>
      </c>
      <c r="E5184" s="437" t="s">
        <v>2984</v>
      </c>
      <c r="F5184" s="220" t="s">
        <v>13873</v>
      </c>
      <c r="G5184" s="30" t="s">
        <v>40</v>
      </c>
      <c r="H5184" s="32">
        <v>0</v>
      </c>
      <c r="I5184" s="67">
        <v>590000000</v>
      </c>
      <c r="J5184" s="30" t="s">
        <v>11590</v>
      </c>
      <c r="K5184" s="30" t="s">
        <v>13233</v>
      </c>
      <c r="L5184" s="68" t="s">
        <v>41</v>
      </c>
      <c r="M5184" s="68" t="s">
        <v>84</v>
      </c>
      <c r="N5184" s="30" t="s">
        <v>6728</v>
      </c>
      <c r="O5184" s="30" t="s">
        <v>398</v>
      </c>
      <c r="P5184" s="30">
        <v>796</v>
      </c>
      <c r="Q5184" s="30" t="s">
        <v>47</v>
      </c>
      <c r="R5184" s="102">
        <v>2</v>
      </c>
      <c r="S5184" s="102">
        <v>16650</v>
      </c>
      <c r="T5184" s="323">
        <f t="shared" si="439"/>
        <v>33300</v>
      </c>
      <c r="U5184" s="323">
        <f t="shared" si="440"/>
        <v>37296</v>
      </c>
      <c r="V5184" s="123"/>
      <c r="W5184" s="30">
        <v>2016</v>
      </c>
      <c r="X5184" s="123"/>
      <c r="Y5184" s="364"/>
      <c r="Z5184" s="364"/>
      <c r="AA5184" s="364"/>
      <c r="AB5184" s="364"/>
      <c r="AC5184" s="364"/>
      <c r="AD5184" s="364"/>
      <c r="AE5184" s="364"/>
      <c r="AF5184" s="364"/>
      <c r="AG5184" s="364"/>
      <c r="AH5184" s="39"/>
      <c r="AI5184" s="39"/>
      <c r="AJ5184" s="39"/>
      <c r="AK5184" s="39"/>
      <c r="AL5184" s="39"/>
      <c r="AM5184" s="39"/>
      <c r="AN5184" s="39"/>
      <c r="AO5184" s="39"/>
      <c r="AP5184" s="39"/>
      <c r="AQ5184" s="39"/>
      <c r="AR5184" s="39"/>
      <c r="AS5184" s="39"/>
      <c r="AT5184" s="39"/>
      <c r="AU5184" s="39"/>
      <c r="AV5184" s="39"/>
      <c r="AW5184" s="39"/>
      <c r="AX5184" s="39"/>
      <c r="AY5184" s="39"/>
      <c r="AZ5184" s="39"/>
      <c r="BA5184" s="39"/>
      <c r="BB5184" s="39"/>
      <c r="BC5184" s="39"/>
      <c r="BD5184" s="39"/>
      <c r="BE5184" s="39"/>
      <c r="BF5184" s="39"/>
    </row>
    <row r="5185" spans="1:58" s="40" customFormat="1" ht="50.1" customHeight="1">
      <c r="A5185" s="70" t="s">
        <v>13874</v>
      </c>
      <c r="B5185" s="54" t="s">
        <v>35</v>
      </c>
      <c r="C5185" s="220" t="s">
        <v>2983</v>
      </c>
      <c r="D5185" s="220" t="s">
        <v>2811</v>
      </c>
      <c r="E5185" s="437" t="s">
        <v>2984</v>
      </c>
      <c r="F5185" s="220" t="s">
        <v>13875</v>
      </c>
      <c r="G5185" s="30" t="s">
        <v>40</v>
      </c>
      <c r="H5185" s="32">
        <v>0</v>
      </c>
      <c r="I5185" s="67">
        <v>590000000</v>
      </c>
      <c r="J5185" s="30" t="s">
        <v>11590</v>
      </c>
      <c r="K5185" s="30" t="s">
        <v>13233</v>
      </c>
      <c r="L5185" s="68" t="s">
        <v>41</v>
      </c>
      <c r="M5185" s="68" t="s">
        <v>84</v>
      </c>
      <c r="N5185" s="30" t="s">
        <v>6728</v>
      </c>
      <c r="O5185" s="30" t="s">
        <v>398</v>
      </c>
      <c r="P5185" s="30">
        <v>796</v>
      </c>
      <c r="Q5185" s="30" t="s">
        <v>47</v>
      </c>
      <c r="R5185" s="102">
        <v>2</v>
      </c>
      <c r="S5185" s="102">
        <v>19950</v>
      </c>
      <c r="T5185" s="323">
        <f t="shared" si="439"/>
        <v>39900</v>
      </c>
      <c r="U5185" s="323">
        <f t="shared" si="440"/>
        <v>44688.000000000007</v>
      </c>
      <c r="V5185" s="123"/>
      <c r="W5185" s="30">
        <v>2016</v>
      </c>
      <c r="X5185" s="123"/>
      <c r="Y5185" s="364"/>
      <c r="Z5185" s="364"/>
      <c r="AA5185" s="364"/>
      <c r="AB5185" s="364"/>
      <c r="AC5185" s="364"/>
      <c r="AD5185" s="364"/>
      <c r="AE5185" s="364"/>
      <c r="AF5185" s="364"/>
      <c r="AG5185" s="364"/>
      <c r="AH5185" s="39"/>
      <c r="AI5185" s="39"/>
      <c r="AJ5185" s="39"/>
      <c r="AK5185" s="39"/>
      <c r="AL5185" s="39"/>
      <c r="AM5185" s="39"/>
      <c r="AN5185" s="39"/>
      <c r="AO5185" s="39"/>
      <c r="AP5185" s="39"/>
      <c r="AQ5185" s="39"/>
      <c r="AR5185" s="39"/>
      <c r="AS5185" s="39"/>
      <c r="AT5185" s="39"/>
      <c r="AU5185" s="39"/>
      <c r="AV5185" s="39"/>
      <c r="AW5185" s="39"/>
      <c r="AX5185" s="39"/>
      <c r="AY5185" s="39"/>
      <c r="AZ5185" s="39"/>
      <c r="BA5185" s="39"/>
      <c r="BB5185" s="39"/>
      <c r="BC5185" s="39"/>
      <c r="BD5185" s="39"/>
      <c r="BE5185" s="39"/>
      <c r="BF5185" s="39"/>
    </row>
    <row r="5186" spans="1:58" s="40" customFormat="1" ht="50.1" customHeight="1">
      <c r="A5186" s="70" t="s">
        <v>13876</v>
      </c>
      <c r="B5186" s="54" t="s">
        <v>35</v>
      </c>
      <c r="C5186" s="220" t="s">
        <v>2983</v>
      </c>
      <c r="D5186" s="220" t="s">
        <v>2811</v>
      </c>
      <c r="E5186" s="437" t="s">
        <v>2984</v>
      </c>
      <c r="F5186" s="220" t="s">
        <v>13877</v>
      </c>
      <c r="G5186" s="30" t="s">
        <v>40</v>
      </c>
      <c r="H5186" s="32">
        <v>0</v>
      </c>
      <c r="I5186" s="67">
        <v>590000000</v>
      </c>
      <c r="J5186" s="30" t="s">
        <v>11590</v>
      </c>
      <c r="K5186" s="30" t="s">
        <v>13233</v>
      </c>
      <c r="L5186" s="68" t="s">
        <v>41</v>
      </c>
      <c r="M5186" s="68" t="s">
        <v>84</v>
      </c>
      <c r="N5186" s="30" t="s">
        <v>6728</v>
      </c>
      <c r="O5186" s="30" t="s">
        <v>398</v>
      </c>
      <c r="P5186" s="30">
        <v>796</v>
      </c>
      <c r="Q5186" s="30" t="s">
        <v>47</v>
      </c>
      <c r="R5186" s="102">
        <v>30</v>
      </c>
      <c r="S5186" s="102">
        <v>4650</v>
      </c>
      <c r="T5186" s="323">
        <f t="shared" si="439"/>
        <v>139500</v>
      </c>
      <c r="U5186" s="323">
        <f t="shared" si="440"/>
        <v>156240.00000000003</v>
      </c>
      <c r="V5186" s="123"/>
      <c r="W5186" s="30">
        <v>2016</v>
      </c>
      <c r="X5186" s="123"/>
      <c r="Y5186" s="364"/>
      <c r="Z5186" s="364"/>
      <c r="AA5186" s="364"/>
      <c r="AB5186" s="364"/>
      <c r="AC5186" s="364"/>
      <c r="AD5186" s="364"/>
      <c r="AE5186" s="364"/>
      <c r="AF5186" s="364"/>
      <c r="AG5186" s="364"/>
      <c r="AH5186" s="39"/>
      <c r="AI5186" s="39"/>
      <c r="AJ5186" s="39"/>
      <c r="AK5186" s="39"/>
      <c r="AL5186" s="39"/>
      <c r="AM5186" s="39"/>
      <c r="AN5186" s="39"/>
      <c r="AO5186" s="39"/>
      <c r="AP5186" s="39"/>
      <c r="AQ5186" s="39"/>
      <c r="AR5186" s="39"/>
      <c r="AS5186" s="39"/>
      <c r="AT5186" s="39"/>
      <c r="AU5186" s="39"/>
      <c r="AV5186" s="39"/>
      <c r="AW5186" s="39"/>
      <c r="AX5186" s="39"/>
      <c r="AY5186" s="39"/>
      <c r="AZ5186" s="39"/>
      <c r="BA5186" s="39"/>
      <c r="BB5186" s="39"/>
      <c r="BC5186" s="39"/>
      <c r="BD5186" s="39"/>
      <c r="BE5186" s="39"/>
      <c r="BF5186" s="39"/>
    </row>
    <row r="5187" spans="1:58" s="40" customFormat="1" ht="50.1" customHeight="1">
      <c r="A5187" s="70" t="s">
        <v>13878</v>
      </c>
      <c r="B5187" s="54" t="s">
        <v>35</v>
      </c>
      <c r="C5187" s="220" t="s">
        <v>13879</v>
      </c>
      <c r="D5187" s="220" t="s">
        <v>6507</v>
      </c>
      <c r="E5187" s="220" t="s">
        <v>13880</v>
      </c>
      <c r="F5187" s="220" t="s">
        <v>13881</v>
      </c>
      <c r="G5187" s="30" t="s">
        <v>40</v>
      </c>
      <c r="H5187" s="239">
        <v>0</v>
      </c>
      <c r="I5187" s="313">
        <v>590000000</v>
      </c>
      <c r="J5187" s="68" t="s">
        <v>394</v>
      </c>
      <c r="K5187" s="30" t="s">
        <v>13233</v>
      </c>
      <c r="L5187" s="30" t="s">
        <v>396</v>
      </c>
      <c r="M5187" s="30" t="s">
        <v>69</v>
      </c>
      <c r="N5187" s="30" t="s">
        <v>9889</v>
      </c>
      <c r="O5187" s="30" t="s">
        <v>398</v>
      </c>
      <c r="P5187" s="32">
        <v>796</v>
      </c>
      <c r="Q5187" s="32" t="s">
        <v>47</v>
      </c>
      <c r="R5187" s="58">
        <v>2</v>
      </c>
      <c r="S5187" s="58">
        <v>12000</v>
      </c>
      <c r="T5187" s="58">
        <f>R5187*S5187</f>
        <v>24000</v>
      </c>
      <c r="U5187" s="58">
        <f>T5187*1.12</f>
        <v>26880.000000000004</v>
      </c>
      <c r="V5187" s="98"/>
      <c r="W5187" s="68">
        <v>2016</v>
      </c>
      <c r="X5187" s="30"/>
      <c r="Y5187" s="364"/>
      <c r="Z5187" s="364"/>
      <c r="AA5187" s="364"/>
      <c r="AB5187" s="364"/>
      <c r="AC5187" s="364"/>
      <c r="AD5187" s="364"/>
      <c r="AE5187" s="364"/>
      <c r="AF5187" s="364"/>
      <c r="AG5187" s="364"/>
      <c r="AH5187" s="39"/>
      <c r="AI5187" s="39"/>
      <c r="AJ5187" s="39"/>
      <c r="AK5187" s="39"/>
      <c r="AL5187" s="39"/>
      <c r="AM5187" s="39"/>
      <c r="AN5187" s="39"/>
      <c r="AO5187" s="39"/>
      <c r="AP5187" s="39"/>
      <c r="AQ5187" s="39"/>
      <c r="AR5187" s="39"/>
      <c r="AS5187" s="39"/>
      <c r="AT5187" s="39"/>
      <c r="AU5187" s="39"/>
      <c r="AV5187" s="39"/>
      <c r="AW5187" s="39"/>
      <c r="AX5187" s="39"/>
      <c r="AY5187" s="39"/>
      <c r="AZ5187" s="39"/>
      <c r="BA5187" s="39"/>
      <c r="BB5187" s="39"/>
      <c r="BC5187" s="39"/>
      <c r="BD5187" s="39"/>
      <c r="BE5187" s="39"/>
      <c r="BF5187" s="39"/>
    </row>
    <row r="5188" spans="1:58" s="40" customFormat="1" ht="50.1" customHeight="1">
      <c r="A5188" s="70" t="s">
        <v>13882</v>
      </c>
      <c r="B5188" s="54" t="s">
        <v>35</v>
      </c>
      <c r="C5188" s="220" t="s">
        <v>13883</v>
      </c>
      <c r="D5188" s="220" t="s">
        <v>13884</v>
      </c>
      <c r="E5188" s="220" t="s">
        <v>13885</v>
      </c>
      <c r="F5188" s="220" t="s">
        <v>13886</v>
      </c>
      <c r="G5188" s="30" t="s">
        <v>40</v>
      </c>
      <c r="H5188" s="239">
        <v>0</v>
      </c>
      <c r="I5188" s="313">
        <v>590000000</v>
      </c>
      <c r="J5188" s="68" t="s">
        <v>394</v>
      </c>
      <c r="K5188" s="30" t="s">
        <v>13233</v>
      </c>
      <c r="L5188" s="30" t="s">
        <v>396</v>
      </c>
      <c r="M5188" s="30" t="s">
        <v>69</v>
      </c>
      <c r="N5188" s="30" t="s">
        <v>9889</v>
      </c>
      <c r="O5188" s="30" t="s">
        <v>398</v>
      </c>
      <c r="P5188" s="32">
        <v>796</v>
      </c>
      <c r="Q5188" s="32" t="s">
        <v>47</v>
      </c>
      <c r="R5188" s="58">
        <v>24</v>
      </c>
      <c r="S5188" s="58">
        <v>15000</v>
      </c>
      <c r="T5188" s="58">
        <f>R5188*S5188</f>
        <v>360000</v>
      </c>
      <c r="U5188" s="58">
        <f>T5188*1.12</f>
        <v>403200.00000000006</v>
      </c>
      <c r="V5188" s="30"/>
      <c r="W5188" s="68">
        <v>2016</v>
      </c>
      <c r="X5188" s="123"/>
      <c r="Y5188" s="364"/>
      <c r="Z5188" s="364"/>
      <c r="AA5188" s="364"/>
      <c r="AB5188" s="364"/>
      <c r="AC5188" s="364"/>
      <c r="AD5188" s="364"/>
      <c r="AE5188" s="364"/>
      <c r="AF5188" s="364"/>
      <c r="AG5188" s="364"/>
      <c r="AH5188" s="39"/>
      <c r="AI5188" s="39"/>
      <c r="AJ5188" s="39"/>
      <c r="AK5188" s="39"/>
      <c r="AL5188" s="39"/>
      <c r="AM5188" s="39"/>
      <c r="AN5188" s="39"/>
      <c r="AO5188" s="39"/>
      <c r="AP5188" s="39"/>
      <c r="AQ5188" s="39"/>
      <c r="AR5188" s="39"/>
      <c r="AS5188" s="39"/>
      <c r="AT5188" s="39"/>
      <c r="AU5188" s="39"/>
      <c r="AV5188" s="39"/>
      <c r="AW5188" s="39"/>
      <c r="AX5188" s="39"/>
      <c r="AY5188" s="39"/>
      <c r="AZ5188" s="39"/>
      <c r="BA5188" s="39"/>
      <c r="BB5188" s="39"/>
      <c r="BC5188" s="39"/>
      <c r="BD5188" s="39"/>
      <c r="BE5188" s="39"/>
      <c r="BF5188" s="39"/>
    </row>
    <row r="5189" spans="1:58" s="40" customFormat="1" ht="50.1" customHeight="1">
      <c r="A5189" s="70" t="s">
        <v>13887</v>
      </c>
      <c r="B5189" s="54" t="s">
        <v>35</v>
      </c>
      <c r="C5189" s="220" t="s">
        <v>13888</v>
      </c>
      <c r="D5189" s="220" t="s">
        <v>9021</v>
      </c>
      <c r="E5189" s="220" t="s">
        <v>13889</v>
      </c>
      <c r="F5189" s="220" t="s">
        <v>13890</v>
      </c>
      <c r="G5189" s="30" t="s">
        <v>40</v>
      </c>
      <c r="H5189" s="239">
        <v>0</v>
      </c>
      <c r="I5189" s="313">
        <v>590000000</v>
      </c>
      <c r="J5189" s="68" t="s">
        <v>394</v>
      </c>
      <c r="K5189" s="30" t="s">
        <v>13233</v>
      </c>
      <c r="L5189" s="30" t="s">
        <v>396</v>
      </c>
      <c r="M5189" s="30" t="s">
        <v>69</v>
      </c>
      <c r="N5189" s="30" t="s">
        <v>11366</v>
      </c>
      <c r="O5189" s="30" t="s">
        <v>13891</v>
      </c>
      <c r="P5189" s="32">
        <v>796</v>
      </c>
      <c r="Q5189" s="32" t="s">
        <v>47</v>
      </c>
      <c r="R5189" s="58">
        <v>1</v>
      </c>
      <c r="S5189" s="58">
        <v>120000</v>
      </c>
      <c r="T5189" s="58">
        <f>R5189*S5189</f>
        <v>120000</v>
      </c>
      <c r="U5189" s="58">
        <f>T5189*1.12</f>
        <v>134400</v>
      </c>
      <c r="V5189" s="123"/>
      <c r="W5189" s="68">
        <v>2016</v>
      </c>
      <c r="X5189" s="123"/>
      <c r="Y5189" s="364"/>
      <c r="Z5189" s="364"/>
      <c r="AA5189" s="364"/>
      <c r="AB5189" s="364"/>
      <c r="AC5189" s="364"/>
      <c r="AD5189" s="364"/>
      <c r="AE5189" s="364"/>
      <c r="AF5189" s="364"/>
      <c r="AG5189" s="364"/>
      <c r="AH5189" s="39"/>
      <c r="AI5189" s="39"/>
      <c r="AJ5189" s="39"/>
      <c r="AK5189" s="39"/>
      <c r="AL5189" s="39"/>
      <c r="AM5189" s="39"/>
      <c r="AN5189" s="39"/>
      <c r="AO5189" s="39"/>
      <c r="AP5189" s="39"/>
      <c r="AQ5189" s="39"/>
      <c r="AR5189" s="39"/>
      <c r="AS5189" s="39"/>
      <c r="AT5189" s="39"/>
      <c r="AU5189" s="39"/>
      <c r="AV5189" s="39"/>
      <c r="AW5189" s="39"/>
      <c r="AX5189" s="39"/>
      <c r="AY5189" s="39"/>
      <c r="AZ5189" s="39"/>
      <c r="BA5189" s="39"/>
      <c r="BB5189" s="39"/>
      <c r="BC5189" s="39"/>
      <c r="BD5189" s="39"/>
      <c r="BE5189" s="39"/>
      <c r="BF5189" s="39"/>
    </row>
    <row r="5190" spans="1:58" s="40" customFormat="1" ht="50.1" customHeight="1">
      <c r="A5190" s="70" t="s">
        <v>13892</v>
      </c>
      <c r="B5190" s="54" t="s">
        <v>35</v>
      </c>
      <c r="C5190" s="220" t="s">
        <v>1213</v>
      </c>
      <c r="D5190" s="220" t="s">
        <v>1214</v>
      </c>
      <c r="E5190" s="220" t="s">
        <v>1215</v>
      </c>
      <c r="F5190" s="220" t="s">
        <v>13893</v>
      </c>
      <c r="G5190" s="30" t="s">
        <v>40</v>
      </c>
      <c r="H5190" s="239">
        <v>0</v>
      </c>
      <c r="I5190" s="313">
        <v>590000000</v>
      </c>
      <c r="J5190" s="68" t="s">
        <v>394</v>
      </c>
      <c r="K5190" s="30" t="s">
        <v>13233</v>
      </c>
      <c r="L5190" s="30" t="s">
        <v>396</v>
      </c>
      <c r="M5190" s="30" t="s">
        <v>69</v>
      </c>
      <c r="N5190" s="30" t="s">
        <v>11366</v>
      </c>
      <c r="O5190" s="30" t="s">
        <v>13891</v>
      </c>
      <c r="P5190" s="32">
        <v>796</v>
      </c>
      <c r="Q5190" s="32" t="s">
        <v>47</v>
      </c>
      <c r="R5190" s="58">
        <v>1</v>
      </c>
      <c r="S5190" s="58">
        <v>14000</v>
      </c>
      <c r="T5190" s="58">
        <f>R5190*S5190</f>
        <v>14000</v>
      </c>
      <c r="U5190" s="58">
        <f>T5190*1.12</f>
        <v>15680.000000000002</v>
      </c>
      <c r="V5190" s="123"/>
      <c r="W5190" s="68">
        <v>2016</v>
      </c>
      <c r="X5190" s="123"/>
      <c r="Y5190" s="364"/>
      <c r="Z5190" s="364"/>
      <c r="AA5190" s="364"/>
      <c r="AB5190" s="364"/>
      <c r="AC5190" s="364"/>
      <c r="AD5190" s="364"/>
      <c r="AE5190" s="364"/>
      <c r="AF5190" s="364"/>
      <c r="AG5190" s="364"/>
      <c r="AH5190" s="39"/>
      <c r="AI5190" s="39"/>
      <c r="AJ5190" s="39"/>
      <c r="AK5190" s="39"/>
      <c r="AL5190" s="39"/>
      <c r="AM5190" s="39"/>
      <c r="AN5190" s="39"/>
      <c r="AO5190" s="39"/>
      <c r="AP5190" s="39"/>
      <c r="AQ5190" s="39"/>
      <c r="AR5190" s="39"/>
      <c r="AS5190" s="39"/>
      <c r="AT5190" s="39"/>
      <c r="AU5190" s="39"/>
      <c r="AV5190" s="39"/>
      <c r="AW5190" s="39"/>
      <c r="AX5190" s="39"/>
      <c r="AY5190" s="39"/>
      <c r="AZ5190" s="39"/>
      <c r="BA5190" s="39"/>
      <c r="BB5190" s="39"/>
      <c r="BC5190" s="39"/>
      <c r="BD5190" s="39"/>
      <c r="BE5190" s="39"/>
      <c r="BF5190" s="39"/>
    </row>
    <row r="5191" spans="1:58" s="40" customFormat="1" ht="50.1" customHeight="1">
      <c r="A5191" s="70" t="s">
        <v>13897</v>
      </c>
      <c r="B5191" s="30" t="s">
        <v>35</v>
      </c>
      <c r="C5191" s="42" t="s">
        <v>2856</v>
      </c>
      <c r="D5191" s="42" t="s">
        <v>2811</v>
      </c>
      <c r="E5191" s="42" t="s">
        <v>2857</v>
      </c>
      <c r="F5191" s="42"/>
      <c r="G5191" s="32" t="s">
        <v>40</v>
      </c>
      <c r="H5191" s="30">
        <v>0</v>
      </c>
      <c r="I5191" s="67">
        <v>590000000</v>
      </c>
      <c r="J5191" s="32" t="s">
        <v>41</v>
      </c>
      <c r="K5191" s="32" t="s">
        <v>13233</v>
      </c>
      <c r="L5191" s="32" t="s">
        <v>43</v>
      </c>
      <c r="M5191" s="32" t="s">
        <v>84</v>
      </c>
      <c r="N5191" s="54" t="s">
        <v>154</v>
      </c>
      <c r="O5191" s="54" t="s">
        <v>166</v>
      </c>
      <c r="P5191" s="32">
        <v>168</v>
      </c>
      <c r="Q5191" s="30" t="s">
        <v>163</v>
      </c>
      <c r="R5191" s="373">
        <v>0.85</v>
      </c>
      <c r="S5191" s="58">
        <v>213000</v>
      </c>
      <c r="T5191" s="58">
        <v>213000</v>
      </c>
      <c r="U5191" s="58">
        <f t="shared" ref="U5191" si="441">T5191*1.12</f>
        <v>238560.00000000003</v>
      </c>
      <c r="V5191" s="32"/>
      <c r="W5191" s="32">
        <v>2016</v>
      </c>
      <c r="X5191" s="32"/>
      <c r="Y5191" s="364"/>
      <c r="Z5191" s="364"/>
      <c r="AA5191" s="364"/>
      <c r="AB5191" s="364"/>
      <c r="AC5191" s="364"/>
      <c r="AD5191" s="364"/>
      <c r="AE5191" s="364"/>
      <c r="AF5191" s="364"/>
      <c r="AG5191" s="364"/>
      <c r="AH5191" s="39"/>
      <c r="AI5191" s="39"/>
      <c r="AJ5191" s="39"/>
      <c r="AK5191" s="39"/>
      <c r="AL5191" s="39"/>
      <c r="AM5191" s="39"/>
      <c r="AN5191" s="39"/>
      <c r="AO5191" s="39"/>
      <c r="AP5191" s="39"/>
      <c r="AQ5191" s="39"/>
      <c r="AR5191" s="39"/>
      <c r="AS5191" s="39"/>
      <c r="AT5191" s="39"/>
      <c r="AU5191" s="39"/>
      <c r="AV5191" s="39"/>
      <c r="AW5191" s="39"/>
      <c r="AX5191" s="39"/>
      <c r="AY5191" s="39"/>
      <c r="AZ5191" s="39"/>
      <c r="BA5191" s="39"/>
      <c r="BB5191" s="39"/>
      <c r="BC5191" s="39"/>
      <c r="BD5191" s="39"/>
      <c r="BE5191" s="39"/>
      <c r="BF5191" s="39"/>
    </row>
    <row r="5192" spans="1:58" s="40" customFormat="1" ht="50.1" customHeight="1">
      <c r="A5192" s="70" t="s">
        <v>13899</v>
      </c>
      <c r="B5192" s="30" t="s">
        <v>35</v>
      </c>
      <c r="C5192" s="220" t="s">
        <v>6180</v>
      </c>
      <c r="D5192" s="42" t="s">
        <v>6088</v>
      </c>
      <c r="E5192" s="220" t="s">
        <v>6181</v>
      </c>
      <c r="F5192" s="220"/>
      <c r="G5192" s="32" t="s">
        <v>40</v>
      </c>
      <c r="H5192" s="30">
        <v>0</v>
      </c>
      <c r="I5192" s="32">
        <v>590000000</v>
      </c>
      <c r="J5192" s="31" t="s">
        <v>41</v>
      </c>
      <c r="K5192" s="32" t="s">
        <v>13233</v>
      </c>
      <c r="L5192" s="32" t="s">
        <v>43</v>
      </c>
      <c r="M5192" s="32" t="s">
        <v>84</v>
      </c>
      <c r="N5192" s="54" t="s">
        <v>154</v>
      </c>
      <c r="O5192" s="32" t="s">
        <v>155</v>
      </c>
      <c r="P5192" s="32">
        <v>168</v>
      </c>
      <c r="Q5192" s="30" t="s">
        <v>163</v>
      </c>
      <c r="R5192" s="373">
        <v>0.215</v>
      </c>
      <c r="S5192" s="58">
        <v>583000</v>
      </c>
      <c r="T5192" s="119">
        <f>R5192*S5192</f>
        <v>125345</v>
      </c>
      <c r="U5192" s="58">
        <f t="shared" ref="U5192:U5193" si="442">T5192*1.12</f>
        <v>140386.40000000002</v>
      </c>
      <c r="V5192" s="221"/>
      <c r="W5192" s="32">
        <v>2016</v>
      </c>
      <c r="X5192" s="221"/>
      <c r="Y5192" s="364"/>
      <c r="Z5192" s="364"/>
      <c r="AA5192" s="364"/>
      <c r="AB5192" s="364"/>
      <c r="AC5192" s="364"/>
      <c r="AD5192" s="364"/>
      <c r="AE5192" s="364"/>
      <c r="AF5192" s="364"/>
      <c r="AG5192" s="364"/>
      <c r="AH5192" s="39"/>
      <c r="AI5192" s="39"/>
      <c r="AJ5192" s="39"/>
      <c r="AK5192" s="39"/>
      <c r="AL5192" s="39"/>
      <c r="AM5192" s="39"/>
      <c r="AN5192" s="39"/>
      <c r="AO5192" s="39"/>
      <c r="AP5192" s="39"/>
      <c r="AQ5192" s="39"/>
      <c r="AR5192" s="39"/>
      <c r="AS5192" s="39"/>
      <c r="AT5192" s="39"/>
      <c r="AU5192" s="39"/>
      <c r="AV5192" s="39"/>
      <c r="AW5192" s="39"/>
      <c r="AX5192" s="39"/>
      <c r="AY5192" s="39"/>
      <c r="AZ5192" s="39"/>
      <c r="BA5192" s="39"/>
      <c r="BB5192" s="39"/>
      <c r="BC5192" s="39"/>
      <c r="BD5192" s="39"/>
      <c r="BE5192" s="39"/>
      <c r="BF5192" s="39"/>
    </row>
    <row r="5193" spans="1:58" s="40" customFormat="1" ht="50.1" customHeight="1">
      <c r="A5193" s="70" t="s">
        <v>13900</v>
      </c>
      <c r="B5193" s="30" t="s">
        <v>35</v>
      </c>
      <c r="C5193" s="453" t="s">
        <v>13901</v>
      </c>
      <c r="D5193" s="453" t="s">
        <v>6088</v>
      </c>
      <c r="E5193" s="453" t="s">
        <v>13902</v>
      </c>
      <c r="F5193" s="220"/>
      <c r="G5193" s="32" t="s">
        <v>40</v>
      </c>
      <c r="H5193" s="30">
        <v>0</v>
      </c>
      <c r="I5193" s="32">
        <v>590000000</v>
      </c>
      <c r="J5193" s="31" t="s">
        <v>41</v>
      </c>
      <c r="K5193" s="32" t="s">
        <v>13233</v>
      </c>
      <c r="L5193" s="32" t="s">
        <v>43</v>
      </c>
      <c r="M5193" s="32" t="s">
        <v>84</v>
      </c>
      <c r="N5193" s="54" t="s">
        <v>154</v>
      </c>
      <c r="O5193" s="32" t="s">
        <v>155</v>
      </c>
      <c r="P5193" s="32">
        <v>168</v>
      </c>
      <c r="Q5193" s="30" t="s">
        <v>163</v>
      </c>
      <c r="R5193" s="373">
        <v>0.13</v>
      </c>
      <c r="S5193" s="58">
        <v>233000</v>
      </c>
      <c r="T5193" s="119">
        <f>R5193*S5193</f>
        <v>30290</v>
      </c>
      <c r="U5193" s="58">
        <f t="shared" si="442"/>
        <v>33924.800000000003</v>
      </c>
      <c r="V5193" s="221"/>
      <c r="W5193" s="32">
        <v>2016</v>
      </c>
      <c r="X5193" s="221"/>
      <c r="Y5193" s="364"/>
      <c r="Z5193" s="364"/>
      <c r="AA5193" s="364"/>
      <c r="AB5193" s="364"/>
      <c r="AC5193" s="364"/>
      <c r="AD5193" s="364"/>
      <c r="AE5193" s="364"/>
      <c r="AF5193" s="364"/>
      <c r="AG5193" s="364"/>
      <c r="AH5193" s="39"/>
      <c r="AI5193" s="39"/>
      <c r="AJ5193" s="39"/>
      <c r="AK5193" s="39"/>
      <c r="AL5193" s="39"/>
      <c r="AM5193" s="39"/>
      <c r="AN5193" s="39"/>
      <c r="AO5193" s="39"/>
      <c r="AP5193" s="39"/>
      <c r="AQ5193" s="39"/>
      <c r="AR5193" s="39"/>
      <c r="AS5193" s="39"/>
      <c r="AT5193" s="39"/>
      <c r="AU5193" s="39"/>
      <c r="AV5193" s="39"/>
      <c r="AW5193" s="39"/>
      <c r="AX5193" s="39"/>
      <c r="AY5193" s="39"/>
      <c r="AZ5193" s="39"/>
      <c r="BA5193" s="39"/>
      <c r="BB5193" s="39"/>
      <c r="BC5193" s="39"/>
      <c r="BD5193" s="39"/>
      <c r="BE5193" s="39"/>
      <c r="BF5193" s="39"/>
    </row>
    <row r="5194" spans="1:58" s="40" customFormat="1" ht="50.1" customHeight="1">
      <c r="A5194" s="70" t="s">
        <v>13904</v>
      </c>
      <c r="B5194" s="30" t="s">
        <v>35</v>
      </c>
      <c r="C5194" s="418" t="s">
        <v>13905</v>
      </c>
      <c r="D5194" s="418" t="s">
        <v>6088</v>
      </c>
      <c r="E5194" s="418" t="s">
        <v>13906</v>
      </c>
      <c r="F5194" s="42"/>
      <c r="G5194" s="32" t="s">
        <v>40</v>
      </c>
      <c r="H5194" s="30">
        <v>0</v>
      </c>
      <c r="I5194" s="67">
        <v>590000000</v>
      </c>
      <c r="J5194" s="32" t="s">
        <v>41</v>
      </c>
      <c r="K5194" s="32" t="s">
        <v>13233</v>
      </c>
      <c r="L5194" s="32" t="s">
        <v>43</v>
      </c>
      <c r="M5194" s="32" t="s">
        <v>84</v>
      </c>
      <c r="N5194" s="54" t="s">
        <v>154</v>
      </c>
      <c r="O5194" s="54" t="s">
        <v>166</v>
      </c>
      <c r="P5194" s="32">
        <v>168</v>
      </c>
      <c r="Q5194" s="30" t="s">
        <v>163</v>
      </c>
      <c r="R5194" s="373">
        <v>1E-3</v>
      </c>
      <c r="S5194" s="58">
        <v>2900000</v>
      </c>
      <c r="T5194" s="58">
        <f t="shared" ref="T5194:T5199" si="443">R5194*S5194</f>
        <v>2900</v>
      </c>
      <c r="U5194" s="58">
        <f t="shared" ref="U5194:U5199" si="444">T5194*1.12</f>
        <v>3248.0000000000005</v>
      </c>
      <c r="V5194" s="32"/>
      <c r="W5194" s="32">
        <v>2016</v>
      </c>
      <c r="X5194" s="32"/>
      <c r="Y5194" s="364"/>
      <c r="Z5194" s="364"/>
      <c r="AA5194" s="364"/>
      <c r="AB5194" s="364"/>
      <c r="AC5194" s="364"/>
      <c r="AD5194" s="364"/>
      <c r="AE5194" s="364"/>
      <c r="AF5194" s="364"/>
      <c r="AG5194" s="364"/>
      <c r="AH5194" s="39"/>
      <c r="AI5194" s="39"/>
      <c r="AJ5194" s="39"/>
      <c r="AK5194" s="39"/>
      <c r="AL5194" s="39"/>
      <c r="AM5194" s="39"/>
      <c r="AN5194" s="39"/>
      <c r="AO5194" s="39"/>
      <c r="AP5194" s="39"/>
      <c r="AQ5194" s="39"/>
      <c r="AR5194" s="39"/>
      <c r="AS5194" s="39"/>
      <c r="AT5194" s="39"/>
      <c r="AU5194" s="39"/>
      <c r="AV5194" s="39"/>
      <c r="AW5194" s="39"/>
      <c r="AX5194" s="39"/>
      <c r="AY5194" s="39"/>
      <c r="AZ5194" s="39"/>
      <c r="BA5194" s="39"/>
      <c r="BB5194" s="39"/>
      <c r="BC5194" s="39"/>
      <c r="BD5194" s="39"/>
      <c r="BE5194" s="39"/>
      <c r="BF5194" s="39"/>
    </row>
    <row r="5195" spans="1:58" s="40" customFormat="1" ht="50.1" customHeight="1">
      <c r="A5195" s="70" t="s">
        <v>13907</v>
      </c>
      <c r="B5195" s="30" t="s">
        <v>35</v>
      </c>
      <c r="C5195" s="31" t="s">
        <v>6159</v>
      </c>
      <c r="D5195" s="31" t="s">
        <v>6088</v>
      </c>
      <c r="E5195" s="31" t="s">
        <v>13908</v>
      </c>
      <c r="F5195" s="31" t="s">
        <v>48</v>
      </c>
      <c r="G5195" s="32" t="s">
        <v>40</v>
      </c>
      <c r="H5195" s="33">
        <v>0</v>
      </c>
      <c r="I5195" s="67">
        <v>590000000</v>
      </c>
      <c r="J5195" s="32" t="s">
        <v>41</v>
      </c>
      <c r="K5195" s="32" t="s">
        <v>13233</v>
      </c>
      <c r="L5195" s="32" t="s">
        <v>43</v>
      </c>
      <c r="M5195" s="32" t="s">
        <v>84</v>
      </c>
      <c r="N5195" s="32" t="s">
        <v>154</v>
      </c>
      <c r="O5195" s="32" t="s">
        <v>155</v>
      </c>
      <c r="P5195" s="32">
        <v>168</v>
      </c>
      <c r="Q5195" s="32" t="s">
        <v>163</v>
      </c>
      <c r="R5195" s="372">
        <v>0.112</v>
      </c>
      <c r="S5195" s="102">
        <v>264500</v>
      </c>
      <c r="T5195" s="102">
        <f t="shared" si="443"/>
        <v>29624</v>
      </c>
      <c r="U5195" s="316">
        <f t="shared" si="444"/>
        <v>33178.880000000005</v>
      </c>
      <c r="V5195" s="37" t="s">
        <v>48</v>
      </c>
      <c r="W5195" s="32">
        <v>2016</v>
      </c>
      <c r="X5195" s="38" t="s">
        <v>48</v>
      </c>
      <c r="Y5195" s="364"/>
      <c r="Z5195" s="364"/>
      <c r="AA5195" s="364"/>
      <c r="AB5195" s="364"/>
      <c r="AC5195" s="364"/>
      <c r="AD5195" s="364"/>
      <c r="AE5195" s="364"/>
      <c r="AF5195" s="364"/>
      <c r="AG5195" s="364"/>
      <c r="AH5195" s="39"/>
      <c r="AI5195" s="39"/>
      <c r="AJ5195" s="39"/>
      <c r="AK5195" s="39"/>
      <c r="AL5195" s="39"/>
      <c r="AM5195" s="39"/>
      <c r="AN5195" s="39"/>
      <c r="AO5195" s="39"/>
      <c r="AP5195" s="39"/>
      <c r="AQ5195" s="39"/>
      <c r="AR5195" s="39"/>
      <c r="AS5195" s="39"/>
      <c r="AT5195" s="39"/>
      <c r="AU5195" s="39"/>
      <c r="AV5195" s="39"/>
      <c r="AW5195" s="39"/>
      <c r="AX5195" s="39"/>
      <c r="AY5195" s="39"/>
      <c r="AZ5195" s="39"/>
      <c r="BA5195" s="39"/>
      <c r="BB5195" s="39"/>
      <c r="BC5195" s="39"/>
      <c r="BD5195" s="39"/>
      <c r="BE5195" s="39"/>
      <c r="BF5195" s="39"/>
    </row>
    <row r="5196" spans="1:58" s="40" customFormat="1" ht="50.1" customHeight="1">
      <c r="A5196" s="70" t="s">
        <v>13909</v>
      </c>
      <c r="B5196" s="30" t="s">
        <v>35</v>
      </c>
      <c r="C5196" s="418" t="s">
        <v>13910</v>
      </c>
      <c r="D5196" s="418" t="s">
        <v>6088</v>
      </c>
      <c r="E5196" s="418" t="s">
        <v>13911</v>
      </c>
      <c r="F5196" s="31" t="s">
        <v>48</v>
      </c>
      <c r="G5196" s="32" t="s">
        <v>40</v>
      </c>
      <c r="H5196" s="33">
        <v>0</v>
      </c>
      <c r="I5196" s="67">
        <v>590000000</v>
      </c>
      <c r="J5196" s="32" t="s">
        <v>41</v>
      </c>
      <c r="K5196" s="32" t="s">
        <v>13233</v>
      </c>
      <c r="L5196" s="32" t="s">
        <v>43</v>
      </c>
      <c r="M5196" s="32" t="s">
        <v>84</v>
      </c>
      <c r="N5196" s="32" t="s">
        <v>154</v>
      </c>
      <c r="O5196" s="32" t="s">
        <v>155</v>
      </c>
      <c r="P5196" s="32">
        <v>168</v>
      </c>
      <c r="Q5196" s="32" t="s">
        <v>163</v>
      </c>
      <c r="R5196" s="372">
        <v>0.14199999999999999</v>
      </c>
      <c r="S5196" s="102">
        <v>233000</v>
      </c>
      <c r="T5196" s="102">
        <f t="shared" si="443"/>
        <v>33086</v>
      </c>
      <c r="U5196" s="316">
        <f t="shared" si="444"/>
        <v>37056.320000000007</v>
      </c>
      <c r="V5196" s="37" t="s">
        <v>48</v>
      </c>
      <c r="W5196" s="32">
        <v>2016</v>
      </c>
      <c r="X5196" s="38" t="s">
        <v>48</v>
      </c>
      <c r="Y5196" s="364"/>
      <c r="Z5196" s="364"/>
      <c r="AA5196" s="364"/>
      <c r="AB5196" s="364"/>
      <c r="AC5196" s="364"/>
      <c r="AD5196" s="364"/>
      <c r="AE5196" s="364"/>
      <c r="AF5196" s="364"/>
      <c r="AG5196" s="364"/>
      <c r="AH5196" s="39"/>
      <c r="AI5196" s="39"/>
      <c r="AJ5196" s="39"/>
      <c r="AK5196" s="39"/>
      <c r="AL5196" s="39"/>
      <c r="AM5196" s="39"/>
      <c r="AN5196" s="39"/>
      <c r="AO5196" s="39"/>
      <c r="AP5196" s="39"/>
      <c r="AQ5196" s="39"/>
      <c r="AR5196" s="39"/>
      <c r="AS5196" s="39"/>
      <c r="AT5196" s="39"/>
      <c r="AU5196" s="39"/>
      <c r="AV5196" s="39"/>
      <c r="AW5196" s="39"/>
      <c r="AX5196" s="39"/>
      <c r="AY5196" s="39"/>
      <c r="AZ5196" s="39"/>
      <c r="BA5196" s="39"/>
      <c r="BB5196" s="39"/>
      <c r="BC5196" s="39"/>
      <c r="BD5196" s="39"/>
      <c r="BE5196" s="39"/>
      <c r="BF5196" s="39"/>
    </row>
    <row r="5197" spans="1:58" s="40" customFormat="1" ht="50.1" customHeight="1">
      <c r="A5197" s="70" t="s">
        <v>13912</v>
      </c>
      <c r="B5197" s="30" t="s">
        <v>35</v>
      </c>
      <c r="C5197" s="128" t="s">
        <v>13913</v>
      </c>
      <c r="D5197" s="418" t="s">
        <v>6088</v>
      </c>
      <c r="E5197" s="418" t="s">
        <v>13914</v>
      </c>
      <c r="F5197" s="31" t="s">
        <v>48</v>
      </c>
      <c r="G5197" s="32" t="s">
        <v>40</v>
      </c>
      <c r="H5197" s="33">
        <v>0</v>
      </c>
      <c r="I5197" s="67">
        <v>590000000</v>
      </c>
      <c r="J5197" s="32" t="s">
        <v>41</v>
      </c>
      <c r="K5197" s="32" t="s">
        <v>13233</v>
      </c>
      <c r="L5197" s="32" t="s">
        <v>43</v>
      </c>
      <c r="M5197" s="32" t="s">
        <v>84</v>
      </c>
      <c r="N5197" s="32" t="s">
        <v>154</v>
      </c>
      <c r="O5197" s="32" t="s">
        <v>155</v>
      </c>
      <c r="P5197" s="32">
        <v>168</v>
      </c>
      <c r="Q5197" s="32" t="s">
        <v>163</v>
      </c>
      <c r="R5197" s="372">
        <v>0.67800000000000005</v>
      </c>
      <c r="S5197" s="102">
        <v>233000</v>
      </c>
      <c r="T5197" s="102">
        <f t="shared" si="443"/>
        <v>157974</v>
      </c>
      <c r="U5197" s="316">
        <f t="shared" si="444"/>
        <v>176930.88</v>
      </c>
      <c r="V5197" s="37" t="s">
        <v>48</v>
      </c>
      <c r="W5197" s="32">
        <v>2016</v>
      </c>
      <c r="X5197" s="38" t="s">
        <v>48</v>
      </c>
      <c r="Y5197" s="364"/>
      <c r="Z5197" s="364"/>
      <c r="AA5197" s="364"/>
      <c r="AB5197" s="364"/>
      <c r="AC5197" s="364"/>
      <c r="AD5197" s="364"/>
      <c r="AE5197" s="364"/>
      <c r="AF5197" s="364"/>
      <c r="AG5197" s="364"/>
      <c r="AH5197" s="39"/>
      <c r="AI5197" s="39"/>
      <c r="AJ5197" s="39"/>
      <c r="AK5197" s="39"/>
      <c r="AL5197" s="39"/>
      <c r="AM5197" s="39"/>
      <c r="AN5197" s="39"/>
      <c r="AO5197" s="39"/>
      <c r="AP5197" s="39"/>
      <c r="AQ5197" s="39"/>
      <c r="AR5197" s="39"/>
      <c r="AS5197" s="39"/>
      <c r="AT5197" s="39"/>
      <c r="AU5197" s="39"/>
      <c r="AV5197" s="39"/>
      <c r="AW5197" s="39"/>
      <c r="AX5197" s="39"/>
      <c r="AY5197" s="39"/>
      <c r="AZ5197" s="39"/>
      <c r="BA5197" s="39"/>
      <c r="BB5197" s="39"/>
      <c r="BC5197" s="39"/>
      <c r="BD5197" s="39"/>
      <c r="BE5197" s="39"/>
      <c r="BF5197" s="39"/>
    </row>
    <row r="5198" spans="1:58" s="40" customFormat="1" ht="50.1" customHeight="1">
      <c r="A5198" s="70" t="s">
        <v>13915</v>
      </c>
      <c r="B5198" s="30" t="s">
        <v>35</v>
      </c>
      <c r="C5198" s="418" t="s">
        <v>13916</v>
      </c>
      <c r="D5198" s="418" t="s">
        <v>13917</v>
      </c>
      <c r="E5198" s="418" t="s">
        <v>13918</v>
      </c>
      <c r="F5198" s="31" t="s">
        <v>48</v>
      </c>
      <c r="G5198" s="32" t="s">
        <v>40</v>
      </c>
      <c r="H5198" s="33">
        <v>0</v>
      </c>
      <c r="I5198" s="67">
        <v>590000000</v>
      </c>
      <c r="J5198" s="32" t="s">
        <v>41</v>
      </c>
      <c r="K5198" s="32" t="s">
        <v>13233</v>
      </c>
      <c r="L5198" s="32" t="s">
        <v>43</v>
      </c>
      <c r="M5198" s="32" t="s">
        <v>84</v>
      </c>
      <c r="N5198" s="32" t="s">
        <v>154</v>
      </c>
      <c r="O5198" s="32" t="s">
        <v>155</v>
      </c>
      <c r="P5198" s="32">
        <v>168</v>
      </c>
      <c r="Q5198" s="32" t="s">
        <v>163</v>
      </c>
      <c r="R5198" s="372">
        <v>2.0649999999999999</v>
      </c>
      <c r="S5198" s="102">
        <v>850000</v>
      </c>
      <c r="T5198" s="102">
        <f t="shared" si="443"/>
        <v>1755250</v>
      </c>
      <c r="U5198" s="316">
        <f t="shared" si="444"/>
        <v>1965880.0000000002</v>
      </c>
      <c r="V5198" s="37" t="s">
        <v>48</v>
      </c>
      <c r="W5198" s="32">
        <v>2016</v>
      </c>
      <c r="X5198" s="38" t="s">
        <v>48</v>
      </c>
      <c r="Y5198" s="364"/>
      <c r="Z5198" s="364"/>
      <c r="AA5198" s="364"/>
      <c r="AB5198" s="364"/>
      <c r="AC5198" s="364"/>
      <c r="AD5198" s="364"/>
      <c r="AE5198" s="364"/>
      <c r="AF5198" s="364"/>
      <c r="AG5198" s="364"/>
      <c r="AH5198" s="39"/>
      <c r="AI5198" s="39"/>
      <c r="AJ5198" s="39"/>
      <c r="AK5198" s="39"/>
      <c r="AL5198" s="39"/>
      <c r="AM5198" s="39"/>
      <c r="AN5198" s="39"/>
      <c r="AO5198" s="39"/>
      <c r="AP5198" s="39"/>
      <c r="AQ5198" s="39"/>
      <c r="AR5198" s="39"/>
      <c r="AS5198" s="39"/>
      <c r="AT5198" s="39"/>
      <c r="AU5198" s="39"/>
      <c r="AV5198" s="39"/>
      <c r="AW5198" s="39"/>
      <c r="AX5198" s="39"/>
      <c r="AY5198" s="39"/>
      <c r="AZ5198" s="39"/>
      <c r="BA5198" s="39"/>
      <c r="BB5198" s="39"/>
      <c r="BC5198" s="39"/>
      <c r="BD5198" s="39"/>
      <c r="BE5198" s="39"/>
      <c r="BF5198" s="39"/>
    </row>
    <row r="5199" spans="1:58" s="40" customFormat="1" ht="50.1" customHeight="1">
      <c r="A5199" s="70" t="s">
        <v>13919</v>
      </c>
      <c r="B5199" s="30" t="s">
        <v>35</v>
      </c>
      <c r="C5199" s="418" t="s">
        <v>13920</v>
      </c>
      <c r="D5199" s="418" t="s">
        <v>6783</v>
      </c>
      <c r="E5199" s="418" t="s">
        <v>13921</v>
      </c>
      <c r="F5199" s="31" t="s">
        <v>48</v>
      </c>
      <c r="G5199" s="32" t="s">
        <v>40</v>
      </c>
      <c r="H5199" s="33">
        <v>0</v>
      </c>
      <c r="I5199" s="67">
        <v>590000000</v>
      </c>
      <c r="J5199" s="32" t="s">
        <v>41</v>
      </c>
      <c r="K5199" s="32" t="s">
        <v>13233</v>
      </c>
      <c r="L5199" s="32" t="s">
        <v>43</v>
      </c>
      <c r="M5199" s="32" t="s">
        <v>84</v>
      </c>
      <c r="N5199" s="32" t="s">
        <v>154</v>
      </c>
      <c r="O5199" s="32" t="s">
        <v>155</v>
      </c>
      <c r="P5199" s="32">
        <v>166</v>
      </c>
      <c r="Q5199" s="32" t="s">
        <v>134</v>
      </c>
      <c r="R5199" s="372">
        <v>780</v>
      </c>
      <c r="S5199" s="102">
        <v>247</v>
      </c>
      <c r="T5199" s="102">
        <f t="shared" si="443"/>
        <v>192660</v>
      </c>
      <c r="U5199" s="316">
        <f t="shared" si="444"/>
        <v>215779.20000000001</v>
      </c>
      <c r="V5199" s="37" t="s">
        <v>48</v>
      </c>
      <c r="W5199" s="32">
        <v>2016</v>
      </c>
      <c r="X5199" s="38" t="s">
        <v>48</v>
      </c>
      <c r="Y5199" s="364"/>
      <c r="Z5199" s="364"/>
      <c r="AA5199" s="364"/>
      <c r="AB5199" s="364"/>
      <c r="AC5199" s="364"/>
      <c r="AD5199" s="364"/>
      <c r="AE5199" s="364"/>
      <c r="AF5199" s="364"/>
      <c r="AG5199" s="364"/>
      <c r="AH5199" s="39"/>
      <c r="AI5199" s="39"/>
      <c r="AJ5199" s="39"/>
      <c r="AK5199" s="39"/>
      <c r="AL5199" s="39"/>
      <c r="AM5199" s="39"/>
      <c r="AN5199" s="39"/>
      <c r="AO5199" s="39"/>
      <c r="AP5199" s="39"/>
      <c r="AQ5199" s="39"/>
      <c r="AR5199" s="39"/>
      <c r="AS5199" s="39"/>
      <c r="AT5199" s="39"/>
      <c r="AU5199" s="39"/>
      <c r="AV5199" s="39"/>
      <c r="AW5199" s="39"/>
      <c r="AX5199" s="39"/>
      <c r="AY5199" s="39"/>
      <c r="AZ5199" s="39"/>
      <c r="BA5199" s="39"/>
      <c r="BB5199" s="39"/>
      <c r="BC5199" s="39"/>
      <c r="BD5199" s="39"/>
      <c r="BE5199" s="39"/>
      <c r="BF5199" s="39"/>
    </row>
    <row r="5200" spans="1:58" s="40" customFormat="1" ht="50.1" customHeight="1">
      <c r="A5200" s="70" t="s">
        <v>13925</v>
      </c>
      <c r="B5200" s="30" t="s">
        <v>35</v>
      </c>
      <c r="C5200" s="42" t="s">
        <v>13926</v>
      </c>
      <c r="D5200" s="42" t="s">
        <v>6831</v>
      </c>
      <c r="E5200" s="42" t="s">
        <v>13927</v>
      </c>
      <c r="F5200" s="161"/>
      <c r="G5200" s="32" t="s">
        <v>40</v>
      </c>
      <c r="H5200" s="30">
        <v>0</v>
      </c>
      <c r="I5200" s="67">
        <v>590000000</v>
      </c>
      <c r="J5200" s="32" t="s">
        <v>41</v>
      </c>
      <c r="K5200" s="32" t="s">
        <v>13289</v>
      </c>
      <c r="L5200" s="32" t="s">
        <v>43</v>
      </c>
      <c r="M5200" s="32" t="s">
        <v>84</v>
      </c>
      <c r="N5200" s="54" t="s">
        <v>154</v>
      </c>
      <c r="O5200" s="54" t="s">
        <v>166</v>
      </c>
      <c r="P5200" s="32">
        <v>168</v>
      </c>
      <c r="Q5200" s="30" t="s">
        <v>163</v>
      </c>
      <c r="R5200" s="373">
        <v>1</v>
      </c>
      <c r="S5200" s="58">
        <v>317000</v>
      </c>
      <c r="T5200" s="58">
        <f>R5200*S5200</f>
        <v>317000</v>
      </c>
      <c r="U5200" s="58">
        <f t="shared" ref="U5200" si="445">T5200*1.12</f>
        <v>355040.00000000006</v>
      </c>
      <c r="V5200" s="56"/>
      <c r="W5200" s="32">
        <v>2016</v>
      </c>
      <c r="X5200" s="32"/>
      <c r="Y5200" s="364"/>
      <c r="Z5200" s="364"/>
      <c r="AA5200" s="364"/>
      <c r="AB5200" s="364"/>
      <c r="AC5200" s="364"/>
      <c r="AD5200" s="364"/>
      <c r="AE5200" s="364"/>
      <c r="AF5200" s="364"/>
      <c r="AG5200" s="364"/>
      <c r="AH5200" s="39"/>
      <c r="AI5200" s="39"/>
      <c r="AJ5200" s="39"/>
      <c r="AK5200" s="39"/>
      <c r="AL5200" s="39"/>
      <c r="AM5200" s="39"/>
      <c r="AN5200" s="39"/>
      <c r="AO5200" s="39"/>
      <c r="AP5200" s="39"/>
      <c r="AQ5200" s="39"/>
      <c r="AR5200" s="39"/>
      <c r="AS5200" s="39"/>
      <c r="AT5200" s="39"/>
      <c r="AU5200" s="39"/>
      <c r="AV5200" s="39"/>
      <c r="AW5200" s="39"/>
      <c r="AX5200" s="39"/>
      <c r="AY5200" s="39"/>
      <c r="AZ5200" s="39"/>
      <c r="BA5200" s="39"/>
      <c r="BB5200" s="39"/>
      <c r="BC5200" s="39"/>
      <c r="BD5200" s="39"/>
      <c r="BE5200" s="39"/>
      <c r="BF5200" s="39"/>
    </row>
    <row r="5201" spans="1:58" s="40" customFormat="1" ht="50.1" customHeight="1">
      <c r="A5201" s="70" t="s">
        <v>13930</v>
      </c>
      <c r="B5201" s="30" t="s">
        <v>35</v>
      </c>
      <c r="C5201" s="42" t="s">
        <v>2471</v>
      </c>
      <c r="D5201" s="42" t="s">
        <v>2280</v>
      </c>
      <c r="E5201" s="42" t="s">
        <v>2472</v>
      </c>
      <c r="F5201" s="42"/>
      <c r="G5201" s="32" t="s">
        <v>40</v>
      </c>
      <c r="H5201" s="30">
        <v>0</v>
      </c>
      <c r="I5201" s="31">
        <v>590000000</v>
      </c>
      <c r="J5201" s="32" t="s">
        <v>41</v>
      </c>
      <c r="K5201" s="32" t="s">
        <v>13233</v>
      </c>
      <c r="L5201" s="32" t="s">
        <v>43</v>
      </c>
      <c r="M5201" s="32" t="s">
        <v>84</v>
      </c>
      <c r="N5201" s="54" t="s">
        <v>154</v>
      </c>
      <c r="O5201" s="54" t="s">
        <v>166</v>
      </c>
      <c r="P5201" s="32">
        <v>168</v>
      </c>
      <c r="Q5201" s="30" t="s">
        <v>163</v>
      </c>
      <c r="R5201" s="373">
        <v>1.875</v>
      </c>
      <c r="S5201" s="58">
        <v>225000</v>
      </c>
      <c r="T5201" s="119">
        <f t="shared" ref="T5201:T5217" si="446">R5201*S5201</f>
        <v>421875</v>
      </c>
      <c r="U5201" s="58">
        <f t="shared" ref="U5201:U5214" si="447">T5201*1.12</f>
        <v>472500.00000000006</v>
      </c>
      <c r="V5201" s="221"/>
      <c r="W5201" s="32">
        <v>2016</v>
      </c>
      <c r="X5201" s="32"/>
      <c r="Y5201" s="364"/>
      <c r="Z5201" s="364"/>
      <c r="AA5201" s="364"/>
      <c r="AB5201" s="364"/>
      <c r="AC5201" s="364"/>
      <c r="AD5201" s="364"/>
      <c r="AE5201" s="364"/>
      <c r="AF5201" s="364"/>
      <c r="AG5201" s="364"/>
      <c r="AH5201" s="39"/>
      <c r="AI5201" s="39"/>
      <c r="AJ5201" s="39"/>
      <c r="AK5201" s="39"/>
      <c r="AL5201" s="39"/>
      <c r="AM5201" s="39"/>
      <c r="AN5201" s="39"/>
      <c r="AO5201" s="39"/>
      <c r="AP5201" s="39"/>
      <c r="AQ5201" s="39"/>
      <c r="AR5201" s="39"/>
      <c r="AS5201" s="39"/>
      <c r="AT5201" s="39"/>
      <c r="AU5201" s="39"/>
      <c r="AV5201" s="39"/>
      <c r="AW5201" s="39"/>
      <c r="AX5201" s="39"/>
      <c r="AY5201" s="39"/>
      <c r="AZ5201" s="39"/>
      <c r="BA5201" s="39"/>
      <c r="BB5201" s="39"/>
      <c r="BC5201" s="39"/>
      <c r="BD5201" s="39"/>
      <c r="BE5201" s="39"/>
      <c r="BF5201" s="39"/>
    </row>
    <row r="5202" spans="1:58" s="40" customFormat="1" ht="50.1" customHeight="1">
      <c r="A5202" s="70" t="s">
        <v>13931</v>
      </c>
      <c r="B5202" s="30" t="s">
        <v>35</v>
      </c>
      <c r="C5202" s="128" t="s">
        <v>13932</v>
      </c>
      <c r="D5202" s="128" t="s">
        <v>2280</v>
      </c>
      <c r="E5202" s="128" t="s">
        <v>13933</v>
      </c>
      <c r="F5202" s="42"/>
      <c r="G5202" s="32" t="s">
        <v>40</v>
      </c>
      <c r="H5202" s="30">
        <v>0</v>
      </c>
      <c r="I5202" s="31">
        <v>590000000</v>
      </c>
      <c r="J5202" s="32" t="s">
        <v>41</v>
      </c>
      <c r="K5202" s="32" t="s">
        <v>13233</v>
      </c>
      <c r="L5202" s="32" t="s">
        <v>43</v>
      </c>
      <c r="M5202" s="32" t="s">
        <v>84</v>
      </c>
      <c r="N5202" s="54" t="s">
        <v>154</v>
      </c>
      <c r="O5202" s="54" t="s">
        <v>166</v>
      </c>
      <c r="P5202" s="32">
        <v>168</v>
      </c>
      <c r="Q5202" s="30" t="s">
        <v>163</v>
      </c>
      <c r="R5202" s="373">
        <v>2.238</v>
      </c>
      <c r="S5202" s="58">
        <v>225000</v>
      </c>
      <c r="T5202" s="119">
        <f t="shared" si="446"/>
        <v>503550</v>
      </c>
      <c r="U5202" s="58">
        <f t="shared" si="447"/>
        <v>563976</v>
      </c>
      <c r="V5202" s="221"/>
      <c r="W5202" s="32">
        <v>2016</v>
      </c>
      <c r="X5202" s="32"/>
      <c r="Y5202" s="364"/>
      <c r="Z5202" s="364"/>
      <c r="AA5202" s="364"/>
      <c r="AB5202" s="364"/>
      <c r="AC5202" s="364"/>
      <c r="AD5202" s="364"/>
      <c r="AE5202" s="364"/>
      <c r="AF5202" s="364"/>
      <c r="AG5202" s="364"/>
      <c r="AH5202" s="39"/>
      <c r="AI5202" s="39"/>
      <c r="AJ5202" s="39"/>
      <c r="AK5202" s="39"/>
      <c r="AL5202" s="39"/>
      <c r="AM5202" s="39"/>
      <c r="AN5202" s="39"/>
      <c r="AO5202" s="39"/>
      <c r="AP5202" s="39"/>
      <c r="AQ5202" s="39"/>
      <c r="AR5202" s="39"/>
      <c r="AS5202" s="39"/>
      <c r="AT5202" s="39"/>
      <c r="AU5202" s="39"/>
      <c r="AV5202" s="39"/>
      <c r="AW5202" s="39"/>
      <c r="AX5202" s="39"/>
      <c r="AY5202" s="39"/>
      <c r="AZ5202" s="39"/>
      <c r="BA5202" s="39"/>
      <c r="BB5202" s="39"/>
      <c r="BC5202" s="39"/>
      <c r="BD5202" s="39"/>
      <c r="BE5202" s="39"/>
      <c r="BF5202" s="39"/>
    </row>
    <row r="5203" spans="1:58" s="40" customFormat="1" ht="50.1" customHeight="1">
      <c r="A5203" s="70" t="s">
        <v>13934</v>
      </c>
      <c r="B5203" s="30" t="s">
        <v>35</v>
      </c>
      <c r="C5203" s="42" t="s">
        <v>13935</v>
      </c>
      <c r="D5203" s="128" t="s">
        <v>2280</v>
      </c>
      <c r="E5203" s="128" t="s">
        <v>13936</v>
      </c>
      <c r="F5203" s="42"/>
      <c r="G5203" s="32" t="s">
        <v>40</v>
      </c>
      <c r="H5203" s="30">
        <v>0</v>
      </c>
      <c r="I5203" s="31">
        <v>590000000</v>
      </c>
      <c r="J5203" s="32" t="s">
        <v>41</v>
      </c>
      <c r="K5203" s="32" t="s">
        <v>13233</v>
      </c>
      <c r="L5203" s="32" t="s">
        <v>43</v>
      </c>
      <c r="M5203" s="32" t="s">
        <v>84</v>
      </c>
      <c r="N5203" s="54" t="s">
        <v>154</v>
      </c>
      <c r="O5203" s="54" t="s">
        <v>166</v>
      </c>
      <c r="P5203" s="32">
        <v>168</v>
      </c>
      <c r="Q5203" s="30" t="s">
        <v>163</v>
      </c>
      <c r="R5203" s="373">
        <v>2.5960000000000001</v>
      </c>
      <c r="S5203" s="58">
        <v>342000</v>
      </c>
      <c r="T5203" s="119">
        <f t="shared" si="446"/>
        <v>887832</v>
      </c>
      <c r="U5203" s="58">
        <f t="shared" si="447"/>
        <v>994371.84000000008</v>
      </c>
      <c r="V5203" s="221"/>
      <c r="W5203" s="32">
        <v>2016</v>
      </c>
      <c r="X5203" s="32"/>
      <c r="Y5203" s="364"/>
      <c r="Z5203" s="364"/>
      <c r="AA5203" s="364"/>
      <c r="AB5203" s="364"/>
      <c r="AC5203" s="364"/>
      <c r="AD5203" s="364"/>
      <c r="AE5203" s="364"/>
      <c r="AF5203" s="364"/>
      <c r="AG5203" s="364"/>
      <c r="AH5203" s="39"/>
      <c r="AI5203" s="39"/>
      <c r="AJ5203" s="39"/>
      <c r="AK5203" s="39"/>
      <c r="AL5203" s="39"/>
      <c r="AM5203" s="39"/>
      <c r="AN5203" s="39"/>
      <c r="AO5203" s="39"/>
      <c r="AP5203" s="39"/>
      <c r="AQ5203" s="39"/>
      <c r="AR5203" s="39"/>
      <c r="AS5203" s="39"/>
      <c r="AT5203" s="39"/>
      <c r="AU5203" s="39"/>
      <c r="AV5203" s="39"/>
      <c r="AW5203" s="39"/>
      <c r="AX5203" s="39"/>
      <c r="AY5203" s="39"/>
      <c r="AZ5203" s="39"/>
      <c r="BA5203" s="39"/>
      <c r="BB5203" s="39"/>
      <c r="BC5203" s="39"/>
      <c r="BD5203" s="39"/>
      <c r="BE5203" s="39"/>
      <c r="BF5203" s="39"/>
    </row>
    <row r="5204" spans="1:58" s="40" customFormat="1" ht="50.1" customHeight="1">
      <c r="A5204" s="70" t="s">
        <v>13937</v>
      </c>
      <c r="B5204" s="30" t="s">
        <v>35</v>
      </c>
      <c r="C5204" s="42" t="s">
        <v>2375</v>
      </c>
      <c r="D5204" s="42" t="s">
        <v>2280</v>
      </c>
      <c r="E5204" s="42" t="s">
        <v>2376</v>
      </c>
      <c r="F5204" s="42"/>
      <c r="G5204" s="32" t="s">
        <v>40</v>
      </c>
      <c r="H5204" s="30">
        <v>0</v>
      </c>
      <c r="I5204" s="31">
        <v>590000000</v>
      </c>
      <c r="J5204" s="32" t="s">
        <v>41</v>
      </c>
      <c r="K5204" s="32" t="s">
        <v>13233</v>
      </c>
      <c r="L5204" s="32" t="s">
        <v>43</v>
      </c>
      <c r="M5204" s="32" t="s">
        <v>84</v>
      </c>
      <c r="N5204" s="54" t="s">
        <v>154</v>
      </c>
      <c r="O5204" s="54" t="s">
        <v>166</v>
      </c>
      <c r="P5204" s="32">
        <v>168</v>
      </c>
      <c r="Q5204" s="30" t="s">
        <v>163</v>
      </c>
      <c r="R5204" s="373">
        <v>0.94</v>
      </c>
      <c r="S5204" s="58">
        <v>212000</v>
      </c>
      <c r="T5204" s="119">
        <f t="shared" si="446"/>
        <v>199280</v>
      </c>
      <c r="U5204" s="58">
        <f t="shared" si="447"/>
        <v>223193.60000000003</v>
      </c>
      <c r="V5204" s="221"/>
      <c r="W5204" s="32">
        <v>2016</v>
      </c>
      <c r="X5204" s="32"/>
      <c r="Y5204" s="364"/>
      <c r="Z5204" s="364"/>
      <c r="AA5204" s="364"/>
      <c r="AB5204" s="364"/>
      <c r="AC5204" s="364"/>
      <c r="AD5204" s="364"/>
      <c r="AE5204" s="364"/>
      <c r="AF5204" s="364"/>
      <c r="AG5204" s="364"/>
      <c r="AH5204" s="39"/>
      <c r="AI5204" s="39"/>
      <c r="AJ5204" s="39"/>
      <c r="AK5204" s="39"/>
      <c r="AL5204" s="39"/>
      <c r="AM5204" s="39"/>
      <c r="AN5204" s="39"/>
      <c r="AO5204" s="39"/>
      <c r="AP5204" s="39"/>
      <c r="AQ5204" s="39"/>
      <c r="AR5204" s="39"/>
      <c r="AS5204" s="39"/>
      <c r="AT5204" s="39"/>
      <c r="AU5204" s="39"/>
      <c r="AV5204" s="39"/>
      <c r="AW5204" s="39"/>
      <c r="AX5204" s="39"/>
      <c r="AY5204" s="39"/>
      <c r="AZ5204" s="39"/>
      <c r="BA5204" s="39"/>
      <c r="BB5204" s="39"/>
      <c r="BC5204" s="39"/>
      <c r="BD5204" s="39"/>
      <c r="BE5204" s="39"/>
      <c r="BF5204" s="39"/>
    </row>
    <row r="5205" spans="1:58" s="40" customFormat="1" ht="50.1" customHeight="1">
      <c r="A5205" s="70" t="s">
        <v>13938</v>
      </c>
      <c r="B5205" s="30" t="s">
        <v>35</v>
      </c>
      <c r="C5205" s="128" t="s">
        <v>13939</v>
      </c>
      <c r="D5205" s="128" t="s">
        <v>2280</v>
      </c>
      <c r="E5205" s="128" t="s">
        <v>13940</v>
      </c>
      <c r="F5205" s="42"/>
      <c r="G5205" s="32" t="s">
        <v>40</v>
      </c>
      <c r="H5205" s="30">
        <v>0</v>
      </c>
      <c r="I5205" s="31">
        <v>590000000</v>
      </c>
      <c r="J5205" s="32" t="s">
        <v>41</v>
      </c>
      <c r="K5205" s="32" t="s">
        <v>13233</v>
      </c>
      <c r="L5205" s="32" t="s">
        <v>43</v>
      </c>
      <c r="M5205" s="32" t="s">
        <v>84</v>
      </c>
      <c r="N5205" s="54" t="s">
        <v>154</v>
      </c>
      <c r="O5205" s="54" t="s">
        <v>166</v>
      </c>
      <c r="P5205" s="32">
        <v>168</v>
      </c>
      <c r="Q5205" s="30" t="s">
        <v>163</v>
      </c>
      <c r="R5205" s="373">
        <v>1.881</v>
      </c>
      <c r="S5205" s="58">
        <v>233000</v>
      </c>
      <c r="T5205" s="119">
        <f t="shared" si="446"/>
        <v>438273</v>
      </c>
      <c r="U5205" s="58">
        <f t="shared" si="447"/>
        <v>490865.76000000007</v>
      </c>
      <c r="V5205" s="221"/>
      <c r="W5205" s="32">
        <v>2016</v>
      </c>
      <c r="X5205" s="32"/>
      <c r="Y5205" s="364"/>
      <c r="Z5205" s="364"/>
      <c r="AA5205" s="364"/>
      <c r="AB5205" s="364"/>
      <c r="AC5205" s="364"/>
      <c r="AD5205" s="364"/>
      <c r="AE5205" s="364"/>
      <c r="AF5205" s="364"/>
      <c r="AG5205" s="364"/>
      <c r="AH5205" s="39"/>
      <c r="AI5205" s="39"/>
      <c r="AJ5205" s="39"/>
      <c r="AK5205" s="39"/>
      <c r="AL5205" s="39"/>
      <c r="AM5205" s="39"/>
      <c r="AN5205" s="39"/>
      <c r="AO5205" s="39"/>
      <c r="AP5205" s="39"/>
      <c r="AQ5205" s="39"/>
      <c r="AR5205" s="39"/>
      <c r="AS5205" s="39"/>
      <c r="AT5205" s="39"/>
      <c r="AU5205" s="39"/>
      <c r="AV5205" s="39"/>
      <c r="AW5205" s="39"/>
      <c r="AX5205" s="39"/>
      <c r="AY5205" s="39"/>
      <c r="AZ5205" s="39"/>
      <c r="BA5205" s="39"/>
      <c r="BB5205" s="39"/>
      <c r="BC5205" s="39"/>
      <c r="BD5205" s="39"/>
      <c r="BE5205" s="39"/>
      <c r="BF5205" s="39"/>
    </row>
    <row r="5206" spans="1:58" s="40" customFormat="1" ht="50.1" customHeight="1">
      <c r="A5206" s="70" t="s">
        <v>13941</v>
      </c>
      <c r="B5206" s="30" t="s">
        <v>35</v>
      </c>
      <c r="C5206" s="128" t="s">
        <v>13942</v>
      </c>
      <c r="D5206" s="128" t="s">
        <v>2280</v>
      </c>
      <c r="E5206" s="128" t="s">
        <v>13943</v>
      </c>
      <c r="F5206" s="42"/>
      <c r="G5206" s="32" t="s">
        <v>40</v>
      </c>
      <c r="H5206" s="30">
        <v>0</v>
      </c>
      <c r="I5206" s="31">
        <v>590000000</v>
      </c>
      <c r="J5206" s="32" t="s">
        <v>41</v>
      </c>
      <c r="K5206" s="32" t="s">
        <v>13233</v>
      </c>
      <c r="L5206" s="32" t="s">
        <v>43</v>
      </c>
      <c r="M5206" s="32" t="s">
        <v>84</v>
      </c>
      <c r="N5206" s="54" t="s">
        <v>154</v>
      </c>
      <c r="O5206" s="54" t="s">
        <v>166</v>
      </c>
      <c r="P5206" s="32">
        <v>168</v>
      </c>
      <c r="Q5206" s="30" t="s">
        <v>163</v>
      </c>
      <c r="R5206" s="373">
        <v>2.2730000000000001</v>
      </c>
      <c r="S5206" s="58">
        <v>233000</v>
      </c>
      <c r="T5206" s="119">
        <f t="shared" si="446"/>
        <v>529609</v>
      </c>
      <c r="U5206" s="58">
        <f t="shared" si="447"/>
        <v>593162.08000000007</v>
      </c>
      <c r="V5206" s="221"/>
      <c r="W5206" s="32">
        <v>2016</v>
      </c>
      <c r="X5206" s="32"/>
      <c r="Y5206" s="364"/>
      <c r="Z5206" s="364"/>
      <c r="AA5206" s="364"/>
      <c r="AB5206" s="364"/>
      <c r="AC5206" s="364"/>
      <c r="AD5206" s="364"/>
      <c r="AE5206" s="364"/>
      <c r="AF5206" s="364"/>
      <c r="AG5206" s="364"/>
      <c r="AH5206" s="39"/>
      <c r="AI5206" s="39"/>
      <c r="AJ5206" s="39"/>
      <c r="AK5206" s="39"/>
      <c r="AL5206" s="39"/>
      <c r="AM5206" s="39"/>
      <c r="AN5206" s="39"/>
      <c r="AO5206" s="39"/>
      <c r="AP5206" s="39"/>
      <c r="AQ5206" s="39"/>
      <c r="AR5206" s="39"/>
      <c r="AS5206" s="39"/>
      <c r="AT5206" s="39"/>
      <c r="AU5206" s="39"/>
      <c r="AV5206" s="39"/>
      <c r="AW5206" s="39"/>
      <c r="AX5206" s="39"/>
      <c r="AY5206" s="39"/>
      <c r="AZ5206" s="39"/>
      <c r="BA5206" s="39"/>
      <c r="BB5206" s="39"/>
      <c r="BC5206" s="39"/>
      <c r="BD5206" s="39"/>
      <c r="BE5206" s="39"/>
      <c r="BF5206" s="39"/>
    </row>
    <row r="5207" spans="1:58" s="40" customFormat="1" ht="50.1" customHeight="1">
      <c r="A5207" s="70" t="s">
        <v>13944</v>
      </c>
      <c r="B5207" s="30" t="s">
        <v>35</v>
      </c>
      <c r="C5207" s="128" t="s">
        <v>2439</v>
      </c>
      <c r="D5207" s="128" t="s">
        <v>2280</v>
      </c>
      <c r="E5207" s="128" t="s">
        <v>2440</v>
      </c>
      <c r="F5207" s="42"/>
      <c r="G5207" s="32" t="s">
        <v>40</v>
      </c>
      <c r="H5207" s="30">
        <v>0</v>
      </c>
      <c r="I5207" s="31">
        <v>590000000</v>
      </c>
      <c r="J5207" s="32" t="s">
        <v>41</v>
      </c>
      <c r="K5207" s="32" t="s">
        <v>13233</v>
      </c>
      <c r="L5207" s="32" t="s">
        <v>43</v>
      </c>
      <c r="M5207" s="32" t="s">
        <v>84</v>
      </c>
      <c r="N5207" s="54" t="s">
        <v>154</v>
      </c>
      <c r="O5207" s="54" t="s">
        <v>166</v>
      </c>
      <c r="P5207" s="32">
        <v>168</v>
      </c>
      <c r="Q5207" s="30" t="s">
        <v>163</v>
      </c>
      <c r="R5207" s="373">
        <v>0.39200000000000002</v>
      </c>
      <c r="S5207" s="58">
        <v>224000</v>
      </c>
      <c r="T5207" s="119">
        <f t="shared" si="446"/>
        <v>87808</v>
      </c>
      <c r="U5207" s="58">
        <f t="shared" si="447"/>
        <v>98344.960000000006</v>
      </c>
      <c r="V5207" s="221"/>
      <c r="W5207" s="32">
        <v>2016</v>
      </c>
      <c r="X5207" s="32"/>
      <c r="Y5207" s="364"/>
      <c r="Z5207" s="364"/>
      <c r="AA5207" s="364"/>
      <c r="AB5207" s="364"/>
      <c r="AC5207" s="364"/>
      <c r="AD5207" s="364"/>
      <c r="AE5207" s="364"/>
      <c r="AF5207" s="364"/>
      <c r="AG5207" s="364"/>
      <c r="AH5207" s="39"/>
      <c r="AI5207" s="39"/>
      <c r="AJ5207" s="39"/>
      <c r="AK5207" s="39"/>
      <c r="AL5207" s="39"/>
      <c r="AM5207" s="39"/>
      <c r="AN5207" s="39"/>
      <c r="AO5207" s="39"/>
      <c r="AP5207" s="39"/>
      <c r="AQ5207" s="39"/>
      <c r="AR5207" s="39"/>
      <c r="AS5207" s="39"/>
      <c r="AT5207" s="39"/>
      <c r="AU5207" s="39"/>
      <c r="AV5207" s="39"/>
      <c r="AW5207" s="39"/>
      <c r="AX5207" s="39"/>
      <c r="AY5207" s="39"/>
      <c r="AZ5207" s="39"/>
      <c r="BA5207" s="39"/>
      <c r="BB5207" s="39"/>
      <c r="BC5207" s="39"/>
      <c r="BD5207" s="39"/>
      <c r="BE5207" s="39"/>
      <c r="BF5207" s="39"/>
    </row>
    <row r="5208" spans="1:58" s="40" customFormat="1" ht="50.1" customHeight="1">
      <c r="A5208" s="70" t="s">
        <v>13945</v>
      </c>
      <c r="B5208" s="30" t="s">
        <v>35</v>
      </c>
      <c r="C5208" s="128" t="s">
        <v>13946</v>
      </c>
      <c r="D5208" s="128" t="s">
        <v>2280</v>
      </c>
      <c r="E5208" s="128" t="s">
        <v>13947</v>
      </c>
      <c r="F5208" s="42"/>
      <c r="G5208" s="32" t="s">
        <v>40</v>
      </c>
      <c r="H5208" s="30">
        <v>0</v>
      </c>
      <c r="I5208" s="31">
        <v>590000000</v>
      </c>
      <c r="J5208" s="32" t="s">
        <v>41</v>
      </c>
      <c r="K5208" s="32" t="s">
        <v>13233</v>
      </c>
      <c r="L5208" s="32" t="s">
        <v>43</v>
      </c>
      <c r="M5208" s="32" t="s">
        <v>84</v>
      </c>
      <c r="N5208" s="54" t="s">
        <v>154</v>
      </c>
      <c r="O5208" s="54" t="s">
        <v>166</v>
      </c>
      <c r="P5208" s="32">
        <v>168</v>
      </c>
      <c r="Q5208" s="30" t="s">
        <v>163</v>
      </c>
      <c r="R5208" s="373">
        <v>0.77700000000000002</v>
      </c>
      <c r="S5208" s="58">
        <v>233000</v>
      </c>
      <c r="T5208" s="119">
        <f t="shared" si="446"/>
        <v>181041</v>
      </c>
      <c r="U5208" s="58">
        <f t="shared" si="447"/>
        <v>202765.92</v>
      </c>
      <c r="V5208" s="221"/>
      <c r="W5208" s="32">
        <v>2016</v>
      </c>
      <c r="X5208" s="32"/>
      <c r="Y5208" s="364"/>
      <c r="Z5208" s="364"/>
      <c r="AA5208" s="364"/>
      <c r="AB5208" s="364"/>
      <c r="AC5208" s="364"/>
      <c r="AD5208" s="364"/>
      <c r="AE5208" s="364"/>
      <c r="AF5208" s="364"/>
      <c r="AG5208" s="364"/>
      <c r="AH5208" s="39"/>
      <c r="AI5208" s="39"/>
      <c r="AJ5208" s="39"/>
      <c r="AK5208" s="39"/>
      <c r="AL5208" s="39"/>
      <c r="AM5208" s="39"/>
      <c r="AN5208" s="39"/>
      <c r="AO5208" s="39"/>
      <c r="AP5208" s="39"/>
      <c r="AQ5208" s="39"/>
      <c r="AR5208" s="39"/>
      <c r="AS5208" s="39"/>
      <c r="AT5208" s="39"/>
      <c r="AU5208" s="39"/>
      <c r="AV5208" s="39"/>
      <c r="AW5208" s="39"/>
      <c r="AX5208" s="39"/>
      <c r="AY5208" s="39"/>
      <c r="AZ5208" s="39"/>
      <c r="BA5208" s="39"/>
      <c r="BB5208" s="39"/>
      <c r="BC5208" s="39"/>
      <c r="BD5208" s="39"/>
      <c r="BE5208" s="39"/>
      <c r="BF5208" s="39"/>
    </row>
    <row r="5209" spans="1:58" s="40" customFormat="1" ht="50.1" customHeight="1">
      <c r="A5209" s="70" t="s">
        <v>13948</v>
      </c>
      <c r="B5209" s="30" t="s">
        <v>35</v>
      </c>
      <c r="C5209" s="128" t="s">
        <v>13949</v>
      </c>
      <c r="D5209" s="128" t="s">
        <v>2280</v>
      </c>
      <c r="E5209" s="128" t="s">
        <v>13950</v>
      </c>
      <c r="F5209" s="42"/>
      <c r="G5209" s="32" t="s">
        <v>40</v>
      </c>
      <c r="H5209" s="30">
        <v>0</v>
      </c>
      <c r="I5209" s="31">
        <v>590000000</v>
      </c>
      <c r="J5209" s="32" t="s">
        <v>41</v>
      </c>
      <c r="K5209" s="32" t="s">
        <v>13233</v>
      </c>
      <c r="L5209" s="32" t="s">
        <v>43</v>
      </c>
      <c r="M5209" s="32" t="s">
        <v>84</v>
      </c>
      <c r="N5209" s="54" t="s">
        <v>154</v>
      </c>
      <c r="O5209" s="54" t="s">
        <v>166</v>
      </c>
      <c r="P5209" s="32">
        <v>168</v>
      </c>
      <c r="Q5209" s="30" t="s">
        <v>163</v>
      </c>
      <c r="R5209" s="373">
        <v>0.27100000000000002</v>
      </c>
      <c r="S5209" s="58">
        <v>233000</v>
      </c>
      <c r="T5209" s="119">
        <f t="shared" si="446"/>
        <v>63143.000000000007</v>
      </c>
      <c r="U5209" s="58">
        <f t="shared" si="447"/>
        <v>70720.160000000018</v>
      </c>
      <c r="V5209" s="221"/>
      <c r="W5209" s="32">
        <v>2016</v>
      </c>
      <c r="X5209" s="32"/>
      <c r="Y5209" s="364"/>
      <c r="Z5209" s="364"/>
      <c r="AA5209" s="364"/>
      <c r="AB5209" s="364"/>
      <c r="AC5209" s="364"/>
      <c r="AD5209" s="364"/>
      <c r="AE5209" s="364"/>
      <c r="AF5209" s="364"/>
      <c r="AG5209" s="364"/>
      <c r="AH5209" s="39"/>
      <c r="AI5209" s="39"/>
      <c r="AJ5209" s="39"/>
      <c r="AK5209" s="39"/>
      <c r="AL5209" s="39"/>
      <c r="AM5209" s="39"/>
      <c r="AN5209" s="39"/>
      <c r="AO5209" s="39"/>
      <c r="AP5209" s="39"/>
      <c r="AQ5209" s="39"/>
      <c r="AR5209" s="39"/>
      <c r="AS5209" s="39"/>
      <c r="AT5209" s="39"/>
      <c r="AU5209" s="39"/>
      <c r="AV5209" s="39"/>
      <c r="AW5209" s="39"/>
      <c r="AX5209" s="39"/>
      <c r="AY5209" s="39"/>
      <c r="AZ5209" s="39"/>
      <c r="BA5209" s="39"/>
      <c r="BB5209" s="39"/>
      <c r="BC5209" s="39"/>
      <c r="BD5209" s="39"/>
      <c r="BE5209" s="39"/>
      <c r="BF5209" s="39"/>
    </row>
    <row r="5210" spans="1:58" s="40" customFormat="1" ht="50.1" customHeight="1">
      <c r="A5210" s="70" t="s">
        <v>13951</v>
      </c>
      <c r="B5210" s="30" t="s">
        <v>35</v>
      </c>
      <c r="C5210" s="128" t="s">
        <v>13952</v>
      </c>
      <c r="D5210" s="128" t="s">
        <v>2280</v>
      </c>
      <c r="E5210" s="128" t="s">
        <v>13953</v>
      </c>
      <c r="F5210" s="42"/>
      <c r="G5210" s="32" t="s">
        <v>40</v>
      </c>
      <c r="H5210" s="30">
        <v>0</v>
      </c>
      <c r="I5210" s="31">
        <v>590000000</v>
      </c>
      <c r="J5210" s="32" t="s">
        <v>41</v>
      </c>
      <c r="K5210" s="32" t="s">
        <v>13233</v>
      </c>
      <c r="L5210" s="32" t="s">
        <v>43</v>
      </c>
      <c r="M5210" s="32" t="s">
        <v>84</v>
      </c>
      <c r="N5210" s="54" t="s">
        <v>154</v>
      </c>
      <c r="O5210" s="54" t="s">
        <v>166</v>
      </c>
      <c r="P5210" s="32">
        <v>168</v>
      </c>
      <c r="Q5210" s="30" t="s">
        <v>163</v>
      </c>
      <c r="R5210" s="373">
        <v>3.7170000000000001</v>
      </c>
      <c r="S5210" s="58">
        <v>212000</v>
      </c>
      <c r="T5210" s="119">
        <f t="shared" si="446"/>
        <v>788004</v>
      </c>
      <c r="U5210" s="58">
        <f t="shared" si="447"/>
        <v>882564.4800000001</v>
      </c>
      <c r="V5210" s="221"/>
      <c r="W5210" s="32">
        <v>2016</v>
      </c>
      <c r="X5210" s="32"/>
      <c r="Y5210" s="364"/>
      <c r="Z5210" s="364"/>
      <c r="AA5210" s="364"/>
      <c r="AB5210" s="364"/>
      <c r="AC5210" s="364"/>
      <c r="AD5210" s="364"/>
      <c r="AE5210" s="364"/>
      <c r="AF5210" s="364"/>
      <c r="AG5210" s="364"/>
      <c r="AH5210" s="39"/>
      <c r="AI5210" s="39"/>
      <c r="AJ5210" s="39"/>
      <c r="AK5210" s="39"/>
      <c r="AL5210" s="39"/>
      <c r="AM5210" s="39"/>
      <c r="AN5210" s="39"/>
      <c r="AO5210" s="39"/>
      <c r="AP5210" s="39"/>
      <c r="AQ5210" s="39"/>
      <c r="AR5210" s="39"/>
      <c r="AS5210" s="39"/>
      <c r="AT5210" s="39"/>
      <c r="AU5210" s="39"/>
      <c r="AV5210" s="39"/>
      <c r="AW5210" s="39"/>
      <c r="AX5210" s="39"/>
      <c r="AY5210" s="39"/>
      <c r="AZ5210" s="39"/>
      <c r="BA5210" s="39"/>
      <c r="BB5210" s="39"/>
      <c r="BC5210" s="39"/>
      <c r="BD5210" s="39"/>
      <c r="BE5210" s="39"/>
      <c r="BF5210" s="39"/>
    </row>
    <row r="5211" spans="1:58" s="40" customFormat="1" ht="50.1" customHeight="1">
      <c r="A5211" s="70" t="s">
        <v>13954</v>
      </c>
      <c r="B5211" s="30" t="s">
        <v>35</v>
      </c>
      <c r="C5211" s="128" t="s">
        <v>13955</v>
      </c>
      <c r="D5211" s="128" t="s">
        <v>2280</v>
      </c>
      <c r="E5211" s="128" t="s">
        <v>13956</v>
      </c>
      <c r="F5211" s="438"/>
      <c r="G5211" s="32" t="s">
        <v>40</v>
      </c>
      <c r="H5211" s="30">
        <v>0</v>
      </c>
      <c r="I5211" s="31">
        <v>590000000</v>
      </c>
      <c r="J5211" s="32" t="s">
        <v>41</v>
      </c>
      <c r="K5211" s="32" t="s">
        <v>13233</v>
      </c>
      <c r="L5211" s="32" t="s">
        <v>43</v>
      </c>
      <c r="M5211" s="32" t="s">
        <v>84</v>
      </c>
      <c r="N5211" s="54" t="s">
        <v>154</v>
      </c>
      <c r="O5211" s="54" t="s">
        <v>166</v>
      </c>
      <c r="P5211" s="32">
        <v>168</v>
      </c>
      <c r="Q5211" s="30" t="s">
        <v>163</v>
      </c>
      <c r="R5211" s="373">
        <v>0.29599999999999999</v>
      </c>
      <c r="S5211" s="58">
        <v>228000</v>
      </c>
      <c r="T5211" s="119">
        <f t="shared" si="446"/>
        <v>67488</v>
      </c>
      <c r="U5211" s="58">
        <f t="shared" si="447"/>
        <v>75586.560000000012</v>
      </c>
      <c r="V5211" s="221"/>
      <c r="W5211" s="32">
        <v>2016</v>
      </c>
      <c r="X5211" s="32"/>
      <c r="Y5211" s="364"/>
      <c r="Z5211" s="364"/>
      <c r="AA5211" s="364"/>
      <c r="AB5211" s="364"/>
      <c r="AC5211" s="364"/>
      <c r="AD5211" s="364"/>
      <c r="AE5211" s="364"/>
      <c r="AF5211" s="364"/>
      <c r="AG5211" s="364"/>
      <c r="AH5211" s="39"/>
      <c r="AI5211" s="39"/>
      <c r="AJ5211" s="39"/>
      <c r="AK5211" s="39"/>
      <c r="AL5211" s="39"/>
      <c r="AM5211" s="39"/>
      <c r="AN5211" s="39"/>
      <c r="AO5211" s="39"/>
      <c r="AP5211" s="39"/>
      <c r="AQ5211" s="39"/>
      <c r="AR5211" s="39"/>
      <c r="AS5211" s="39"/>
      <c r="AT5211" s="39"/>
      <c r="AU5211" s="39"/>
      <c r="AV5211" s="39"/>
      <c r="AW5211" s="39"/>
      <c r="AX5211" s="39"/>
      <c r="AY5211" s="39"/>
      <c r="AZ5211" s="39"/>
      <c r="BA5211" s="39"/>
      <c r="BB5211" s="39"/>
      <c r="BC5211" s="39"/>
      <c r="BD5211" s="39"/>
      <c r="BE5211" s="39"/>
      <c r="BF5211" s="39"/>
    </row>
    <row r="5212" spans="1:58" s="40" customFormat="1" ht="50.1" customHeight="1">
      <c r="A5212" s="70" t="s">
        <v>13957</v>
      </c>
      <c r="B5212" s="30" t="s">
        <v>35</v>
      </c>
      <c r="C5212" s="128" t="s">
        <v>2467</v>
      </c>
      <c r="D5212" s="128" t="s">
        <v>2280</v>
      </c>
      <c r="E5212" s="128" t="s">
        <v>2468</v>
      </c>
      <c r="F5212" s="438"/>
      <c r="G5212" s="32" t="s">
        <v>40</v>
      </c>
      <c r="H5212" s="30">
        <v>0</v>
      </c>
      <c r="I5212" s="31">
        <v>590000000</v>
      </c>
      <c r="J5212" s="32" t="s">
        <v>41</v>
      </c>
      <c r="K5212" s="32" t="s">
        <v>13233</v>
      </c>
      <c r="L5212" s="32" t="s">
        <v>43</v>
      </c>
      <c r="M5212" s="32" t="s">
        <v>84</v>
      </c>
      <c r="N5212" s="54" t="s">
        <v>154</v>
      </c>
      <c r="O5212" s="54" t="s">
        <v>166</v>
      </c>
      <c r="P5212" s="32">
        <v>168</v>
      </c>
      <c r="Q5212" s="30" t="s">
        <v>163</v>
      </c>
      <c r="R5212" s="373">
        <v>0.3</v>
      </c>
      <c r="S5212" s="58">
        <v>225000</v>
      </c>
      <c r="T5212" s="119">
        <f t="shared" si="446"/>
        <v>67500</v>
      </c>
      <c r="U5212" s="58">
        <f t="shared" si="447"/>
        <v>75600</v>
      </c>
      <c r="V5212" s="221"/>
      <c r="W5212" s="32">
        <v>2016</v>
      </c>
      <c r="X5212" s="32"/>
      <c r="Y5212" s="364"/>
      <c r="Z5212" s="364"/>
      <c r="AA5212" s="364"/>
      <c r="AB5212" s="364"/>
      <c r="AC5212" s="364"/>
      <c r="AD5212" s="364"/>
      <c r="AE5212" s="364"/>
      <c r="AF5212" s="364"/>
      <c r="AG5212" s="364"/>
      <c r="AH5212" s="39"/>
      <c r="AI5212" s="39"/>
      <c r="AJ5212" s="39"/>
      <c r="AK5212" s="39"/>
      <c r="AL5212" s="39"/>
      <c r="AM5212" s="39"/>
      <c r="AN5212" s="39"/>
      <c r="AO5212" s="39"/>
      <c r="AP5212" s="39"/>
      <c r="AQ5212" s="39"/>
      <c r="AR5212" s="39"/>
      <c r="AS5212" s="39"/>
      <c r="AT5212" s="39"/>
      <c r="AU5212" s="39"/>
      <c r="AV5212" s="39"/>
      <c r="AW5212" s="39"/>
      <c r="AX5212" s="39"/>
      <c r="AY5212" s="39"/>
      <c r="AZ5212" s="39"/>
      <c r="BA5212" s="39"/>
      <c r="BB5212" s="39"/>
      <c r="BC5212" s="39"/>
      <c r="BD5212" s="39"/>
      <c r="BE5212" s="39"/>
      <c r="BF5212" s="39"/>
    </row>
    <row r="5213" spans="1:58" s="40" customFormat="1" ht="50.1" customHeight="1">
      <c r="A5213" s="70" t="s">
        <v>13958</v>
      </c>
      <c r="B5213" s="30" t="s">
        <v>35</v>
      </c>
      <c r="C5213" s="42" t="s">
        <v>2810</v>
      </c>
      <c r="D5213" s="42" t="s">
        <v>2811</v>
      </c>
      <c r="E5213" s="42" t="s">
        <v>2812</v>
      </c>
      <c r="F5213" s="42" t="s">
        <v>13959</v>
      </c>
      <c r="G5213" s="32" t="s">
        <v>40</v>
      </c>
      <c r="H5213" s="30">
        <v>0</v>
      </c>
      <c r="I5213" s="31">
        <v>590000000</v>
      </c>
      <c r="J5213" s="32" t="s">
        <v>41</v>
      </c>
      <c r="K5213" s="32" t="s">
        <v>13233</v>
      </c>
      <c r="L5213" s="32" t="s">
        <v>43</v>
      </c>
      <c r="M5213" s="32" t="s">
        <v>84</v>
      </c>
      <c r="N5213" s="54" t="s">
        <v>154</v>
      </c>
      <c r="O5213" s="54" t="s">
        <v>166</v>
      </c>
      <c r="P5213" s="32">
        <v>166</v>
      </c>
      <c r="Q5213" s="30" t="s">
        <v>134</v>
      </c>
      <c r="R5213" s="373">
        <v>1581</v>
      </c>
      <c r="S5213" s="55">
        <v>220</v>
      </c>
      <c r="T5213" s="119">
        <f t="shared" si="446"/>
        <v>347820</v>
      </c>
      <c r="U5213" s="58">
        <f t="shared" si="447"/>
        <v>389558.4</v>
      </c>
      <c r="V5213" s="32"/>
      <c r="W5213" s="32">
        <v>2016</v>
      </c>
      <c r="X5213" s="221"/>
      <c r="Y5213" s="364"/>
      <c r="Z5213" s="364"/>
      <c r="AA5213" s="364"/>
      <c r="AB5213" s="364"/>
      <c r="AC5213" s="364"/>
      <c r="AD5213" s="364"/>
      <c r="AE5213" s="364"/>
      <c r="AF5213" s="364"/>
      <c r="AG5213" s="364"/>
      <c r="AH5213" s="39"/>
      <c r="AI5213" s="39"/>
      <c r="AJ5213" s="39"/>
      <c r="AK5213" s="39"/>
      <c r="AL5213" s="39"/>
      <c r="AM5213" s="39"/>
      <c r="AN5213" s="39"/>
      <c r="AO5213" s="39"/>
      <c r="AP5213" s="39"/>
      <c r="AQ5213" s="39"/>
      <c r="AR5213" s="39"/>
      <c r="AS5213" s="39"/>
      <c r="AT5213" s="39"/>
      <c r="AU5213" s="39"/>
      <c r="AV5213" s="39"/>
      <c r="AW5213" s="39"/>
      <c r="AX5213" s="39"/>
      <c r="AY5213" s="39"/>
      <c r="AZ5213" s="39"/>
      <c r="BA5213" s="39"/>
      <c r="BB5213" s="39"/>
      <c r="BC5213" s="39"/>
      <c r="BD5213" s="39"/>
      <c r="BE5213" s="39"/>
      <c r="BF5213" s="39"/>
    </row>
    <row r="5214" spans="1:58" s="40" customFormat="1" ht="50.1" customHeight="1">
      <c r="A5214" s="70" t="s">
        <v>13960</v>
      </c>
      <c r="B5214" s="30" t="s">
        <v>35</v>
      </c>
      <c r="C5214" s="42" t="s">
        <v>2810</v>
      </c>
      <c r="D5214" s="42" t="s">
        <v>2811</v>
      </c>
      <c r="E5214" s="42" t="s">
        <v>2812</v>
      </c>
      <c r="F5214" s="42" t="s">
        <v>13961</v>
      </c>
      <c r="G5214" s="32" t="s">
        <v>40</v>
      </c>
      <c r="H5214" s="30">
        <v>0</v>
      </c>
      <c r="I5214" s="31">
        <v>590000000</v>
      </c>
      <c r="J5214" s="32" t="s">
        <v>41</v>
      </c>
      <c r="K5214" s="32" t="s">
        <v>13233</v>
      </c>
      <c r="L5214" s="32" t="s">
        <v>43</v>
      </c>
      <c r="M5214" s="32" t="s">
        <v>84</v>
      </c>
      <c r="N5214" s="54" t="s">
        <v>154</v>
      </c>
      <c r="O5214" s="54" t="s">
        <v>166</v>
      </c>
      <c r="P5214" s="32">
        <v>166</v>
      </c>
      <c r="Q5214" s="30" t="s">
        <v>134</v>
      </c>
      <c r="R5214" s="373">
        <v>3640</v>
      </c>
      <c r="S5214" s="55">
        <v>200</v>
      </c>
      <c r="T5214" s="119">
        <f t="shared" si="446"/>
        <v>728000</v>
      </c>
      <c r="U5214" s="58">
        <f t="shared" si="447"/>
        <v>815360.00000000012</v>
      </c>
      <c r="V5214" s="32"/>
      <c r="W5214" s="32">
        <v>2016</v>
      </c>
      <c r="X5214" s="221"/>
      <c r="Y5214" s="364"/>
      <c r="Z5214" s="364"/>
      <c r="AA5214" s="364"/>
      <c r="AB5214" s="364"/>
      <c r="AC5214" s="364"/>
      <c r="AD5214" s="364"/>
      <c r="AE5214" s="364"/>
      <c r="AF5214" s="364"/>
      <c r="AG5214" s="364"/>
      <c r="AH5214" s="39"/>
      <c r="AI5214" s="39"/>
      <c r="AJ5214" s="39"/>
      <c r="AK5214" s="39"/>
      <c r="AL5214" s="39"/>
      <c r="AM5214" s="39"/>
      <c r="AN5214" s="39"/>
      <c r="AO5214" s="39"/>
      <c r="AP5214" s="39"/>
      <c r="AQ5214" s="39"/>
      <c r="AR5214" s="39"/>
      <c r="AS5214" s="39"/>
      <c r="AT5214" s="39"/>
      <c r="AU5214" s="39"/>
      <c r="AV5214" s="39"/>
      <c r="AW5214" s="39"/>
      <c r="AX5214" s="39"/>
      <c r="AY5214" s="39"/>
      <c r="AZ5214" s="39"/>
      <c r="BA5214" s="39"/>
      <c r="BB5214" s="39"/>
      <c r="BC5214" s="39"/>
      <c r="BD5214" s="39"/>
      <c r="BE5214" s="39"/>
      <c r="BF5214" s="39"/>
    </row>
    <row r="5215" spans="1:58" s="40" customFormat="1" ht="50.1" customHeight="1">
      <c r="A5215" s="70" t="s">
        <v>13962</v>
      </c>
      <c r="B5215" s="30" t="s">
        <v>35</v>
      </c>
      <c r="C5215" s="42" t="s">
        <v>2832</v>
      </c>
      <c r="D5215" s="42" t="s">
        <v>2811</v>
      </c>
      <c r="E5215" s="42" t="s">
        <v>2833</v>
      </c>
      <c r="F5215" s="42" t="s">
        <v>2817</v>
      </c>
      <c r="G5215" s="32" t="s">
        <v>40</v>
      </c>
      <c r="H5215" s="30">
        <v>0</v>
      </c>
      <c r="I5215" s="31">
        <v>590000000</v>
      </c>
      <c r="J5215" s="32" t="s">
        <v>41</v>
      </c>
      <c r="K5215" s="32" t="s">
        <v>13233</v>
      </c>
      <c r="L5215" s="32" t="s">
        <v>43</v>
      </c>
      <c r="M5215" s="32" t="s">
        <v>84</v>
      </c>
      <c r="N5215" s="54" t="s">
        <v>2369</v>
      </c>
      <c r="O5215" s="54" t="s">
        <v>166</v>
      </c>
      <c r="P5215" s="32">
        <v>168</v>
      </c>
      <c r="Q5215" s="30" t="s">
        <v>163</v>
      </c>
      <c r="R5215" s="373">
        <v>1.1299999999999999</v>
      </c>
      <c r="S5215" s="43">
        <v>215000</v>
      </c>
      <c r="T5215" s="100">
        <f t="shared" si="446"/>
        <v>242949.99999999997</v>
      </c>
      <c r="U5215" s="43">
        <f>T5215*1.12</f>
        <v>272104</v>
      </c>
      <c r="V5215" s="32"/>
      <c r="W5215" s="32">
        <v>2016</v>
      </c>
      <c r="X5215" s="32"/>
      <c r="Y5215" s="364"/>
      <c r="Z5215" s="364"/>
      <c r="AA5215" s="364"/>
      <c r="AB5215" s="364"/>
      <c r="AC5215" s="364"/>
      <c r="AD5215" s="364"/>
      <c r="AE5215" s="364"/>
      <c r="AF5215" s="364"/>
      <c r="AG5215" s="364"/>
      <c r="AH5215" s="39"/>
      <c r="AI5215" s="39"/>
      <c r="AJ5215" s="39"/>
      <c r="AK5215" s="39"/>
      <c r="AL5215" s="39"/>
      <c r="AM5215" s="39"/>
      <c r="AN5215" s="39"/>
      <c r="AO5215" s="39"/>
      <c r="AP5215" s="39"/>
      <c r="AQ5215" s="39"/>
      <c r="AR5215" s="39"/>
      <c r="AS5215" s="39"/>
      <c r="AT5215" s="39"/>
      <c r="AU5215" s="39"/>
      <c r="AV5215" s="39"/>
      <c r="AW5215" s="39"/>
      <c r="AX5215" s="39"/>
      <c r="AY5215" s="39"/>
      <c r="AZ5215" s="39"/>
      <c r="BA5215" s="39"/>
      <c r="BB5215" s="39"/>
      <c r="BC5215" s="39"/>
      <c r="BD5215" s="39"/>
      <c r="BE5215" s="39"/>
      <c r="BF5215" s="39"/>
    </row>
    <row r="5216" spans="1:58" s="40" customFormat="1" ht="50.1" customHeight="1">
      <c r="A5216" s="70" t="s">
        <v>13963</v>
      </c>
      <c r="B5216" s="30" t="s">
        <v>35</v>
      </c>
      <c r="C5216" s="128" t="s">
        <v>13964</v>
      </c>
      <c r="D5216" s="128" t="s">
        <v>2811</v>
      </c>
      <c r="E5216" s="128" t="s">
        <v>13965</v>
      </c>
      <c r="F5216" s="42"/>
      <c r="G5216" s="32" t="s">
        <v>40</v>
      </c>
      <c r="H5216" s="30">
        <v>0</v>
      </c>
      <c r="I5216" s="31">
        <v>590000000</v>
      </c>
      <c r="J5216" s="32" t="s">
        <v>41</v>
      </c>
      <c r="K5216" s="32" t="s">
        <v>13233</v>
      </c>
      <c r="L5216" s="32" t="s">
        <v>43</v>
      </c>
      <c r="M5216" s="32" t="s">
        <v>84</v>
      </c>
      <c r="N5216" s="54" t="s">
        <v>2369</v>
      </c>
      <c r="O5216" s="54" t="s">
        <v>166</v>
      </c>
      <c r="P5216" s="32">
        <v>168</v>
      </c>
      <c r="Q5216" s="30" t="s">
        <v>163</v>
      </c>
      <c r="R5216" s="373">
        <v>0.24</v>
      </c>
      <c r="S5216" s="43">
        <v>215000</v>
      </c>
      <c r="T5216" s="100">
        <f t="shared" si="446"/>
        <v>51600</v>
      </c>
      <c r="U5216" s="43">
        <f>T5216*1.12</f>
        <v>57792.000000000007</v>
      </c>
      <c r="V5216" s="32"/>
      <c r="W5216" s="32">
        <v>2016</v>
      </c>
      <c r="X5216" s="32"/>
      <c r="Y5216" s="364"/>
      <c r="Z5216" s="364"/>
      <c r="AA5216" s="364"/>
      <c r="AB5216" s="364"/>
      <c r="AC5216" s="364"/>
      <c r="AD5216" s="364"/>
      <c r="AE5216" s="364"/>
      <c r="AF5216" s="364"/>
      <c r="AG5216" s="364"/>
      <c r="AH5216" s="39"/>
      <c r="AI5216" s="39"/>
      <c r="AJ5216" s="39"/>
      <c r="AK5216" s="39"/>
      <c r="AL5216" s="39"/>
      <c r="AM5216" s="39"/>
      <c r="AN5216" s="39"/>
      <c r="AO5216" s="39"/>
      <c r="AP5216" s="39"/>
      <c r="AQ5216" s="39"/>
      <c r="AR5216" s="39"/>
      <c r="AS5216" s="39"/>
      <c r="AT5216" s="39"/>
      <c r="AU5216" s="39"/>
      <c r="AV5216" s="39"/>
      <c r="AW5216" s="39"/>
      <c r="AX5216" s="39"/>
      <c r="AY5216" s="39"/>
      <c r="AZ5216" s="39"/>
      <c r="BA5216" s="39"/>
      <c r="BB5216" s="39"/>
      <c r="BC5216" s="39"/>
      <c r="BD5216" s="39"/>
      <c r="BE5216" s="39"/>
      <c r="BF5216" s="39"/>
    </row>
    <row r="5217" spans="1:58" s="40" customFormat="1" ht="50.1" customHeight="1">
      <c r="A5217" s="70" t="s">
        <v>13966</v>
      </c>
      <c r="B5217" s="30" t="s">
        <v>35</v>
      </c>
      <c r="C5217" s="128" t="s">
        <v>13967</v>
      </c>
      <c r="D5217" s="128" t="s">
        <v>2811</v>
      </c>
      <c r="E5217" s="128" t="s">
        <v>13968</v>
      </c>
      <c r="F5217" s="42"/>
      <c r="G5217" s="32" t="s">
        <v>40</v>
      </c>
      <c r="H5217" s="30">
        <v>0</v>
      </c>
      <c r="I5217" s="31">
        <v>590000000</v>
      </c>
      <c r="J5217" s="32" t="s">
        <v>41</v>
      </c>
      <c r="K5217" s="32" t="s">
        <v>13233</v>
      </c>
      <c r="L5217" s="32" t="s">
        <v>43</v>
      </c>
      <c r="M5217" s="32" t="s">
        <v>84</v>
      </c>
      <c r="N5217" s="54" t="s">
        <v>2369</v>
      </c>
      <c r="O5217" s="54" t="s">
        <v>166</v>
      </c>
      <c r="P5217" s="32">
        <v>168</v>
      </c>
      <c r="Q5217" s="30" t="s">
        <v>163</v>
      </c>
      <c r="R5217" s="373">
        <v>0.245</v>
      </c>
      <c r="S5217" s="43">
        <v>215000</v>
      </c>
      <c r="T5217" s="100">
        <f t="shared" si="446"/>
        <v>52675</v>
      </c>
      <c r="U5217" s="43">
        <f>T5217*1.12</f>
        <v>58996.000000000007</v>
      </c>
      <c r="V5217" s="32"/>
      <c r="W5217" s="32">
        <v>2016</v>
      </c>
      <c r="X5217" s="32"/>
      <c r="Y5217" s="364"/>
      <c r="Z5217" s="364"/>
      <c r="AA5217" s="364"/>
      <c r="AB5217" s="364"/>
      <c r="AC5217" s="364"/>
      <c r="AD5217" s="364"/>
      <c r="AE5217" s="364"/>
      <c r="AF5217" s="364"/>
      <c r="AG5217" s="364"/>
      <c r="AH5217" s="39"/>
      <c r="AI5217" s="39"/>
      <c r="AJ5217" s="39"/>
      <c r="AK5217" s="39"/>
      <c r="AL5217" s="39"/>
      <c r="AM5217" s="39"/>
      <c r="AN5217" s="39"/>
      <c r="AO5217" s="39"/>
      <c r="AP5217" s="39"/>
      <c r="AQ5217" s="39"/>
      <c r="AR5217" s="39"/>
      <c r="AS5217" s="39"/>
      <c r="AT5217" s="39"/>
      <c r="AU5217" s="39"/>
      <c r="AV5217" s="39"/>
      <c r="AW5217" s="39"/>
      <c r="AX5217" s="39"/>
      <c r="AY5217" s="39"/>
      <c r="AZ5217" s="39"/>
      <c r="BA5217" s="39"/>
      <c r="BB5217" s="39"/>
      <c r="BC5217" s="39"/>
      <c r="BD5217" s="39"/>
      <c r="BE5217" s="39"/>
      <c r="BF5217" s="39"/>
    </row>
    <row r="5218" spans="1:58" s="40" customFormat="1" ht="50.1" customHeight="1">
      <c r="A5218" s="70" t="s">
        <v>13972</v>
      </c>
      <c r="B5218" s="30" t="s">
        <v>35</v>
      </c>
      <c r="C5218" s="128" t="s">
        <v>13973</v>
      </c>
      <c r="D5218" s="128" t="s">
        <v>6088</v>
      </c>
      <c r="E5218" s="128" t="s">
        <v>13974</v>
      </c>
      <c r="F5218" s="42"/>
      <c r="G5218" s="32" t="s">
        <v>40</v>
      </c>
      <c r="H5218" s="30">
        <v>0</v>
      </c>
      <c r="I5218" s="31">
        <v>590000000</v>
      </c>
      <c r="J5218" s="32" t="s">
        <v>41</v>
      </c>
      <c r="K5218" s="32" t="s">
        <v>13233</v>
      </c>
      <c r="L5218" s="32" t="s">
        <v>43</v>
      </c>
      <c r="M5218" s="32" t="s">
        <v>84</v>
      </c>
      <c r="N5218" s="54" t="s">
        <v>154</v>
      </c>
      <c r="O5218" s="54" t="s">
        <v>166</v>
      </c>
      <c r="P5218" s="32">
        <v>168</v>
      </c>
      <c r="Q5218" s="30" t="s">
        <v>163</v>
      </c>
      <c r="R5218" s="373">
        <v>0.21</v>
      </c>
      <c r="S5218" s="43">
        <v>266000</v>
      </c>
      <c r="T5218" s="119">
        <f>R5218*S5218</f>
        <v>55860</v>
      </c>
      <c r="U5218" s="58">
        <f>T5218*1.12</f>
        <v>62563.200000000004</v>
      </c>
      <c r="V5218" s="32"/>
      <c r="W5218" s="32">
        <v>2016</v>
      </c>
      <c r="X5218" s="221"/>
      <c r="Y5218" s="364"/>
      <c r="Z5218" s="364"/>
      <c r="AA5218" s="364"/>
      <c r="AB5218" s="364"/>
      <c r="AC5218" s="364"/>
      <c r="AD5218" s="364"/>
      <c r="AE5218" s="364"/>
      <c r="AF5218" s="364"/>
      <c r="AG5218" s="364"/>
      <c r="AH5218" s="39"/>
      <c r="AI5218" s="39"/>
      <c r="AJ5218" s="39"/>
      <c r="AK5218" s="39"/>
      <c r="AL5218" s="39"/>
      <c r="AM5218" s="39"/>
      <c r="AN5218" s="39"/>
      <c r="AO5218" s="39"/>
      <c r="AP5218" s="39"/>
      <c r="AQ5218" s="39"/>
      <c r="AR5218" s="39"/>
      <c r="AS5218" s="39"/>
      <c r="AT5218" s="39"/>
      <c r="AU5218" s="39"/>
      <c r="AV5218" s="39"/>
      <c r="AW5218" s="39"/>
      <c r="AX5218" s="39"/>
      <c r="AY5218" s="39"/>
      <c r="AZ5218" s="39"/>
      <c r="BA5218" s="39"/>
      <c r="BB5218" s="39"/>
      <c r="BC5218" s="39"/>
      <c r="BD5218" s="39"/>
      <c r="BE5218" s="39"/>
      <c r="BF5218" s="39"/>
    </row>
    <row r="5219" spans="1:58" s="40" customFormat="1" ht="50.1" customHeight="1">
      <c r="A5219" s="70" t="s">
        <v>13981</v>
      </c>
      <c r="B5219" s="54" t="s">
        <v>35</v>
      </c>
      <c r="C5219" s="341" t="s">
        <v>13982</v>
      </c>
      <c r="D5219" s="341" t="s">
        <v>5100</v>
      </c>
      <c r="E5219" s="341" t="s">
        <v>13983</v>
      </c>
      <c r="F5219" s="341" t="s">
        <v>12993</v>
      </c>
      <c r="G5219" s="68" t="s">
        <v>40</v>
      </c>
      <c r="H5219" s="32">
        <v>0</v>
      </c>
      <c r="I5219" s="134">
        <v>590000000</v>
      </c>
      <c r="J5219" s="68" t="s">
        <v>41</v>
      </c>
      <c r="K5219" s="48" t="s">
        <v>13233</v>
      </c>
      <c r="L5219" s="68" t="s">
        <v>83</v>
      </c>
      <c r="M5219" s="68" t="s">
        <v>84</v>
      </c>
      <c r="N5219" s="68" t="s">
        <v>11334</v>
      </c>
      <c r="O5219" s="216" t="s">
        <v>398</v>
      </c>
      <c r="P5219" s="68">
        <v>796</v>
      </c>
      <c r="Q5219" s="54" t="s">
        <v>47</v>
      </c>
      <c r="R5219" s="218">
        <v>1</v>
      </c>
      <c r="S5219" s="218">
        <v>25000</v>
      </c>
      <c r="T5219" s="323">
        <f t="shared" ref="T5219:T5226" si="448">R5219*S5219</f>
        <v>25000</v>
      </c>
      <c r="U5219" s="323">
        <f t="shared" ref="U5219:U5231" si="449">T5219*1.12</f>
        <v>28000.000000000004</v>
      </c>
      <c r="V5219" s="196"/>
      <c r="W5219" s="196">
        <v>2016</v>
      </c>
      <c r="X5219" s="217"/>
      <c r="Y5219" s="364"/>
      <c r="Z5219" s="364"/>
      <c r="AA5219" s="364"/>
      <c r="AB5219" s="364"/>
      <c r="AC5219" s="364"/>
      <c r="AD5219" s="364"/>
      <c r="AE5219" s="364"/>
      <c r="AF5219" s="364"/>
      <c r="AG5219" s="364"/>
      <c r="AH5219" s="39"/>
      <c r="AI5219" s="39"/>
      <c r="AJ5219" s="39"/>
      <c r="AK5219" s="39"/>
      <c r="AL5219" s="39"/>
      <c r="AM5219" s="39"/>
      <c r="AN5219" s="39"/>
      <c r="AO5219" s="39"/>
      <c r="AP5219" s="39"/>
      <c r="AQ5219" s="39"/>
      <c r="AR5219" s="39"/>
      <c r="AS5219" s="39"/>
      <c r="AT5219" s="39"/>
      <c r="AU5219" s="39"/>
      <c r="AV5219" s="39"/>
      <c r="AW5219" s="39"/>
      <c r="AX5219" s="39"/>
      <c r="AY5219" s="39"/>
      <c r="AZ5219" s="39"/>
      <c r="BA5219" s="39"/>
      <c r="BB5219" s="39"/>
      <c r="BC5219" s="39"/>
      <c r="BD5219" s="39"/>
      <c r="BE5219" s="39"/>
      <c r="BF5219" s="39"/>
    </row>
    <row r="5220" spans="1:58" s="40" customFormat="1" ht="50.1" customHeight="1">
      <c r="A5220" s="70" t="s">
        <v>13984</v>
      </c>
      <c r="B5220" s="54" t="s">
        <v>35</v>
      </c>
      <c r="C5220" s="341" t="s">
        <v>13985</v>
      </c>
      <c r="D5220" s="341" t="s">
        <v>5311</v>
      </c>
      <c r="E5220" s="341" t="s">
        <v>13986</v>
      </c>
      <c r="F5220" s="341" t="s">
        <v>12993</v>
      </c>
      <c r="G5220" s="68" t="s">
        <v>40</v>
      </c>
      <c r="H5220" s="32">
        <v>0</v>
      </c>
      <c r="I5220" s="134">
        <v>590000000</v>
      </c>
      <c r="J5220" s="68" t="s">
        <v>41</v>
      </c>
      <c r="K5220" s="48" t="s">
        <v>13233</v>
      </c>
      <c r="L5220" s="68" t="s">
        <v>83</v>
      </c>
      <c r="M5220" s="68" t="s">
        <v>84</v>
      </c>
      <c r="N5220" s="68" t="s">
        <v>11334</v>
      </c>
      <c r="O5220" s="216" t="s">
        <v>398</v>
      </c>
      <c r="P5220" s="68">
        <v>796</v>
      </c>
      <c r="Q5220" s="54" t="s">
        <v>47</v>
      </c>
      <c r="R5220" s="218">
        <v>2</v>
      </c>
      <c r="S5220" s="218">
        <v>15000</v>
      </c>
      <c r="T5220" s="323">
        <f t="shared" si="448"/>
        <v>30000</v>
      </c>
      <c r="U5220" s="323">
        <f t="shared" si="449"/>
        <v>33600</v>
      </c>
      <c r="V5220" s="196"/>
      <c r="W5220" s="196">
        <v>2016</v>
      </c>
      <c r="X5220" s="217"/>
      <c r="Y5220" s="364"/>
      <c r="Z5220" s="364"/>
      <c r="AA5220" s="364"/>
      <c r="AB5220" s="364"/>
      <c r="AC5220" s="364"/>
      <c r="AD5220" s="364"/>
      <c r="AE5220" s="364"/>
      <c r="AF5220" s="364"/>
      <c r="AG5220" s="364"/>
      <c r="AH5220" s="39"/>
      <c r="AI5220" s="39"/>
      <c r="AJ5220" s="39"/>
      <c r="AK5220" s="39"/>
      <c r="AL5220" s="39"/>
      <c r="AM5220" s="39"/>
      <c r="AN5220" s="39"/>
      <c r="AO5220" s="39"/>
      <c r="AP5220" s="39"/>
      <c r="AQ5220" s="39"/>
      <c r="AR5220" s="39"/>
      <c r="AS5220" s="39"/>
      <c r="AT5220" s="39"/>
      <c r="AU5220" s="39"/>
      <c r="AV5220" s="39"/>
      <c r="AW5220" s="39"/>
      <c r="AX5220" s="39"/>
      <c r="AY5220" s="39"/>
      <c r="AZ5220" s="39"/>
      <c r="BA5220" s="39"/>
      <c r="BB5220" s="39"/>
      <c r="BC5220" s="39"/>
      <c r="BD5220" s="39"/>
      <c r="BE5220" s="39"/>
      <c r="BF5220" s="39"/>
    </row>
    <row r="5221" spans="1:58" s="40" customFormat="1" ht="50.1" customHeight="1">
      <c r="A5221" s="70" t="s">
        <v>13987</v>
      </c>
      <c r="B5221" s="54" t="s">
        <v>35</v>
      </c>
      <c r="C5221" s="341" t="s">
        <v>13988</v>
      </c>
      <c r="D5221" s="341" t="s">
        <v>13989</v>
      </c>
      <c r="E5221" s="341" t="s">
        <v>13990</v>
      </c>
      <c r="F5221" s="341" t="s">
        <v>12993</v>
      </c>
      <c r="G5221" s="68" t="s">
        <v>40</v>
      </c>
      <c r="H5221" s="32">
        <v>0</v>
      </c>
      <c r="I5221" s="134">
        <v>590000000</v>
      </c>
      <c r="J5221" s="68" t="s">
        <v>41</v>
      </c>
      <c r="K5221" s="48" t="s">
        <v>13233</v>
      </c>
      <c r="L5221" s="68" t="s">
        <v>83</v>
      </c>
      <c r="M5221" s="68" t="s">
        <v>84</v>
      </c>
      <c r="N5221" s="68" t="s">
        <v>11334</v>
      </c>
      <c r="O5221" s="216" t="s">
        <v>398</v>
      </c>
      <c r="P5221" s="68">
        <v>796</v>
      </c>
      <c r="Q5221" s="54" t="s">
        <v>47</v>
      </c>
      <c r="R5221" s="218">
        <v>1</v>
      </c>
      <c r="S5221" s="218">
        <v>18000</v>
      </c>
      <c r="T5221" s="323">
        <f t="shared" si="448"/>
        <v>18000</v>
      </c>
      <c r="U5221" s="323">
        <f t="shared" si="449"/>
        <v>20160.000000000004</v>
      </c>
      <c r="V5221" s="196"/>
      <c r="W5221" s="196">
        <v>2016</v>
      </c>
      <c r="X5221" s="217"/>
      <c r="Y5221" s="364"/>
      <c r="Z5221" s="364"/>
      <c r="AA5221" s="364"/>
      <c r="AB5221" s="364"/>
      <c r="AC5221" s="364"/>
      <c r="AD5221" s="364"/>
      <c r="AE5221" s="364"/>
      <c r="AF5221" s="364"/>
      <c r="AG5221" s="364"/>
      <c r="AH5221" s="39"/>
      <c r="AI5221" s="39"/>
      <c r="AJ5221" s="39"/>
      <c r="AK5221" s="39"/>
      <c r="AL5221" s="39"/>
      <c r="AM5221" s="39"/>
      <c r="AN5221" s="39"/>
      <c r="AO5221" s="39"/>
      <c r="AP5221" s="39"/>
      <c r="AQ5221" s="39"/>
      <c r="AR5221" s="39"/>
      <c r="AS5221" s="39"/>
      <c r="AT5221" s="39"/>
      <c r="AU5221" s="39"/>
      <c r="AV5221" s="39"/>
      <c r="AW5221" s="39"/>
      <c r="AX5221" s="39"/>
      <c r="AY5221" s="39"/>
      <c r="AZ5221" s="39"/>
      <c r="BA5221" s="39"/>
      <c r="BB5221" s="39"/>
      <c r="BC5221" s="39"/>
      <c r="BD5221" s="39"/>
      <c r="BE5221" s="39"/>
      <c r="BF5221" s="39"/>
    </row>
    <row r="5222" spans="1:58" s="40" customFormat="1" ht="50.1" customHeight="1">
      <c r="A5222" s="70" t="s">
        <v>13991</v>
      </c>
      <c r="B5222" s="54" t="s">
        <v>35</v>
      </c>
      <c r="C5222" s="341" t="s">
        <v>8843</v>
      </c>
      <c r="D5222" s="341" t="s">
        <v>5100</v>
      </c>
      <c r="E5222" s="341" t="s">
        <v>8844</v>
      </c>
      <c r="F5222" s="341" t="s">
        <v>12993</v>
      </c>
      <c r="G5222" s="68" t="s">
        <v>40</v>
      </c>
      <c r="H5222" s="32">
        <v>0</v>
      </c>
      <c r="I5222" s="134">
        <v>590000000</v>
      </c>
      <c r="J5222" s="68" t="s">
        <v>41</v>
      </c>
      <c r="K5222" s="48" t="s">
        <v>13233</v>
      </c>
      <c r="L5222" s="68" t="s">
        <v>83</v>
      </c>
      <c r="M5222" s="68" t="s">
        <v>84</v>
      </c>
      <c r="N5222" s="68" t="s">
        <v>11334</v>
      </c>
      <c r="O5222" s="216" t="s">
        <v>398</v>
      </c>
      <c r="P5222" s="68">
        <v>796</v>
      </c>
      <c r="Q5222" s="54" t="s">
        <v>47</v>
      </c>
      <c r="R5222" s="218">
        <v>1</v>
      </c>
      <c r="S5222" s="218">
        <v>8000</v>
      </c>
      <c r="T5222" s="323">
        <f t="shared" si="448"/>
        <v>8000</v>
      </c>
      <c r="U5222" s="323">
        <f t="shared" si="449"/>
        <v>8960</v>
      </c>
      <c r="V5222" s="196"/>
      <c r="W5222" s="196">
        <v>2016</v>
      </c>
      <c r="X5222" s="217"/>
      <c r="Y5222" s="364"/>
      <c r="Z5222" s="364"/>
      <c r="AA5222" s="364"/>
      <c r="AB5222" s="364"/>
      <c r="AC5222" s="364"/>
      <c r="AD5222" s="364"/>
      <c r="AE5222" s="364"/>
      <c r="AF5222" s="364"/>
      <c r="AG5222" s="364"/>
      <c r="AH5222" s="39"/>
      <c r="AI5222" s="39"/>
      <c r="AJ5222" s="39"/>
      <c r="AK5222" s="39"/>
      <c r="AL5222" s="39"/>
      <c r="AM5222" s="39"/>
      <c r="AN5222" s="39"/>
      <c r="AO5222" s="39"/>
      <c r="AP5222" s="39"/>
      <c r="AQ5222" s="39"/>
      <c r="AR5222" s="39"/>
      <c r="AS5222" s="39"/>
      <c r="AT5222" s="39"/>
      <c r="AU5222" s="39"/>
      <c r="AV5222" s="39"/>
      <c r="AW5222" s="39"/>
      <c r="AX5222" s="39"/>
      <c r="AY5222" s="39"/>
      <c r="AZ5222" s="39"/>
      <c r="BA5222" s="39"/>
      <c r="BB5222" s="39"/>
      <c r="BC5222" s="39"/>
      <c r="BD5222" s="39"/>
      <c r="BE5222" s="39"/>
      <c r="BF5222" s="39"/>
    </row>
    <row r="5223" spans="1:58" s="40" customFormat="1" ht="50.1" customHeight="1">
      <c r="A5223" s="70" t="s">
        <v>13992</v>
      </c>
      <c r="B5223" s="54" t="s">
        <v>35</v>
      </c>
      <c r="C5223" s="341" t="s">
        <v>8840</v>
      </c>
      <c r="D5223" s="341" t="s">
        <v>5311</v>
      </c>
      <c r="E5223" s="341" t="s">
        <v>8841</v>
      </c>
      <c r="F5223" s="341" t="s">
        <v>12993</v>
      </c>
      <c r="G5223" s="68" t="s">
        <v>40</v>
      </c>
      <c r="H5223" s="32">
        <v>0</v>
      </c>
      <c r="I5223" s="134">
        <v>590000000</v>
      </c>
      <c r="J5223" s="68" t="s">
        <v>41</v>
      </c>
      <c r="K5223" s="48" t="s">
        <v>13233</v>
      </c>
      <c r="L5223" s="68" t="s">
        <v>83</v>
      </c>
      <c r="M5223" s="68" t="s">
        <v>84</v>
      </c>
      <c r="N5223" s="68" t="s">
        <v>11334</v>
      </c>
      <c r="O5223" s="216" t="s">
        <v>398</v>
      </c>
      <c r="P5223" s="68">
        <v>796</v>
      </c>
      <c r="Q5223" s="54" t="s">
        <v>47</v>
      </c>
      <c r="R5223" s="218">
        <v>2</v>
      </c>
      <c r="S5223" s="218">
        <v>15500</v>
      </c>
      <c r="T5223" s="323">
        <f t="shared" si="448"/>
        <v>31000</v>
      </c>
      <c r="U5223" s="323">
        <f t="shared" si="449"/>
        <v>34720</v>
      </c>
      <c r="V5223" s="196"/>
      <c r="W5223" s="196">
        <v>2016</v>
      </c>
      <c r="X5223" s="217"/>
      <c r="Y5223" s="364"/>
      <c r="Z5223" s="364"/>
      <c r="AA5223" s="364"/>
      <c r="AB5223" s="364"/>
      <c r="AC5223" s="364"/>
      <c r="AD5223" s="364"/>
      <c r="AE5223" s="364"/>
      <c r="AF5223" s="364"/>
      <c r="AG5223" s="364"/>
      <c r="AH5223" s="39"/>
      <c r="AI5223" s="39"/>
      <c r="AJ5223" s="39"/>
      <c r="AK5223" s="39"/>
      <c r="AL5223" s="39"/>
      <c r="AM5223" s="39"/>
      <c r="AN5223" s="39"/>
      <c r="AO5223" s="39"/>
      <c r="AP5223" s="39"/>
      <c r="AQ5223" s="39"/>
      <c r="AR5223" s="39"/>
      <c r="AS5223" s="39"/>
      <c r="AT5223" s="39"/>
      <c r="AU5223" s="39"/>
      <c r="AV5223" s="39"/>
      <c r="AW5223" s="39"/>
      <c r="AX5223" s="39"/>
      <c r="AY5223" s="39"/>
      <c r="AZ5223" s="39"/>
      <c r="BA5223" s="39"/>
      <c r="BB5223" s="39"/>
      <c r="BC5223" s="39"/>
      <c r="BD5223" s="39"/>
      <c r="BE5223" s="39"/>
      <c r="BF5223" s="39"/>
    </row>
    <row r="5224" spans="1:58" s="40" customFormat="1" ht="50.1" customHeight="1">
      <c r="A5224" s="70" t="s">
        <v>13993</v>
      </c>
      <c r="B5224" s="54" t="s">
        <v>35</v>
      </c>
      <c r="C5224" s="341" t="s">
        <v>8836</v>
      </c>
      <c r="D5224" s="341" t="s">
        <v>8837</v>
      </c>
      <c r="E5224" s="341" t="s">
        <v>8838</v>
      </c>
      <c r="F5224" s="341" t="s">
        <v>12993</v>
      </c>
      <c r="G5224" s="68" t="s">
        <v>40</v>
      </c>
      <c r="H5224" s="32">
        <v>0</v>
      </c>
      <c r="I5224" s="134">
        <v>590000000</v>
      </c>
      <c r="J5224" s="68" t="s">
        <v>41</v>
      </c>
      <c r="K5224" s="48" t="s">
        <v>13233</v>
      </c>
      <c r="L5224" s="68" t="s">
        <v>83</v>
      </c>
      <c r="M5224" s="68" t="s">
        <v>84</v>
      </c>
      <c r="N5224" s="68" t="s">
        <v>11334</v>
      </c>
      <c r="O5224" s="216" t="s">
        <v>398</v>
      </c>
      <c r="P5224" s="68">
        <v>796</v>
      </c>
      <c r="Q5224" s="54" t="s">
        <v>47</v>
      </c>
      <c r="R5224" s="218">
        <v>1</v>
      </c>
      <c r="S5224" s="218">
        <v>86000</v>
      </c>
      <c r="T5224" s="323">
        <f t="shared" si="448"/>
        <v>86000</v>
      </c>
      <c r="U5224" s="323">
        <f t="shared" si="449"/>
        <v>96320.000000000015</v>
      </c>
      <c r="V5224" s="196"/>
      <c r="W5224" s="196">
        <v>2016</v>
      </c>
      <c r="X5224" s="217"/>
      <c r="Y5224" s="364"/>
      <c r="Z5224" s="364"/>
      <c r="AA5224" s="364"/>
      <c r="AB5224" s="364"/>
      <c r="AC5224" s="364"/>
      <c r="AD5224" s="364"/>
      <c r="AE5224" s="364"/>
      <c r="AF5224" s="364"/>
      <c r="AG5224" s="364"/>
      <c r="AH5224" s="39"/>
      <c r="AI5224" s="39"/>
      <c r="AJ5224" s="39"/>
      <c r="AK5224" s="39"/>
      <c r="AL5224" s="39"/>
      <c r="AM5224" s="39"/>
      <c r="AN5224" s="39"/>
      <c r="AO5224" s="39"/>
      <c r="AP5224" s="39"/>
      <c r="AQ5224" s="39"/>
      <c r="AR5224" s="39"/>
      <c r="AS5224" s="39"/>
      <c r="AT5224" s="39"/>
      <c r="AU5224" s="39"/>
      <c r="AV5224" s="39"/>
      <c r="AW5224" s="39"/>
      <c r="AX5224" s="39"/>
      <c r="AY5224" s="39"/>
      <c r="AZ5224" s="39"/>
      <c r="BA5224" s="39"/>
      <c r="BB5224" s="39"/>
      <c r="BC5224" s="39"/>
      <c r="BD5224" s="39"/>
      <c r="BE5224" s="39"/>
      <c r="BF5224" s="39"/>
    </row>
    <row r="5225" spans="1:58" s="40" customFormat="1" ht="50.1" customHeight="1">
      <c r="A5225" s="70" t="s">
        <v>13994</v>
      </c>
      <c r="B5225" s="54" t="s">
        <v>35</v>
      </c>
      <c r="C5225" s="341" t="s">
        <v>13995</v>
      </c>
      <c r="D5225" s="341" t="s">
        <v>13996</v>
      </c>
      <c r="E5225" s="341" t="s">
        <v>8838</v>
      </c>
      <c r="F5225" s="341" t="s">
        <v>12993</v>
      </c>
      <c r="G5225" s="68" t="s">
        <v>40</v>
      </c>
      <c r="H5225" s="32">
        <v>0</v>
      </c>
      <c r="I5225" s="134">
        <v>590000000</v>
      </c>
      <c r="J5225" s="68" t="s">
        <v>41</v>
      </c>
      <c r="K5225" s="48" t="s">
        <v>13233</v>
      </c>
      <c r="L5225" s="68" t="s">
        <v>83</v>
      </c>
      <c r="M5225" s="68" t="s">
        <v>84</v>
      </c>
      <c r="N5225" s="68" t="s">
        <v>11334</v>
      </c>
      <c r="O5225" s="216" t="s">
        <v>398</v>
      </c>
      <c r="P5225" s="68">
        <v>796</v>
      </c>
      <c r="Q5225" s="54" t="s">
        <v>47</v>
      </c>
      <c r="R5225" s="218">
        <v>1</v>
      </c>
      <c r="S5225" s="218">
        <v>85000</v>
      </c>
      <c r="T5225" s="323">
        <f t="shared" si="448"/>
        <v>85000</v>
      </c>
      <c r="U5225" s="323">
        <f t="shared" si="449"/>
        <v>95200.000000000015</v>
      </c>
      <c r="V5225" s="196"/>
      <c r="W5225" s="196">
        <v>2016</v>
      </c>
      <c r="X5225" s="217"/>
      <c r="Y5225" s="364"/>
      <c r="Z5225" s="364"/>
      <c r="AA5225" s="364"/>
      <c r="AB5225" s="364"/>
      <c r="AC5225" s="364"/>
      <c r="AD5225" s="364"/>
      <c r="AE5225" s="364"/>
      <c r="AF5225" s="364"/>
      <c r="AG5225" s="364"/>
      <c r="AH5225" s="39"/>
      <c r="AI5225" s="39"/>
      <c r="AJ5225" s="39"/>
      <c r="AK5225" s="39"/>
      <c r="AL5225" s="39"/>
      <c r="AM5225" s="39"/>
      <c r="AN5225" s="39"/>
      <c r="AO5225" s="39"/>
      <c r="AP5225" s="39"/>
      <c r="AQ5225" s="39"/>
      <c r="AR5225" s="39"/>
      <c r="AS5225" s="39"/>
      <c r="AT5225" s="39"/>
      <c r="AU5225" s="39"/>
      <c r="AV5225" s="39"/>
      <c r="AW5225" s="39"/>
      <c r="AX5225" s="39"/>
      <c r="AY5225" s="39"/>
      <c r="AZ5225" s="39"/>
      <c r="BA5225" s="39"/>
      <c r="BB5225" s="39"/>
      <c r="BC5225" s="39"/>
      <c r="BD5225" s="39"/>
      <c r="BE5225" s="39"/>
      <c r="BF5225" s="39"/>
    </row>
    <row r="5226" spans="1:58" s="40" customFormat="1" ht="50.1" customHeight="1">
      <c r="A5226" s="70" t="s">
        <v>13997</v>
      </c>
      <c r="B5226" s="54" t="s">
        <v>35</v>
      </c>
      <c r="C5226" s="341" t="s">
        <v>13998</v>
      </c>
      <c r="D5226" s="341" t="s">
        <v>13999</v>
      </c>
      <c r="E5226" s="341" t="s">
        <v>8838</v>
      </c>
      <c r="F5226" s="341" t="s">
        <v>14000</v>
      </c>
      <c r="G5226" s="68" t="s">
        <v>40</v>
      </c>
      <c r="H5226" s="32">
        <v>0</v>
      </c>
      <c r="I5226" s="134">
        <v>590000000</v>
      </c>
      <c r="J5226" s="68" t="s">
        <v>41</v>
      </c>
      <c r="K5226" s="48" t="s">
        <v>13233</v>
      </c>
      <c r="L5226" s="68" t="s">
        <v>83</v>
      </c>
      <c r="M5226" s="68" t="s">
        <v>84</v>
      </c>
      <c r="N5226" s="68" t="s">
        <v>11334</v>
      </c>
      <c r="O5226" s="216" t="s">
        <v>398</v>
      </c>
      <c r="P5226" s="68">
        <v>796</v>
      </c>
      <c r="Q5226" s="54" t="s">
        <v>47</v>
      </c>
      <c r="R5226" s="218">
        <v>1</v>
      </c>
      <c r="S5226" s="218">
        <v>45000</v>
      </c>
      <c r="T5226" s="323">
        <f t="shared" si="448"/>
        <v>45000</v>
      </c>
      <c r="U5226" s="323">
        <f t="shared" si="449"/>
        <v>50400.000000000007</v>
      </c>
      <c r="V5226" s="196"/>
      <c r="W5226" s="196">
        <v>2016</v>
      </c>
      <c r="X5226" s="217"/>
      <c r="Y5226" s="364"/>
      <c r="Z5226" s="364"/>
      <c r="AA5226" s="364"/>
      <c r="AB5226" s="364"/>
      <c r="AC5226" s="364"/>
      <c r="AD5226" s="364"/>
      <c r="AE5226" s="364"/>
      <c r="AF5226" s="364"/>
      <c r="AG5226" s="364"/>
      <c r="AH5226" s="39"/>
      <c r="AI5226" s="39"/>
      <c r="AJ5226" s="39"/>
      <c r="AK5226" s="39"/>
      <c r="AL5226" s="39"/>
      <c r="AM5226" s="39"/>
      <c r="AN5226" s="39"/>
      <c r="AO5226" s="39"/>
      <c r="AP5226" s="39"/>
      <c r="AQ5226" s="39"/>
      <c r="AR5226" s="39"/>
      <c r="AS5226" s="39"/>
      <c r="AT5226" s="39"/>
      <c r="AU5226" s="39"/>
      <c r="AV5226" s="39"/>
      <c r="AW5226" s="39"/>
      <c r="AX5226" s="39"/>
      <c r="AY5226" s="39"/>
      <c r="AZ5226" s="39"/>
      <c r="BA5226" s="39"/>
      <c r="BB5226" s="39"/>
      <c r="BC5226" s="39"/>
      <c r="BD5226" s="39"/>
      <c r="BE5226" s="39"/>
      <c r="BF5226" s="39"/>
    </row>
    <row r="5227" spans="1:58" s="40" customFormat="1" ht="50.1" customHeight="1">
      <c r="A5227" s="70" t="s">
        <v>14001</v>
      </c>
      <c r="B5227" s="54" t="s">
        <v>35</v>
      </c>
      <c r="C5227" s="42" t="s">
        <v>14002</v>
      </c>
      <c r="D5227" s="42" t="s">
        <v>14003</v>
      </c>
      <c r="E5227" s="42" t="s">
        <v>14004</v>
      </c>
      <c r="F5227" s="42" t="s">
        <v>14005</v>
      </c>
      <c r="G5227" s="30" t="s">
        <v>40</v>
      </c>
      <c r="H5227" s="239">
        <v>0</v>
      </c>
      <c r="I5227" s="313">
        <v>590000000</v>
      </c>
      <c r="J5227" s="68" t="s">
        <v>394</v>
      </c>
      <c r="K5227" s="30" t="s">
        <v>13201</v>
      </c>
      <c r="L5227" s="30" t="s">
        <v>13075</v>
      </c>
      <c r="M5227" s="30" t="s">
        <v>512</v>
      </c>
      <c r="N5227" s="30" t="s">
        <v>12729</v>
      </c>
      <c r="O5227" s="30" t="s">
        <v>62</v>
      </c>
      <c r="P5227" s="70">
        <v>796</v>
      </c>
      <c r="Q5227" s="30" t="s">
        <v>47</v>
      </c>
      <c r="R5227" s="58">
        <v>3</v>
      </c>
      <c r="S5227" s="58">
        <v>345000</v>
      </c>
      <c r="T5227" s="58">
        <f t="shared" ref="T5227" si="450">S5227*R5227</f>
        <v>1035000</v>
      </c>
      <c r="U5227" s="323">
        <f t="shared" si="449"/>
        <v>1159200</v>
      </c>
      <c r="V5227" s="30"/>
      <c r="W5227" s="68">
        <v>2016</v>
      </c>
      <c r="X5227" s="30"/>
      <c r="Y5227" s="364"/>
      <c r="Z5227" s="364"/>
      <c r="AA5227" s="364"/>
      <c r="AB5227" s="364"/>
      <c r="AC5227" s="364"/>
      <c r="AD5227" s="364"/>
      <c r="AE5227" s="364"/>
      <c r="AF5227" s="364"/>
      <c r="AG5227" s="364"/>
      <c r="AH5227" s="39"/>
      <c r="AI5227" s="39"/>
      <c r="AJ5227" s="39"/>
      <c r="AK5227" s="39"/>
      <c r="AL5227" s="39"/>
      <c r="AM5227" s="39"/>
      <c r="AN5227" s="39"/>
      <c r="AO5227" s="39"/>
      <c r="AP5227" s="39"/>
      <c r="AQ5227" s="39"/>
      <c r="AR5227" s="39"/>
      <c r="AS5227" s="39"/>
      <c r="AT5227" s="39"/>
      <c r="AU5227" s="39"/>
      <c r="AV5227" s="39"/>
      <c r="AW5227" s="39"/>
      <c r="AX5227" s="39"/>
      <c r="AY5227" s="39"/>
      <c r="AZ5227" s="39"/>
      <c r="BA5227" s="39"/>
      <c r="BB5227" s="39"/>
      <c r="BC5227" s="39"/>
      <c r="BD5227" s="39"/>
      <c r="BE5227" s="39"/>
      <c r="BF5227" s="39"/>
    </row>
    <row r="5228" spans="1:58" s="40" customFormat="1" ht="50.1" customHeight="1">
      <c r="A5228" s="70" t="s">
        <v>14011</v>
      </c>
      <c r="B5228" s="30" t="s">
        <v>35</v>
      </c>
      <c r="C5228" s="42" t="s">
        <v>14012</v>
      </c>
      <c r="D5228" s="42" t="s">
        <v>14013</v>
      </c>
      <c r="E5228" s="42" t="s">
        <v>14014</v>
      </c>
      <c r="F5228" s="42" t="s">
        <v>14015</v>
      </c>
      <c r="G5228" s="30" t="s">
        <v>40</v>
      </c>
      <c r="H5228" s="30">
        <v>0</v>
      </c>
      <c r="I5228" s="32">
        <v>590000000</v>
      </c>
      <c r="J5228" s="32" t="s">
        <v>41</v>
      </c>
      <c r="K5228" s="30" t="s">
        <v>13233</v>
      </c>
      <c r="L5228" s="32" t="s">
        <v>3417</v>
      </c>
      <c r="M5228" s="30" t="s">
        <v>44</v>
      </c>
      <c r="N5228" s="30" t="s">
        <v>12932</v>
      </c>
      <c r="O5228" s="32" t="s">
        <v>11678</v>
      </c>
      <c r="P5228" s="32">
        <v>796</v>
      </c>
      <c r="Q5228" s="30" t="s">
        <v>47</v>
      </c>
      <c r="R5228" s="43">
        <v>1</v>
      </c>
      <c r="S5228" s="43">
        <v>37900</v>
      </c>
      <c r="T5228" s="58">
        <f>R5228*S5228</f>
        <v>37900</v>
      </c>
      <c r="U5228" s="58">
        <f t="shared" si="449"/>
        <v>42448.000000000007</v>
      </c>
      <c r="V5228" s="342"/>
      <c r="W5228" s="32">
        <v>2016</v>
      </c>
      <c r="X5228" s="30"/>
      <c r="Y5228" s="364"/>
      <c r="Z5228" s="364"/>
      <c r="AA5228" s="364"/>
      <c r="AB5228" s="364"/>
      <c r="AC5228" s="364"/>
      <c r="AD5228" s="364"/>
      <c r="AE5228" s="364"/>
      <c r="AF5228" s="364"/>
      <c r="AG5228" s="364"/>
      <c r="AH5228" s="39"/>
      <c r="AI5228" s="39"/>
      <c r="AJ5228" s="39"/>
      <c r="AK5228" s="39"/>
      <c r="AL5228" s="39"/>
      <c r="AM5228" s="39"/>
      <c r="AN5228" s="39"/>
      <c r="AO5228" s="39"/>
      <c r="AP5228" s="39"/>
      <c r="AQ5228" s="39"/>
      <c r="AR5228" s="39"/>
      <c r="AS5228" s="39"/>
      <c r="AT5228" s="39"/>
      <c r="AU5228" s="39"/>
      <c r="AV5228" s="39"/>
      <c r="AW5228" s="39"/>
      <c r="AX5228" s="39"/>
      <c r="AY5228" s="39"/>
      <c r="AZ5228" s="39"/>
      <c r="BA5228" s="39"/>
      <c r="BB5228" s="39"/>
      <c r="BC5228" s="39"/>
      <c r="BD5228" s="39"/>
      <c r="BE5228" s="39"/>
      <c r="BF5228" s="39"/>
    </row>
    <row r="5229" spans="1:58" s="40" customFormat="1" ht="50.1" customHeight="1">
      <c r="A5229" s="70" t="s">
        <v>14016</v>
      </c>
      <c r="B5229" s="30" t="s">
        <v>35</v>
      </c>
      <c r="C5229" s="42" t="s">
        <v>14017</v>
      </c>
      <c r="D5229" s="42" t="s">
        <v>14018</v>
      </c>
      <c r="E5229" s="42" t="s">
        <v>14019</v>
      </c>
      <c r="F5229" s="42" t="s">
        <v>14020</v>
      </c>
      <c r="G5229" s="30" t="s">
        <v>40</v>
      </c>
      <c r="H5229" s="30">
        <v>0</v>
      </c>
      <c r="I5229" s="67">
        <v>590000000</v>
      </c>
      <c r="J5229" s="32" t="s">
        <v>41</v>
      </c>
      <c r="K5229" s="30" t="s">
        <v>13233</v>
      </c>
      <c r="L5229" s="32" t="s">
        <v>41</v>
      </c>
      <c r="M5229" s="30" t="s">
        <v>8296</v>
      </c>
      <c r="N5229" s="30" t="s">
        <v>303</v>
      </c>
      <c r="O5229" s="67" t="s">
        <v>11034</v>
      </c>
      <c r="P5229" s="439">
        <v>166</v>
      </c>
      <c r="Q5229" s="114" t="s">
        <v>134</v>
      </c>
      <c r="R5229" s="43">
        <v>500</v>
      </c>
      <c r="S5229" s="43">
        <v>1596</v>
      </c>
      <c r="T5229" s="43">
        <f>S5229*R5229</f>
        <v>798000</v>
      </c>
      <c r="U5229" s="43">
        <f t="shared" si="449"/>
        <v>893760.00000000012</v>
      </c>
      <c r="V5229" s="115"/>
      <c r="W5229" s="32">
        <v>2016</v>
      </c>
      <c r="X5229" s="30"/>
      <c r="Y5229" s="364"/>
      <c r="Z5229" s="364"/>
      <c r="AA5229" s="364"/>
      <c r="AB5229" s="364"/>
      <c r="AC5229" s="364"/>
      <c r="AD5229" s="364"/>
      <c r="AE5229" s="364"/>
      <c r="AF5229" s="364"/>
      <c r="AG5229" s="364"/>
      <c r="AH5229" s="39"/>
      <c r="AI5229" s="39"/>
      <c r="AJ5229" s="39"/>
      <c r="AK5229" s="39"/>
      <c r="AL5229" s="39"/>
      <c r="AM5229" s="39"/>
      <c r="AN5229" s="39"/>
      <c r="AO5229" s="39"/>
      <c r="AP5229" s="39"/>
      <c r="AQ5229" s="39"/>
      <c r="AR5229" s="39"/>
      <c r="AS5229" s="39"/>
      <c r="AT5229" s="39"/>
      <c r="AU5229" s="39"/>
      <c r="AV5229" s="39"/>
      <c r="AW5229" s="39"/>
      <c r="AX5229" s="39"/>
      <c r="AY5229" s="39"/>
      <c r="AZ5229" s="39"/>
      <c r="BA5229" s="39"/>
      <c r="BB5229" s="39"/>
      <c r="BC5229" s="39"/>
      <c r="BD5229" s="39"/>
      <c r="BE5229" s="39"/>
      <c r="BF5229" s="39"/>
    </row>
    <row r="5230" spans="1:58" s="40" customFormat="1" ht="50.1" customHeight="1">
      <c r="A5230" s="70" t="s">
        <v>14021</v>
      </c>
      <c r="B5230" s="54" t="s">
        <v>35</v>
      </c>
      <c r="C5230" s="42" t="s">
        <v>14022</v>
      </c>
      <c r="D5230" s="42" t="s">
        <v>14023</v>
      </c>
      <c r="E5230" s="42" t="s">
        <v>14024</v>
      </c>
      <c r="F5230" s="42" t="s">
        <v>14025</v>
      </c>
      <c r="G5230" s="30" t="s">
        <v>40</v>
      </c>
      <c r="H5230" s="239">
        <v>0</v>
      </c>
      <c r="I5230" s="313">
        <v>590000000</v>
      </c>
      <c r="J5230" s="68" t="s">
        <v>394</v>
      </c>
      <c r="K5230" s="30" t="s">
        <v>13393</v>
      </c>
      <c r="L5230" s="30" t="s">
        <v>396</v>
      </c>
      <c r="M5230" s="30" t="s">
        <v>69</v>
      </c>
      <c r="N5230" s="30" t="s">
        <v>3561</v>
      </c>
      <c r="O5230" s="30" t="s">
        <v>115</v>
      </c>
      <c r="P5230" s="32">
        <v>796</v>
      </c>
      <c r="Q5230" s="32" t="s">
        <v>47</v>
      </c>
      <c r="R5230" s="58">
        <v>4</v>
      </c>
      <c r="S5230" s="58">
        <v>30000</v>
      </c>
      <c r="T5230" s="58">
        <f>R5230*S5230</f>
        <v>120000</v>
      </c>
      <c r="U5230" s="58">
        <f t="shared" si="449"/>
        <v>134400</v>
      </c>
      <c r="V5230" s="371"/>
      <c r="W5230" s="68">
        <v>2016</v>
      </c>
      <c r="X5230" s="30"/>
      <c r="Y5230" s="364"/>
      <c r="Z5230" s="364"/>
      <c r="AA5230" s="364"/>
      <c r="AB5230" s="364"/>
      <c r="AC5230" s="364"/>
      <c r="AD5230" s="364"/>
      <c r="AE5230" s="364"/>
      <c r="AF5230" s="364"/>
      <c r="AG5230" s="364"/>
      <c r="AH5230" s="39"/>
      <c r="AI5230" s="39"/>
      <c r="AJ5230" s="39"/>
      <c r="AK5230" s="39"/>
      <c r="AL5230" s="39"/>
      <c r="AM5230" s="39"/>
      <c r="AN5230" s="39"/>
      <c r="AO5230" s="39"/>
      <c r="AP5230" s="39"/>
      <c r="AQ5230" s="39"/>
      <c r="AR5230" s="39"/>
      <c r="AS5230" s="39"/>
      <c r="AT5230" s="39"/>
      <c r="AU5230" s="39"/>
      <c r="AV5230" s="39"/>
      <c r="AW5230" s="39"/>
      <c r="AX5230" s="39"/>
      <c r="AY5230" s="39"/>
      <c r="AZ5230" s="39"/>
      <c r="BA5230" s="39"/>
      <c r="BB5230" s="39"/>
      <c r="BC5230" s="39"/>
      <c r="BD5230" s="39"/>
      <c r="BE5230" s="39"/>
      <c r="BF5230" s="39"/>
    </row>
    <row r="5231" spans="1:58" s="40" customFormat="1" ht="50.1" customHeight="1">
      <c r="A5231" s="70" t="s">
        <v>14026</v>
      </c>
      <c r="B5231" s="54" t="s">
        <v>35</v>
      </c>
      <c r="C5231" s="42" t="s">
        <v>14027</v>
      </c>
      <c r="D5231" s="42" t="s">
        <v>14028</v>
      </c>
      <c r="E5231" s="42" t="s">
        <v>14029</v>
      </c>
      <c r="F5231" s="42" t="s">
        <v>14030</v>
      </c>
      <c r="G5231" s="30" t="s">
        <v>40</v>
      </c>
      <c r="H5231" s="239">
        <v>0</v>
      </c>
      <c r="I5231" s="313">
        <v>590000000</v>
      </c>
      <c r="J5231" s="68" t="s">
        <v>394</v>
      </c>
      <c r="K5231" s="30" t="s">
        <v>13233</v>
      </c>
      <c r="L5231" s="30" t="s">
        <v>396</v>
      </c>
      <c r="M5231" s="30" t="s">
        <v>69</v>
      </c>
      <c r="N5231" s="30" t="s">
        <v>3561</v>
      </c>
      <c r="O5231" s="30" t="s">
        <v>115</v>
      </c>
      <c r="P5231" s="32">
        <v>796</v>
      </c>
      <c r="Q5231" s="32" t="s">
        <v>47</v>
      </c>
      <c r="R5231" s="58">
        <v>2</v>
      </c>
      <c r="S5231" s="102">
        <v>122000</v>
      </c>
      <c r="T5231" s="58">
        <f>R5231*S5231</f>
        <v>244000</v>
      </c>
      <c r="U5231" s="58">
        <f t="shared" si="449"/>
        <v>273280</v>
      </c>
      <c r="V5231" s="371"/>
      <c r="W5231" s="68">
        <v>2016</v>
      </c>
      <c r="X5231" s="123"/>
      <c r="Y5231" s="364"/>
      <c r="Z5231" s="364"/>
      <c r="AA5231" s="364"/>
      <c r="AB5231" s="364"/>
      <c r="AC5231" s="364"/>
      <c r="AD5231" s="364"/>
      <c r="AE5231" s="364"/>
      <c r="AF5231" s="364"/>
      <c r="AG5231" s="364"/>
      <c r="AH5231" s="39"/>
      <c r="AI5231" s="39"/>
      <c r="AJ5231" s="39"/>
      <c r="AK5231" s="39"/>
      <c r="AL5231" s="39"/>
      <c r="AM5231" s="39"/>
      <c r="AN5231" s="39"/>
      <c r="AO5231" s="39"/>
      <c r="AP5231" s="39"/>
      <c r="AQ5231" s="39"/>
      <c r="AR5231" s="39"/>
      <c r="AS5231" s="39"/>
      <c r="AT5231" s="39"/>
      <c r="AU5231" s="39"/>
      <c r="AV5231" s="39"/>
      <c r="AW5231" s="39"/>
      <c r="AX5231" s="39"/>
      <c r="AY5231" s="39"/>
      <c r="AZ5231" s="39"/>
      <c r="BA5231" s="39"/>
      <c r="BB5231" s="39"/>
      <c r="BC5231" s="39"/>
      <c r="BD5231" s="39"/>
      <c r="BE5231" s="39"/>
      <c r="BF5231" s="39"/>
    </row>
    <row r="5232" spans="1:58" s="40" customFormat="1" ht="50.1" customHeight="1">
      <c r="A5232" s="70" t="s">
        <v>14036</v>
      </c>
      <c r="B5232" s="115" t="s">
        <v>35</v>
      </c>
      <c r="C5232" s="220" t="s">
        <v>14037</v>
      </c>
      <c r="D5232" s="220" t="s">
        <v>14038</v>
      </c>
      <c r="E5232" s="220" t="s">
        <v>8468</v>
      </c>
      <c r="F5232" s="335" t="s">
        <v>14039</v>
      </c>
      <c r="G5232" s="30" t="s">
        <v>103</v>
      </c>
      <c r="H5232" s="32">
        <v>0</v>
      </c>
      <c r="I5232" s="32">
        <v>590000000</v>
      </c>
      <c r="J5232" s="98" t="s">
        <v>7255</v>
      </c>
      <c r="K5232" s="30" t="s">
        <v>13233</v>
      </c>
      <c r="L5232" s="98" t="s">
        <v>7255</v>
      </c>
      <c r="M5232" s="98" t="s">
        <v>84</v>
      </c>
      <c r="N5232" s="30" t="s">
        <v>303</v>
      </c>
      <c r="O5232" s="30" t="s">
        <v>974</v>
      </c>
      <c r="P5232" s="30">
        <v>796</v>
      </c>
      <c r="Q5232" s="30" t="s">
        <v>47</v>
      </c>
      <c r="R5232" s="58">
        <v>35</v>
      </c>
      <c r="S5232" s="58">
        <v>633</v>
      </c>
      <c r="T5232" s="102">
        <f t="shared" ref="T5232" si="451">S5232*R5232</f>
        <v>22155</v>
      </c>
      <c r="U5232" s="58">
        <f t="shared" ref="U5232" si="452">T5232*1.12</f>
        <v>24813.600000000002</v>
      </c>
      <c r="V5232" s="123"/>
      <c r="W5232" s="68">
        <v>2016</v>
      </c>
      <c r="X5232" s="314" t="s">
        <v>13857</v>
      </c>
      <c r="Y5232" s="364"/>
      <c r="Z5232" s="364"/>
      <c r="AA5232" s="364"/>
      <c r="AB5232" s="364"/>
      <c r="AC5232" s="364"/>
      <c r="AD5232" s="364"/>
      <c r="AE5232" s="364"/>
      <c r="AF5232" s="364"/>
      <c r="AG5232" s="364"/>
      <c r="AH5232" s="39"/>
      <c r="AI5232" s="39"/>
      <c r="AJ5232" s="39"/>
      <c r="AK5232" s="39"/>
      <c r="AL5232" s="39"/>
      <c r="AM5232" s="39"/>
      <c r="AN5232" s="39"/>
      <c r="AO5232" s="39"/>
      <c r="AP5232" s="39"/>
      <c r="AQ5232" s="39"/>
      <c r="AR5232" s="39"/>
      <c r="AS5232" s="39"/>
      <c r="AT5232" s="39"/>
      <c r="AU5232" s="39"/>
      <c r="AV5232" s="39"/>
      <c r="AW5232" s="39"/>
      <c r="AX5232" s="39"/>
      <c r="AY5232" s="39"/>
      <c r="AZ5232" s="39"/>
      <c r="BA5232" s="39"/>
      <c r="BB5232" s="39"/>
      <c r="BC5232" s="39"/>
      <c r="BD5232" s="39"/>
      <c r="BE5232" s="39"/>
      <c r="BF5232" s="39"/>
    </row>
    <row r="5233" spans="1:61" s="40" customFormat="1" ht="50.1" customHeight="1">
      <c r="A5233" s="70" t="s">
        <v>14050</v>
      </c>
      <c r="B5233" s="54" t="s">
        <v>35</v>
      </c>
      <c r="C5233" s="31" t="s">
        <v>8449</v>
      </c>
      <c r="D5233" s="31" t="s">
        <v>4488</v>
      </c>
      <c r="E5233" s="31" t="s">
        <v>8450</v>
      </c>
      <c r="F5233" s="42" t="s">
        <v>14051</v>
      </c>
      <c r="G5233" s="30" t="s">
        <v>40</v>
      </c>
      <c r="H5233" s="32">
        <v>0</v>
      </c>
      <c r="I5233" s="67">
        <v>590000000</v>
      </c>
      <c r="J5233" s="68" t="s">
        <v>41</v>
      </c>
      <c r="K5233" s="68" t="s">
        <v>13233</v>
      </c>
      <c r="L5233" s="68" t="s">
        <v>41</v>
      </c>
      <c r="M5233" s="68" t="s">
        <v>69</v>
      </c>
      <c r="N5233" s="30" t="s">
        <v>14052</v>
      </c>
      <c r="O5233" s="67" t="s">
        <v>398</v>
      </c>
      <c r="P5233" s="30">
        <v>796</v>
      </c>
      <c r="Q5233" s="30" t="s">
        <v>47</v>
      </c>
      <c r="R5233" s="58">
        <v>2</v>
      </c>
      <c r="S5233" s="58">
        <v>66500</v>
      </c>
      <c r="T5233" s="58">
        <f t="shared" ref="T5233:T5235" si="453">S5233*R5233</f>
        <v>133000</v>
      </c>
      <c r="U5233" s="58">
        <f t="shared" ref="U5233:U5235" si="454">T5233*1.12</f>
        <v>148960</v>
      </c>
      <c r="V5233" s="273"/>
      <c r="W5233" s="30">
        <v>2016</v>
      </c>
      <c r="X5233" s="273"/>
      <c r="Y5233" s="364"/>
      <c r="Z5233" s="364"/>
      <c r="AA5233" s="364"/>
      <c r="AB5233" s="364"/>
      <c r="AC5233" s="364"/>
      <c r="AD5233" s="364"/>
      <c r="AE5233" s="364"/>
      <c r="AF5233" s="364"/>
      <c r="AG5233" s="364"/>
      <c r="AH5233" s="39"/>
      <c r="AI5233" s="39"/>
      <c r="AJ5233" s="39"/>
      <c r="AK5233" s="39"/>
      <c r="AL5233" s="39"/>
      <c r="AM5233" s="39"/>
      <c r="AN5233" s="39"/>
      <c r="AO5233" s="39"/>
      <c r="AP5233" s="39"/>
      <c r="AQ5233" s="39"/>
      <c r="AR5233" s="39"/>
      <c r="AS5233" s="39"/>
      <c r="AT5233" s="39"/>
      <c r="AU5233" s="39"/>
      <c r="AV5233" s="39"/>
      <c r="AW5233" s="39"/>
      <c r="AX5233" s="39"/>
      <c r="AY5233" s="39"/>
      <c r="AZ5233" s="39"/>
      <c r="BA5233" s="39"/>
      <c r="BB5233" s="39"/>
      <c r="BC5233" s="39"/>
      <c r="BD5233" s="39"/>
      <c r="BE5233" s="39"/>
      <c r="BF5233" s="39"/>
    </row>
    <row r="5234" spans="1:61" s="40" customFormat="1" ht="50.1" customHeight="1">
      <c r="A5234" s="70" t="s">
        <v>14053</v>
      </c>
      <c r="B5234" s="54" t="s">
        <v>35</v>
      </c>
      <c r="C5234" s="31" t="s">
        <v>8449</v>
      </c>
      <c r="D5234" s="31" t="s">
        <v>4488</v>
      </c>
      <c r="E5234" s="31" t="s">
        <v>8450</v>
      </c>
      <c r="F5234" s="42" t="s">
        <v>14054</v>
      </c>
      <c r="G5234" s="30" t="s">
        <v>40</v>
      </c>
      <c r="H5234" s="32">
        <v>0</v>
      </c>
      <c r="I5234" s="67">
        <v>590000000</v>
      </c>
      <c r="J5234" s="68" t="s">
        <v>41</v>
      </c>
      <c r="K5234" s="68" t="s">
        <v>13233</v>
      </c>
      <c r="L5234" s="68" t="s">
        <v>41</v>
      </c>
      <c r="M5234" s="68" t="s">
        <v>69</v>
      </c>
      <c r="N5234" s="30" t="s">
        <v>14052</v>
      </c>
      <c r="O5234" s="67" t="s">
        <v>398</v>
      </c>
      <c r="P5234" s="30">
        <v>796</v>
      </c>
      <c r="Q5234" s="30" t="s">
        <v>47</v>
      </c>
      <c r="R5234" s="58">
        <v>2</v>
      </c>
      <c r="S5234" s="58">
        <v>159000</v>
      </c>
      <c r="T5234" s="58">
        <f t="shared" si="453"/>
        <v>318000</v>
      </c>
      <c r="U5234" s="58">
        <f t="shared" si="454"/>
        <v>356160.00000000006</v>
      </c>
      <c r="V5234" s="273"/>
      <c r="W5234" s="30">
        <v>2016</v>
      </c>
      <c r="X5234" s="273"/>
      <c r="Y5234" s="364"/>
      <c r="Z5234" s="364"/>
      <c r="AA5234" s="364"/>
      <c r="AB5234" s="364"/>
      <c r="AC5234" s="364"/>
      <c r="AD5234" s="364"/>
      <c r="AE5234" s="364"/>
      <c r="AF5234" s="364"/>
      <c r="AG5234" s="364"/>
      <c r="AH5234" s="39"/>
      <c r="AI5234" s="39"/>
      <c r="AJ5234" s="39"/>
      <c r="AK5234" s="39"/>
      <c r="AL5234" s="39"/>
      <c r="AM5234" s="39"/>
      <c r="AN5234" s="39"/>
      <c r="AO5234" s="39"/>
      <c r="AP5234" s="39"/>
      <c r="AQ5234" s="39"/>
      <c r="AR5234" s="39"/>
      <c r="AS5234" s="39"/>
      <c r="AT5234" s="39"/>
      <c r="AU5234" s="39"/>
      <c r="AV5234" s="39"/>
      <c r="AW5234" s="39"/>
      <c r="AX5234" s="39"/>
      <c r="AY5234" s="39"/>
      <c r="AZ5234" s="39"/>
      <c r="BA5234" s="39"/>
      <c r="BB5234" s="39"/>
      <c r="BC5234" s="39"/>
      <c r="BD5234" s="39"/>
      <c r="BE5234" s="39"/>
      <c r="BF5234" s="39"/>
    </row>
    <row r="5235" spans="1:61" s="40" customFormat="1" ht="50.1" customHeight="1">
      <c r="A5235" s="70" t="s">
        <v>14055</v>
      </c>
      <c r="B5235" s="54" t="s">
        <v>35</v>
      </c>
      <c r="C5235" s="31" t="s">
        <v>8449</v>
      </c>
      <c r="D5235" s="31" t="s">
        <v>4488</v>
      </c>
      <c r="E5235" s="31" t="s">
        <v>8450</v>
      </c>
      <c r="F5235" s="42" t="s">
        <v>11760</v>
      </c>
      <c r="G5235" s="30" t="s">
        <v>40</v>
      </c>
      <c r="H5235" s="32">
        <v>0</v>
      </c>
      <c r="I5235" s="67">
        <v>590000000</v>
      </c>
      <c r="J5235" s="68" t="s">
        <v>41</v>
      </c>
      <c r="K5235" s="68" t="s">
        <v>13233</v>
      </c>
      <c r="L5235" s="68" t="s">
        <v>41</v>
      </c>
      <c r="M5235" s="68" t="s">
        <v>69</v>
      </c>
      <c r="N5235" s="30" t="s">
        <v>14052</v>
      </c>
      <c r="O5235" s="67" t="s">
        <v>398</v>
      </c>
      <c r="P5235" s="30">
        <v>796</v>
      </c>
      <c r="Q5235" s="30" t="s">
        <v>47</v>
      </c>
      <c r="R5235" s="58">
        <v>8</v>
      </c>
      <c r="S5235" s="58">
        <v>2250</v>
      </c>
      <c r="T5235" s="58">
        <f t="shared" si="453"/>
        <v>18000</v>
      </c>
      <c r="U5235" s="58">
        <f t="shared" si="454"/>
        <v>20160.000000000004</v>
      </c>
      <c r="V5235" s="273"/>
      <c r="W5235" s="30">
        <v>2016</v>
      </c>
      <c r="X5235" s="273"/>
      <c r="Y5235" s="364"/>
      <c r="Z5235" s="364"/>
      <c r="AA5235" s="364"/>
      <c r="AB5235" s="364"/>
      <c r="AC5235" s="364"/>
      <c r="AD5235" s="364"/>
      <c r="AE5235" s="364"/>
      <c r="AF5235" s="364"/>
      <c r="AG5235" s="364"/>
      <c r="AH5235" s="39"/>
      <c r="AI5235" s="39"/>
      <c r="AJ5235" s="39"/>
      <c r="AK5235" s="39"/>
      <c r="AL5235" s="39"/>
      <c r="AM5235" s="39"/>
      <c r="AN5235" s="39"/>
      <c r="AO5235" s="39"/>
      <c r="AP5235" s="39"/>
      <c r="AQ5235" s="39"/>
      <c r="AR5235" s="39"/>
      <c r="AS5235" s="39"/>
      <c r="AT5235" s="39"/>
      <c r="AU5235" s="39"/>
      <c r="AV5235" s="39"/>
      <c r="AW5235" s="39"/>
      <c r="AX5235" s="39"/>
      <c r="AY5235" s="39"/>
      <c r="AZ5235" s="39"/>
      <c r="BA5235" s="39"/>
      <c r="BB5235" s="39"/>
      <c r="BC5235" s="39"/>
      <c r="BD5235" s="39"/>
      <c r="BE5235" s="39"/>
      <c r="BF5235" s="39"/>
    </row>
    <row r="5236" spans="1:61" s="40" customFormat="1" ht="50.1" customHeight="1">
      <c r="A5236" s="70" t="s">
        <v>14061</v>
      </c>
      <c r="B5236" s="54" t="s">
        <v>35</v>
      </c>
      <c r="C5236" s="221" t="s">
        <v>9599</v>
      </c>
      <c r="D5236" s="221" t="s">
        <v>9600</v>
      </c>
      <c r="E5236" s="221" t="s">
        <v>9601</v>
      </c>
      <c r="F5236" s="220" t="s">
        <v>14062</v>
      </c>
      <c r="G5236" s="30" t="s">
        <v>40</v>
      </c>
      <c r="H5236" s="239">
        <v>0</v>
      </c>
      <c r="I5236" s="313">
        <v>590000000</v>
      </c>
      <c r="J5236" s="68" t="s">
        <v>394</v>
      </c>
      <c r="K5236" s="30" t="s">
        <v>13233</v>
      </c>
      <c r="L5236" s="30" t="s">
        <v>14063</v>
      </c>
      <c r="M5236" s="30" t="s">
        <v>69</v>
      </c>
      <c r="N5236" s="30" t="s">
        <v>9603</v>
      </c>
      <c r="O5236" s="30" t="s">
        <v>2070</v>
      </c>
      <c r="P5236" s="30">
        <v>796</v>
      </c>
      <c r="Q5236" s="30" t="s">
        <v>47</v>
      </c>
      <c r="R5236" s="58">
        <v>980</v>
      </c>
      <c r="S5236" s="58">
        <v>75</v>
      </c>
      <c r="T5236" s="58">
        <f>R5236*S5236</f>
        <v>73500</v>
      </c>
      <c r="U5236" s="58">
        <f>T5236*1.12</f>
        <v>82320.000000000015</v>
      </c>
      <c r="V5236" s="70"/>
      <c r="W5236" s="68">
        <v>2016</v>
      </c>
      <c r="X5236" s="123"/>
      <c r="Y5236" s="364"/>
      <c r="Z5236" s="364"/>
      <c r="AA5236" s="364"/>
      <c r="AB5236" s="364"/>
      <c r="AC5236" s="364"/>
      <c r="AD5236" s="364"/>
      <c r="AE5236" s="364"/>
      <c r="AF5236" s="364"/>
      <c r="AG5236" s="364"/>
      <c r="AH5236" s="39"/>
      <c r="AI5236" s="39"/>
      <c r="AJ5236" s="39"/>
      <c r="AK5236" s="39"/>
      <c r="AL5236" s="39"/>
      <c r="AM5236" s="39"/>
      <c r="AN5236" s="39"/>
      <c r="AO5236" s="39"/>
      <c r="AP5236" s="39"/>
      <c r="AQ5236" s="39"/>
      <c r="AR5236" s="39"/>
      <c r="AS5236" s="39"/>
      <c r="AT5236" s="39"/>
      <c r="AU5236" s="39"/>
      <c r="AV5236" s="39"/>
      <c r="AW5236" s="39"/>
      <c r="AX5236" s="39"/>
      <c r="AY5236" s="39"/>
      <c r="AZ5236" s="39"/>
      <c r="BA5236" s="39"/>
      <c r="BB5236" s="39"/>
      <c r="BC5236" s="39"/>
      <c r="BD5236" s="39"/>
      <c r="BE5236" s="39"/>
      <c r="BF5236" s="39"/>
    </row>
    <row r="5237" spans="1:61" s="40" customFormat="1" ht="50.1" customHeight="1">
      <c r="A5237" s="70" t="s">
        <v>14064</v>
      </c>
      <c r="B5237" s="54" t="s">
        <v>35</v>
      </c>
      <c r="C5237" s="220" t="s">
        <v>9605</v>
      </c>
      <c r="D5237" s="220" t="s">
        <v>9606</v>
      </c>
      <c r="E5237" s="220" t="s">
        <v>9607</v>
      </c>
      <c r="F5237" s="220" t="s">
        <v>9608</v>
      </c>
      <c r="G5237" s="30" t="s">
        <v>40</v>
      </c>
      <c r="H5237" s="239">
        <v>0</v>
      </c>
      <c r="I5237" s="313">
        <v>590000000</v>
      </c>
      <c r="J5237" s="68" t="s">
        <v>394</v>
      </c>
      <c r="K5237" s="30" t="s">
        <v>13233</v>
      </c>
      <c r="L5237" s="30" t="s">
        <v>14063</v>
      </c>
      <c r="M5237" s="30" t="s">
        <v>69</v>
      </c>
      <c r="N5237" s="30" t="s">
        <v>9603</v>
      </c>
      <c r="O5237" s="30" t="s">
        <v>2070</v>
      </c>
      <c r="P5237" s="30">
        <v>796</v>
      </c>
      <c r="Q5237" s="30" t="s">
        <v>47</v>
      </c>
      <c r="R5237" s="58">
        <v>2</v>
      </c>
      <c r="S5237" s="58">
        <v>55000</v>
      </c>
      <c r="T5237" s="58">
        <f t="shared" ref="T5237:T5238" si="455">R5237*S5237</f>
        <v>110000</v>
      </c>
      <c r="U5237" s="58">
        <f t="shared" ref="U5237:U5239" si="456">T5237*1.12</f>
        <v>123200.00000000001</v>
      </c>
      <c r="V5237" s="70"/>
      <c r="W5237" s="68">
        <v>2016</v>
      </c>
      <c r="X5237" s="123"/>
      <c r="Y5237" s="364"/>
      <c r="Z5237" s="364"/>
      <c r="AA5237" s="364"/>
      <c r="AB5237" s="364"/>
      <c r="AC5237" s="364"/>
      <c r="AD5237" s="364"/>
      <c r="AE5237" s="364"/>
      <c r="AF5237" s="364"/>
      <c r="AG5237" s="364"/>
      <c r="AH5237" s="39"/>
      <c r="AI5237" s="39"/>
      <c r="AJ5237" s="39"/>
      <c r="AK5237" s="39"/>
      <c r="AL5237" s="39"/>
      <c r="AM5237" s="39"/>
      <c r="AN5237" s="39"/>
      <c r="AO5237" s="39"/>
      <c r="AP5237" s="39"/>
      <c r="AQ5237" s="39"/>
      <c r="AR5237" s="39"/>
      <c r="AS5237" s="39"/>
      <c r="AT5237" s="39"/>
      <c r="AU5237" s="39"/>
      <c r="AV5237" s="39"/>
      <c r="AW5237" s="39"/>
      <c r="AX5237" s="39"/>
      <c r="AY5237" s="39"/>
      <c r="AZ5237" s="39"/>
      <c r="BA5237" s="39"/>
      <c r="BB5237" s="39"/>
      <c r="BC5237" s="39"/>
      <c r="BD5237" s="39"/>
      <c r="BE5237" s="39"/>
      <c r="BF5237" s="39"/>
    </row>
    <row r="5238" spans="1:61" s="40" customFormat="1" ht="50.1" customHeight="1">
      <c r="A5238" s="70" t="s">
        <v>14065</v>
      </c>
      <c r="B5238" s="54" t="s">
        <v>35</v>
      </c>
      <c r="C5238" s="220" t="s">
        <v>1909</v>
      </c>
      <c r="D5238" s="220" t="s">
        <v>1910</v>
      </c>
      <c r="E5238" s="220" t="s">
        <v>1911</v>
      </c>
      <c r="F5238" s="220" t="s">
        <v>14066</v>
      </c>
      <c r="G5238" s="30" t="s">
        <v>40</v>
      </c>
      <c r="H5238" s="239">
        <v>0</v>
      </c>
      <c r="I5238" s="313">
        <v>590000000</v>
      </c>
      <c r="J5238" s="68" t="s">
        <v>394</v>
      </c>
      <c r="K5238" s="30" t="s">
        <v>13233</v>
      </c>
      <c r="L5238" s="30" t="s">
        <v>14063</v>
      </c>
      <c r="M5238" s="30" t="s">
        <v>69</v>
      </c>
      <c r="N5238" s="30" t="s">
        <v>9603</v>
      </c>
      <c r="O5238" s="30" t="s">
        <v>2070</v>
      </c>
      <c r="P5238" s="30">
        <v>796</v>
      </c>
      <c r="Q5238" s="30" t="s">
        <v>47</v>
      </c>
      <c r="R5238" s="58">
        <v>1</v>
      </c>
      <c r="S5238" s="58">
        <v>4500</v>
      </c>
      <c r="T5238" s="58">
        <f t="shared" si="455"/>
        <v>4500</v>
      </c>
      <c r="U5238" s="58">
        <f t="shared" si="456"/>
        <v>5040.0000000000009</v>
      </c>
      <c r="V5238" s="70"/>
      <c r="W5238" s="68">
        <v>2016</v>
      </c>
      <c r="X5238" s="123"/>
      <c r="Y5238" s="364"/>
      <c r="Z5238" s="364"/>
      <c r="AA5238" s="364"/>
      <c r="AB5238" s="364"/>
      <c r="AC5238" s="364"/>
      <c r="AD5238" s="364"/>
      <c r="AE5238" s="364"/>
      <c r="AF5238" s="364"/>
      <c r="AG5238" s="364"/>
      <c r="AH5238" s="39"/>
      <c r="AI5238" s="39"/>
      <c r="AJ5238" s="39"/>
      <c r="AK5238" s="39"/>
      <c r="AL5238" s="39"/>
      <c r="AM5238" s="39"/>
      <c r="AN5238" s="39"/>
      <c r="AO5238" s="39"/>
      <c r="AP5238" s="39"/>
      <c r="AQ5238" s="39"/>
      <c r="AR5238" s="39"/>
      <c r="AS5238" s="39"/>
      <c r="AT5238" s="39"/>
      <c r="AU5238" s="39"/>
      <c r="AV5238" s="39"/>
      <c r="AW5238" s="39"/>
      <c r="AX5238" s="39"/>
      <c r="AY5238" s="39"/>
      <c r="AZ5238" s="39"/>
      <c r="BA5238" s="39"/>
      <c r="BB5238" s="39"/>
      <c r="BC5238" s="39"/>
      <c r="BD5238" s="39"/>
      <c r="BE5238" s="39"/>
      <c r="BF5238" s="39"/>
    </row>
    <row r="5239" spans="1:61" s="40" customFormat="1" ht="50.1" customHeight="1">
      <c r="A5239" s="70" t="s">
        <v>14071</v>
      </c>
      <c r="B5239" s="54" t="s">
        <v>35</v>
      </c>
      <c r="C5239" s="220" t="s">
        <v>14072</v>
      </c>
      <c r="D5239" s="220" t="s">
        <v>14073</v>
      </c>
      <c r="E5239" s="220" t="s">
        <v>14074</v>
      </c>
      <c r="F5239" s="220" t="s">
        <v>14075</v>
      </c>
      <c r="G5239" s="30" t="s">
        <v>40</v>
      </c>
      <c r="H5239" s="239">
        <v>0</v>
      </c>
      <c r="I5239" s="313">
        <v>590000000</v>
      </c>
      <c r="J5239" s="68" t="s">
        <v>394</v>
      </c>
      <c r="K5239" s="30" t="s">
        <v>13233</v>
      </c>
      <c r="L5239" s="30" t="s">
        <v>14063</v>
      </c>
      <c r="M5239" s="30" t="s">
        <v>69</v>
      </c>
      <c r="N5239" s="30" t="s">
        <v>9603</v>
      </c>
      <c r="O5239" s="30" t="s">
        <v>2070</v>
      </c>
      <c r="P5239" s="30">
        <v>796</v>
      </c>
      <c r="Q5239" s="30" t="s">
        <v>47</v>
      </c>
      <c r="R5239" s="58">
        <v>30</v>
      </c>
      <c r="S5239" s="58">
        <v>55</v>
      </c>
      <c r="T5239" s="58">
        <f t="shared" ref="T5239" si="457">R5239*S5239</f>
        <v>1650</v>
      </c>
      <c r="U5239" s="58">
        <f t="shared" si="456"/>
        <v>1848.0000000000002</v>
      </c>
      <c r="V5239" s="70"/>
      <c r="W5239" s="68">
        <v>2016</v>
      </c>
      <c r="X5239" s="123"/>
      <c r="Y5239" s="364"/>
      <c r="Z5239" s="364"/>
      <c r="AA5239" s="364"/>
      <c r="AB5239" s="364"/>
      <c r="AC5239" s="364"/>
      <c r="AD5239" s="364"/>
      <c r="AE5239" s="364"/>
      <c r="AF5239" s="364"/>
      <c r="AG5239" s="364"/>
      <c r="AH5239" s="39"/>
      <c r="AI5239" s="39"/>
      <c r="AJ5239" s="39"/>
      <c r="AK5239" s="39"/>
      <c r="AL5239" s="39"/>
      <c r="AM5239" s="39"/>
      <c r="AN5239" s="39"/>
      <c r="AO5239" s="39"/>
      <c r="AP5239" s="39"/>
      <c r="AQ5239" s="39"/>
      <c r="AR5239" s="39"/>
      <c r="AS5239" s="39"/>
      <c r="AT5239" s="39"/>
      <c r="AU5239" s="39"/>
      <c r="AV5239" s="39"/>
      <c r="AW5239" s="39"/>
      <c r="AX5239" s="39"/>
      <c r="AY5239" s="39"/>
      <c r="AZ5239" s="39"/>
      <c r="BA5239" s="39"/>
      <c r="BB5239" s="39"/>
      <c r="BC5239" s="39"/>
      <c r="BD5239" s="39"/>
      <c r="BE5239" s="39"/>
      <c r="BF5239" s="39"/>
    </row>
    <row r="5240" spans="1:61" s="40" customFormat="1" ht="50.1" customHeight="1">
      <c r="A5240" s="70" t="s">
        <v>14087</v>
      </c>
      <c r="B5240" s="54" t="s">
        <v>35</v>
      </c>
      <c r="C5240" s="220" t="s">
        <v>9592</v>
      </c>
      <c r="D5240" s="220" t="s">
        <v>9593</v>
      </c>
      <c r="E5240" s="220" t="s">
        <v>9594</v>
      </c>
      <c r="F5240" s="220" t="s">
        <v>14088</v>
      </c>
      <c r="G5240" s="30" t="s">
        <v>40</v>
      </c>
      <c r="H5240" s="239">
        <v>0</v>
      </c>
      <c r="I5240" s="313">
        <v>590000000</v>
      </c>
      <c r="J5240" s="68" t="s">
        <v>394</v>
      </c>
      <c r="K5240" s="30" t="s">
        <v>13233</v>
      </c>
      <c r="L5240" s="30" t="s">
        <v>14063</v>
      </c>
      <c r="M5240" s="30" t="s">
        <v>69</v>
      </c>
      <c r="N5240" s="30" t="s">
        <v>9603</v>
      </c>
      <c r="O5240" s="30" t="s">
        <v>2070</v>
      </c>
      <c r="P5240" s="30">
        <v>796</v>
      </c>
      <c r="Q5240" s="30" t="s">
        <v>47</v>
      </c>
      <c r="R5240" s="58">
        <v>4</v>
      </c>
      <c r="S5240" s="58">
        <v>55000</v>
      </c>
      <c r="T5240" s="58">
        <f>R5240*S5240</f>
        <v>220000</v>
      </c>
      <c r="U5240" s="58">
        <f>T5240*1.12</f>
        <v>246400.00000000003</v>
      </c>
      <c r="V5240" s="70"/>
      <c r="W5240" s="68">
        <v>2016</v>
      </c>
      <c r="X5240" s="123"/>
      <c r="Y5240" s="364"/>
      <c r="Z5240" s="364"/>
      <c r="AA5240" s="364"/>
      <c r="AB5240" s="364"/>
      <c r="AC5240" s="364"/>
      <c r="AD5240" s="364"/>
      <c r="AE5240" s="364"/>
      <c r="AF5240" s="364"/>
      <c r="AG5240" s="364"/>
      <c r="AH5240" s="39"/>
      <c r="AI5240" s="39"/>
      <c r="AJ5240" s="39"/>
      <c r="AK5240" s="39"/>
      <c r="AL5240" s="39"/>
      <c r="AM5240" s="39"/>
      <c r="AN5240" s="39"/>
      <c r="AO5240" s="39"/>
      <c r="AP5240" s="39"/>
      <c r="AQ5240" s="39"/>
      <c r="AR5240" s="39"/>
      <c r="AS5240" s="39"/>
      <c r="AT5240" s="39"/>
      <c r="AU5240" s="39"/>
      <c r="AV5240" s="39"/>
      <c r="AW5240" s="39"/>
      <c r="AX5240" s="39"/>
      <c r="AY5240" s="39"/>
      <c r="AZ5240" s="39"/>
      <c r="BA5240" s="39"/>
      <c r="BB5240" s="39"/>
      <c r="BC5240" s="39"/>
      <c r="BD5240" s="39"/>
      <c r="BE5240" s="39"/>
      <c r="BF5240" s="39"/>
    </row>
    <row r="5241" spans="1:61" s="40" customFormat="1" ht="50.1" customHeight="1">
      <c r="A5241" s="70" t="s">
        <v>14091</v>
      </c>
      <c r="B5241" s="54" t="s">
        <v>35</v>
      </c>
      <c r="C5241" s="220" t="s">
        <v>14092</v>
      </c>
      <c r="D5241" s="220" t="s">
        <v>14093</v>
      </c>
      <c r="E5241" s="220" t="s">
        <v>14094</v>
      </c>
      <c r="F5241" s="220" t="s">
        <v>14095</v>
      </c>
      <c r="G5241" s="30" t="s">
        <v>40</v>
      </c>
      <c r="H5241" s="239">
        <v>0</v>
      </c>
      <c r="I5241" s="313">
        <v>590000000</v>
      </c>
      <c r="J5241" s="68" t="s">
        <v>394</v>
      </c>
      <c r="K5241" s="30" t="s">
        <v>13233</v>
      </c>
      <c r="L5241" s="30" t="s">
        <v>14063</v>
      </c>
      <c r="M5241" s="30" t="s">
        <v>69</v>
      </c>
      <c r="N5241" s="30" t="s">
        <v>9603</v>
      </c>
      <c r="O5241" s="30" t="s">
        <v>2070</v>
      </c>
      <c r="P5241" s="30">
        <v>796</v>
      </c>
      <c r="Q5241" s="30" t="s">
        <v>47</v>
      </c>
      <c r="R5241" s="58">
        <v>4</v>
      </c>
      <c r="S5241" s="58">
        <v>37000</v>
      </c>
      <c r="T5241" s="58">
        <f t="shared" ref="T5241" si="458">R5241*S5241</f>
        <v>148000</v>
      </c>
      <c r="U5241" s="58">
        <f t="shared" ref="U5241" si="459">T5241*1.12</f>
        <v>165760.00000000003</v>
      </c>
      <c r="V5241" s="70"/>
      <c r="W5241" s="68">
        <v>2016</v>
      </c>
      <c r="X5241" s="123"/>
      <c r="Y5241" s="364"/>
      <c r="Z5241" s="364"/>
      <c r="AA5241" s="364"/>
      <c r="AB5241" s="364"/>
      <c r="AC5241" s="364"/>
      <c r="AD5241" s="364"/>
      <c r="AE5241" s="364"/>
      <c r="AF5241" s="364"/>
      <c r="AG5241" s="364"/>
      <c r="AH5241" s="39"/>
      <c r="AI5241" s="39"/>
      <c r="AJ5241" s="39"/>
      <c r="AK5241" s="39"/>
      <c r="AL5241" s="39"/>
      <c r="AM5241" s="39"/>
      <c r="AN5241" s="39"/>
      <c r="AO5241" s="39"/>
      <c r="AP5241" s="39"/>
      <c r="AQ5241" s="39"/>
      <c r="AR5241" s="39"/>
      <c r="AS5241" s="39"/>
      <c r="AT5241" s="39"/>
      <c r="AU5241" s="39"/>
      <c r="AV5241" s="39"/>
      <c r="AW5241" s="39"/>
      <c r="AX5241" s="39"/>
      <c r="AY5241" s="39"/>
      <c r="AZ5241" s="39"/>
      <c r="BA5241" s="39"/>
      <c r="BB5241" s="39"/>
      <c r="BC5241" s="39"/>
      <c r="BD5241" s="39"/>
      <c r="BE5241" s="39"/>
      <c r="BF5241" s="39"/>
    </row>
    <row r="5242" spans="1:61" s="40" customFormat="1" ht="50.1" customHeight="1">
      <c r="A5242" s="70" t="s">
        <v>14111</v>
      </c>
      <c r="B5242" s="30" t="s">
        <v>35</v>
      </c>
      <c r="C5242" s="31" t="s">
        <v>14112</v>
      </c>
      <c r="D5242" s="31" t="s">
        <v>6783</v>
      </c>
      <c r="E5242" s="31" t="s">
        <v>14113</v>
      </c>
      <c r="F5242" s="31" t="s">
        <v>48</v>
      </c>
      <c r="G5242" s="32" t="s">
        <v>40</v>
      </c>
      <c r="H5242" s="33">
        <v>0</v>
      </c>
      <c r="I5242" s="67">
        <v>590000000</v>
      </c>
      <c r="J5242" s="32" t="s">
        <v>41</v>
      </c>
      <c r="K5242" s="32" t="s">
        <v>13233</v>
      </c>
      <c r="L5242" s="32" t="s">
        <v>43</v>
      </c>
      <c r="M5242" s="32" t="s">
        <v>84</v>
      </c>
      <c r="N5242" s="32" t="s">
        <v>154</v>
      </c>
      <c r="O5242" s="32" t="s">
        <v>14114</v>
      </c>
      <c r="P5242" s="32">
        <v>168</v>
      </c>
      <c r="Q5242" s="32" t="s">
        <v>163</v>
      </c>
      <c r="R5242" s="372">
        <v>3.0960000000000001</v>
      </c>
      <c r="S5242" s="102">
        <v>255000</v>
      </c>
      <c r="T5242" s="119">
        <f>R5242*S5242</f>
        <v>789480</v>
      </c>
      <c r="U5242" s="58">
        <f t="shared" ref="U5242:U5261" si="460">T5242*1.12</f>
        <v>884217.60000000009</v>
      </c>
      <c r="V5242" s="37" t="s">
        <v>48</v>
      </c>
      <c r="W5242" s="32">
        <v>2016</v>
      </c>
      <c r="X5242" s="38"/>
      <c r="Y5242" s="364"/>
      <c r="Z5242" s="364"/>
      <c r="AA5242" s="364"/>
      <c r="AB5242" s="364"/>
      <c r="AC5242" s="364"/>
      <c r="AD5242" s="364"/>
      <c r="AE5242" s="364"/>
      <c r="AF5242" s="364"/>
      <c r="AG5242" s="364"/>
      <c r="AH5242" s="364"/>
      <c r="AI5242" s="364"/>
      <c r="AJ5242" s="364"/>
      <c r="AK5242" s="39"/>
      <c r="AL5242" s="39"/>
      <c r="AM5242" s="39"/>
      <c r="AN5242" s="39"/>
      <c r="AO5242" s="39"/>
      <c r="AP5242" s="39"/>
      <c r="AQ5242" s="39"/>
      <c r="AR5242" s="39"/>
      <c r="AS5242" s="39"/>
      <c r="AT5242" s="39"/>
      <c r="AU5242" s="39"/>
      <c r="AV5242" s="39"/>
      <c r="AW5242" s="39"/>
      <c r="AX5242" s="39"/>
      <c r="AY5242" s="39"/>
      <c r="AZ5242" s="39"/>
      <c r="BA5242" s="39"/>
      <c r="BB5242" s="39"/>
      <c r="BC5242" s="39"/>
      <c r="BD5242" s="39"/>
      <c r="BE5242" s="39"/>
      <c r="BF5242" s="39"/>
      <c r="BG5242" s="39"/>
      <c r="BH5242" s="39"/>
      <c r="BI5242" s="39"/>
    </row>
    <row r="5243" spans="1:61" s="40" customFormat="1" ht="50.1" customHeight="1">
      <c r="A5243" s="70" t="s">
        <v>14115</v>
      </c>
      <c r="B5243" s="30" t="s">
        <v>35</v>
      </c>
      <c r="C5243" s="31" t="s">
        <v>6931</v>
      </c>
      <c r="D5243" s="31" t="s">
        <v>6831</v>
      </c>
      <c r="E5243" s="31" t="s">
        <v>6932</v>
      </c>
      <c r="F5243" s="31" t="s">
        <v>48</v>
      </c>
      <c r="G5243" s="32" t="s">
        <v>40</v>
      </c>
      <c r="H5243" s="33">
        <v>0</v>
      </c>
      <c r="I5243" s="67">
        <v>590000000</v>
      </c>
      <c r="J5243" s="32" t="s">
        <v>41</v>
      </c>
      <c r="K5243" s="32" t="s">
        <v>13233</v>
      </c>
      <c r="L5243" s="32" t="s">
        <v>43</v>
      </c>
      <c r="M5243" s="32" t="s">
        <v>84</v>
      </c>
      <c r="N5243" s="32" t="s">
        <v>154</v>
      </c>
      <c r="O5243" s="32" t="s">
        <v>14114</v>
      </c>
      <c r="P5243" s="32">
        <v>168</v>
      </c>
      <c r="Q5243" s="32" t="s">
        <v>163</v>
      </c>
      <c r="R5243" s="372">
        <v>5.7000000000000002E-2</v>
      </c>
      <c r="S5243" s="102">
        <v>335000</v>
      </c>
      <c r="T5243" s="119">
        <f>R5243*S5243</f>
        <v>19095</v>
      </c>
      <c r="U5243" s="58">
        <f t="shared" si="460"/>
        <v>21386.400000000001</v>
      </c>
      <c r="V5243" s="37" t="s">
        <v>48</v>
      </c>
      <c r="W5243" s="32">
        <v>2016</v>
      </c>
      <c r="X5243" s="38"/>
      <c r="Y5243" s="364"/>
      <c r="Z5243" s="364"/>
      <c r="AA5243" s="364"/>
      <c r="AB5243" s="364"/>
      <c r="AC5243" s="364"/>
      <c r="AD5243" s="364"/>
      <c r="AE5243" s="364"/>
      <c r="AF5243" s="364"/>
      <c r="AG5243" s="364"/>
      <c r="AH5243" s="364"/>
      <c r="AI5243" s="364"/>
      <c r="AJ5243" s="364"/>
      <c r="AK5243" s="39"/>
      <c r="AL5243" s="39"/>
      <c r="AM5243" s="39"/>
      <c r="AN5243" s="39"/>
      <c r="AO5243" s="39"/>
      <c r="AP5243" s="39"/>
      <c r="AQ5243" s="39"/>
      <c r="AR5243" s="39"/>
      <c r="AS5243" s="39"/>
      <c r="AT5243" s="39"/>
      <c r="AU5243" s="39"/>
      <c r="AV5243" s="39"/>
      <c r="AW5243" s="39"/>
      <c r="AX5243" s="39"/>
      <c r="AY5243" s="39"/>
      <c r="AZ5243" s="39"/>
      <c r="BA5243" s="39"/>
      <c r="BB5243" s="39"/>
      <c r="BC5243" s="39"/>
      <c r="BD5243" s="39"/>
      <c r="BE5243" s="39"/>
      <c r="BF5243" s="39"/>
      <c r="BG5243" s="39"/>
      <c r="BH5243" s="39"/>
      <c r="BI5243" s="39"/>
    </row>
    <row r="5244" spans="1:61" s="40" customFormat="1" ht="50.1" customHeight="1">
      <c r="A5244" s="70" t="s">
        <v>14116</v>
      </c>
      <c r="B5244" s="30" t="s">
        <v>35</v>
      </c>
      <c r="C5244" s="42" t="s">
        <v>6184</v>
      </c>
      <c r="D5244" s="42" t="s">
        <v>6088</v>
      </c>
      <c r="E5244" s="42" t="s">
        <v>6185</v>
      </c>
      <c r="F5244" s="31" t="s">
        <v>48</v>
      </c>
      <c r="G5244" s="32" t="s">
        <v>40</v>
      </c>
      <c r="H5244" s="33">
        <v>0</v>
      </c>
      <c r="I5244" s="67">
        <v>590000000</v>
      </c>
      <c r="J5244" s="32" t="s">
        <v>41</v>
      </c>
      <c r="K5244" s="32" t="s">
        <v>13233</v>
      </c>
      <c r="L5244" s="32" t="s">
        <v>43</v>
      </c>
      <c r="M5244" s="32" t="s">
        <v>84</v>
      </c>
      <c r="N5244" s="32" t="s">
        <v>154</v>
      </c>
      <c r="O5244" s="32" t="s">
        <v>14114</v>
      </c>
      <c r="P5244" s="32">
        <v>168</v>
      </c>
      <c r="Q5244" s="32" t="s">
        <v>163</v>
      </c>
      <c r="R5244" s="372">
        <v>6.8000000000000005E-2</v>
      </c>
      <c r="S5244" s="102">
        <v>620000</v>
      </c>
      <c r="T5244" s="119">
        <f>R5244*S5244</f>
        <v>42160</v>
      </c>
      <c r="U5244" s="58">
        <f t="shared" si="460"/>
        <v>47219.200000000004</v>
      </c>
      <c r="V5244" s="37" t="s">
        <v>48</v>
      </c>
      <c r="W5244" s="32">
        <v>2016</v>
      </c>
      <c r="X5244" s="38"/>
      <c r="Y5244" s="364"/>
      <c r="Z5244" s="364"/>
      <c r="AA5244" s="364"/>
      <c r="AB5244" s="364"/>
      <c r="AC5244" s="364"/>
      <c r="AD5244" s="364"/>
      <c r="AE5244" s="364"/>
      <c r="AF5244" s="364"/>
      <c r="AG5244" s="364"/>
      <c r="AH5244" s="364"/>
      <c r="AI5244" s="364"/>
      <c r="AJ5244" s="364"/>
      <c r="AK5244" s="39"/>
      <c r="AL5244" s="39"/>
      <c r="AM5244" s="39"/>
      <c r="AN5244" s="39"/>
      <c r="AO5244" s="39"/>
      <c r="AP5244" s="39"/>
      <c r="AQ5244" s="39"/>
      <c r="AR5244" s="39"/>
      <c r="AS5244" s="39"/>
      <c r="AT5244" s="39"/>
      <c r="AU5244" s="39"/>
      <c r="AV5244" s="39"/>
      <c r="AW5244" s="39"/>
      <c r="AX5244" s="39"/>
      <c r="AY5244" s="39"/>
      <c r="AZ5244" s="39"/>
      <c r="BA5244" s="39"/>
      <c r="BB5244" s="39"/>
      <c r="BC5244" s="39"/>
      <c r="BD5244" s="39"/>
      <c r="BE5244" s="39"/>
      <c r="BF5244" s="39"/>
      <c r="BG5244" s="39"/>
      <c r="BH5244" s="39"/>
      <c r="BI5244" s="39"/>
    </row>
    <row r="5245" spans="1:61" s="40" customFormat="1" ht="50.1" customHeight="1">
      <c r="A5245" s="70" t="s">
        <v>14117</v>
      </c>
      <c r="B5245" s="30" t="s">
        <v>35</v>
      </c>
      <c r="C5245" s="220" t="s">
        <v>6188</v>
      </c>
      <c r="D5245" s="42" t="s">
        <v>6088</v>
      </c>
      <c r="E5245" s="220" t="s">
        <v>6189</v>
      </c>
      <c r="F5245" s="31" t="s">
        <v>48</v>
      </c>
      <c r="G5245" s="32" t="s">
        <v>40</v>
      </c>
      <c r="H5245" s="33">
        <v>0</v>
      </c>
      <c r="I5245" s="67">
        <v>590000000</v>
      </c>
      <c r="J5245" s="32" t="s">
        <v>41</v>
      </c>
      <c r="K5245" s="32" t="s">
        <v>13233</v>
      </c>
      <c r="L5245" s="32" t="s">
        <v>43</v>
      </c>
      <c r="M5245" s="32" t="s">
        <v>84</v>
      </c>
      <c r="N5245" s="32" t="s">
        <v>154</v>
      </c>
      <c r="O5245" s="32" t="s">
        <v>14114</v>
      </c>
      <c r="P5245" s="32">
        <v>168</v>
      </c>
      <c r="Q5245" s="32" t="s">
        <v>163</v>
      </c>
      <c r="R5245" s="372">
        <v>0.28000000000000003</v>
      </c>
      <c r="S5245" s="102">
        <v>620000</v>
      </c>
      <c r="T5245" s="119">
        <f>R5245*S5245</f>
        <v>173600.00000000003</v>
      </c>
      <c r="U5245" s="58">
        <f t="shared" si="460"/>
        <v>194432.00000000006</v>
      </c>
      <c r="V5245" s="37" t="s">
        <v>48</v>
      </c>
      <c r="W5245" s="32">
        <v>2016</v>
      </c>
      <c r="X5245" s="38"/>
      <c r="Y5245" s="364"/>
      <c r="Z5245" s="364"/>
      <c r="AA5245" s="364"/>
      <c r="AB5245" s="364"/>
      <c r="AC5245" s="364"/>
      <c r="AD5245" s="364"/>
      <c r="AE5245" s="364"/>
      <c r="AF5245" s="364"/>
      <c r="AG5245" s="364"/>
      <c r="AH5245" s="364"/>
      <c r="AI5245" s="364"/>
      <c r="AJ5245" s="364"/>
      <c r="AK5245" s="39"/>
      <c r="AL5245" s="39"/>
      <c r="AM5245" s="39"/>
      <c r="AN5245" s="39"/>
      <c r="AO5245" s="39"/>
      <c r="AP5245" s="39"/>
      <c r="AQ5245" s="39"/>
      <c r="AR5245" s="39"/>
      <c r="AS5245" s="39"/>
      <c r="AT5245" s="39"/>
      <c r="AU5245" s="39"/>
      <c r="AV5245" s="39"/>
      <c r="AW5245" s="39"/>
      <c r="AX5245" s="39"/>
      <c r="AY5245" s="39"/>
      <c r="AZ5245" s="39"/>
      <c r="BA5245" s="39"/>
      <c r="BB5245" s="39"/>
      <c r="BC5245" s="39"/>
      <c r="BD5245" s="39"/>
      <c r="BE5245" s="39"/>
      <c r="BF5245" s="39"/>
      <c r="BG5245" s="39"/>
      <c r="BH5245" s="39"/>
      <c r="BI5245" s="39"/>
    </row>
    <row r="5246" spans="1:61" s="40" customFormat="1" ht="50.1" customHeight="1">
      <c r="A5246" s="70" t="s">
        <v>14126</v>
      </c>
      <c r="B5246" s="54" t="s">
        <v>35</v>
      </c>
      <c r="C5246" s="341" t="s">
        <v>14127</v>
      </c>
      <c r="D5246" s="341" t="s">
        <v>5100</v>
      </c>
      <c r="E5246" s="341" t="s">
        <v>14128</v>
      </c>
      <c r="F5246" s="341" t="s">
        <v>14128</v>
      </c>
      <c r="G5246" s="68" t="s">
        <v>40</v>
      </c>
      <c r="H5246" s="32">
        <v>0</v>
      </c>
      <c r="I5246" s="134">
        <v>590000000</v>
      </c>
      <c r="J5246" s="68" t="s">
        <v>41</v>
      </c>
      <c r="K5246" s="48" t="s">
        <v>13201</v>
      </c>
      <c r="L5246" s="68" t="s">
        <v>83</v>
      </c>
      <c r="M5246" s="68" t="s">
        <v>84</v>
      </c>
      <c r="N5246" s="68" t="s">
        <v>11334</v>
      </c>
      <c r="O5246" s="216" t="s">
        <v>62</v>
      </c>
      <c r="P5246" s="68">
        <v>796</v>
      </c>
      <c r="Q5246" s="54" t="s">
        <v>47</v>
      </c>
      <c r="R5246" s="218">
        <v>20</v>
      </c>
      <c r="S5246" s="218">
        <v>5630</v>
      </c>
      <c r="T5246" s="323">
        <f>R5246*S5246</f>
        <v>112600</v>
      </c>
      <c r="U5246" s="394">
        <f t="shared" si="460"/>
        <v>126112.00000000001</v>
      </c>
      <c r="V5246" s="196"/>
      <c r="W5246" s="385">
        <v>2016</v>
      </c>
      <c r="X5246" s="217"/>
      <c r="Y5246" s="364"/>
      <c r="Z5246" s="364"/>
      <c r="AA5246" s="364"/>
      <c r="AB5246" s="364"/>
      <c r="AC5246" s="364"/>
      <c r="AD5246" s="364"/>
      <c r="AE5246" s="364"/>
      <c r="AF5246" s="364"/>
      <c r="AG5246" s="364"/>
      <c r="AH5246" s="364"/>
      <c r="AI5246" s="364"/>
      <c r="AJ5246" s="364"/>
      <c r="AK5246" s="39"/>
      <c r="AL5246" s="39"/>
      <c r="AM5246" s="39"/>
      <c r="AN5246" s="39"/>
      <c r="AO5246" s="39"/>
      <c r="AP5246" s="39"/>
      <c r="AQ5246" s="39"/>
      <c r="AR5246" s="39"/>
      <c r="AS5246" s="39"/>
      <c r="AT5246" s="39"/>
      <c r="AU5246" s="39"/>
      <c r="AV5246" s="39"/>
      <c r="AW5246" s="39"/>
      <c r="AX5246" s="39"/>
      <c r="AY5246" s="39"/>
      <c r="AZ5246" s="39"/>
      <c r="BA5246" s="39"/>
      <c r="BB5246" s="39"/>
      <c r="BC5246" s="39"/>
      <c r="BD5246" s="39"/>
      <c r="BE5246" s="39"/>
      <c r="BF5246" s="39"/>
      <c r="BG5246" s="39"/>
      <c r="BH5246" s="39"/>
      <c r="BI5246" s="39"/>
    </row>
    <row r="5247" spans="1:61" s="40" customFormat="1" ht="50.1" customHeight="1">
      <c r="A5247" s="70" t="s">
        <v>14131</v>
      </c>
      <c r="B5247" s="30" t="s">
        <v>35</v>
      </c>
      <c r="C5247" s="42" t="s">
        <v>14132</v>
      </c>
      <c r="D5247" s="42" t="s">
        <v>14133</v>
      </c>
      <c r="E5247" s="42" t="s">
        <v>14134</v>
      </c>
      <c r="F5247" s="42" t="s">
        <v>14135</v>
      </c>
      <c r="G5247" s="32" t="s">
        <v>40</v>
      </c>
      <c r="H5247" s="30">
        <v>0</v>
      </c>
      <c r="I5247" s="67">
        <v>590000000</v>
      </c>
      <c r="J5247" s="32" t="s">
        <v>41</v>
      </c>
      <c r="K5247" s="32" t="s">
        <v>14136</v>
      </c>
      <c r="L5247" s="32" t="s">
        <v>43</v>
      </c>
      <c r="M5247" s="68" t="s">
        <v>44</v>
      </c>
      <c r="N5247" s="32" t="s">
        <v>10529</v>
      </c>
      <c r="O5247" s="32" t="s">
        <v>77</v>
      </c>
      <c r="P5247" s="32">
        <v>796</v>
      </c>
      <c r="Q5247" s="32" t="s">
        <v>47</v>
      </c>
      <c r="R5247" s="58">
        <v>2</v>
      </c>
      <c r="S5247" s="58">
        <v>22322</v>
      </c>
      <c r="T5247" s="58">
        <f>S5247*R5247</f>
        <v>44644</v>
      </c>
      <c r="U5247" s="58">
        <f t="shared" si="460"/>
        <v>50001.280000000006</v>
      </c>
      <c r="V5247" s="30"/>
      <c r="W5247" s="32">
        <v>2016</v>
      </c>
      <c r="X5247" s="30"/>
      <c r="Y5247" s="364"/>
      <c r="Z5247" s="364"/>
      <c r="AA5247" s="364"/>
      <c r="AB5247" s="364"/>
      <c r="AC5247" s="364"/>
      <c r="AD5247" s="364"/>
      <c r="AE5247" s="364"/>
      <c r="AF5247" s="364"/>
      <c r="AG5247" s="364"/>
      <c r="AH5247" s="364"/>
      <c r="AI5247" s="364"/>
      <c r="AJ5247" s="364"/>
      <c r="AK5247" s="39"/>
      <c r="AL5247" s="39"/>
      <c r="AM5247" s="39"/>
      <c r="AN5247" s="39"/>
      <c r="AO5247" s="39"/>
      <c r="AP5247" s="39"/>
      <c r="AQ5247" s="39"/>
      <c r="AR5247" s="39"/>
      <c r="AS5247" s="39"/>
      <c r="AT5247" s="39"/>
      <c r="AU5247" s="39"/>
      <c r="AV5247" s="39"/>
      <c r="AW5247" s="39"/>
      <c r="AX5247" s="39"/>
      <c r="AY5247" s="39"/>
      <c r="AZ5247" s="39"/>
      <c r="BA5247" s="39"/>
      <c r="BB5247" s="39"/>
      <c r="BC5247" s="39"/>
      <c r="BD5247" s="39"/>
      <c r="BE5247" s="39"/>
      <c r="BF5247" s="39"/>
      <c r="BG5247" s="39"/>
      <c r="BH5247" s="39"/>
      <c r="BI5247" s="39"/>
    </row>
    <row r="5248" spans="1:61" s="40" customFormat="1" ht="50.1" customHeight="1">
      <c r="A5248" s="70" t="s">
        <v>14137</v>
      </c>
      <c r="B5248" s="30" t="s">
        <v>35</v>
      </c>
      <c r="C5248" s="42" t="s">
        <v>14138</v>
      </c>
      <c r="D5248" s="42" t="s">
        <v>14139</v>
      </c>
      <c r="E5248" s="42" t="s">
        <v>14140</v>
      </c>
      <c r="F5248" s="75" t="s">
        <v>14141</v>
      </c>
      <c r="G5248" s="30" t="s">
        <v>40</v>
      </c>
      <c r="H5248" s="30">
        <v>0</v>
      </c>
      <c r="I5248" s="351">
        <v>590000000</v>
      </c>
      <c r="J5248" s="32" t="s">
        <v>41</v>
      </c>
      <c r="K5248" s="68" t="s">
        <v>13233</v>
      </c>
      <c r="L5248" s="32" t="s">
        <v>43</v>
      </c>
      <c r="M5248" s="68" t="s">
        <v>44</v>
      </c>
      <c r="N5248" s="68" t="s">
        <v>8781</v>
      </c>
      <c r="O5248" s="32" t="s">
        <v>4012</v>
      </c>
      <c r="P5248" s="68">
        <v>625</v>
      </c>
      <c r="Q5248" s="30" t="s">
        <v>2811</v>
      </c>
      <c r="R5248" s="395">
        <v>2</v>
      </c>
      <c r="S5248" s="291">
        <v>1300</v>
      </c>
      <c r="T5248" s="291">
        <f>S5248*R5248</f>
        <v>2600</v>
      </c>
      <c r="U5248" s="291">
        <f t="shared" si="460"/>
        <v>2912.0000000000005</v>
      </c>
      <c r="V5248" s="30"/>
      <c r="W5248" s="32">
        <v>2016</v>
      </c>
      <c r="X5248" s="30"/>
      <c r="Y5248" s="364"/>
      <c r="Z5248" s="364"/>
      <c r="AA5248" s="364"/>
      <c r="AB5248" s="364"/>
      <c r="AC5248" s="364"/>
      <c r="AD5248" s="364"/>
      <c r="AE5248" s="364"/>
      <c r="AF5248" s="364"/>
      <c r="AG5248" s="364"/>
      <c r="AH5248" s="364"/>
      <c r="AI5248" s="364"/>
      <c r="AJ5248" s="364"/>
      <c r="AK5248" s="39"/>
      <c r="AL5248" s="39"/>
      <c r="AM5248" s="39"/>
      <c r="AN5248" s="39"/>
      <c r="AO5248" s="39"/>
      <c r="AP5248" s="39"/>
      <c r="AQ5248" s="39"/>
      <c r="AR5248" s="39"/>
      <c r="AS5248" s="39"/>
      <c r="AT5248" s="39"/>
      <c r="AU5248" s="39"/>
      <c r="AV5248" s="39"/>
      <c r="AW5248" s="39"/>
      <c r="AX5248" s="39"/>
      <c r="AY5248" s="39"/>
      <c r="AZ5248" s="39"/>
      <c r="BA5248" s="39"/>
      <c r="BB5248" s="39"/>
      <c r="BC5248" s="39"/>
      <c r="BD5248" s="39"/>
      <c r="BE5248" s="39"/>
      <c r="BF5248" s="39"/>
      <c r="BG5248" s="39"/>
      <c r="BH5248" s="39"/>
      <c r="BI5248" s="39"/>
    </row>
    <row r="5249" spans="1:66" s="40" customFormat="1" ht="50.1" customHeight="1">
      <c r="A5249" s="70" t="s">
        <v>14142</v>
      </c>
      <c r="B5249" s="32" t="s">
        <v>35</v>
      </c>
      <c r="C5249" s="42" t="s">
        <v>11680</v>
      </c>
      <c r="D5249" s="42" t="s">
        <v>6982</v>
      </c>
      <c r="E5249" s="42" t="s">
        <v>11681</v>
      </c>
      <c r="F5249" s="42" t="s">
        <v>14143</v>
      </c>
      <c r="G5249" s="32" t="s">
        <v>40</v>
      </c>
      <c r="H5249" s="32">
        <v>0</v>
      </c>
      <c r="I5249" s="32">
        <v>590000000</v>
      </c>
      <c r="J5249" s="32" t="s">
        <v>41</v>
      </c>
      <c r="K5249" s="68" t="s">
        <v>14136</v>
      </c>
      <c r="L5249" s="32" t="s">
        <v>43</v>
      </c>
      <c r="M5249" s="68" t="s">
        <v>84</v>
      </c>
      <c r="N5249" s="32" t="s">
        <v>1481</v>
      </c>
      <c r="O5249" s="32" t="s">
        <v>4012</v>
      </c>
      <c r="P5249" s="32">
        <v>796</v>
      </c>
      <c r="Q5249" s="32" t="s">
        <v>47</v>
      </c>
      <c r="R5249" s="58">
        <v>2</v>
      </c>
      <c r="S5249" s="58">
        <v>3642.86</v>
      </c>
      <c r="T5249" s="119">
        <v>0</v>
      </c>
      <c r="U5249" s="119">
        <f t="shared" ref="U5249" si="461">T5249*1.12</f>
        <v>0</v>
      </c>
      <c r="V5249" s="32"/>
      <c r="W5249" s="32">
        <v>2016</v>
      </c>
      <c r="X5249" s="32">
        <v>19</v>
      </c>
      <c r="Y5249" s="368"/>
      <c r="Z5249" s="363"/>
      <c r="AA5249" s="407"/>
      <c r="AB5249" s="363"/>
      <c r="AC5249" s="364"/>
      <c r="AD5249" s="364"/>
      <c r="AE5249" s="364"/>
      <c r="AF5249" s="364"/>
      <c r="AG5249" s="364"/>
      <c r="AH5249" s="364"/>
      <c r="AI5249" s="364"/>
      <c r="AJ5249" s="364"/>
      <c r="AK5249" s="364"/>
      <c r="AL5249" s="364"/>
      <c r="AM5249" s="364"/>
      <c r="AN5249" s="364"/>
      <c r="AO5249" s="364"/>
      <c r="AP5249" s="39"/>
      <c r="AQ5249" s="39"/>
      <c r="AR5249" s="39"/>
      <c r="AS5249" s="39"/>
      <c r="AT5249" s="39"/>
      <c r="AU5249" s="39"/>
      <c r="AV5249" s="39"/>
      <c r="AW5249" s="39"/>
      <c r="AX5249" s="39"/>
      <c r="AY5249" s="39"/>
      <c r="AZ5249" s="39"/>
      <c r="BA5249" s="39"/>
      <c r="BB5249" s="39"/>
      <c r="BC5249" s="39"/>
      <c r="BD5249" s="39"/>
      <c r="BE5249" s="39"/>
      <c r="BF5249" s="39"/>
      <c r="BG5249" s="39"/>
      <c r="BH5249" s="39"/>
      <c r="BI5249" s="39"/>
      <c r="BJ5249" s="39"/>
      <c r="BK5249" s="39"/>
      <c r="BL5249" s="39"/>
      <c r="BM5249" s="39"/>
      <c r="BN5249" s="39"/>
    </row>
    <row r="5250" spans="1:66" s="40" customFormat="1" ht="50.1" customHeight="1">
      <c r="A5250" s="70" t="s">
        <v>14391</v>
      </c>
      <c r="B5250" s="32" t="s">
        <v>35</v>
      </c>
      <c r="C5250" s="42" t="s">
        <v>11680</v>
      </c>
      <c r="D5250" s="42" t="s">
        <v>6982</v>
      </c>
      <c r="E5250" s="42" t="s">
        <v>11681</v>
      </c>
      <c r="F5250" s="42" t="s">
        <v>14143</v>
      </c>
      <c r="G5250" s="32" t="s">
        <v>40</v>
      </c>
      <c r="H5250" s="32">
        <v>0</v>
      </c>
      <c r="I5250" s="32">
        <v>590000000</v>
      </c>
      <c r="J5250" s="32" t="s">
        <v>41</v>
      </c>
      <c r="K5250" s="68" t="s">
        <v>14136</v>
      </c>
      <c r="L5250" s="32" t="s">
        <v>43</v>
      </c>
      <c r="M5250" s="68" t="s">
        <v>84</v>
      </c>
      <c r="N5250" s="32" t="s">
        <v>1481</v>
      </c>
      <c r="O5250" s="32" t="s">
        <v>4012</v>
      </c>
      <c r="P5250" s="32">
        <v>796</v>
      </c>
      <c r="Q5250" s="32" t="s">
        <v>47</v>
      </c>
      <c r="R5250" s="58">
        <v>2</v>
      </c>
      <c r="S5250" s="58">
        <v>3803.5714285700001</v>
      </c>
      <c r="T5250" s="119">
        <f>R5250*S5250</f>
        <v>7607.1428571400002</v>
      </c>
      <c r="U5250" s="119">
        <f>T5250*1.12</f>
        <v>8519.9999999968004</v>
      </c>
      <c r="V5250" s="32"/>
      <c r="W5250" s="32">
        <v>2016</v>
      </c>
      <c r="X5250" s="214"/>
      <c r="Y5250" s="368"/>
      <c r="Z5250" s="363"/>
      <c r="AA5250" s="407"/>
      <c r="AB5250" s="363"/>
      <c r="AC5250" s="364"/>
      <c r="AD5250" s="364"/>
      <c r="AE5250" s="364"/>
      <c r="AF5250" s="364"/>
      <c r="AG5250" s="364"/>
      <c r="AH5250" s="364"/>
      <c r="AI5250" s="364"/>
      <c r="AJ5250" s="364"/>
      <c r="AK5250" s="364"/>
      <c r="AL5250" s="364"/>
      <c r="AM5250" s="364"/>
      <c r="AN5250" s="364"/>
      <c r="AO5250" s="364"/>
      <c r="AP5250" s="39"/>
      <c r="AQ5250" s="39"/>
      <c r="AR5250" s="39"/>
      <c r="AS5250" s="39"/>
      <c r="AT5250" s="39"/>
      <c r="AU5250" s="39"/>
      <c r="AV5250" s="39"/>
      <c r="AW5250" s="39"/>
      <c r="AX5250" s="39"/>
      <c r="AY5250" s="39"/>
      <c r="AZ5250" s="39"/>
      <c r="BA5250" s="39"/>
      <c r="BB5250" s="39"/>
      <c r="BC5250" s="39"/>
      <c r="BD5250" s="39"/>
      <c r="BE5250" s="39"/>
      <c r="BF5250" s="39"/>
      <c r="BG5250" s="39"/>
      <c r="BH5250" s="39"/>
      <c r="BI5250" s="39"/>
      <c r="BJ5250" s="39"/>
      <c r="BK5250" s="39"/>
      <c r="BL5250" s="39"/>
      <c r="BM5250" s="39"/>
      <c r="BN5250" s="39"/>
    </row>
    <row r="5251" spans="1:66" s="40" customFormat="1" ht="50.1" customHeight="1">
      <c r="A5251" s="70" t="s">
        <v>14144</v>
      </c>
      <c r="B5251" s="32" t="s">
        <v>35</v>
      </c>
      <c r="C5251" s="42" t="s">
        <v>11680</v>
      </c>
      <c r="D5251" s="42" t="s">
        <v>6982</v>
      </c>
      <c r="E5251" s="245" t="s">
        <v>11681</v>
      </c>
      <c r="F5251" s="42" t="s">
        <v>14145</v>
      </c>
      <c r="G5251" s="219" t="s">
        <v>40</v>
      </c>
      <c r="H5251" s="32">
        <v>0</v>
      </c>
      <c r="I5251" s="32">
        <v>590000000</v>
      </c>
      <c r="J5251" s="32" t="s">
        <v>41</v>
      </c>
      <c r="K5251" s="68" t="s">
        <v>14136</v>
      </c>
      <c r="L5251" s="32" t="s">
        <v>43</v>
      </c>
      <c r="M5251" s="246" t="s">
        <v>84</v>
      </c>
      <c r="N5251" s="32" t="s">
        <v>1481</v>
      </c>
      <c r="O5251" s="32" t="s">
        <v>4012</v>
      </c>
      <c r="P5251" s="32">
        <v>796</v>
      </c>
      <c r="Q5251" s="32" t="s">
        <v>47</v>
      </c>
      <c r="R5251" s="291">
        <v>6</v>
      </c>
      <c r="S5251" s="396">
        <v>3232.15</v>
      </c>
      <c r="T5251" s="380">
        <f>R5251*S5251</f>
        <v>19392.900000000001</v>
      </c>
      <c r="U5251" s="380">
        <f t="shared" si="460"/>
        <v>21720.048000000003</v>
      </c>
      <c r="V5251" s="32"/>
      <c r="W5251" s="32">
        <v>2016</v>
      </c>
      <c r="X5251" s="214"/>
      <c r="Y5251" s="364"/>
      <c r="Z5251" s="364"/>
      <c r="AA5251" s="364"/>
      <c r="AB5251" s="364"/>
      <c r="AC5251" s="364"/>
      <c r="AD5251" s="364"/>
      <c r="AE5251" s="364"/>
      <c r="AF5251" s="364"/>
      <c r="AG5251" s="364"/>
      <c r="AH5251" s="364"/>
      <c r="AI5251" s="364"/>
      <c r="AJ5251" s="364"/>
      <c r="AK5251" s="39"/>
      <c r="AL5251" s="39"/>
      <c r="AM5251" s="39"/>
      <c r="AN5251" s="39"/>
      <c r="AO5251" s="39"/>
      <c r="AP5251" s="39"/>
      <c r="AQ5251" s="39"/>
      <c r="AR5251" s="39"/>
      <c r="AS5251" s="39"/>
      <c r="AT5251" s="39"/>
      <c r="AU5251" s="39"/>
      <c r="AV5251" s="39"/>
      <c r="AW5251" s="39"/>
      <c r="AX5251" s="39"/>
      <c r="AY5251" s="39"/>
      <c r="AZ5251" s="39"/>
      <c r="BA5251" s="39"/>
      <c r="BB5251" s="39"/>
      <c r="BC5251" s="39"/>
      <c r="BD5251" s="39"/>
      <c r="BE5251" s="39"/>
      <c r="BF5251" s="39"/>
      <c r="BG5251" s="39"/>
      <c r="BH5251" s="39"/>
      <c r="BI5251" s="39"/>
    </row>
    <row r="5252" spans="1:66" s="40" customFormat="1" ht="50.1" customHeight="1">
      <c r="A5252" s="70" t="s">
        <v>14146</v>
      </c>
      <c r="B5252" s="32" t="s">
        <v>35</v>
      </c>
      <c r="C5252" s="42" t="s">
        <v>11680</v>
      </c>
      <c r="D5252" s="42" t="s">
        <v>6982</v>
      </c>
      <c r="E5252" s="245" t="s">
        <v>11681</v>
      </c>
      <c r="F5252" s="42" t="s">
        <v>14147</v>
      </c>
      <c r="G5252" s="219" t="s">
        <v>40</v>
      </c>
      <c r="H5252" s="32">
        <v>0</v>
      </c>
      <c r="I5252" s="32">
        <v>590000000</v>
      </c>
      <c r="J5252" s="32" t="s">
        <v>41</v>
      </c>
      <c r="K5252" s="68" t="s">
        <v>14136</v>
      </c>
      <c r="L5252" s="32" t="s">
        <v>43</v>
      </c>
      <c r="M5252" s="246" t="s">
        <v>84</v>
      </c>
      <c r="N5252" s="32" t="s">
        <v>1481</v>
      </c>
      <c r="O5252" s="32" t="s">
        <v>4012</v>
      </c>
      <c r="P5252" s="32">
        <v>796</v>
      </c>
      <c r="Q5252" s="32" t="s">
        <v>47</v>
      </c>
      <c r="R5252" s="291">
        <v>2</v>
      </c>
      <c r="S5252" s="396">
        <v>4339.3</v>
      </c>
      <c r="T5252" s="380">
        <f>R5252*S5252</f>
        <v>8678.6</v>
      </c>
      <c r="U5252" s="380">
        <f t="shared" si="460"/>
        <v>9720.0320000000011</v>
      </c>
      <c r="V5252" s="32"/>
      <c r="W5252" s="32">
        <v>2016</v>
      </c>
      <c r="X5252" s="214"/>
      <c r="Y5252" s="364"/>
      <c r="Z5252" s="364"/>
      <c r="AA5252" s="364"/>
      <c r="AB5252" s="364"/>
      <c r="AC5252" s="364"/>
      <c r="AD5252" s="364"/>
      <c r="AE5252" s="364"/>
      <c r="AF5252" s="364"/>
      <c r="AG5252" s="364"/>
      <c r="AH5252" s="364"/>
      <c r="AI5252" s="364"/>
      <c r="AJ5252" s="364"/>
      <c r="AK5252" s="39"/>
      <c r="AL5252" s="39"/>
      <c r="AM5252" s="39"/>
      <c r="AN5252" s="39"/>
      <c r="AO5252" s="39"/>
      <c r="AP5252" s="39"/>
      <c r="AQ5252" s="39"/>
      <c r="AR5252" s="39"/>
      <c r="AS5252" s="39"/>
      <c r="AT5252" s="39"/>
      <c r="AU5252" s="39"/>
      <c r="AV5252" s="39"/>
      <c r="AW5252" s="39"/>
      <c r="AX5252" s="39"/>
      <c r="AY5252" s="39"/>
      <c r="AZ5252" s="39"/>
      <c r="BA5252" s="39"/>
      <c r="BB5252" s="39"/>
      <c r="BC5252" s="39"/>
      <c r="BD5252" s="39"/>
      <c r="BE5252" s="39"/>
      <c r="BF5252" s="39"/>
      <c r="BG5252" s="39"/>
      <c r="BH5252" s="39"/>
      <c r="BI5252" s="39"/>
    </row>
    <row r="5253" spans="1:66" s="40" customFormat="1" ht="50.1" customHeight="1">
      <c r="A5253" s="70" t="s">
        <v>14148</v>
      </c>
      <c r="B5253" s="32" t="s">
        <v>35</v>
      </c>
      <c r="C5253" s="42" t="s">
        <v>11680</v>
      </c>
      <c r="D5253" s="42" t="s">
        <v>6982</v>
      </c>
      <c r="E5253" s="245" t="s">
        <v>11681</v>
      </c>
      <c r="F5253" s="42" t="s">
        <v>11684</v>
      </c>
      <c r="G5253" s="219" t="s">
        <v>40</v>
      </c>
      <c r="H5253" s="32">
        <v>0</v>
      </c>
      <c r="I5253" s="32">
        <v>590000000</v>
      </c>
      <c r="J5253" s="32" t="s">
        <v>41</v>
      </c>
      <c r="K5253" s="68" t="s">
        <v>14136</v>
      </c>
      <c r="L5253" s="32" t="s">
        <v>43</v>
      </c>
      <c r="M5253" s="246" t="s">
        <v>84</v>
      </c>
      <c r="N5253" s="32" t="s">
        <v>1481</v>
      </c>
      <c r="O5253" s="32" t="s">
        <v>4012</v>
      </c>
      <c r="P5253" s="32">
        <v>796</v>
      </c>
      <c r="Q5253" s="32" t="s">
        <v>47</v>
      </c>
      <c r="R5253" s="291">
        <v>7</v>
      </c>
      <c r="S5253" s="396">
        <v>3330.36</v>
      </c>
      <c r="T5253" s="380">
        <f>R5253*S5253</f>
        <v>23312.52</v>
      </c>
      <c r="U5253" s="380">
        <f t="shared" si="460"/>
        <v>26110.022400000002</v>
      </c>
      <c r="V5253" s="32"/>
      <c r="W5253" s="32">
        <v>2016</v>
      </c>
      <c r="X5253" s="214"/>
      <c r="Y5253" s="364"/>
      <c r="Z5253" s="364"/>
      <c r="AA5253" s="364"/>
      <c r="AB5253" s="364"/>
      <c r="AC5253" s="364"/>
      <c r="AD5253" s="364"/>
      <c r="AE5253" s="364"/>
      <c r="AF5253" s="364"/>
      <c r="AG5253" s="364"/>
      <c r="AH5253" s="364"/>
      <c r="AI5253" s="364"/>
      <c r="AJ5253" s="364"/>
      <c r="AK5253" s="39"/>
      <c r="AL5253" s="39"/>
      <c r="AM5253" s="39"/>
      <c r="AN5253" s="39"/>
      <c r="AO5253" s="39"/>
      <c r="AP5253" s="39"/>
      <c r="AQ5253" s="39"/>
      <c r="AR5253" s="39"/>
      <c r="AS5253" s="39"/>
      <c r="AT5253" s="39"/>
      <c r="AU5253" s="39"/>
      <c r="AV5253" s="39"/>
      <c r="AW5253" s="39"/>
      <c r="AX5253" s="39"/>
      <c r="AY5253" s="39"/>
      <c r="AZ5253" s="39"/>
      <c r="BA5253" s="39"/>
      <c r="BB5253" s="39"/>
      <c r="BC5253" s="39"/>
      <c r="BD5253" s="39"/>
      <c r="BE5253" s="39"/>
      <c r="BF5253" s="39"/>
      <c r="BG5253" s="39"/>
      <c r="BH5253" s="39"/>
      <c r="BI5253" s="39"/>
    </row>
    <row r="5254" spans="1:66" s="40" customFormat="1" ht="50.1" customHeight="1">
      <c r="A5254" s="70" t="s">
        <v>14149</v>
      </c>
      <c r="B5254" s="32" t="s">
        <v>35</v>
      </c>
      <c r="C5254" s="42" t="s">
        <v>11680</v>
      </c>
      <c r="D5254" s="42" t="s">
        <v>6982</v>
      </c>
      <c r="E5254" s="245" t="s">
        <v>11681</v>
      </c>
      <c r="F5254" s="42" t="s">
        <v>11688</v>
      </c>
      <c r="G5254" s="219" t="s">
        <v>40</v>
      </c>
      <c r="H5254" s="32">
        <v>0</v>
      </c>
      <c r="I5254" s="32">
        <v>590000000</v>
      </c>
      <c r="J5254" s="32" t="s">
        <v>41</v>
      </c>
      <c r="K5254" s="68" t="s">
        <v>14136</v>
      </c>
      <c r="L5254" s="32" t="s">
        <v>43</v>
      </c>
      <c r="M5254" s="246" t="s">
        <v>84</v>
      </c>
      <c r="N5254" s="32" t="s">
        <v>1481</v>
      </c>
      <c r="O5254" s="32" t="s">
        <v>4012</v>
      </c>
      <c r="P5254" s="32">
        <v>796</v>
      </c>
      <c r="Q5254" s="32" t="s">
        <v>47</v>
      </c>
      <c r="R5254" s="291">
        <v>4</v>
      </c>
      <c r="S5254" s="396">
        <v>11330.36</v>
      </c>
      <c r="T5254" s="380">
        <f>S5254*R5254</f>
        <v>45321.440000000002</v>
      </c>
      <c r="U5254" s="380">
        <f t="shared" si="460"/>
        <v>50760.012800000004</v>
      </c>
      <c r="V5254" s="32"/>
      <c r="W5254" s="32">
        <v>2016</v>
      </c>
      <c r="X5254" s="214"/>
      <c r="Y5254" s="364"/>
      <c r="Z5254" s="364"/>
      <c r="AA5254" s="364"/>
      <c r="AB5254" s="364"/>
      <c r="AC5254" s="364"/>
      <c r="AD5254" s="364"/>
      <c r="AE5254" s="364"/>
      <c r="AF5254" s="364"/>
      <c r="AG5254" s="364"/>
      <c r="AH5254" s="364"/>
      <c r="AI5254" s="364"/>
      <c r="AJ5254" s="364"/>
      <c r="AK5254" s="39"/>
      <c r="AL5254" s="39"/>
      <c r="AM5254" s="39"/>
      <c r="AN5254" s="39"/>
      <c r="AO5254" s="39"/>
      <c r="AP5254" s="39"/>
      <c r="AQ5254" s="39"/>
      <c r="AR5254" s="39"/>
      <c r="AS5254" s="39"/>
      <c r="AT5254" s="39"/>
      <c r="AU5254" s="39"/>
      <c r="AV5254" s="39"/>
      <c r="AW5254" s="39"/>
      <c r="AX5254" s="39"/>
      <c r="AY5254" s="39"/>
      <c r="AZ5254" s="39"/>
      <c r="BA5254" s="39"/>
      <c r="BB5254" s="39"/>
      <c r="BC5254" s="39"/>
      <c r="BD5254" s="39"/>
      <c r="BE5254" s="39"/>
      <c r="BF5254" s="39"/>
      <c r="BG5254" s="39"/>
      <c r="BH5254" s="39"/>
      <c r="BI5254" s="39"/>
    </row>
    <row r="5255" spans="1:66" s="40" customFormat="1" ht="50.1" customHeight="1">
      <c r="A5255" s="70" t="s">
        <v>14150</v>
      </c>
      <c r="B5255" s="30" t="s">
        <v>35</v>
      </c>
      <c r="C5255" s="42" t="s">
        <v>12966</v>
      </c>
      <c r="D5255" s="42" t="s">
        <v>10473</v>
      </c>
      <c r="E5255" s="42" t="s">
        <v>12967</v>
      </c>
      <c r="F5255" s="42" t="s">
        <v>14151</v>
      </c>
      <c r="G5255" s="30" t="s">
        <v>40</v>
      </c>
      <c r="H5255" s="30">
        <v>0</v>
      </c>
      <c r="I5255" s="67">
        <v>590000000</v>
      </c>
      <c r="J5255" s="32" t="s">
        <v>41</v>
      </c>
      <c r="K5255" s="68" t="s">
        <v>14136</v>
      </c>
      <c r="L5255" s="32" t="s">
        <v>41</v>
      </c>
      <c r="M5255" s="32" t="s">
        <v>84</v>
      </c>
      <c r="N5255" s="30" t="s">
        <v>13246</v>
      </c>
      <c r="O5255" s="30" t="s">
        <v>62</v>
      </c>
      <c r="P5255" s="30">
        <v>166</v>
      </c>
      <c r="Q5255" s="30" t="s">
        <v>134</v>
      </c>
      <c r="R5255" s="291">
        <v>6.2</v>
      </c>
      <c r="S5255" s="291">
        <v>7700</v>
      </c>
      <c r="T5255" s="291">
        <f>R5255*S5255</f>
        <v>47740</v>
      </c>
      <c r="U5255" s="291">
        <f t="shared" si="460"/>
        <v>53468.800000000003</v>
      </c>
      <c r="V5255" s="397"/>
      <c r="W5255" s="32">
        <v>2016</v>
      </c>
      <c r="X5255" s="397"/>
      <c r="Y5255" s="364"/>
      <c r="Z5255" s="364"/>
      <c r="AA5255" s="364"/>
      <c r="AB5255" s="364"/>
      <c r="AC5255" s="364"/>
      <c r="AD5255" s="364"/>
      <c r="AE5255" s="364"/>
      <c r="AF5255" s="364"/>
      <c r="AG5255" s="364"/>
      <c r="AH5255" s="364"/>
      <c r="AI5255" s="364"/>
      <c r="AJ5255" s="364"/>
      <c r="AK5255" s="39"/>
      <c r="AL5255" s="39"/>
      <c r="AM5255" s="39"/>
      <c r="AN5255" s="39"/>
      <c r="AO5255" s="39"/>
      <c r="AP5255" s="39"/>
      <c r="AQ5255" s="39"/>
      <c r="AR5255" s="39"/>
      <c r="AS5255" s="39"/>
      <c r="AT5255" s="39"/>
      <c r="AU5255" s="39"/>
      <c r="AV5255" s="39"/>
      <c r="AW5255" s="39"/>
      <c r="AX5255" s="39"/>
      <c r="AY5255" s="39"/>
      <c r="AZ5255" s="39"/>
      <c r="BA5255" s="39"/>
      <c r="BB5255" s="39"/>
      <c r="BC5255" s="39"/>
      <c r="BD5255" s="39"/>
      <c r="BE5255" s="39"/>
      <c r="BF5255" s="39"/>
      <c r="BG5255" s="39"/>
      <c r="BH5255" s="39"/>
      <c r="BI5255" s="39"/>
    </row>
    <row r="5256" spans="1:66" s="40" customFormat="1" ht="50.1" customHeight="1">
      <c r="A5256" s="70" t="s">
        <v>14152</v>
      </c>
      <c r="B5256" s="30" t="s">
        <v>35</v>
      </c>
      <c r="C5256" s="42" t="s">
        <v>6823</v>
      </c>
      <c r="D5256" s="42" t="s">
        <v>6783</v>
      </c>
      <c r="E5256" s="42" t="s">
        <v>6824</v>
      </c>
      <c r="F5256" s="42"/>
      <c r="G5256" s="30" t="s">
        <v>40</v>
      </c>
      <c r="H5256" s="30">
        <v>0</v>
      </c>
      <c r="I5256" s="32">
        <v>590000000</v>
      </c>
      <c r="J5256" s="32" t="s">
        <v>41</v>
      </c>
      <c r="K5256" s="30" t="s">
        <v>13233</v>
      </c>
      <c r="L5256" s="32" t="s">
        <v>43</v>
      </c>
      <c r="M5256" s="32" t="s">
        <v>84</v>
      </c>
      <c r="N5256" s="54" t="s">
        <v>154</v>
      </c>
      <c r="O5256" s="54" t="s">
        <v>166</v>
      </c>
      <c r="P5256" s="32">
        <v>168</v>
      </c>
      <c r="Q5256" s="98" t="s">
        <v>163</v>
      </c>
      <c r="R5256" s="373">
        <v>0.17</v>
      </c>
      <c r="S5256" s="58">
        <v>186000</v>
      </c>
      <c r="T5256" s="58">
        <f t="shared" ref="T5256:T5261" si="462">R5256*S5256</f>
        <v>31620.000000000004</v>
      </c>
      <c r="U5256" s="58">
        <f t="shared" si="460"/>
        <v>35414.400000000009</v>
      </c>
      <c r="V5256" s="64"/>
      <c r="W5256" s="32">
        <v>2016</v>
      </c>
      <c r="X5256" s="30"/>
      <c r="Y5256" s="364"/>
      <c r="Z5256" s="364"/>
      <c r="AA5256" s="364"/>
      <c r="AB5256" s="364"/>
      <c r="AC5256" s="364"/>
      <c r="AD5256" s="364"/>
      <c r="AE5256" s="364"/>
      <c r="AF5256" s="364"/>
      <c r="AG5256" s="364"/>
      <c r="AH5256" s="364"/>
      <c r="AI5256" s="364"/>
      <c r="AJ5256" s="364"/>
      <c r="AK5256" s="39"/>
      <c r="AL5256" s="39"/>
      <c r="AM5256" s="39"/>
      <c r="AN5256" s="39"/>
      <c r="AO5256" s="39"/>
      <c r="AP5256" s="39"/>
      <c r="AQ5256" s="39"/>
      <c r="AR5256" s="39"/>
      <c r="AS5256" s="39"/>
      <c r="AT5256" s="39"/>
      <c r="AU5256" s="39"/>
      <c r="AV5256" s="39"/>
      <c r="AW5256" s="39"/>
      <c r="AX5256" s="39"/>
      <c r="AY5256" s="39"/>
      <c r="AZ5256" s="39"/>
      <c r="BA5256" s="39"/>
      <c r="BB5256" s="39"/>
      <c r="BC5256" s="39"/>
      <c r="BD5256" s="39"/>
      <c r="BE5256" s="39"/>
      <c r="BF5256" s="39"/>
      <c r="BG5256" s="39"/>
      <c r="BH5256" s="39"/>
      <c r="BI5256" s="39"/>
    </row>
    <row r="5257" spans="1:66" s="40" customFormat="1" ht="50.1" customHeight="1">
      <c r="A5257" s="70" t="s">
        <v>14153</v>
      </c>
      <c r="B5257" s="30" t="s">
        <v>35</v>
      </c>
      <c r="C5257" s="128" t="s">
        <v>14154</v>
      </c>
      <c r="D5257" s="128" t="s">
        <v>6088</v>
      </c>
      <c r="E5257" s="128" t="s">
        <v>14155</v>
      </c>
      <c r="F5257" s="42"/>
      <c r="G5257" s="32" t="s">
        <v>40</v>
      </c>
      <c r="H5257" s="30">
        <v>0</v>
      </c>
      <c r="I5257" s="32">
        <v>590000000</v>
      </c>
      <c r="J5257" s="32" t="s">
        <v>41</v>
      </c>
      <c r="K5257" s="30" t="s">
        <v>13233</v>
      </c>
      <c r="L5257" s="32" t="s">
        <v>43</v>
      </c>
      <c r="M5257" s="32" t="s">
        <v>84</v>
      </c>
      <c r="N5257" s="54" t="s">
        <v>154</v>
      </c>
      <c r="O5257" s="54" t="s">
        <v>166</v>
      </c>
      <c r="P5257" s="32">
        <v>168</v>
      </c>
      <c r="Q5257" s="98" t="s">
        <v>163</v>
      </c>
      <c r="R5257" s="373">
        <v>4.484</v>
      </c>
      <c r="S5257" s="58">
        <v>240000</v>
      </c>
      <c r="T5257" s="58">
        <f t="shared" si="462"/>
        <v>1076160</v>
      </c>
      <c r="U5257" s="58">
        <f t="shared" si="460"/>
        <v>1205299.2000000002</v>
      </c>
      <c r="V5257" s="30"/>
      <c r="W5257" s="32">
        <v>2016</v>
      </c>
      <c r="X5257" s="220"/>
      <c r="Y5257" s="364"/>
      <c r="Z5257" s="364"/>
      <c r="AA5257" s="364"/>
      <c r="AB5257" s="364"/>
      <c r="AC5257" s="364"/>
      <c r="AD5257" s="364"/>
      <c r="AE5257" s="364"/>
      <c r="AF5257" s="364"/>
      <c r="AG5257" s="364"/>
      <c r="AH5257" s="364"/>
      <c r="AI5257" s="364"/>
      <c r="AJ5257" s="364"/>
      <c r="AK5257" s="39"/>
      <c r="AL5257" s="39"/>
      <c r="AM5257" s="39"/>
      <c r="AN5257" s="39"/>
      <c r="AO5257" s="39"/>
      <c r="AP5257" s="39"/>
      <c r="AQ5257" s="39"/>
      <c r="AR5257" s="39"/>
      <c r="AS5257" s="39"/>
      <c r="AT5257" s="39"/>
      <c r="AU5257" s="39"/>
      <c r="AV5257" s="39"/>
      <c r="AW5257" s="39"/>
      <c r="AX5257" s="39"/>
      <c r="AY5257" s="39"/>
      <c r="AZ5257" s="39"/>
      <c r="BA5257" s="39"/>
      <c r="BB5257" s="39"/>
      <c r="BC5257" s="39"/>
      <c r="BD5257" s="39"/>
      <c r="BE5257" s="39"/>
      <c r="BF5257" s="39"/>
      <c r="BG5257" s="39"/>
      <c r="BH5257" s="39"/>
      <c r="BI5257" s="39"/>
    </row>
    <row r="5258" spans="1:66" s="40" customFormat="1" ht="50.1" customHeight="1">
      <c r="A5258" s="70" t="s">
        <v>14156</v>
      </c>
      <c r="B5258" s="30" t="s">
        <v>35</v>
      </c>
      <c r="C5258" s="128" t="s">
        <v>14157</v>
      </c>
      <c r="D5258" s="128" t="s">
        <v>6088</v>
      </c>
      <c r="E5258" s="128" t="s">
        <v>14158</v>
      </c>
      <c r="F5258" s="161"/>
      <c r="G5258" s="32" t="s">
        <v>40</v>
      </c>
      <c r="H5258" s="30">
        <v>0</v>
      </c>
      <c r="I5258" s="32">
        <v>590000000</v>
      </c>
      <c r="J5258" s="32" t="s">
        <v>41</v>
      </c>
      <c r="K5258" s="30" t="s">
        <v>13233</v>
      </c>
      <c r="L5258" s="32" t="s">
        <v>43</v>
      </c>
      <c r="M5258" s="32" t="s">
        <v>84</v>
      </c>
      <c r="N5258" s="54" t="s">
        <v>154</v>
      </c>
      <c r="O5258" s="54" t="s">
        <v>166</v>
      </c>
      <c r="P5258" s="32">
        <v>168</v>
      </c>
      <c r="Q5258" s="30" t="s">
        <v>163</v>
      </c>
      <c r="R5258" s="373">
        <v>0.92800000000000005</v>
      </c>
      <c r="S5258" s="58">
        <v>230000</v>
      </c>
      <c r="T5258" s="119">
        <f t="shared" si="462"/>
        <v>213440</v>
      </c>
      <c r="U5258" s="58">
        <f t="shared" si="460"/>
        <v>239052.80000000002</v>
      </c>
      <c r="V5258" s="56"/>
      <c r="W5258" s="32">
        <v>2016</v>
      </c>
      <c r="X5258" s="221"/>
      <c r="Y5258" s="364"/>
      <c r="Z5258" s="364"/>
      <c r="AA5258" s="364"/>
      <c r="AB5258" s="364"/>
      <c r="AC5258" s="364"/>
      <c r="AD5258" s="364"/>
      <c r="AE5258" s="364"/>
      <c r="AF5258" s="364"/>
      <c r="AG5258" s="364"/>
      <c r="AH5258" s="364"/>
      <c r="AI5258" s="364"/>
      <c r="AJ5258" s="364"/>
      <c r="AK5258" s="39"/>
      <c r="AL5258" s="39"/>
      <c r="AM5258" s="39"/>
      <c r="AN5258" s="39"/>
      <c r="AO5258" s="39"/>
      <c r="AP5258" s="39"/>
      <c r="AQ5258" s="39"/>
      <c r="AR5258" s="39"/>
      <c r="AS5258" s="39"/>
      <c r="AT5258" s="39"/>
      <c r="AU5258" s="39"/>
      <c r="AV5258" s="39"/>
      <c r="AW5258" s="39"/>
      <c r="AX5258" s="39"/>
      <c r="AY5258" s="39"/>
      <c r="AZ5258" s="39"/>
      <c r="BA5258" s="39"/>
      <c r="BB5258" s="39"/>
      <c r="BC5258" s="39"/>
      <c r="BD5258" s="39"/>
      <c r="BE5258" s="39"/>
      <c r="BF5258" s="39"/>
      <c r="BG5258" s="39"/>
      <c r="BH5258" s="39"/>
      <c r="BI5258" s="39"/>
    </row>
    <row r="5259" spans="1:66" s="40" customFormat="1" ht="50.1" customHeight="1">
      <c r="A5259" s="70" t="s">
        <v>14159</v>
      </c>
      <c r="B5259" s="30" t="s">
        <v>35</v>
      </c>
      <c r="C5259" s="42" t="s">
        <v>6205</v>
      </c>
      <c r="D5259" s="42" t="s">
        <v>6088</v>
      </c>
      <c r="E5259" s="42" t="s">
        <v>6206</v>
      </c>
      <c r="F5259" s="161"/>
      <c r="G5259" s="32" t="s">
        <v>40</v>
      </c>
      <c r="H5259" s="30">
        <v>0</v>
      </c>
      <c r="I5259" s="32">
        <v>590000000</v>
      </c>
      <c r="J5259" s="32" t="s">
        <v>41</v>
      </c>
      <c r="K5259" s="30" t="s">
        <v>13233</v>
      </c>
      <c r="L5259" s="32" t="s">
        <v>43</v>
      </c>
      <c r="M5259" s="32" t="s">
        <v>84</v>
      </c>
      <c r="N5259" s="54" t="s">
        <v>154</v>
      </c>
      <c r="O5259" s="54" t="s">
        <v>166</v>
      </c>
      <c r="P5259" s="32">
        <v>168</v>
      </c>
      <c r="Q5259" s="30" t="s">
        <v>163</v>
      </c>
      <c r="R5259" s="373">
        <v>0.313</v>
      </c>
      <c r="S5259" s="58">
        <v>2300000</v>
      </c>
      <c r="T5259" s="119">
        <f t="shared" si="462"/>
        <v>719900</v>
      </c>
      <c r="U5259" s="58">
        <f t="shared" si="460"/>
        <v>806288.00000000012</v>
      </c>
      <c r="V5259" s="56"/>
      <c r="W5259" s="32">
        <v>2016</v>
      </c>
      <c r="X5259" s="221"/>
      <c r="Y5259" s="364"/>
      <c r="Z5259" s="364"/>
      <c r="AA5259" s="364"/>
      <c r="AB5259" s="364"/>
      <c r="AC5259" s="364"/>
      <c r="AD5259" s="364"/>
      <c r="AE5259" s="364"/>
      <c r="AF5259" s="364"/>
      <c r="AG5259" s="364"/>
      <c r="AH5259" s="364"/>
      <c r="AI5259" s="364"/>
      <c r="AJ5259" s="364"/>
      <c r="AK5259" s="39"/>
      <c r="AL5259" s="39"/>
      <c r="AM5259" s="39"/>
      <c r="AN5259" s="39"/>
      <c r="AO5259" s="39"/>
      <c r="AP5259" s="39"/>
      <c r="AQ5259" s="39"/>
      <c r="AR5259" s="39"/>
      <c r="AS5259" s="39"/>
      <c r="AT5259" s="39"/>
      <c r="AU5259" s="39"/>
      <c r="AV5259" s="39"/>
      <c r="AW5259" s="39"/>
      <c r="AX5259" s="39"/>
      <c r="AY5259" s="39"/>
      <c r="AZ5259" s="39"/>
      <c r="BA5259" s="39"/>
      <c r="BB5259" s="39"/>
      <c r="BC5259" s="39"/>
      <c r="BD5259" s="39"/>
      <c r="BE5259" s="39"/>
      <c r="BF5259" s="39"/>
      <c r="BG5259" s="39"/>
      <c r="BH5259" s="39"/>
      <c r="BI5259" s="39"/>
    </row>
    <row r="5260" spans="1:66" s="40" customFormat="1" ht="50.1" customHeight="1">
      <c r="A5260" s="70" t="s">
        <v>14160</v>
      </c>
      <c r="B5260" s="30" t="s">
        <v>35</v>
      </c>
      <c r="C5260" s="42" t="s">
        <v>6171</v>
      </c>
      <c r="D5260" s="42" t="s">
        <v>6088</v>
      </c>
      <c r="E5260" s="42" t="s">
        <v>6172</v>
      </c>
      <c r="F5260" s="161"/>
      <c r="G5260" s="32" t="s">
        <v>40</v>
      </c>
      <c r="H5260" s="30">
        <v>0</v>
      </c>
      <c r="I5260" s="32">
        <v>590000000</v>
      </c>
      <c r="J5260" s="32" t="s">
        <v>41</v>
      </c>
      <c r="K5260" s="30" t="s">
        <v>13233</v>
      </c>
      <c r="L5260" s="32" t="s">
        <v>43</v>
      </c>
      <c r="M5260" s="32" t="s">
        <v>84</v>
      </c>
      <c r="N5260" s="54" t="s">
        <v>154</v>
      </c>
      <c r="O5260" s="54" t="s">
        <v>166</v>
      </c>
      <c r="P5260" s="32">
        <v>168</v>
      </c>
      <c r="Q5260" s="30" t="s">
        <v>163</v>
      </c>
      <c r="R5260" s="373">
        <v>2.5000000000000001E-2</v>
      </c>
      <c r="S5260" s="58">
        <v>620000</v>
      </c>
      <c r="T5260" s="119">
        <f t="shared" si="462"/>
        <v>15500</v>
      </c>
      <c r="U5260" s="58">
        <f t="shared" si="460"/>
        <v>17360</v>
      </c>
      <c r="V5260" s="56"/>
      <c r="W5260" s="32">
        <v>2016</v>
      </c>
      <c r="X5260" s="221"/>
      <c r="Y5260" s="364"/>
      <c r="Z5260" s="364"/>
      <c r="AA5260" s="364"/>
      <c r="AB5260" s="364"/>
      <c r="AC5260" s="364"/>
      <c r="AD5260" s="364"/>
      <c r="AE5260" s="364"/>
      <c r="AF5260" s="364"/>
      <c r="AG5260" s="364"/>
      <c r="AH5260" s="364"/>
      <c r="AI5260" s="364"/>
      <c r="AJ5260" s="364"/>
      <c r="AK5260" s="39"/>
      <c r="AL5260" s="39"/>
      <c r="AM5260" s="39"/>
      <c r="AN5260" s="39"/>
      <c r="AO5260" s="39"/>
      <c r="AP5260" s="39"/>
      <c r="AQ5260" s="39"/>
      <c r="AR5260" s="39"/>
      <c r="AS5260" s="39"/>
      <c r="AT5260" s="39"/>
      <c r="AU5260" s="39"/>
      <c r="AV5260" s="39"/>
      <c r="AW5260" s="39"/>
      <c r="AX5260" s="39"/>
      <c r="AY5260" s="39"/>
      <c r="AZ5260" s="39"/>
      <c r="BA5260" s="39"/>
      <c r="BB5260" s="39"/>
      <c r="BC5260" s="39"/>
      <c r="BD5260" s="39"/>
      <c r="BE5260" s="39"/>
      <c r="BF5260" s="39"/>
      <c r="BG5260" s="39"/>
      <c r="BH5260" s="39"/>
      <c r="BI5260" s="39"/>
    </row>
    <row r="5261" spans="1:66" s="40" customFormat="1" ht="50.1" customHeight="1">
      <c r="A5261" s="70" t="s">
        <v>14161</v>
      </c>
      <c r="B5261" s="30" t="s">
        <v>35</v>
      </c>
      <c r="C5261" s="42" t="s">
        <v>6180</v>
      </c>
      <c r="D5261" s="42" t="s">
        <v>6088</v>
      </c>
      <c r="E5261" s="42" t="s">
        <v>6181</v>
      </c>
      <c r="F5261" s="161"/>
      <c r="G5261" s="32" t="s">
        <v>40</v>
      </c>
      <c r="H5261" s="30">
        <v>0</v>
      </c>
      <c r="I5261" s="32">
        <v>590000000</v>
      </c>
      <c r="J5261" s="32" t="s">
        <v>41</v>
      </c>
      <c r="K5261" s="30" t="s">
        <v>13233</v>
      </c>
      <c r="L5261" s="32" t="s">
        <v>43</v>
      </c>
      <c r="M5261" s="32" t="s">
        <v>84</v>
      </c>
      <c r="N5261" s="54" t="s">
        <v>154</v>
      </c>
      <c r="O5261" s="54" t="s">
        <v>166</v>
      </c>
      <c r="P5261" s="32">
        <v>168</v>
      </c>
      <c r="Q5261" s="30" t="s">
        <v>163</v>
      </c>
      <c r="R5261" s="373">
        <v>0.123</v>
      </c>
      <c r="S5261" s="58">
        <v>620000</v>
      </c>
      <c r="T5261" s="119">
        <f t="shared" si="462"/>
        <v>76260</v>
      </c>
      <c r="U5261" s="58">
        <f t="shared" si="460"/>
        <v>85411.200000000012</v>
      </c>
      <c r="V5261" s="56"/>
      <c r="W5261" s="32">
        <v>2016</v>
      </c>
      <c r="X5261" s="221"/>
      <c r="Y5261" s="364"/>
      <c r="Z5261" s="364"/>
      <c r="AA5261" s="364"/>
      <c r="AB5261" s="364"/>
      <c r="AC5261" s="364"/>
      <c r="AD5261" s="364"/>
      <c r="AE5261" s="364"/>
      <c r="AF5261" s="364"/>
      <c r="AG5261" s="364"/>
      <c r="AH5261" s="364"/>
      <c r="AI5261" s="364"/>
      <c r="AJ5261" s="364"/>
      <c r="AK5261" s="39"/>
      <c r="AL5261" s="39"/>
      <c r="AM5261" s="39"/>
      <c r="AN5261" s="39"/>
      <c r="AO5261" s="39"/>
      <c r="AP5261" s="39"/>
      <c r="AQ5261" s="39"/>
      <c r="AR5261" s="39"/>
      <c r="AS5261" s="39"/>
      <c r="AT5261" s="39"/>
      <c r="AU5261" s="39"/>
      <c r="AV5261" s="39"/>
      <c r="AW5261" s="39"/>
      <c r="AX5261" s="39"/>
      <c r="AY5261" s="39"/>
      <c r="AZ5261" s="39"/>
      <c r="BA5261" s="39"/>
      <c r="BB5261" s="39"/>
      <c r="BC5261" s="39"/>
      <c r="BD5261" s="39"/>
      <c r="BE5261" s="39"/>
      <c r="BF5261" s="39"/>
      <c r="BG5261" s="39"/>
      <c r="BH5261" s="39"/>
      <c r="BI5261" s="39"/>
    </row>
    <row r="5262" spans="1:66" s="40" customFormat="1" ht="50.1" customHeight="1">
      <c r="A5262" s="70" t="s">
        <v>14203</v>
      </c>
      <c r="B5262" s="30" t="s">
        <v>35</v>
      </c>
      <c r="C5262" s="220" t="s">
        <v>410</v>
      </c>
      <c r="D5262" s="220" t="s">
        <v>411</v>
      </c>
      <c r="E5262" s="220" t="s">
        <v>412</v>
      </c>
      <c r="F5262" s="220" t="s">
        <v>416</v>
      </c>
      <c r="G5262" s="68" t="s">
        <v>40</v>
      </c>
      <c r="H5262" s="68">
        <v>0</v>
      </c>
      <c r="I5262" s="134">
        <v>590000000</v>
      </c>
      <c r="J5262" s="68" t="s">
        <v>41</v>
      </c>
      <c r="K5262" s="68" t="s">
        <v>13201</v>
      </c>
      <c r="L5262" s="68" t="s">
        <v>41</v>
      </c>
      <c r="M5262" s="68" t="s">
        <v>84</v>
      </c>
      <c r="N5262" s="68" t="s">
        <v>85</v>
      </c>
      <c r="O5262" s="98" t="s">
        <v>483</v>
      </c>
      <c r="P5262" s="32">
        <v>715</v>
      </c>
      <c r="Q5262" s="30" t="s">
        <v>311</v>
      </c>
      <c r="R5262" s="58">
        <v>10</v>
      </c>
      <c r="S5262" s="58">
        <v>3200</v>
      </c>
      <c r="T5262" s="58">
        <f>S5262*R5262</f>
        <v>32000</v>
      </c>
      <c r="U5262" s="58">
        <f t="shared" ref="U5262" si="463">T5262*1.12</f>
        <v>35840</v>
      </c>
      <c r="V5262" s="347"/>
      <c r="W5262" s="32">
        <v>2016</v>
      </c>
      <c r="X5262" s="226"/>
      <c r="Y5262" s="364"/>
      <c r="Z5262" s="364"/>
      <c r="AA5262" s="364"/>
      <c r="AB5262" s="364"/>
      <c r="AC5262" s="364"/>
      <c r="AD5262" s="364"/>
      <c r="AE5262" s="364"/>
      <c r="AF5262" s="364"/>
      <c r="AG5262" s="364"/>
      <c r="AH5262" s="364"/>
      <c r="AI5262" s="364"/>
      <c r="AJ5262" s="364"/>
      <c r="AK5262" s="39"/>
      <c r="AL5262" s="39"/>
      <c r="AM5262" s="39"/>
      <c r="AN5262" s="39"/>
      <c r="AO5262" s="39"/>
      <c r="AP5262" s="39"/>
      <c r="AQ5262" s="39"/>
      <c r="AR5262" s="39"/>
      <c r="AS5262" s="39"/>
      <c r="AT5262" s="39"/>
      <c r="AU5262" s="39"/>
      <c r="AV5262" s="39"/>
      <c r="AW5262" s="39"/>
      <c r="AX5262" s="39"/>
      <c r="AY5262" s="39"/>
      <c r="AZ5262" s="39"/>
      <c r="BA5262" s="39"/>
      <c r="BB5262" s="39"/>
      <c r="BC5262" s="39"/>
      <c r="BD5262" s="39"/>
      <c r="BE5262" s="39"/>
      <c r="BF5262" s="39"/>
      <c r="BG5262" s="39"/>
      <c r="BH5262" s="39"/>
      <c r="BI5262" s="39"/>
    </row>
    <row r="5263" spans="1:66" s="40" customFormat="1" ht="50.1" customHeight="1">
      <c r="A5263" s="70" t="s">
        <v>14230</v>
      </c>
      <c r="B5263" s="54" t="s">
        <v>35</v>
      </c>
      <c r="C5263" s="220" t="s">
        <v>14231</v>
      </c>
      <c r="D5263" s="220" t="s">
        <v>14232</v>
      </c>
      <c r="E5263" s="220" t="s">
        <v>14233</v>
      </c>
      <c r="F5263" s="220" t="s">
        <v>14234</v>
      </c>
      <c r="G5263" s="30" t="s">
        <v>40</v>
      </c>
      <c r="H5263" s="239">
        <v>0</v>
      </c>
      <c r="I5263" s="313">
        <v>590000000</v>
      </c>
      <c r="J5263" s="68" t="s">
        <v>394</v>
      </c>
      <c r="K5263" s="30" t="s">
        <v>14136</v>
      </c>
      <c r="L5263" s="30" t="s">
        <v>396</v>
      </c>
      <c r="M5263" s="30" t="s">
        <v>69</v>
      </c>
      <c r="N5263" s="30" t="s">
        <v>14227</v>
      </c>
      <c r="O5263" s="30" t="s">
        <v>175</v>
      </c>
      <c r="P5263" s="70">
        <v>796</v>
      </c>
      <c r="Q5263" s="30" t="s">
        <v>47</v>
      </c>
      <c r="R5263" s="58">
        <v>4</v>
      </c>
      <c r="S5263" s="58">
        <v>60</v>
      </c>
      <c r="T5263" s="323">
        <f>R5263*S5263</f>
        <v>240</v>
      </c>
      <c r="U5263" s="323">
        <f>T5263*1.12</f>
        <v>268.8</v>
      </c>
      <c r="V5263" s="123"/>
      <c r="W5263" s="68">
        <v>2016</v>
      </c>
      <c r="X5263" s="30"/>
      <c r="Y5263" s="364"/>
      <c r="Z5263" s="364"/>
      <c r="AA5263" s="364"/>
      <c r="AB5263" s="364"/>
      <c r="AC5263" s="364"/>
      <c r="AD5263" s="364"/>
      <c r="AE5263" s="364"/>
      <c r="AF5263" s="364"/>
      <c r="AG5263" s="364"/>
      <c r="AH5263" s="364"/>
      <c r="AI5263" s="364"/>
      <c r="AJ5263" s="364"/>
      <c r="AK5263" s="39"/>
      <c r="AL5263" s="39"/>
      <c r="AM5263" s="39"/>
      <c r="AN5263" s="39"/>
      <c r="AO5263" s="39"/>
      <c r="AP5263" s="39"/>
      <c r="AQ5263" s="39"/>
      <c r="AR5263" s="39"/>
      <c r="AS5263" s="39"/>
      <c r="AT5263" s="39"/>
      <c r="AU5263" s="39"/>
      <c r="AV5263" s="39"/>
      <c r="AW5263" s="39"/>
      <c r="AX5263" s="39"/>
      <c r="AY5263" s="39"/>
      <c r="AZ5263" s="39"/>
      <c r="BA5263" s="39"/>
      <c r="BB5263" s="39"/>
      <c r="BC5263" s="39"/>
      <c r="BD5263" s="39"/>
      <c r="BE5263" s="39"/>
      <c r="BF5263" s="39"/>
      <c r="BG5263" s="39"/>
      <c r="BH5263" s="39"/>
      <c r="BI5263" s="39"/>
    </row>
    <row r="5264" spans="1:66" s="40" customFormat="1" ht="50.1" customHeight="1">
      <c r="A5264" s="70" t="s">
        <v>14259</v>
      </c>
      <c r="B5264" s="54" t="s">
        <v>35</v>
      </c>
      <c r="C5264" s="31" t="s">
        <v>14260</v>
      </c>
      <c r="D5264" s="31" t="s">
        <v>14261</v>
      </c>
      <c r="E5264" s="31" t="s">
        <v>14262</v>
      </c>
      <c r="F5264" s="31" t="s">
        <v>14263</v>
      </c>
      <c r="G5264" s="30" t="s">
        <v>40</v>
      </c>
      <c r="H5264" s="239">
        <v>0</v>
      </c>
      <c r="I5264" s="313">
        <v>590000000</v>
      </c>
      <c r="J5264" s="68" t="s">
        <v>394</v>
      </c>
      <c r="K5264" s="30" t="s">
        <v>14136</v>
      </c>
      <c r="L5264" s="30" t="s">
        <v>396</v>
      </c>
      <c r="M5264" s="30" t="s">
        <v>69</v>
      </c>
      <c r="N5264" s="30" t="s">
        <v>1481</v>
      </c>
      <c r="O5264" s="30" t="s">
        <v>398</v>
      </c>
      <c r="P5264" s="70">
        <v>796</v>
      </c>
      <c r="Q5264" s="30" t="s">
        <v>47</v>
      </c>
      <c r="R5264" s="102">
        <v>8</v>
      </c>
      <c r="S5264" s="102">
        <v>3100</v>
      </c>
      <c r="T5264" s="58">
        <f t="shared" ref="T5264" si="464">S5264*R5264</f>
        <v>24800</v>
      </c>
      <c r="U5264" s="323">
        <f t="shared" ref="U5264" si="465">T5264*1.12</f>
        <v>27776.000000000004</v>
      </c>
      <c r="V5264" s="30"/>
      <c r="W5264" s="68">
        <v>2016</v>
      </c>
      <c r="X5264" s="30"/>
      <c r="Y5264" s="363"/>
      <c r="Z5264" s="364"/>
      <c r="AA5264" s="364"/>
      <c r="AB5264" s="364"/>
      <c r="AC5264" s="364"/>
      <c r="AD5264" s="364"/>
      <c r="AE5264" s="364"/>
      <c r="AF5264" s="364"/>
      <c r="AG5264" s="364"/>
      <c r="AH5264" s="364"/>
      <c r="AI5264" s="364"/>
      <c r="AJ5264" s="364"/>
      <c r="AK5264" s="364"/>
      <c r="AL5264" s="364"/>
      <c r="AM5264" s="39"/>
      <c r="AN5264" s="39"/>
      <c r="AO5264" s="39"/>
      <c r="AP5264" s="39"/>
      <c r="AQ5264" s="39"/>
      <c r="AR5264" s="39"/>
      <c r="AS5264" s="39"/>
      <c r="AT5264" s="39"/>
      <c r="AU5264" s="39"/>
      <c r="AV5264" s="39"/>
      <c r="AW5264" s="39"/>
      <c r="AX5264" s="39"/>
      <c r="AY5264" s="39"/>
      <c r="AZ5264" s="39"/>
      <c r="BA5264" s="39"/>
      <c r="BB5264" s="39"/>
      <c r="BC5264" s="39"/>
      <c r="BD5264" s="39"/>
      <c r="BE5264" s="39"/>
      <c r="BF5264" s="39"/>
      <c r="BG5264" s="39"/>
      <c r="BH5264" s="39"/>
      <c r="BI5264" s="39"/>
      <c r="BJ5264" s="39"/>
      <c r="BK5264" s="39"/>
    </row>
    <row r="5265" spans="1:66" s="40" customFormat="1" ht="50.1" customHeight="1">
      <c r="A5265" s="70" t="s">
        <v>14274</v>
      </c>
      <c r="B5265" s="30" t="s">
        <v>35</v>
      </c>
      <c r="C5265" s="42" t="s">
        <v>14275</v>
      </c>
      <c r="D5265" s="42" t="s">
        <v>14276</v>
      </c>
      <c r="E5265" s="42" t="s">
        <v>14277</v>
      </c>
      <c r="F5265" s="42" t="s">
        <v>14278</v>
      </c>
      <c r="G5265" s="30" t="s">
        <v>40</v>
      </c>
      <c r="H5265" s="30">
        <v>0</v>
      </c>
      <c r="I5265" s="67">
        <v>590000000</v>
      </c>
      <c r="J5265" s="32" t="s">
        <v>41</v>
      </c>
      <c r="K5265" s="32" t="s">
        <v>14136</v>
      </c>
      <c r="L5265" s="32" t="s">
        <v>43</v>
      </c>
      <c r="M5265" s="68" t="s">
        <v>44</v>
      </c>
      <c r="N5265" s="68" t="s">
        <v>3845</v>
      </c>
      <c r="O5265" s="32" t="s">
        <v>62</v>
      </c>
      <c r="P5265" s="32">
        <v>796</v>
      </c>
      <c r="Q5265" s="68" t="s">
        <v>47</v>
      </c>
      <c r="R5265" s="58">
        <v>1200</v>
      </c>
      <c r="S5265" s="58">
        <v>2.2321428571399999</v>
      </c>
      <c r="T5265" s="58">
        <f>R5265*S5265</f>
        <v>2678.5714285680001</v>
      </c>
      <c r="U5265" s="58">
        <f>T5265*1.12</f>
        <v>2999.9999999961606</v>
      </c>
      <c r="V5265" s="30"/>
      <c r="W5265" s="32">
        <v>2016</v>
      </c>
      <c r="X5265" s="30"/>
      <c r="Y5265" s="363"/>
      <c r="Z5265" s="364"/>
      <c r="AA5265" s="364"/>
      <c r="AB5265" s="364"/>
      <c r="AC5265" s="364"/>
      <c r="AD5265" s="364"/>
      <c r="AE5265" s="364"/>
      <c r="AF5265" s="364"/>
      <c r="AG5265" s="364"/>
      <c r="AH5265" s="364"/>
      <c r="AI5265" s="364"/>
      <c r="AJ5265" s="364"/>
      <c r="AK5265" s="364"/>
      <c r="AL5265" s="364"/>
      <c r="AM5265" s="39"/>
      <c r="AN5265" s="39"/>
      <c r="AO5265" s="39"/>
      <c r="AP5265" s="39"/>
      <c r="AQ5265" s="39"/>
      <c r="AR5265" s="39"/>
      <c r="AS5265" s="39"/>
      <c r="AT5265" s="39"/>
      <c r="AU5265" s="39"/>
      <c r="AV5265" s="39"/>
      <c r="AW5265" s="39"/>
      <c r="AX5265" s="39"/>
      <c r="AY5265" s="39"/>
      <c r="AZ5265" s="39"/>
      <c r="BA5265" s="39"/>
      <c r="BB5265" s="39"/>
      <c r="BC5265" s="39"/>
      <c r="BD5265" s="39"/>
      <c r="BE5265" s="39"/>
      <c r="BF5265" s="39"/>
      <c r="BG5265" s="39"/>
      <c r="BH5265" s="39"/>
      <c r="BI5265" s="39"/>
      <c r="BJ5265" s="39"/>
      <c r="BK5265" s="39"/>
    </row>
    <row r="5266" spans="1:66" s="40" customFormat="1" ht="50.1" customHeight="1">
      <c r="A5266" s="70" t="s">
        <v>14289</v>
      </c>
      <c r="B5266" s="54" t="s">
        <v>35</v>
      </c>
      <c r="C5266" s="341" t="s">
        <v>14290</v>
      </c>
      <c r="D5266" s="341" t="s">
        <v>14291</v>
      </c>
      <c r="E5266" s="341" t="s">
        <v>14292</v>
      </c>
      <c r="F5266" s="341" t="s">
        <v>14293</v>
      </c>
      <c r="G5266" s="57" t="s">
        <v>40</v>
      </c>
      <c r="H5266" s="32">
        <v>0</v>
      </c>
      <c r="I5266" s="320">
        <v>590000000</v>
      </c>
      <c r="J5266" s="57" t="s">
        <v>41</v>
      </c>
      <c r="K5266" s="48" t="s">
        <v>14136</v>
      </c>
      <c r="L5266" s="57" t="s">
        <v>83</v>
      </c>
      <c r="M5266" s="57" t="s">
        <v>84</v>
      </c>
      <c r="N5266" s="57" t="s">
        <v>11334</v>
      </c>
      <c r="O5266" s="248" t="s">
        <v>14294</v>
      </c>
      <c r="P5266" s="30">
        <v>796</v>
      </c>
      <c r="Q5266" s="54" t="s">
        <v>47</v>
      </c>
      <c r="R5266" s="206">
        <v>4</v>
      </c>
      <c r="S5266" s="206">
        <v>7500</v>
      </c>
      <c r="T5266" s="425">
        <f t="shared" ref="T5266:T5271" si="466">R5266*S5266</f>
        <v>30000</v>
      </c>
      <c r="U5266" s="206">
        <f t="shared" ref="U5266:U5271" si="467">T5266*1.12</f>
        <v>33600</v>
      </c>
      <c r="V5266" s="70"/>
      <c r="W5266" s="204">
        <v>2016</v>
      </c>
      <c r="X5266" s="217"/>
      <c r="Y5266" s="363"/>
      <c r="Z5266" s="364"/>
      <c r="AA5266" s="364"/>
      <c r="AB5266" s="364"/>
      <c r="AC5266" s="364"/>
      <c r="AD5266" s="364"/>
      <c r="AE5266" s="364"/>
      <c r="AF5266" s="364"/>
      <c r="AG5266" s="364"/>
      <c r="AH5266" s="364"/>
      <c r="AI5266" s="364"/>
      <c r="AJ5266" s="364"/>
      <c r="AK5266" s="364"/>
      <c r="AL5266" s="364"/>
      <c r="AM5266" s="39"/>
      <c r="AN5266" s="39"/>
      <c r="AO5266" s="39"/>
      <c r="AP5266" s="39"/>
      <c r="AQ5266" s="39"/>
      <c r="AR5266" s="39"/>
      <c r="AS5266" s="39"/>
      <c r="AT5266" s="39"/>
      <c r="AU5266" s="39"/>
      <c r="AV5266" s="39"/>
      <c r="AW5266" s="39"/>
      <c r="AX5266" s="39"/>
      <c r="AY5266" s="39"/>
      <c r="AZ5266" s="39"/>
      <c r="BA5266" s="39"/>
      <c r="BB5266" s="39"/>
      <c r="BC5266" s="39"/>
      <c r="BD5266" s="39"/>
      <c r="BE5266" s="39"/>
      <c r="BF5266" s="39"/>
      <c r="BG5266" s="39"/>
      <c r="BH5266" s="39"/>
      <c r="BI5266" s="39"/>
      <c r="BJ5266" s="39"/>
      <c r="BK5266" s="39"/>
    </row>
    <row r="5267" spans="1:66" s="40" customFormat="1" ht="50.1" customHeight="1">
      <c r="A5267" s="70" t="s">
        <v>14301</v>
      </c>
      <c r="B5267" s="54" t="s">
        <v>35</v>
      </c>
      <c r="C5267" s="341" t="s">
        <v>8846</v>
      </c>
      <c r="D5267" s="341" t="s">
        <v>3528</v>
      </c>
      <c r="E5267" s="341" t="s">
        <v>8847</v>
      </c>
      <c r="F5267" s="341" t="s">
        <v>938</v>
      </c>
      <c r="G5267" s="57" t="s">
        <v>40</v>
      </c>
      <c r="H5267" s="32">
        <v>0</v>
      </c>
      <c r="I5267" s="320">
        <v>590000000</v>
      </c>
      <c r="J5267" s="57" t="s">
        <v>41</v>
      </c>
      <c r="K5267" s="48" t="s">
        <v>14136</v>
      </c>
      <c r="L5267" s="57" t="s">
        <v>83</v>
      </c>
      <c r="M5267" s="57" t="s">
        <v>84</v>
      </c>
      <c r="N5267" s="57" t="s">
        <v>88</v>
      </c>
      <c r="O5267" s="248" t="s">
        <v>14294</v>
      </c>
      <c r="P5267" s="30">
        <v>796</v>
      </c>
      <c r="Q5267" s="54" t="s">
        <v>47</v>
      </c>
      <c r="R5267" s="218">
        <v>2</v>
      </c>
      <c r="S5267" s="218">
        <v>5600</v>
      </c>
      <c r="T5267" s="58">
        <f t="shared" si="466"/>
        <v>11200</v>
      </c>
      <c r="U5267" s="58">
        <f t="shared" si="467"/>
        <v>12544.000000000002</v>
      </c>
      <c r="V5267" s="204"/>
      <c r="W5267" s="204">
        <v>2016</v>
      </c>
      <c r="X5267" s="217"/>
      <c r="Y5267" s="363"/>
      <c r="Z5267" s="364"/>
      <c r="AA5267" s="364"/>
      <c r="AB5267" s="364"/>
      <c r="AC5267" s="364"/>
      <c r="AD5267" s="364"/>
      <c r="AE5267" s="364"/>
      <c r="AF5267" s="364"/>
      <c r="AG5267" s="364"/>
      <c r="AH5267" s="364"/>
      <c r="AI5267" s="364"/>
      <c r="AJ5267" s="364"/>
      <c r="AK5267" s="364"/>
      <c r="AL5267" s="364"/>
      <c r="AM5267" s="39"/>
      <c r="AN5267" s="39"/>
      <c r="AO5267" s="39"/>
      <c r="AP5267" s="39"/>
      <c r="AQ5267" s="39"/>
      <c r="AR5267" s="39"/>
      <c r="AS5267" s="39"/>
      <c r="AT5267" s="39"/>
      <c r="AU5267" s="39"/>
      <c r="AV5267" s="39"/>
      <c r="AW5267" s="39"/>
      <c r="AX5267" s="39"/>
      <c r="AY5267" s="39"/>
      <c r="AZ5267" s="39"/>
      <c r="BA5267" s="39"/>
      <c r="BB5267" s="39"/>
      <c r="BC5267" s="39"/>
      <c r="BD5267" s="39"/>
      <c r="BE5267" s="39"/>
      <c r="BF5267" s="39"/>
      <c r="BG5267" s="39"/>
      <c r="BH5267" s="39"/>
      <c r="BI5267" s="39"/>
      <c r="BJ5267" s="39"/>
      <c r="BK5267" s="39"/>
    </row>
    <row r="5268" spans="1:66" s="40" customFormat="1" ht="50.1" customHeight="1">
      <c r="A5268" s="70" t="s">
        <v>14302</v>
      </c>
      <c r="B5268" s="54" t="s">
        <v>35</v>
      </c>
      <c r="C5268" s="341" t="s">
        <v>12772</v>
      </c>
      <c r="D5268" s="341" t="s">
        <v>1847</v>
      </c>
      <c r="E5268" s="341" t="s">
        <v>12773</v>
      </c>
      <c r="F5268" s="341" t="s">
        <v>14303</v>
      </c>
      <c r="G5268" s="57" t="s">
        <v>40</v>
      </c>
      <c r="H5268" s="32">
        <v>0</v>
      </c>
      <c r="I5268" s="320">
        <v>590000000</v>
      </c>
      <c r="J5268" s="57" t="s">
        <v>41</v>
      </c>
      <c r="K5268" s="48" t="s">
        <v>14136</v>
      </c>
      <c r="L5268" s="57" t="s">
        <v>83</v>
      </c>
      <c r="M5268" s="57" t="s">
        <v>84</v>
      </c>
      <c r="N5268" s="57" t="s">
        <v>88</v>
      </c>
      <c r="O5268" s="248" t="s">
        <v>14294</v>
      </c>
      <c r="P5268" s="30">
        <v>839</v>
      </c>
      <c r="Q5268" s="54" t="s">
        <v>268</v>
      </c>
      <c r="R5268" s="58">
        <v>1</v>
      </c>
      <c r="S5268" s="58">
        <v>5300</v>
      </c>
      <c r="T5268" s="58">
        <f t="shared" si="466"/>
        <v>5300</v>
      </c>
      <c r="U5268" s="58">
        <f t="shared" si="467"/>
        <v>5936.0000000000009</v>
      </c>
      <c r="V5268" s="204"/>
      <c r="W5268" s="204">
        <v>2016</v>
      </c>
      <c r="X5268" s="217"/>
      <c r="Y5268" s="363"/>
      <c r="Z5268" s="364"/>
      <c r="AA5268" s="364"/>
      <c r="AB5268" s="364"/>
      <c r="AC5268" s="364"/>
      <c r="AD5268" s="364"/>
      <c r="AE5268" s="364"/>
      <c r="AF5268" s="364"/>
      <c r="AG5268" s="364"/>
      <c r="AH5268" s="364"/>
      <c r="AI5268" s="364"/>
      <c r="AJ5268" s="364"/>
      <c r="AK5268" s="364"/>
      <c r="AL5268" s="364"/>
      <c r="AM5268" s="39"/>
      <c r="AN5268" s="39"/>
      <c r="AO5268" s="39"/>
      <c r="AP5268" s="39"/>
      <c r="AQ5268" s="39"/>
      <c r="AR5268" s="39"/>
      <c r="AS5268" s="39"/>
      <c r="AT5268" s="39"/>
      <c r="AU5268" s="39"/>
      <c r="AV5268" s="39"/>
      <c r="AW5268" s="39"/>
      <c r="AX5268" s="39"/>
      <c r="AY5268" s="39"/>
      <c r="AZ5268" s="39"/>
      <c r="BA5268" s="39"/>
      <c r="BB5268" s="39"/>
      <c r="BC5268" s="39"/>
      <c r="BD5268" s="39"/>
      <c r="BE5268" s="39"/>
      <c r="BF5268" s="39"/>
      <c r="BG5268" s="39"/>
      <c r="BH5268" s="39"/>
      <c r="BI5268" s="39"/>
      <c r="BJ5268" s="39"/>
      <c r="BK5268" s="39"/>
    </row>
    <row r="5269" spans="1:66" s="40" customFormat="1" ht="50.1" customHeight="1">
      <c r="A5269" s="70" t="s">
        <v>14304</v>
      </c>
      <c r="B5269" s="54" t="s">
        <v>35</v>
      </c>
      <c r="C5269" s="341" t="s">
        <v>10601</v>
      </c>
      <c r="D5269" s="341" t="s">
        <v>1847</v>
      </c>
      <c r="E5269" s="341" t="s">
        <v>10602</v>
      </c>
      <c r="F5269" s="341" t="s">
        <v>14303</v>
      </c>
      <c r="G5269" s="57" t="s">
        <v>40</v>
      </c>
      <c r="H5269" s="32">
        <v>0</v>
      </c>
      <c r="I5269" s="320">
        <v>590000000</v>
      </c>
      <c r="J5269" s="57" t="s">
        <v>41</v>
      </c>
      <c r="K5269" s="48" t="s">
        <v>14136</v>
      </c>
      <c r="L5269" s="57" t="s">
        <v>83</v>
      </c>
      <c r="M5269" s="57" t="s">
        <v>84</v>
      </c>
      <c r="N5269" s="57" t="s">
        <v>88</v>
      </c>
      <c r="O5269" s="248" t="s">
        <v>14294</v>
      </c>
      <c r="P5269" s="30">
        <v>839</v>
      </c>
      <c r="Q5269" s="54" t="s">
        <v>268</v>
      </c>
      <c r="R5269" s="58">
        <v>1</v>
      </c>
      <c r="S5269" s="58">
        <v>2700</v>
      </c>
      <c r="T5269" s="58">
        <f t="shared" si="466"/>
        <v>2700</v>
      </c>
      <c r="U5269" s="58">
        <f t="shared" si="467"/>
        <v>3024.0000000000005</v>
      </c>
      <c r="V5269" s="204"/>
      <c r="W5269" s="204">
        <v>2016</v>
      </c>
      <c r="X5269" s="217"/>
      <c r="Y5269" s="363"/>
      <c r="Z5269" s="364"/>
      <c r="AA5269" s="364"/>
      <c r="AB5269" s="364"/>
      <c r="AC5269" s="364"/>
      <c r="AD5269" s="364"/>
      <c r="AE5269" s="364"/>
      <c r="AF5269" s="364"/>
      <c r="AG5269" s="364"/>
      <c r="AH5269" s="364"/>
      <c r="AI5269" s="364"/>
      <c r="AJ5269" s="364"/>
      <c r="AK5269" s="364"/>
      <c r="AL5269" s="364"/>
      <c r="AM5269" s="39"/>
      <c r="AN5269" s="39"/>
      <c r="AO5269" s="39"/>
      <c r="AP5269" s="39"/>
      <c r="AQ5269" s="39"/>
      <c r="AR5269" s="39"/>
      <c r="AS5269" s="39"/>
      <c r="AT5269" s="39"/>
      <c r="AU5269" s="39"/>
      <c r="AV5269" s="39"/>
      <c r="AW5269" s="39"/>
      <c r="AX5269" s="39"/>
      <c r="AY5269" s="39"/>
      <c r="AZ5269" s="39"/>
      <c r="BA5269" s="39"/>
      <c r="BB5269" s="39"/>
      <c r="BC5269" s="39"/>
      <c r="BD5269" s="39"/>
      <c r="BE5269" s="39"/>
      <c r="BF5269" s="39"/>
      <c r="BG5269" s="39"/>
      <c r="BH5269" s="39"/>
      <c r="BI5269" s="39"/>
      <c r="BJ5269" s="39"/>
      <c r="BK5269" s="39"/>
    </row>
    <row r="5270" spans="1:66" s="40" customFormat="1" ht="50.1" customHeight="1">
      <c r="A5270" s="70" t="s">
        <v>14305</v>
      </c>
      <c r="B5270" s="54" t="s">
        <v>35</v>
      </c>
      <c r="C5270" s="341" t="s">
        <v>13126</v>
      </c>
      <c r="D5270" s="341" t="s">
        <v>2274</v>
      </c>
      <c r="E5270" s="341" t="s">
        <v>13127</v>
      </c>
      <c r="F5270" s="341" t="s">
        <v>14303</v>
      </c>
      <c r="G5270" s="57" t="s">
        <v>40</v>
      </c>
      <c r="H5270" s="32">
        <v>0</v>
      </c>
      <c r="I5270" s="320">
        <v>590000000</v>
      </c>
      <c r="J5270" s="57" t="s">
        <v>41</v>
      </c>
      <c r="K5270" s="48" t="s">
        <v>14136</v>
      </c>
      <c r="L5270" s="57" t="s">
        <v>83</v>
      </c>
      <c r="M5270" s="57" t="s">
        <v>84</v>
      </c>
      <c r="N5270" s="57" t="s">
        <v>88</v>
      </c>
      <c r="O5270" s="248" t="s">
        <v>14294</v>
      </c>
      <c r="P5270" s="30">
        <v>796</v>
      </c>
      <c r="Q5270" s="54" t="s">
        <v>47</v>
      </c>
      <c r="R5270" s="58">
        <v>2</v>
      </c>
      <c r="S5270" s="58">
        <v>3500</v>
      </c>
      <c r="T5270" s="58">
        <f t="shared" si="466"/>
        <v>7000</v>
      </c>
      <c r="U5270" s="58">
        <f t="shared" si="467"/>
        <v>7840.0000000000009</v>
      </c>
      <c r="V5270" s="204"/>
      <c r="W5270" s="204">
        <v>2016</v>
      </c>
      <c r="X5270" s="217"/>
      <c r="Y5270" s="363"/>
      <c r="Z5270" s="364"/>
      <c r="AA5270" s="364"/>
      <c r="AB5270" s="364"/>
      <c r="AC5270" s="364"/>
      <c r="AD5270" s="364"/>
      <c r="AE5270" s="364"/>
      <c r="AF5270" s="364"/>
      <c r="AG5270" s="364"/>
      <c r="AH5270" s="364"/>
      <c r="AI5270" s="364"/>
      <c r="AJ5270" s="364"/>
      <c r="AK5270" s="364"/>
      <c r="AL5270" s="364"/>
      <c r="AM5270" s="39"/>
      <c r="AN5270" s="39"/>
      <c r="AO5270" s="39"/>
      <c r="AP5270" s="39"/>
      <c r="AQ5270" s="39"/>
      <c r="AR5270" s="39"/>
      <c r="AS5270" s="39"/>
      <c r="AT5270" s="39"/>
      <c r="AU5270" s="39"/>
      <c r="AV5270" s="39"/>
      <c r="AW5270" s="39"/>
      <c r="AX5270" s="39"/>
      <c r="AY5270" s="39"/>
      <c r="AZ5270" s="39"/>
      <c r="BA5270" s="39"/>
      <c r="BB5270" s="39"/>
      <c r="BC5270" s="39"/>
      <c r="BD5270" s="39"/>
      <c r="BE5270" s="39"/>
      <c r="BF5270" s="39"/>
      <c r="BG5270" s="39"/>
      <c r="BH5270" s="39"/>
      <c r="BI5270" s="39"/>
      <c r="BJ5270" s="39"/>
      <c r="BK5270" s="39"/>
    </row>
    <row r="5271" spans="1:66" s="40" customFormat="1" ht="50.1" customHeight="1">
      <c r="A5271" s="70" t="s">
        <v>14306</v>
      </c>
      <c r="B5271" s="54" t="s">
        <v>35</v>
      </c>
      <c r="C5271" s="319" t="s">
        <v>14307</v>
      </c>
      <c r="D5271" s="319" t="s">
        <v>12917</v>
      </c>
      <c r="E5271" s="319" t="s">
        <v>14308</v>
      </c>
      <c r="F5271" s="341" t="s">
        <v>14303</v>
      </c>
      <c r="G5271" s="57" t="s">
        <v>40</v>
      </c>
      <c r="H5271" s="32">
        <v>0</v>
      </c>
      <c r="I5271" s="320">
        <v>590000000</v>
      </c>
      <c r="J5271" s="57" t="s">
        <v>41</v>
      </c>
      <c r="K5271" s="48" t="s">
        <v>14136</v>
      </c>
      <c r="L5271" s="57" t="s">
        <v>83</v>
      </c>
      <c r="M5271" s="57" t="s">
        <v>84</v>
      </c>
      <c r="N5271" s="57" t="s">
        <v>88</v>
      </c>
      <c r="O5271" s="248" t="s">
        <v>14294</v>
      </c>
      <c r="P5271" s="30">
        <v>796</v>
      </c>
      <c r="Q5271" s="54" t="s">
        <v>47</v>
      </c>
      <c r="R5271" s="58">
        <v>2</v>
      </c>
      <c r="S5271" s="58">
        <v>4700</v>
      </c>
      <c r="T5271" s="58">
        <f t="shared" si="466"/>
        <v>9400</v>
      </c>
      <c r="U5271" s="58">
        <f t="shared" si="467"/>
        <v>10528.000000000002</v>
      </c>
      <c r="V5271" s="204"/>
      <c r="W5271" s="204">
        <v>2016</v>
      </c>
      <c r="X5271" s="157"/>
      <c r="Y5271" s="363"/>
      <c r="Z5271" s="364"/>
      <c r="AA5271" s="364"/>
      <c r="AB5271" s="364"/>
      <c r="AC5271" s="364"/>
      <c r="AD5271" s="364"/>
      <c r="AE5271" s="364"/>
      <c r="AF5271" s="364"/>
      <c r="AG5271" s="364"/>
      <c r="AH5271" s="364"/>
      <c r="AI5271" s="364"/>
      <c r="AJ5271" s="364"/>
      <c r="AK5271" s="364"/>
      <c r="AL5271" s="364"/>
      <c r="AM5271" s="39"/>
      <c r="AN5271" s="39"/>
      <c r="AO5271" s="39"/>
      <c r="AP5271" s="39"/>
      <c r="AQ5271" s="39"/>
      <c r="AR5271" s="39"/>
      <c r="AS5271" s="39"/>
      <c r="AT5271" s="39"/>
      <c r="AU5271" s="39"/>
      <c r="AV5271" s="39"/>
      <c r="AW5271" s="39"/>
      <c r="AX5271" s="39"/>
      <c r="AY5271" s="39"/>
      <c r="AZ5271" s="39"/>
      <c r="BA5271" s="39"/>
      <c r="BB5271" s="39"/>
      <c r="BC5271" s="39"/>
      <c r="BD5271" s="39"/>
      <c r="BE5271" s="39"/>
      <c r="BF5271" s="39"/>
      <c r="BG5271" s="39"/>
      <c r="BH5271" s="39"/>
      <c r="BI5271" s="39"/>
      <c r="BJ5271" s="39"/>
      <c r="BK5271" s="39"/>
    </row>
    <row r="5272" spans="1:66" s="40" customFormat="1" ht="50.1" customHeight="1">
      <c r="A5272" s="70" t="s">
        <v>14315</v>
      </c>
      <c r="B5272" s="54" t="s">
        <v>35</v>
      </c>
      <c r="C5272" s="319" t="s">
        <v>8836</v>
      </c>
      <c r="D5272" s="319" t="s">
        <v>8837</v>
      </c>
      <c r="E5272" s="319" t="s">
        <v>8838</v>
      </c>
      <c r="F5272" s="341" t="s">
        <v>13118</v>
      </c>
      <c r="G5272" s="57" t="s">
        <v>40</v>
      </c>
      <c r="H5272" s="32">
        <v>0</v>
      </c>
      <c r="I5272" s="320">
        <v>590000000</v>
      </c>
      <c r="J5272" s="57" t="s">
        <v>41</v>
      </c>
      <c r="K5272" s="48" t="s">
        <v>14136</v>
      </c>
      <c r="L5272" s="57" t="s">
        <v>83</v>
      </c>
      <c r="M5272" s="57" t="s">
        <v>84</v>
      </c>
      <c r="N5272" s="57" t="s">
        <v>88</v>
      </c>
      <c r="O5272" s="248" t="s">
        <v>14294</v>
      </c>
      <c r="P5272" s="30">
        <v>796</v>
      </c>
      <c r="Q5272" s="54" t="s">
        <v>47</v>
      </c>
      <c r="R5272" s="58">
        <v>1</v>
      </c>
      <c r="S5272" s="58">
        <v>12600</v>
      </c>
      <c r="T5272" s="58">
        <f>R5272*S5272</f>
        <v>12600</v>
      </c>
      <c r="U5272" s="58">
        <f t="shared" ref="U5272:U5274" si="468">T5272*1.12</f>
        <v>14112.000000000002</v>
      </c>
      <c r="V5272" s="204"/>
      <c r="W5272" s="204">
        <v>2016</v>
      </c>
      <c r="X5272" s="217"/>
      <c r="Y5272" s="363"/>
      <c r="Z5272" s="364"/>
      <c r="AA5272" s="364"/>
      <c r="AB5272" s="364"/>
      <c r="AC5272" s="364"/>
      <c r="AD5272" s="364"/>
      <c r="AE5272" s="364"/>
      <c r="AF5272" s="364"/>
      <c r="AG5272" s="364"/>
      <c r="AH5272" s="364"/>
      <c r="AI5272" s="364"/>
      <c r="AJ5272" s="364"/>
      <c r="AK5272" s="364"/>
      <c r="AL5272" s="364"/>
      <c r="AM5272" s="39"/>
      <c r="AN5272" s="39"/>
      <c r="AO5272" s="39"/>
      <c r="AP5272" s="39"/>
      <c r="AQ5272" s="39"/>
      <c r="AR5272" s="39"/>
      <c r="AS5272" s="39"/>
      <c r="AT5272" s="39"/>
      <c r="AU5272" s="39"/>
      <c r="AV5272" s="39"/>
      <c r="AW5272" s="39"/>
      <c r="AX5272" s="39"/>
      <c r="AY5272" s="39"/>
      <c r="AZ5272" s="39"/>
      <c r="BA5272" s="39"/>
      <c r="BB5272" s="39"/>
      <c r="BC5272" s="39"/>
      <c r="BD5272" s="39"/>
      <c r="BE5272" s="39"/>
      <c r="BF5272" s="39"/>
      <c r="BG5272" s="39"/>
      <c r="BH5272" s="39"/>
      <c r="BI5272" s="39"/>
      <c r="BJ5272" s="39"/>
      <c r="BK5272" s="39"/>
    </row>
    <row r="5273" spans="1:66" s="40" customFormat="1" ht="50.1" customHeight="1">
      <c r="A5273" s="70" t="s">
        <v>14316</v>
      </c>
      <c r="B5273" s="54" t="s">
        <v>35</v>
      </c>
      <c r="C5273" s="319" t="s">
        <v>14317</v>
      </c>
      <c r="D5273" s="319" t="s">
        <v>2130</v>
      </c>
      <c r="E5273" s="319" t="s">
        <v>14318</v>
      </c>
      <c r="F5273" s="341" t="s">
        <v>13118</v>
      </c>
      <c r="G5273" s="57" t="s">
        <v>40</v>
      </c>
      <c r="H5273" s="32">
        <v>0</v>
      </c>
      <c r="I5273" s="320">
        <v>590000000</v>
      </c>
      <c r="J5273" s="57" t="s">
        <v>41</v>
      </c>
      <c r="K5273" s="48" t="s">
        <v>14136</v>
      </c>
      <c r="L5273" s="57" t="s">
        <v>83</v>
      </c>
      <c r="M5273" s="57" t="s">
        <v>84</v>
      </c>
      <c r="N5273" s="57" t="s">
        <v>88</v>
      </c>
      <c r="O5273" s="248" t="s">
        <v>14294</v>
      </c>
      <c r="P5273" s="30">
        <v>796</v>
      </c>
      <c r="Q5273" s="54" t="s">
        <v>47</v>
      </c>
      <c r="R5273" s="58">
        <v>1</v>
      </c>
      <c r="S5273" s="58">
        <v>4800</v>
      </c>
      <c r="T5273" s="58">
        <f>R5273*S5273</f>
        <v>4800</v>
      </c>
      <c r="U5273" s="58">
        <f t="shared" si="468"/>
        <v>5376.0000000000009</v>
      </c>
      <c r="V5273" s="123"/>
      <c r="W5273" s="204">
        <v>2016</v>
      </c>
      <c r="X5273" s="157"/>
      <c r="Y5273" s="363"/>
      <c r="Z5273" s="364"/>
      <c r="AA5273" s="364"/>
      <c r="AB5273" s="364"/>
      <c r="AC5273" s="364"/>
      <c r="AD5273" s="364"/>
      <c r="AE5273" s="364"/>
      <c r="AF5273" s="364"/>
      <c r="AG5273" s="364"/>
      <c r="AH5273" s="364"/>
      <c r="AI5273" s="364"/>
      <c r="AJ5273" s="364"/>
      <c r="AK5273" s="364"/>
      <c r="AL5273" s="364"/>
      <c r="AM5273" s="39"/>
      <c r="AN5273" s="39"/>
      <c r="AO5273" s="39"/>
      <c r="AP5273" s="39"/>
      <c r="AQ5273" s="39"/>
      <c r="AR5273" s="39"/>
      <c r="AS5273" s="39"/>
      <c r="AT5273" s="39"/>
      <c r="AU5273" s="39"/>
      <c r="AV5273" s="39"/>
      <c r="AW5273" s="39"/>
      <c r="AX5273" s="39"/>
      <c r="AY5273" s="39"/>
      <c r="AZ5273" s="39"/>
      <c r="BA5273" s="39"/>
      <c r="BB5273" s="39"/>
      <c r="BC5273" s="39"/>
      <c r="BD5273" s="39"/>
      <c r="BE5273" s="39"/>
      <c r="BF5273" s="39"/>
      <c r="BG5273" s="39"/>
      <c r="BH5273" s="39"/>
      <c r="BI5273" s="39"/>
      <c r="BJ5273" s="39"/>
      <c r="BK5273" s="39"/>
    </row>
    <row r="5274" spans="1:66" s="40" customFormat="1" ht="50.1" customHeight="1">
      <c r="A5274" s="70" t="s">
        <v>14321</v>
      </c>
      <c r="B5274" s="54" t="s">
        <v>35</v>
      </c>
      <c r="C5274" s="341" t="s">
        <v>14322</v>
      </c>
      <c r="D5274" s="341" t="s">
        <v>14323</v>
      </c>
      <c r="E5274" s="341" t="s">
        <v>8838</v>
      </c>
      <c r="F5274" s="341" t="s">
        <v>8502</v>
      </c>
      <c r="G5274" s="57" t="s">
        <v>40</v>
      </c>
      <c r="H5274" s="32">
        <v>0</v>
      </c>
      <c r="I5274" s="320">
        <v>590000000</v>
      </c>
      <c r="J5274" s="57" t="s">
        <v>41</v>
      </c>
      <c r="K5274" s="48" t="s">
        <v>13233</v>
      </c>
      <c r="L5274" s="57" t="s">
        <v>83</v>
      </c>
      <c r="M5274" s="57" t="s">
        <v>84</v>
      </c>
      <c r="N5274" s="57" t="s">
        <v>6649</v>
      </c>
      <c r="O5274" s="248" t="s">
        <v>14294</v>
      </c>
      <c r="P5274" s="30">
        <v>796</v>
      </c>
      <c r="Q5274" s="54" t="s">
        <v>47</v>
      </c>
      <c r="R5274" s="102">
        <v>1</v>
      </c>
      <c r="S5274" s="102">
        <v>8400</v>
      </c>
      <c r="T5274" s="102">
        <f>R5274*S5274</f>
        <v>8400</v>
      </c>
      <c r="U5274" s="102">
        <f t="shared" si="468"/>
        <v>9408</v>
      </c>
      <c r="V5274" s="123"/>
      <c r="W5274" s="204">
        <v>2016</v>
      </c>
      <c r="X5274" s="157"/>
      <c r="Y5274" s="363"/>
      <c r="Z5274" s="364"/>
      <c r="AA5274" s="364"/>
      <c r="AB5274" s="364"/>
      <c r="AC5274" s="364"/>
      <c r="AD5274" s="364"/>
      <c r="AE5274" s="364"/>
      <c r="AF5274" s="364"/>
      <c r="AG5274" s="364"/>
      <c r="AH5274" s="364"/>
      <c r="AI5274" s="364"/>
      <c r="AJ5274" s="364"/>
      <c r="AK5274" s="364"/>
      <c r="AL5274" s="364"/>
      <c r="AM5274" s="39"/>
      <c r="AN5274" s="39"/>
      <c r="AO5274" s="39"/>
      <c r="AP5274" s="39"/>
      <c r="AQ5274" s="39"/>
      <c r="AR5274" s="39"/>
      <c r="AS5274" s="39"/>
      <c r="AT5274" s="39"/>
      <c r="AU5274" s="39"/>
      <c r="AV5274" s="39"/>
      <c r="AW5274" s="39"/>
      <c r="AX5274" s="39"/>
      <c r="AY5274" s="39"/>
      <c r="AZ5274" s="39"/>
      <c r="BA5274" s="39"/>
      <c r="BB5274" s="39"/>
      <c r="BC5274" s="39"/>
      <c r="BD5274" s="39"/>
      <c r="BE5274" s="39"/>
      <c r="BF5274" s="39"/>
      <c r="BG5274" s="39"/>
      <c r="BH5274" s="39"/>
      <c r="BI5274" s="39"/>
      <c r="BJ5274" s="39"/>
      <c r="BK5274" s="39"/>
    </row>
    <row r="5275" spans="1:66" s="40" customFormat="1" ht="50.1" customHeight="1">
      <c r="A5275" s="70" t="s">
        <v>14417</v>
      </c>
      <c r="B5275" s="30" t="s">
        <v>35</v>
      </c>
      <c r="C5275" s="42" t="s">
        <v>4487</v>
      </c>
      <c r="D5275" s="42" t="s">
        <v>4488</v>
      </c>
      <c r="E5275" s="245" t="s">
        <v>4489</v>
      </c>
      <c r="F5275" s="220" t="s">
        <v>14418</v>
      </c>
      <c r="G5275" s="219" t="s">
        <v>40</v>
      </c>
      <c r="H5275" s="30">
        <v>0</v>
      </c>
      <c r="I5275" s="67">
        <v>590000000</v>
      </c>
      <c r="J5275" s="32" t="s">
        <v>41</v>
      </c>
      <c r="K5275" s="32" t="s">
        <v>14136</v>
      </c>
      <c r="L5275" s="32" t="s">
        <v>13075</v>
      </c>
      <c r="M5275" s="32" t="s">
        <v>512</v>
      </c>
      <c r="N5275" s="30" t="s">
        <v>366</v>
      </c>
      <c r="O5275" s="32" t="s">
        <v>115</v>
      </c>
      <c r="P5275" s="32">
        <v>796</v>
      </c>
      <c r="Q5275" s="162" t="s">
        <v>47</v>
      </c>
      <c r="R5275" s="102">
        <v>2</v>
      </c>
      <c r="S5275" s="443">
        <f>148500*5.5</f>
        <v>816750</v>
      </c>
      <c r="T5275" s="102">
        <f t="shared" ref="T5275:T5279" si="469">S5275*R5275</f>
        <v>1633500</v>
      </c>
      <c r="U5275" s="58">
        <f t="shared" ref="U5275:U5279" si="470">T5275*1.12</f>
        <v>1829520.0000000002</v>
      </c>
      <c r="V5275" s="123"/>
      <c r="W5275" s="32">
        <v>2016</v>
      </c>
      <c r="X5275" s="314" t="s">
        <v>13857</v>
      </c>
      <c r="Y5275" s="409"/>
      <c r="Z5275" s="363"/>
      <c r="AA5275" s="407"/>
      <c r="AB5275" s="363"/>
      <c r="AC5275" s="364"/>
      <c r="AD5275" s="364"/>
      <c r="AE5275" s="364"/>
      <c r="AF5275" s="364"/>
      <c r="AG5275" s="364"/>
      <c r="AH5275" s="364"/>
      <c r="AI5275" s="364"/>
      <c r="AJ5275" s="364"/>
      <c r="AK5275" s="364"/>
      <c r="AL5275" s="364"/>
      <c r="AM5275" s="364"/>
      <c r="AN5275" s="364"/>
      <c r="AO5275" s="364"/>
      <c r="AP5275" s="39"/>
      <c r="AQ5275" s="39"/>
      <c r="AR5275" s="39"/>
      <c r="AS5275" s="39"/>
      <c r="AT5275" s="39"/>
      <c r="AU5275" s="39"/>
      <c r="AV5275" s="39"/>
      <c r="AW5275" s="39"/>
      <c r="AX5275" s="39"/>
      <c r="AY5275" s="39"/>
      <c r="AZ5275" s="39"/>
      <c r="BA5275" s="39"/>
      <c r="BB5275" s="39"/>
      <c r="BC5275" s="39"/>
      <c r="BD5275" s="39"/>
      <c r="BE5275" s="39"/>
      <c r="BF5275" s="39"/>
      <c r="BG5275" s="39"/>
      <c r="BH5275" s="39"/>
      <c r="BI5275" s="39"/>
      <c r="BJ5275" s="39"/>
      <c r="BK5275" s="39"/>
      <c r="BL5275" s="39"/>
      <c r="BM5275" s="39"/>
      <c r="BN5275" s="39"/>
    </row>
    <row r="5276" spans="1:66" s="40" customFormat="1" ht="50.1" customHeight="1">
      <c r="A5276" s="70" t="s">
        <v>14419</v>
      </c>
      <c r="B5276" s="30" t="s">
        <v>35</v>
      </c>
      <c r="C5276" s="42" t="s">
        <v>4487</v>
      </c>
      <c r="D5276" s="42" t="s">
        <v>4488</v>
      </c>
      <c r="E5276" s="245" t="s">
        <v>4489</v>
      </c>
      <c r="F5276" s="220" t="s">
        <v>14420</v>
      </c>
      <c r="G5276" s="219" t="s">
        <v>40</v>
      </c>
      <c r="H5276" s="30">
        <v>0</v>
      </c>
      <c r="I5276" s="67">
        <v>590000000</v>
      </c>
      <c r="J5276" s="32" t="s">
        <v>41</v>
      </c>
      <c r="K5276" s="32" t="s">
        <v>14136</v>
      </c>
      <c r="L5276" s="32" t="s">
        <v>13075</v>
      </c>
      <c r="M5276" s="32" t="s">
        <v>512</v>
      </c>
      <c r="N5276" s="30" t="s">
        <v>366</v>
      </c>
      <c r="O5276" s="32" t="s">
        <v>115</v>
      </c>
      <c r="P5276" s="32">
        <v>796</v>
      </c>
      <c r="Q5276" s="162" t="s">
        <v>47</v>
      </c>
      <c r="R5276" s="102">
        <v>1</v>
      </c>
      <c r="S5276" s="443">
        <f>191500*5.5</f>
        <v>1053250</v>
      </c>
      <c r="T5276" s="102">
        <f t="shared" si="469"/>
        <v>1053250</v>
      </c>
      <c r="U5276" s="58">
        <f t="shared" si="470"/>
        <v>1179640</v>
      </c>
      <c r="V5276" s="123"/>
      <c r="W5276" s="32">
        <v>2016</v>
      </c>
      <c r="X5276" s="314" t="s">
        <v>13857</v>
      </c>
      <c r="Y5276" s="409"/>
      <c r="Z5276" s="363"/>
      <c r="AA5276" s="407"/>
      <c r="AB5276" s="363"/>
      <c r="AC5276" s="364"/>
      <c r="AD5276" s="364"/>
      <c r="AE5276" s="364"/>
      <c r="AF5276" s="364"/>
      <c r="AG5276" s="364"/>
      <c r="AH5276" s="364"/>
      <c r="AI5276" s="364"/>
      <c r="AJ5276" s="364"/>
      <c r="AK5276" s="364"/>
      <c r="AL5276" s="364"/>
      <c r="AM5276" s="364"/>
      <c r="AN5276" s="364"/>
      <c r="AO5276" s="364"/>
      <c r="AP5276" s="39"/>
      <c r="AQ5276" s="39"/>
      <c r="AR5276" s="39"/>
      <c r="AS5276" s="39"/>
      <c r="AT5276" s="39"/>
      <c r="AU5276" s="39"/>
      <c r="AV5276" s="39"/>
      <c r="AW5276" s="39"/>
      <c r="AX5276" s="39"/>
      <c r="AY5276" s="39"/>
      <c r="AZ5276" s="39"/>
      <c r="BA5276" s="39"/>
      <c r="BB5276" s="39"/>
      <c r="BC5276" s="39"/>
      <c r="BD5276" s="39"/>
      <c r="BE5276" s="39"/>
      <c r="BF5276" s="39"/>
      <c r="BG5276" s="39"/>
      <c r="BH5276" s="39"/>
      <c r="BI5276" s="39"/>
      <c r="BJ5276" s="39"/>
      <c r="BK5276" s="39"/>
      <c r="BL5276" s="39"/>
      <c r="BM5276" s="39"/>
      <c r="BN5276" s="39"/>
    </row>
    <row r="5277" spans="1:66" s="40" customFormat="1" ht="50.1" customHeight="1">
      <c r="A5277" s="70" t="s">
        <v>14421</v>
      </c>
      <c r="B5277" s="30" t="s">
        <v>35</v>
      </c>
      <c r="C5277" s="42" t="s">
        <v>4487</v>
      </c>
      <c r="D5277" s="42" t="s">
        <v>4488</v>
      </c>
      <c r="E5277" s="245" t="s">
        <v>4489</v>
      </c>
      <c r="F5277" s="220" t="s">
        <v>14422</v>
      </c>
      <c r="G5277" s="219" t="s">
        <v>40</v>
      </c>
      <c r="H5277" s="30">
        <v>0</v>
      </c>
      <c r="I5277" s="67">
        <v>590000000</v>
      </c>
      <c r="J5277" s="32" t="s">
        <v>41</v>
      </c>
      <c r="K5277" s="32" t="s">
        <v>14136</v>
      </c>
      <c r="L5277" s="32" t="s">
        <v>13075</v>
      </c>
      <c r="M5277" s="32" t="s">
        <v>512</v>
      </c>
      <c r="N5277" s="30" t="s">
        <v>366</v>
      </c>
      <c r="O5277" s="32" t="s">
        <v>115</v>
      </c>
      <c r="P5277" s="32">
        <v>796</v>
      </c>
      <c r="Q5277" s="162" t="s">
        <v>47</v>
      </c>
      <c r="R5277" s="102">
        <v>1</v>
      </c>
      <c r="S5277" s="443">
        <f>307000*5.5</f>
        <v>1688500</v>
      </c>
      <c r="T5277" s="102">
        <f t="shared" si="469"/>
        <v>1688500</v>
      </c>
      <c r="U5277" s="58">
        <f t="shared" si="470"/>
        <v>1891120.0000000002</v>
      </c>
      <c r="V5277" s="123"/>
      <c r="W5277" s="32">
        <v>2016</v>
      </c>
      <c r="X5277" s="314" t="s">
        <v>13857</v>
      </c>
      <c r="Y5277" s="409"/>
      <c r="Z5277" s="363"/>
      <c r="AA5277" s="407"/>
      <c r="AB5277" s="363"/>
      <c r="AC5277" s="364"/>
      <c r="AD5277" s="364"/>
      <c r="AE5277" s="364"/>
      <c r="AF5277" s="364"/>
      <c r="AG5277" s="364"/>
      <c r="AH5277" s="364"/>
      <c r="AI5277" s="364"/>
      <c r="AJ5277" s="364"/>
      <c r="AK5277" s="364"/>
      <c r="AL5277" s="364"/>
      <c r="AM5277" s="364"/>
      <c r="AN5277" s="364"/>
      <c r="AO5277" s="364"/>
      <c r="AP5277" s="39"/>
      <c r="AQ5277" s="39"/>
      <c r="AR5277" s="39"/>
      <c r="AS5277" s="39"/>
      <c r="AT5277" s="39"/>
      <c r="AU5277" s="39"/>
      <c r="AV5277" s="39"/>
      <c r="AW5277" s="39"/>
      <c r="AX5277" s="39"/>
      <c r="AY5277" s="39"/>
      <c r="AZ5277" s="39"/>
      <c r="BA5277" s="39"/>
      <c r="BB5277" s="39"/>
      <c r="BC5277" s="39"/>
      <c r="BD5277" s="39"/>
      <c r="BE5277" s="39"/>
      <c r="BF5277" s="39"/>
      <c r="BG5277" s="39"/>
      <c r="BH5277" s="39"/>
      <c r="BI5277" s="39"/>
      <c r="BJ5277" s="39"/>
      <c r="BK5277" s="39"/>
      <c r="BL5277" s="39"/>
      <c r="BM5277" s="39"/>
      <c r="BN5277" s="39"/>
    </row>
    <row r="5278" spans="1:66" s="40" customFormat="1" ht="50.1" customHeight="1">
      <c r="A5278" s="70" t="s">
        <v>14423</v>
      </c>
      <c r="B5278" s="30" t="s">
        <v>35</v>
      </c>
      <c r="C5278" s="42" t="s">
        <v>4487</v>
      </c>
      <c r="D5278" s="42" t="s">
        <v>4488</v>
      </c>
      <c r="E5278" s="245" t="s">
        <v>4489</v>
      </c>
      <c r="F5278" s="220" t="s">
        <v>14424</v>
      </c>
      <c r="G5278" s="219" t="s">
        <v>40</v>
      </c>
      <c r="H5278" s="30">
        <v>0</v>
      </c>
      <c r="I5278" s="67">
        <v>590000000</v>
      </c>
      <c r="J5278" s="32" t="s">
        <v>41</v>
      </c>
      <c r="K5278" s="32" t="s">
        <v>14136</v>
      </c>
      <c r="L5278" s="32" t="s">
        <v>13075</v>
      </c>
      <c r="M5278" s="32" t="s">
        <v>512</v>
      </c>
      <c r="N5278" s="30" t="s">
        <v>366</v>
      </c>
      <c r="O5278" s="32" t="s">
        <v>115</v>
      </c>
      <c r="P5278" s="32">
        <v>796</v>
      </c>
      <c r="Q5278" s="162" t="s">
        <v>47</v>
      </c>
      <c r="R5278" s="102">
        <v>1</v>
      </c>
      <c r="S5278" s="443">
        <f>204500*5.5</f>
        <v>1124750</v>
      </c>
      <c r="T5278" s="102">
        <f t="shared" si="469"/>
        <v>1124750</v>
      </c>
      <c r="U5278" s="58">
        <f t="shared" si="470"/>
        <v>1259720.0000000002</v>
      </c>
      <c r="V5278" s="123"/>
      <c r="W5278" s="32">
        <v>2016</v>
      </c>
      <c r="X5278" s="314" t="s">
        <v>13857</v>
      </c>
      <c r="Y5278" s="409"/>
      <c r="Z5278" s="363"/>
      <c r="AA5278" s="407"/>
      <c r="AB5278" s="363"/>
      <c r="AC5278" s="364"/>
      <c r="AD5278" s="364"/>
      <c r="AE5278" s="364"/>
      <c r="AF5278" s="364"/>
      <c r="AG5278" s="364"/>
      <c r="AH5278" s="364"/>
      <c r="AI5278" s="364"/>
      <c r="AJ5278" s="364"/>
      <c r="AK5278" s="364"/>
      <c r="AL5278" s="364"/>
      <c r="AM5278" s="364"/>
      <c r="AN5278" s="364"/>
      <c r="AO5278" s="364"/>
      <c r="AP5278" s="39"/>
      <c r="AQ5278" s="39"/>
      <c r="AR5278" s="39"/>
      <c r="AS5278" s="39"/>
      <c r="AT5278" s="39"/>
      <c r="AU5278" s="39"/>
      <c r="AV5278" s="39"/>
      <c r="AW5278" s="39"/>
      <c r="AX5278" s="39"/>
      <c r="AY5278" s="39"/>
      <c r="AZ5278" s="39"/>
      <c r="BA5278" s="39"/>
      <c r="BB5278" s="39"/>
      <c r="BC5278" s="39"/>
      <c r="BD5278" s="39"/>
      <c r="BE5278" s="39"/>
      <c r="BF5278" s="39"/>
      <c r="BG5278" s="39"/>
      <c r="BH5278" s="39"/>
      <c r="BI5278" s="39"/>
      <c r="BJ5278" s="39"/>
      <c r="BK5278" s="39"/>
      <c r="BL5278" s="39"/>
      <c r="BM5278" s="39"/>
      <c r="BN5278" s="39"/>
    </row>
    <row r="5279" spans="1:66" s="40" customFormat="1" ht="50.1" customHeight="1">
      <c r="A5279" s="70" t="s">
        <v>14425</v>
      </c>
      <c r="B5279" s="30" t="s">
        <v>35</v>
      </c>
      <c r="C5279" s="42" t="s">
        <v>4487</v>
      </c>
      <c r="D5279" s="42" t="s">
        <v>4488</v>
      </c>
      <c r="E5279" s="245" t="s">
        <v>4489</v>
      </c>
      <c r="F5279" s="220" t="s">
        <v>14426</v>
      </c>
      <c r="G5279" s="219" t="s">
        <v>40</v>
      </c>
      <c r="H5279" s="30">
        <v>0</v>
      </c>
      <c r="I5279" s="67">
        <v>590000000</v>
      </c>
      <c r="J5279" s="32" t="s">
        <v>41</v>
      </c>
      <c r="K5279" s="32" t="s">
        <v>14136</v>
      </c>
      <c r="L5279" s="32" t="s">
        <v>13075</v>
      </c>
      <c r="M5279" s="32" t="s">
        <v>512</v>
      </c>
      <c r="N5279" s="30" t="s">
        <v>366</v>
      </c>
      <c r="O5279" s="32" t="s">
        <v>115</v>
      </c>
      <c r="P5279" s="32">
        <v>796</v>
      </c>
      <c r="Q5279" s="162" t="s">
        <v>47</v>
      </c>
      <c r="R5279" s="102">
        <v>1</v>
      </c>
      <c r="S5279" s="443">
        <v>351700</v>
      </c>
      <c r="T5279" s="102">
        <f t="shared" si="469"/>
        <v>351700</v>
      </c>
      <c r="U5279" s="58">
        <f t="shared" si="470"/>
        <v>393904.00000000006</v>
      </c>
      <c r="V5279" s="123"/>
      <c r="W5279" s="32">
        <v>2016</v>
      </c>
      <c r="X5279" s="314" t="s">
        <v>13857</v>
      </c>
      <c r="Y5279" s="409"/>
      <c r="Z5279" s="363"/>
      <c r="AA5279" s="407"/>
      <c r="AB5279" s="363"/>
      <c r="AC5279" s="364"/>
      <c r="AD5279" s="364"/>
      <c r="AE5279" s="364"/>
      <c r="AF5279" s="364"/>
      <c r="AG5279" s="364"/>
      <c r="AH5279" s="364"/>
      <c r="AI5279" s="364"/>
      <c r="AJ5279" s="364"/>
      <c r="AK5279" s="364"/>
      <c r="AL5279" s="364"/>
      <c r="AM5279" s="364"/>
      <c r="AN5279" s="364"/>
      <c r="AO5279" s="364"/>
      <c r="AP5279" s="39"/>
      <c r="AQ5279" s="39"/>
      <c r="AR5279" s="39"/>
      <c r="AS5279" s="39"/>
      <c r="AT5279" s="39"/>
      <c r="AU5279" s="39"/>
      <c r="AV5279" s="39"/>
      <c r="AW5279" s="39"/>
      <c r="AX5279" s="39"/>
      <c r="AY5279" s="39"/>
      <c r="AZ5279" s="39"/>
      <c r="BA5279" s="39"/>
      <c r="BB5279" s="39"/>
      <c r="BC5279" s="39"/>
      <c r="BD5279" s="39"/>
      <c r="BE5279" s="39"/>
      <c r="BF5279" s="39"/>
      <c r="BG5279" s="39"/>
      <c r="BH5279" s="39"/>
      <c r="BI5279" s="39"/>
      <c r="BJ5279" s="39"/>
      <c r="BK5279" s="39"/>
      <c r="BL5279" s="39"/>
      <c r="BM5279" s="39"/>
      <c r="BN5279" s="39"/>
    </row>
    <row r="5280" spans="1:66" s="40" customFormat="1" ht="50.1" customHeight="1">
      <c r="A5280" s="70" t="s">
        <v>14431</v>
      </c>
      <c r="B5280" s="30" t="s">
        <v>35</v>
      </c>
      <c r="C5280" s="42" t="s">
        <v>4487</v>
      </c>
      <c r="D5280" s="42" t="s">
        <v>4488</v>
      </c>
      <c r="E5280" s="245" t="s">
        <v>4489</v>
      </c>
      <c r="F5280" s="220" t="s">
        <v>14432</v>
      </c>
      <c r="G5280" s="219" t="s">
        <v>40</v>
      </c>
      <c r="H5280" s="30">
        <v>0</v>
      </c>
      <c r="I5280" s="67">
        <v>590000000</v>
      </c>
      <c r="J5280" s="32" t="s">
        <v>41</v>
      </c>
      <c r="K5280" s="32" t="s">
        <v>14136</v>
      </c>
      <c r="L5280" s="32" t="s">
        <v>13075</v>
      </c>
      <c r="M5280" s="32" t="s">
        <v>512</v>
      </c>
      <c r="N5280" s="30" t="s">
        <v>366</v>
      </c>
      <c r="O5280" s="32" t="s">
        <v>115</v>
      </c>
      <c r="P5280" s="32">
        <v>796</v>
      </c>
      <c r="Q5280" s="162" t="s">
        <v>47</v>
      </c>
      <c r="R5280" s="102">
        <v>1</v>
      </c>
      <c r="S5280" s="443">
        <v>622200</v>
      </c>
      <c r="T5280" s="102">
        <f t="shared" ref="T5280:T5283" si="471">S5280*R5280</f>
        <v>622200</v>
      </c>
      <c r="U5280" s="58">
        <f t="shared" ref="U5280:U5283" si="472">T5280*1.12</f>
        <v>696864.00000000012</v>
      </c>
      <c r="V5280" s="123"/>
      <c r="W5280" s="32">
        <v>2016</v>
      </c>
      <c r="X5280" s="314" t="s">
        <v>13857</v>
      </c>
      <c r="Y5280" s="409"/>
      <c r="Z5280" s="363"/>
      <c r="AA5280" s="407"/>
      <c r="AB5280" s="363"/>
      <c r="AC5280" s="364"/>
      <c r="AD5280" s="364"/>
      <c r="AE5280" s="364"/>
      <c r="AF5280" s="364"/>
      <c r="AG5280" s="364"/>
      <c r="AH5280" s="364"/>
      <c r="AI5280" s="364"/>
      <c r="AJ5280" s="364"/>
      <c r="AK5280" s="364"/>
      <c r="AL5280" s="364"/>
      <c r="AM5280" s="364"/>
      <c r="AN5280" s="364"/>
      <c r="AO5280" s="364"/>
      <c r="AP5280" s="39"/>
      <c r="AQ5280" s="39"/>
      <c r="AR5280" s="39"/>
      <c r="AS5280" s="39"/>
      <c r="AT5280" s="39"/>
      <c r="AU5280" s="39"/>
      <c r="AV5280" s="39"/>
      <c r="AW5280" s="39"/>
      <c r="AX5280" s="39"/>
      <c r="AY5280" s="39"/>
      <c r="AZ5280" s="39"/>
      <c r="BA5280" s="39"/>
      <c r="BB5280" s="39"/>
      <c r="BC5280" s="39"/>
      <c r="BD5280" s="39"/>
      <c r="BE5280" s="39"/>
      <c r="BF5280" s="39"/>
      <c r="BG5280" s="39"/>
      <c r="BH5280" s="39"/>
      <c r="BI5280" s="39"/>
      <c r="BJ5280" s="39"/>
      <c r="BK5280" s="39"/>
      <c r="BL5280" s="39"/>
      <c r="BM5280" s="39"/>
      <c r="BN5280" s="39"/>
    </row>
    <row r="5281" spans="1:66" s="40" customFormat="1" ht="50.1" customHeight="1">
      <c r="A5281" s="70" t="s">
        <v>14433</v>
      </c>
      <c r="B5281" s="30" t="s">
        <v>35</v>
      </c>
      <c r="C5281" s="42" t="s">
        <v>4487</v>
      </c>
      <c r="D5281" s="42" t="s">
        <v>4488</v>
      </c>
      <c r="E5281" s="245" t="s">
        <v>4489</v>
      </c>
      <c r="F5281" s="220" t="s">
        <v>14434</v>
      </c>
      <c r="G5281" s="219" t="s">
        <v>40</v>
      </c>
      <c r="H5281" s="30">
        <v>0</v>
      </c>
      <c r="I5281" s="67">
        <v>590000000</v>
      </c>
      <c r="J5281" s="32" t="s">
        <v>41</v>
      </c>
      <c r="K5281" s="32" t="s">
        <v>14136</v>
      </c>
      <c r="L5281" s="32" t="s">
        <v>13075</v>
      </c>
      <c r="M5281" s="32" t="s">
        <v>512</v>
      </c>
      <c r="N5281" s="30" t="s">
        <v>366</v>
      </c>
      <c r="O5281" s="32" t="s">
        <v>115</v>
      </c>
      <c r="P5281" s="32">
        <v>796</v>
      </c>
      <c r="Q5281" s="162" t="s">
        <v>47</v>
      </c>
      <c r="R5281" s="102">
        <v>1</v>
      </c>
      <c r="S5281" s="443">
        <v>297600</v>
      </c>
      <c r="T5281" s="102">
        <f t="shared" si="471"/>
        <v>297600</v>
      </c>
      <c r="U5281" s="58">
        <f t="shared" si="472"/>
        <v>333312.00000000006</v>
      </c>
      <c r="V5281" s="123"/>
      <c r="W5281" s="32">
        <v>2016</v>
      </c>
      <c r="X5281" s="314" t="s">
        <v>13857</v>
      </c>
      <c r="Y5281" s="409"/>
      <c r="Z5281" s="363"/>
      <c r="AA5281" s="407"/>
      <c r="AB5281" s="363"/>
      <c r="AC5281" s="364"/>
      <c r="AD5281" s="364"/>
      <c r="AE5281" s="364"/>
      <c r="AF5281" s="364"/>
      <c r="AG5281" s="364"/>
      <c r="AH5281" s="364"/>
      <c r="AI5281" s="364"/>
      <c r="AJ5281" s="364"/>
      <c r="AK5281" s="364"/>
      <c r="AL5281" s="364"/>
      <c r="AM5281" s="364"/>
      <c r="AN5281" s="364"/>
      <c r="AO5281" s="364"/>
      <c r="AP5281" s="39"/>
      <c r="AQ5281" s="39"/>
      <c r="AR5281" s="39"/>
      <c r="AS5281" s="39"/>
      <c r="AT5281" s="39"/>
      <c r="AU5281" s="39"/>
      <c r="AV5281" s="39"/>
      <c r="AW5281" s="39"/>
      <c r="AX5281" s="39"/>
      <c r="AY5281" s="39"/>
      <c r="AZ5281" s="39"/>
      <c r="BA5281" s="39"/>
      <c r="BB5281" s="39"/>
      <c r="BC5281" s="39"/>
      <c r="BD5281" s="39"/>
      <c r="BE5281" s="39"/>
      <c r="BF5281" s="39"/>
      <c r="BG5281" s="39"/>
      <c r="BH5281" s="39"/>
      <c r="BI5281" s="39"/>
      <c r="BJ5281" s="39"/>
      <c r="BK5281" s="39"/>
      <c r="BL5281" s="39"/>
      <c r="BM5281" s="39"/>
      <c r="BN5281" s="39"/>
    </row>
    <row r="5282" spans="1:66" s="40" customFormat="1" ht="50.1" customHeight="1">
      <c r="A5282" s="70" t="s">
        <v>14435</v>
      </c>
      <c r="B5282" s="30" t="s">
        <v>35</v>
      </c>
      <c r="C5282" s="42" t="s">
        <v>4487</v>
      </c>
      <c r="D5282" s="42" t="s">
        <v>4488</v>
      </c>
      <c r="E5282" s="245" t="s">
        <v>4489</v>
      </c>
      <c r="F5282" s="220" t="s">
        <v>14436</v>
      </c>
      <c r="G5282" s="219" t="s">
        <v>40</v>
      </c>
      <c r="H5282" s="30">
        <v>0</v>
      </c>
      <c r="I5282" s="67">
        <v>590000000</v>
      </c>
      <c r="J5282" s="32" t="s">
        <v>41</v>
      </c>
      <c r="K5282" s="32" t="s">
        <v>14136</v>
      </c>
      <c r="L5282" s="32" t="s">
        <v>13075</v>
      </c>
      <c r="M5282" s="32" t="s">
        <v>512</v>
      </c>
      <c r="N5282" s="30" t="s">
        <v>366</v>
      </c>
      <c r="O5282" s="32" t="s">
        <v>115</v>
      </c>
      <c r="P5282" s="32">
        <v>796</v>
      </c>
      <c r="Q5282" s="30" t="s">
        <v>47</v>
      </c>
      <c r="R5282" s="185">
        <v>2</v>
      </c>
      <c r="S5282" s="102">
        <v>70500</v>
      </c>
      <c r="T5282" s="102">
        <f t="shared" si="471"/>
        <v>141000</v>
      </c>
      <c r="U5282" s="58">
        <f t="shared" si="472"/>
        <v>157920.00000000003</v>
      </c>
      <c r="V5282" s="123"/>
      <c r="W5282" s="32">
        <v>2016</v>
      </c>
      <c r="X5282" s="314" t="s">
        <v>13857</v>
      </c>
      <c r="Y5282" s="409"/>
      <c r="Z5282" s="363"/>
      <c r="AA5282" s="407"/>
      <c r="AB5282" s="363"/>
      <c r="AC5282" s="364"/>
      <c r="AD5282" s="364"/>
      <c r="AE5282" s="364"/>
      <c r="AF5282" s="364"/>
      <c r="AG5282" s="364"/>
      <c r="AH5282" s="364"/>
      <c r="AI5282" s="364"/>
      <c r="AJ5282" s="364"/>
      <c r="AK5282" s="364"/>
      <c r="AL5282" s="364"/>
      <c r="AM5282" s="364"/>
      <c r="AN5282" s="364"/>
      <c r="AO5282" s="364"/>
      <c r="AP5282" s="39"/>
      <c r="AQ5282" s="39"/>
      <c r="AR5282" s="39"/>
      <c r="AS5282" s="39"/>
      <c r="AT5282" s="39"/>
      <c r="AU5282" s="39"/>
      <c r="AV5282" s="39"/>
      <c r="AW5282" s="39"/>
      <c r="AX5282" s="39"/>
      <c r="AY5282" s="39"/>
      <c r="AZ5282" s="39"/>
      <c r="BA5282" s="39"/>
      <c r="BB5282" s="39"/>
      <c r="BC5282" s="39"/>
      <c r="BD5282" s="39"/>
      <c r="BE5282" s="39"/>
      <c r="BF5282" s="39"/>
      <c r="BG5282" s="39"/>
      <c r="BH5282" s="39"/>
      <c r="BI5282" s="39"/>
      <c r="BJ5282" s="39"/>
      <c r="BK5282" s="39"/>
      <c r="BL5282" s="39"/>
      <c r="BM5282" s="39"/>
      <c r="BN5282" s="39"/>
    </row>
    <row r="5283" spans="1:66" s="40" customFormat="1" ht="50.1" customHeight="1">
      <c r="A5283" s="70" t="s">
        <v>14437</v>
      </c>
      <c r="B5283" s="30" t="s">
        <v>35</v>
      </c>
      <c r="C5283" s="42" t="s">
        <v>4487</v>
      </c>
      <c r="D5283" s="42" t="s">
        <v>4488</v>
      </c>
      <c r="E5283" s="245" t="s">
        <v>4489</v>
      </c>
      <c r="F5283" s="220" t="s">
        <v>14438</v>
      </c>
      <c r="G5283" s="219" t="s">
        <v>40</v>
      </c>
      <c r="H5283" s="30">
        <v>0</v>
      </c>
      <c r="I5283" s="67">
        <v>590000000</v>
      </c>
      <c r="J5283" s="32" t="s">
        <v>41</v>
      </c>
      <c r="K5283" s="32" t="s">
        <v>14136</v>
      </c>
      <c r="L5283" s="32" t="s">
        <v>13075</v>
      </c>
      <c r="M5283" s="32" t="s">
        <v>512</v>
      </c>
      <c r="N5283" s="30" t="s">
        <v>366</v>
      </c>
      <c r="O5283" s="32" t="s">
        <v>115</v>
      </c>
      <c r="P5283" s="32">
        <v>796</v>
      </c>
      <c r="Q5283" s="30" t="s">
        <v>47</v>
      </c>
      <c r="R5283" s="58">
        <v>7</v>
      </c>
      <c r="S5283" s="102">
        <f>238000*5.5</f>
        <v>1309000</v>
      </c>
      <c r="T5283" s="102">
        <f t="shared" si="471"/>
        <v>9163000</v>
      </c>
      <c r="U5283" s="58">
        <f t="shared" si="472"/>
        <v>10262560.000000002</v>
      </c>
      <c r="V5283" s="123"/>
      <c r="W5283" s="32">
        <v>2016</v>
      </c>
      <c r="X5283" s="314" t="s">
        <v>13857</v>
      </c>
      <c r="Y5283" s="409"/>
      <c r="Z5283" s="363"/>
      <c r="AA5283" s="407"/>
      <c r="AB5283" s="363"/>
      <c r="AC5283" s="364"/>
      <c r="AD5283" s="364"/>
      <c r="AE5283" s="364"/>
      <c r="AF5283" s="364"/>
      <c r="AG5283" s="364"/>
      <c r="AH5283" s="364"/>
      <c r="AI5283" s="364"/>
      <c r="AJ5283" s="364"/>
      <c r="AK5283" s="364"/>
      <c r="AL5283" s="364"/>
      <c r="AM5283" s="364"/>
      <c r="AN5283" s="364"/>
      <c r="AO5283" s="364"/>
      <c r="AP5283" s="39"/>
      <c r="AQ5283" s="39"/>
      <c r="AR5283" s="39"/>
      <c r="AS5283" s="39"/>
      <c r="AT5283" s="39"/>
      <c r="AU5283" s="39"/>
      <c r="AV5283" s="39"/>
      <c r="AW5283" s="39"/>
      <c r="AX5283" s="39"/>
      <c r="AY5283" s="39"/>
      <c r="AZ5283" s="39"/>
      <c r="BA5283" s="39"/>
      <c r="BB5283" s="39"/>
      <c r="BC5283" s="39"/>
      <c r="BD5283" s="39"/>
      <c r="BE5283" s="39"/>
      <c r="BF5283" s="39"/>
      <c r="BG5283" s="39"/>
      <c r="BH5283" s="39"/>
      <c r="BI5283" s="39"/>
      <c r="BJ5283" s="39"/>
      <c r="BK5283" s="39"/>
      <c r="BL5283" s="39"/>
      <c r="BM5283" s="39"/>
      <c r="BN5283" s="39"/>
    </row>
    <row r="5284" spans="1:66" s="40" customFormat="1" ht="50.1" customHeight="1">
      <c r="A5284" s="70" t="s">
        <v>14443</v>
      </c>
      <c r="B5284" s="30" t="s">
        <v>35</v>
      </c>
      <c r="C5284" s="42" t="s">
        <v>4487</v>
      </c>
      <c r="D5284" s="42" t="s">
        <v>4488</v>
      </c>
      <c r="E5284" s="245" t="s">
        <v>4489</v>
      </c>
      <c r="F5284" s="220" t="s">
        <v>14444</v>
      </c>
      <c r="G5284" s="219" t="s">
        <v>40</v>
      </c>
      <c r="H5284" s="30">
        <v>0</v>
      </c>
      <c r="I5284" s="67">
        <v>590000000</v>
      </c>
      <c r="J5284" s="32" t="s">
        <v>41</v>
      </c>
      <c r="K5284" s="32" t="s">
        <v>14136</v>
      </c>
      <c r="L5284" s="32" t="s">
        <v>13075</v>
      </c>
      <c r="M5284" s="32" t="s">
        <v>512</v>
      </c>
      <c r="N5284" s="30" t="s">
        <v>366</v>
      </c>
      <c r="O5284" s="32" t="s">
        <v>115</v>
      </c>
      <c r="P5284" s="32">
        <v>796</v>
      </c>
      <c r="Q5284" s="30" t="s">
        <v>47</v>
      </c>
      <c r="R5284" s="58">
        <v>1</v>
      </c>
      <c r="S5284" s="102">
        <v>287000</v>
      </c>
      <c r="T5284" s="102">
        <f t="shared" ref="T5284:T5289" si="473">S5284*R5284</f>
        <v>287000</v>
      </c>
      <c r="U5284" s="58">
        <f t="shared" ref="U5284:U5289" si="474">T5284*1.12</f>
        <v>321440.00000000006</v>
      </c>
      <c r="V5284" s="123"/>
      <c r="W5284" s="32">
        <v>2016</v>
      </c>
      <c r="X5284" s="314" t="s">
        <v>13857</v>
      </c>
      <c r="Y5284" s="409"/>
      <c r="Z5284" s="363"/>
      <c r="AA5284" s="407"/>
      <c r="AB5284" s="363"/>
      <c r="AC5284" s="364"/>
      <c r="AD5284" s="364"/>
      <c r="AE5284" s="364"/>
      <c r="AF5284" s="364"/>
      <c r="AG5284" s="364"/>
      <c r="AH5284" s="364"/>
      <c r="AI5284" s="364"/>
      <c r="AJ5284" s="364"/>
      <c r="AK5284" s="364"/>
      <c r="AL5284" s="364"/>
      <c r="AM5284" s="364"/>
      <c r="AN5284" s="364"/>
      <c r="AO5284" s="364"/>
      <c r="AP5284" s="39"/>
      <c r="AQ5284" s="39"/>
      <c r="AR5284" s="39"/>
      <c r="AS5284" s="39"/>
      <c r="AT5284" s="39"/>
      <c r="AU5284" s="39"/>
      <c r="AV5284" s="39"/>
      <c r="AW5284" s="39"/>
      <c r="AX5284" s="39"/>
      <c r="AY5284" s="39"/>
      <c r="AZ5284" s="39"/>
      <c r="BA5284" s="39"/>
      <c r="BB5284" s="39"/>
      <c r="BC5284" s="39"/>
      <c r="BD5284" s="39"/>
      <c r="BE5284" s="39"/>
      <c r="BF5284" s="39"/>
      <c r="BG5284" s="39"/>
      <c r="BH5284" s="39"/>
      <c r="BI5284" s="39"/>
      <c r="BJ5284" s="39"/>
      <c r="BK5284" s="39"/>
      <c r="BL5284" s="39"/>
      <c r="BM5284" s="39"/>
      <c r="BN5284" s="39"/>
    </row>
    <row r="5285" spans="1:66" s="40" customFormat="1" ht="50.1" customHeight="1">
      <c r="A5285" s="70" t="s">
        <v>14445</v>
      </c>
      <c r="B5285" s="30" t="s">
        <v>35</v>
      </c>
      <c r="C5285" s="42" t="s">
        <v>4487</v>
      </c>
      <c r="D5285" s="42" t="s">
        <v>4488</v>
      </c>
      <c r="E5285" s="245" t="s">
        <v>4489</v>
      </c>
      <c r="F5285" s="220" t="s">
        <v>14446</v>
      </c>
      <c r="G5285" s="219" t="s">
        <v>40</v>
      </c>
      <c r="H5285" s="30">
        <v>0</v>
      </c>
      <c r="I5285" s="67">
        <v>590000000</v>
      </c>
      <c r="J5285" s="32" t="s">
        <v>41</v>
      </c>
      <c r="K5285" s="32" t="s">
        <v>14136</v>
      </c>
      <c r="L5285" s="32" t="s">
        <v>13075</v>
      </c>
      <c r="M5285" s="32" t="s">
        <v>512</v>
      </c>
      <c r="N5285" s="30" t="s">
        <v>366</v>
      </c>
      <c r="O5285" s="32" t="s">
        <v>115</v>
      </c>
      <c r="P5285" s="32">
        <v>796</v>
      </c>
      <c r="Q5285" s="30" t="s">
        <v>47</v>
      </c>
      <c r="R5285" s="58">
        <v>3</v>
      </c>
      <c r="S5285" s="102">
        <f>227000*5.5</f>
        <v>1248500</v>
      </c>
      <c r="T5285" s="102">
        <f t="shared" si="473"/>
        <v>3745500</v>
      </c>
      <c r="U5285" s="58">
        <f t="shared" si="474"/>
        <v>4194960</v>
      </c>
      <c r="V5285" s="123"/>
      <c r="W5285" s="32">
        <v>2016</v>
      </c>
      <c r="X5285" s="314" t="s">
        <v>13857</v>
      </c>
      <c r="Y5285" s="409"/>
      <c r="Z5285" s="363"/>
      <c r="AA5285" s="407"/>
      <c r="AB5285" s="363"/>
      <c r="AC5285" s="364"/>
      <c r="AD5285" s="364"/>
      <c r="AE5285" s="364"/>
      <c r="AF5285" s="364"/>
      <c r="AG5285" s="364"/>
      <c r="AH5285" s="364"/>
      <c r="AI5285" s="364"/>
      <c r="AJ5285" s="364"/>
      <c r="AK5285" s="364"/>
      <c r="AL5285" s="364"/>
      <c r="AM5285" s="364"/>
      <c r="AN5285" s="364"/>
      <c r="AO5285" s="364"/>
      <c r="AP5285" s="39"/>
      <c r="AQ5285" s="39"/>
      <c r="AR5285" s="39"/>
      <c r="AS5285" s="39"/>
      <c r="AT5285" s="39"/>
      <c r="AU5285" s="39"/>
      <c r="AV5285" s="39"/>
      <c r="AW5285" s="39"/>
      <c r="AX5285" s="39"/>
      <c r="AY5285" s="39"/>
      <c r="AZ5285" s="39"/>
      <c r="BA5285" s="39"/>
      <c r="BB5285" s="39"/>
      <c r="BC5285" s="39"/>
      <c r="BD5285" s="39"/>
      <c r="BE5285" s="39"/>
      <c r="BF5285" s="39"/>
      <c r="BG5285" s="39"/>
      <c r="BH5285" s="39"/>
      <c r="BI5285" s="39"/>
      <c r="BJ5285" s="39"/>
      <c r="BK5285" s="39"/>
      <c r="BL5285" s="39"/>
      <c r="BM5285" s="39"/>
      <c r="BN5285" s="39"/>
    </row>
    <row r="5286" spans="1:66" s="40" customFormat="1" ht="50.1" customHeight="1">
      <c r="A5286" s="70" t="s">
        <v>14447</v>
      </c>
      <c r="B5286" s="30" t="s">
        <v>35</v>
      </c>
      <c r="C5286" s="42" t="s">
        <v>4487</v>
      </c>
      <c r="D5286" s="42" t="s">
        <v>4488</v>
      </c>
      <c r="E5286" s="245" t="s">
        <v>4489</v>
      </c>
      <c r="F5286" s="220" t="s">
        <v>14448</v>
      </c>
      <c r="G5286" s="219" t="s">
        <v>40</v>
      </c>
      <c r="H5286" s="30">
        <v>0</v>
      </c>
      <c r="I5286" s="67">
        <v>590000000</v>
      </c>
      <c r="J5286" s="32" t="s">
        <v>41</v>
      </c>
      <c r="K5286" s="32" t="s">
        <v>14136</v>
      </c>
      <c r="L5286" s="32" t="s">
        <v>13075</v>
      </c>
      <c r="M5286" s="32" t="s">
        <v>512</v>
      </c>
      <c r="N5286" s="30" t="s">
        <v>366</v>
      </c>
      <c r="O5286" s="32" t="s">
        <v>115</v>
      </c>
      <c r="P5286" s="32">
        <v>796</v>
      </c>
      <c r="Q5286" s="30" t="s">
        <v>47</v>
      </c>
      <c r="R5286" s="102">
        <v>1</v>
      </c>
      <c r="S5286" s="102">
        <f>287000*5.5</f>
        <v>1578500</v>
      </c>
      <c r="T5286" s="102">
        <f t="shared" si="473"/>
        <v>1578500</v>
      </c>
      <c r="U5286" s="58">
        <f t="shared" si="474"/>
        <v>1767920.0000000002</v>
      </c>
      <c r="V5286" s="123"/>
      <c r="W5286" s="32">
        <v>2016</v>
      </c>
      <c r="X5286" s="314" t="s">
        <v>13857</v>
      </c>
      <c r="Y5286" s="409"/>
      <c r="Z5286" s="363"/>
      <c r="AA5286" s="407"/>
      <c r="AB5286" s="363"/>
      <c r="AC5286" s="364"/>
      <c r="AD5286" s="364"/>
      <c r="AE5286" s="364"/>
      <c r="AF5286" s="364"/>
      <c r="AG5286" s="364"/>
      <c r="AH5286" s="364"/>
      <c r="AI5286" s="364"/>
      <c r="AJ5286" s="364"/>
      <c r="AK5286" s="364"/>
      <c r="AL5286" s="364"/>
      <c r="AM5286" s="364"/>
      <c r="AN5286" s="364"/>
      <c r="AO5286" s="364"/>
      <c r="AP5286" s="39"/>
      <c r="AQ5286" s="39"/>
      <c r="AR5286" s="39"/>
      <c r="AS5286" s="39"/>
      <c r="AT5286" s="39"/>
      <c r="AU5286" s="39"/>
      <c r="AV5286" s="39"/>
      <c r="AW5286" s="39"/>
      <c r="AX5286" s="39"/>
      <c r="AY5286" s="39"/>
      <c r="AZ5286" s="39"/>
      <c r="BA5286" s="39"/>
      <c r="BB5286" s="39"/>
      <c r="BC5286" s="39"/>
      <c r="BD5286" s="39"/>
      <c r="BE5286" s="39"/>
      <c r="BF5286" s="39"/>
      <c r="BG5286" s="39"/>
      <c r="BH5286" s="39"/>
      <c r="BI5286" s="39"/>
      <c r="BJ5286" s="39"/>
      <c r="BK5286" s="39"/>
      <c r="BL5286" s="39"/>
      <c r="BM5286" s="39"/>
      <c r="BN5286" s="39"/>
    </row>
    <row r="5287" spans="1:66" s="40" customFormat="1" ht="50.1" customHeight="1">
      <c r="A5287" s="70" t="s">
        <v>14449</v>
      </c>
      <c r="B5287" s="30" t="s">
        <v>35</v>
      </c>
      <c r="C5287" s="42" t="s">
        <v>4487</v>
      </c>
      <c r="D5287" s="42" t="s">
        <v>4488</v>
      </c>
      <c r="E5287" s="245" t="s">
        <v>4489</v>
      </c>
      <c r="F5287" s="220" t="s">
        <v>14450</v>
      </c>
      <c r="G5287" s="219" t="s">
        <v>40</v>
      </c>
      <c r="H5287" s="30">
        <v>0</v>
      </c>
      <c r="I5287" s="67">
        <v>590000000</v>
      </c>
      <c r="J5287" s="32" t="s">
        <v>41</v>
      </c>
      <c r="K5287" s="32" t="s">
        <v>14136</v>
      </c>
      <c r="L5287" s="32" t="s">
        <v>13075</v>
      </c>
      <c r="M5287" s="32" t="s">
        <v>512</v>
      </c>
      <c r="N5287" s="30" t="s">
        <v>366</v>
      </c>
      <c r="O5287" s="32" t="s">
        <v>115</v>
      </c>
      <c r="P5287" s="32">
        <v>796</v>
      </c>
      <c r="Q5287" s="30" t="s">
        <v>47</v>
      </c>
      <c r="R5287" s="102">
        <v>3</v>
      </c>
      <c r="S5287" s="102">
        <f>439000*5.5</f>
        <v>2414500</v>
      </c>
      <c r="T5287" s="102">
        <f t="shared" si="473"/>
        <v>7243500</v>
      </c>
      <c r="U5287" s="58">
        <f t="shared" si="474"/>
        <v>8112720.0000000009</v>
      </c>
      <c r="V5287" s="123"/>
      <c r="W5287" s="32">
        <v>2016</v>
      </c>
      <c r="X5287" s="314" t="s">
        <v>13857</v>
      </c>
      <c r="Y5287" s="409"/>
      <c r="Z5287" s="363"/>
      <c r="AA5287" s="407"/>
      <c r="AB5287" s="363"/>
      <c r="AC5287" s="364"/>
      <c r="AD5287" s="364"/>
      <c r="AE5287" s="364"/>
      <c r="AF5287" s="364"/>
      <c r="AG5287" s="364"/>
      <c r="AH5287" s="364"/>
      <c r="AI5287" s="364"/>
      <c r="AJ5287" s="364"/>
      <c r="AK5287" s="364"/>
      <c r="AL5287" s="364"/>
      <c r="AM5287" s="364"/>
      <c r="AN5287" s="364"/>
      <c r="AO5287" s="364"/>
      <c r="AP5287" s="39"/>
      <c r="AQ5287" s="39"/>
      <c r="AR5287" s="39"/>
      <c r="AS5287" s="39"/>
      <c r="AT5287" s="39"/>
      <c r="AU5287" s="39"/>
      <c r="AV5287" s="39"/>
      <c r="AW5287" s="39"/>
      <c r="AX5287" s="39"/>
      <c r="AY5287" s="39"/>
      <c r="AZ5287" s="39"/>
      <c r="BA5287" s="39"/>
      <c r="BB5287" s="39"/>
      <c r="BC5287" s="39"/>
      <c r="BD5287" s="39"/>
      <c r="BE5287" s="39"/>
      <c r="BF5287" s="39"/>
      <c r="BG5287" s="39"/>
      <c r="BH5287" s="39"/>
      <c r="BI5287" s="39"/>
      <c r="BJ5287" s="39"/>
      <c r="BK5287" s="39"/>
      <c r="BL5287" s="39"/>
      <c r="BM5287" s="39"/>
      <c r="BN5287" s="39"/>
    </row>
    <row r="5288" spans="1:66" s="40" customFormat="1" ht="50.1" customHeight="1">
      <c r="A5288" s="70" t="s">
        <v>14451</v>
      </c>
      <c r="B5288" s="30" t="s">
        <v>35</v>
      </c>
      <c r="C5288" s="42" t="s">
        <v>4487</v>
      </c>
      <c r="D5288" s="42" t="s">
        <v>4488</v>
      </c>
      <c r="E5288" s="245" t="s">
        <v>4489</v>
      </c>
      <c r="F5288" s="220" t="s">
        <v>14452</v>
      </c>
      <c r="G5288" s="219" t="s">
        <v>40</v>
      </c>
      <c r="H5288" s="30">
        <v>0</v>
      </c>
      <c r="I5288" s="67">
        <v>590000000</v>
      </c>
      <c r="J5288" s="32" t="s">
        <v>41</v>
      </c>
      <c r="K5288" s="32" t="s">
        <v>14136</v>
      </c>
      <c r="L5288" s="32" t="s">
        <v>13075</v>
      </c>
      <c r="M5288" s="32" t="s">
        <v>512</v>
      </c>
      <c r="N5288" s="30" t="s">
        <v>366</v>
      </c>
      <c r="O5288" s="32" t="s">
        <v>115</v>
      </c>
      <c r="P5288" s="32">
        <v>796</v>
      </c>
      <c r="Q5288" s="30" t="s">
        <v>47</v>
      </c>
      <c r="R5288" s="102">
        <v>1</v>
      </c>
      <c r="S5288" s="102">
        <f>524400*5.5</f>
        <v>2884200</v>
      </c>
      <c r="T5288" s="102">
        <f t="shared" si="473"/>
        <v>2884200</v>
      </c>
      <c r="U5288" s="58">
        <f t="shared" si="474"/>
        <v>3230304.0000000005</v>
      </c>
      <c r="V5288" s="123"/>
      <c r="W5288" s="32">
        <v>2016</v>
      </c>
      <c r="X5288" s="314" t="s">
        <v>13857</v>
      </c>
      <c r="Y5288" s="409"/>
      <c r="Z5288" s="363"/>
      <c r="AA5288" s="407"/>
      <c r="AB5288" s="363"/>
      <c r="AC5288" s="364"/>
      <c r="AD5288" s="364"/>
      <c r="AE5288" s="364"/>
      <c r="AF5288" s="364"/>
      <c r="AG5288" s="364"/>
      <c r="AH5288" s="364"/>
      <c r="AI5288" s="364"/>
      <c r="AJ5288" s="364"/>
      <c r="AK5288" s="364"/>
      <c r="AL5288" s="364"/>
      <c r="AM5288" s="364"/>
      <c r="AN5288" s="364"/>
      <c r="AO5288" s="364"/>
      <c r="AP5288" s="39"/>
      <c r="AQ5288" s="39"/>
      <c r="AR5288" s="39"/>
      <c r="AS5288" s="39"/>
      <c r="AT5288" s="39"/>
      <c r="AU5288" s="39"/>
      <c r="AV5288" s="39"/>
      <c r="AW5288" s="39"/>
      <c r="AX5288" s="39"/>
      <c r="AY5288" s="39"/>
      <c r="AZ5288" s="39"/>
      <c r="BA5288" s="39"/>
      <c r="BB5288" s="39"/>
      <c r="BC5288" s="39"/>
      <c r="BD5288" s="39"/>
      <c r="BE5288" s="39"/>
      <c r="BF5288" s="39"/>
      <c r="BG5288" s="39"/>
      <c r="BH5288" s="39"/>
      <c r="BI5288" s="39"/>
      <c r="BJ5288" s="39"/>
      <c r="BK5288" s="39"/>
      <c r="BL5288" s="39"/>
      <c r="BM5288" s="39"/>
      <c r="BN5288" s="39"/>
    </row>
    <row r="5289" spans="1:66" s="40" customFormat="1" ht="50.1" customHeight="1">
      <c r="A5289" s="70" t="s">
        <v>14453</v>
      </c>
      <c r="B5289" s="30" t="s">
        <v>35</v>
      </c>
      <c r="C5289" s="42" t="s">
        <v>4487</v>
      </c>
      <c r="D5289" s="42" t="s">
        <v>4488</v>
      </c>
      <c r="E5289" s="245" t="s">
        <v>4489</v>
      </c>
      <c r="F5289" s="220" t="s">
        <v>14454</v>
      </c>
      <c r="G5289" s="219" t="s">
        <v>40</v>
      </c>
      <c r="H5289" s="30">
        <v>0</v>
      </c>
      <c r="I5289" s="67">
        <v>590000000</v>
      </c>
      <c r="J5289" s="32" t="s">
        <v>41</v>
      </c>
      <c r="K5289" s="32" t="s">
        <v>14136</v>
      </c>
      <c r="L5289" s="32" t="s">
        <v>13075</v>
      </c>
      <c r="M5289" s="32" t="s">
        <v>512</v>
      </c>
      <c r="N5289" s="30" t="s">
        <v>366</v>
      </c>
      <c r="O5289" s="32" t="s">
        <v>115</v>
      </c>
      <c r="P5289" s="32">
        <v>796</v>
      </c>
      <c r="Q5289" s="30" t="s">
        <v>47</v>
      </c>
      <c r="R5289" s="102">
        <v>1</v>
      </c>
      <c r="S5289" s="102">
        <f>321300*5.5</f>
        <v>1767150</v>
      </c>
      <c r="T5289" s="102">
        <f t="shared" si="473"/>
        <v>1767150</v>
      </c>
      <c r="U5289" s="58">
        <f t="shared" si="474"/>
        <v>1979208.0000000002</v>
      </c>
      <c r="V5289" s="123"/>
      <c r="W5289" s="32">
        <v>2016</v>
      </c>
      <c r="X5289" s="314" t="s">
        <v>13857</v>
      </c>
      <c r="Y5289" s="409"/>
      <c r="Z5289" s="363"/>
      <c r="AA5289" s="407"/>
      <c r="AB5289" s="363"/>
      <c r="AC5289" s="364"/>
      <c r="AD5289" s="364"/>
      <c r="AE5289" s="364"/>
      <c r="AF5289" s="364"/>
      <c r="AG5289" s="364"/>
      <c r="AH5289" s="364"/>
      <c r="AI5289" s="364"/>
      <c r="AJ5289" s="364"/>
      <c r="AK5289" s="364"/>
      <c r="AL5289" s="364"/>
      <c r="AM5289" s="364"/>
      <c r="AN5289" s="364"/>
      <c r="AO5289" s="364"/>
      <c r="AP5289" s="39"/>
      <c r="AQ5289" s="39"/>
      <c r="AR5289" s="39"/>
      <c r="AS5289" s="39"/>
      <c r="AT5289" s="39"/>
      <c r="AU5289" s="39"/>
      <c r="AV5289" s="39"/>
      <c r="AW5289" s="39"/>
      <c r="AX5289" s="39"/>
      <c r="AY5289" s="39"/>
      <c r="AZ5289" s="39"/>
      <c r="BA5289" s="39"/>
      <c r="BB5289" s="39"/>
      <c r="BC5289" s="39"/>
      <c r="BD5289" s="39"/>
      <c r="BE5289" s="39"/>
      <c r="BF5289" s="39"/>
      <c r="BG5289" s="39"/>
      <c r="BH5289" s="39"/>
      <c r="BI5289" s="39"/>
      <c r="BJ5289" s="39"/>
      <c r="BK5289" s="39"/>
      <c r="BL5289" s="39"/>
      <c r="BM5289" s="39"/>
      <c r="BN5289" s="39"/>
    </row>
    <row r="5290" spans="1:66" s="256" customFormat="1" ht="19.5" customHeight="1">
      <c r="A5290" s="32"/>
      <c r="B5290" s="254"/>
      <c r="C5290" s="30"/>
      <c r="D5290" s="42"/>
      <c r="E5290" s="30"/>
      <c r="F5290" s="30"/>
      <c r="G5290" s="87"/>
      <c r="H5290" s="38"/>
      <c r="I5290" s="87"/>
      <c r="J5290" s="32"/>
      <c r="K5290" s="68"/>
      <c r="L5290" s="32"/>
      <c r="M5290" s="87"/>
      <c r="N5290" s="32"/>
      <c r="O5290" s="32"/>
      <c r="P5290" s="32"/>
      <c r="Q5290" s="221"/>
      <c r="R5290" s="30"/>
      <c r="S5290" s="33"/>
      <c r="T5290" s="44"/>
      <c r="U5290" s="255"/>
      <c r="V5290" s="63"/>
      <c r="W5290" s="32"/>
      <c r="X5290" s="38"/>
    </row>
    <row r="5291" spans="1:66" s="8" customFormat="1" ht="18" customHeight="1">
      <c r="A5291" s="30"/>
      <c r="B5291" s="19"/>
      <c r="C5291" s="30" t="s">
        <v>12058</v>
      </c>
      <c r="D5291" s="42"/>
      <c r="E5291" s="30"/>
      <c r="F5291" s="30"/>
      <c r="G5291" s="30"/>
      <c r="H5291" s="30"/>
      <c r="I5291" s="32"/>
      <c r="J5291" s="68"/>
      <c r="K5291" s="68"/>
      <c r="L5291" s="30"/>
      <c r="M5291" s="30"/>
      <c r="N5291" s="30"/>
      <c r="O5291" s="30"/>
      <c r="P5291" s="32"/>
      <c r="Q5291" s="220"/>
      <c r="R5291" s="115"/>
      <c r="S5291" s="115"/>
      <c r="T5291" s="44">
        <f>SUM(T19:T5290)</f>
        <v>1684130359.5294921</v>
      </c>
      <c r="U5291" s="44">
        <f>SUM(U19:U5290)</f>
        <v>1886226002.6730351</v>
      </c>
      <c r="V5291" s="64"/>
      <c r="W5291" s="30"/>
      <c r="X5291" s="37"/>
    </row>
    <row r="5292" spans="1:66" s="8" customFormat="1" ht="13.5" customHeight="1">
      <c r="A5292" s="30"/>
      <c r="B5292" s="19"/>
      <c r="C5292" s="30"/>
      <c r="D5292" s="42"/>
      <c r="E5292" s="30"/>
      <c r="F5292" s="30"/>
      <c r="G5292" s="30"/>
      <c r="H5292" s="30"/>
      <c r="I5292" s="32"/>
      <c r="J5292" s="68"/>
      <c r="K5292" s="30"/>
      <c r="L5292" s="30"/>
      <c r="M5292" s="30"/>
      <c r="N5292" s="30"/>
      <c r="O5292" s="30"/>
      <c r="P5292" s="32"/>
      <c r="Q5292" s="220"/>
      <c r="R5292" s="115"/>
      <c r="S5292" s="115"/>
      <c r="T5292" s="44"/>
      <c r="U5292" s="44"/>
      <c r="V5292" s="64"/>
      <c r="W5292" s="30"/>
      <c r="X5292" s="33"/>
    </row>
    <row r="5293" spans="1:66" s="8" customFormat="1" ht="16.5" customHeight="1">
      <c r="A5293" s="30"/>
      <c r="B5293" s="20" t="s">
        <v>12059</v>
      </c>
      <c r="C5293" s="30"/>
      <c r="D5293" s="42"/>
      <c r="E5293" s="30"/>
      <c r="F5293" s="30"/>
      <c r="G5293" s="30"/>
      <c r="H5293" s="30"/>
      <c r="I5293" s="32"/>
      <c r="J5293" s="68"/>
      <c r="K5293" s="30"/>
      <c r="L5293" s="30"/>
      <c r="M5293" s="30"/>
      <c r="N5293" s="30"/>
      <c r="O5293" s="30"/>
      <c r="P5293" s="32"/>
      <c r="Q5293" s="220"/>
      <c r="R5293" s="115"/>
      <c r="S5293" s="115"/>
      <c r="T5293" s="44"/>
      <c r="U5293" s="44"/>
      <c r="V5293" s="64"/>
      <c r="W5293" s="30"/>
      <c r="X5293" s="33"/>
    </row>
    <row r="5294" spans="1:66" ht="50.1" customHeight="1">
      <c r="A5294" s="56" t="s">
        <v>12060</v>
      </c>
      <c r="B5294" s="30" t="s">
        <v>35</v>
      </c>
      <c r="C5294" s="31" t="s">
        <v>12061</v>
      </c>
      <c r="D5294" s="31" t="s">
        <v>12062</v>
      </c>
      <c r="E5294" s="31" t="s">
        <v>12063</v>
      </c>
      <c r="F5294" s="31" t="s">
        <v>12064</v>
      </c>
      <c r="G5294" s="32" t="s">
        <v>103</v>
      </c>
      <c r="H5294" s="33">
        <v>100</v>
      </c>
      <c r="I5294" s="67">
        <v>590000000</v>
      </c>
      <c r="J5294" s="32" t="s">
        <v>41</v>
      </c>
      <c r="K5294" s="32" t="s">
        <v>3928</v>
      </c>
      <c r="L5294" s="32" t="s">
        <v>43</v>
      </c>
      <c r="M5294" s="32" t="s">
        <v>48</v>
      </c>
      <c r="N5294" s="32" t="s">
        <v>12065</v>
      </c>
      <c r="O5294" s="32" t="s">
        <v>111</v>
      </c>
      <c r="P5294" s="257" t="s">
        <v>48</v>
      </c>
      <c r="Q5294" s="257" t="s">
        <v>48</v>
      </c>
      <c r="R5294" s="258" t="s">
        <v>48</v>
      </c>
      <c r="S5294" s="258" t="s">
        <v>48</v>
      </c>
      <c r="T5294" s="44">
        <v>0</v>
      </c>
      <c r="U5294" s="255">
        <f t="shared" ref="U5294:U5303" si="475">T5294*1.12</f>
        <v>0</v>
      </c>
      <c r="V5294" s="259" t="s">
        <v>48</v>
      </c>
      <c r="W5294" s="32" t="s">
        <v>12066</v>
      </c>
      <c r="X5294" s="33">
        <v>11</v>
      </c>
    </row>
    <row r="5295" spans="1:66" s="264" customFormat="1" ht="50.1" customHeight="1">
      <c r="A5295" s="260" t="s">
        <v>12067</v>
      </c>
      <c r="B5295" s="30" t="s">
        <v>35</v>
      </c>
      <c r="C5295" s="42" t="s">
        <v>12061</v>
      </c>
      <c r="D5295" s="42" t="s">
        <v>12062</v>
      </c>
      <c r="E5295" s="42" t="s">
        <v>12063</v>
      </c>
      <c r="F5295" s="42" t="s">
        <v>12064</v>
      </c>
      <c r="G5295" s="68" t="s">
        <v>103</v>
      </c>
      <c r="H5295" s="33">
        <v>100</v>
      </c>
      <c r="I5295" s="67">
        <v>590000000</v>
      </c>
      <c r="J5295" s="68" t="s">
        <v>41</v>
      </c>
      <c r="K5295" s="48" t="s">
        <v>417</v>
      </c>
      <c r="L5295" s="68" t="s">
        <v>43</v>
      </c>
      <c r="M5295" s="68"/>
      <c r="N5295" s="68" t="s">
        <v>12065</v>
      </c>
      <c r="O5295" s="32" t="s">
        <v>115</v>
      </c>
      <c r="P5295" s="261"/>
      <c r="Q5295" s="262"/>
      <c r="R5295" s="261"/>
      <c r="S5295" s="263"/>
      <c r="T5295" s="210">
        <v>1200000</v>
      </c>
      <c r="U5295" s="44">
        <f t="shared" si="475"/>
        <v>1344000.0000000002</v>
      </c>
      <c r="V5295" s="68"/>
      <c r="W5295" s="32">
        <v>2016</v>
      </c>
      <c r="X5295" s="68"/>
    </row>
    <row r="5296" spans="1:66" ht="50.1" customHeight="1">
      <c r="A5296" s="56" t="s">
        <v>12068</v>
      </c>
      <c r="B5296" s="30" t="s">
        <v>35</v>
      </c>
      <c r="C5296" s="31" t="s">
        <v>12061</v>
      </c>
      <c r="D5296" s="31" t="s">
        <v>12062</v>
      </c>
      <c r="E5296" s="31" t="s">
        <v>12063</v>
      </c>
      <c r="F5296" s="31" t="s">
        <v>12069</v>
      </c>
      <c r="G5296" s="32" t="s">
        <v>103</v>
      </c>
      <c r="H5296" s="33">
        <v>100</v>
      </c>
      <c r="I5296" s="67">
        <v>590000000</v>
      </c>
      <c r="J5296" s="32" t="s">
        <v>41</v>
      </c>
      <c r="K5296" s="32" t="s">
        <v>3928</v>
      </c>
      <c r="L5296" s="32" t="s">
        <v>43</v>
      </c>
      <c r="M5296" s="32" t="s">
        <v>48</v>
      </c>
      <c r="N5296" s="32" t="s">
        <v>12065</v>
      </c>
      <c r="O5296" s="32" t="s">
        <v>111</v>
      </c>
      <c r="P5296" s="257" t="s">
        <v>48</v>
      </c>
      <c r="Q5296" s="257" t="s">
        <v>48</v>
      </c>
      <c r="R5296" s="258" t="s">
        <v>48</v>
      </c>
      <c r="S5296" s="258" t="s">
        <v>48</v>
      </c>
      <c r="T5296" s="44">
        <v>0</v>
      </c>
      <c r="U5296" s="255">
        <f t="shared" si="475"/>
        <v>0</v>
      </c>
      <c r="V5296" s="259" t="s">
        <v>48</v>
      </c>
      <c r="W5296" s="32" t="s">
        <v>12066</v>
      </c>
      <c r="X5296" s="33">
        <v>11</v>
      </c>
    </row>
    <row r="5297" spans="1:63" s="264" customFormat="1" ht="50.1" customHeight="1">
      <c r="A5297" s="260" t="s">
        <v>12070</v>
      </c>
      <c r="B5297" s="30" t="s">
        <v>35</v>
      </c>
      <c r="C5297" s="42" t="s">
        <v>12061</v>
      </c>
      <c r="D5297" s="42" t="s">
        <v>12062</v>
      </c>
      <c r="E5297" s="42" t="s">
        <v>12063</v>
      </c>
      <c r="F5297" s="42" t="s">
        <v>12069</v>
      </c>
      <c r="G5297" s="68" t="s">
        <v>103</v>
      </c>
      <c r="H5297" s="33">
        <v>100</v>
      </c>
      <c r="I5297" s="67">
        <v>590000000</v>
      </c>
      <c r="J5297" s="68" t="s">
        <v>41</v>
      </c>
      <c r="K5297" s="48" t="s">
        <v>417</v>
      </c>
      <c r="L5297" s="68" t="s">
        <v>43</v>
      </c>
      <c r="M5297" s="68"/>
      <c r="N5297" s="68" t="s">
        <v>12065</v>
      </c>
      <c r="O5297" s="32" t="s">
        <v>115</v>
      </c>
      <c r="P5297" s="261"/>
      <c r="Q5297" s="262"/>
      <c r="R5297" s="261"/>
      <c r="S5297" s="263"/>
      <c r="T5297" s="210">
        <v>320000</v>
      </c>
      <c r="U5297" s="44">
        <f t="shared" si="475"/>
        <v>358400.00000000006</v>
      </c>
      <c r="V5297" s="68"/>
      <c r="W5297" s="32">
        <v>2016</v>
      </c>
      <c r="X5297" s="265"/>
    </row>
    <row r="5298" spans="1:63" ht="50.1" customHeight="1">
      <c r="A5298" s="56" t="s">
        <v>12071</v>
      </c>
      <c r="B5298" s="30" t="s">
        <v>35</v>
      </c>
      <c r="C5298" s="31" t="s">
        <v>12072</v>
      </c>
      <c r="D5298" s="31" t="s">
        <v>12073</v>
      </c>
      <c r="E5298" s="31" t="s">
        <v>12073</v>
      </c>
      <c r="F5298" s="31" t="s">
        <v>12074</v>
      </c>
      <c r="G5298" s="32" t="s">
        <v>40</v>
      </c>
      <c r="H5298" s="33">
        <v>100</v>
      </c>
      <c r="I5298" s="67">
        <v>590000000</v>
      </c>
      <c r="J5298" s="32" t="s">
        <v>41</v>
      </c>
      <c r="K5298" s="32" t="s">
        <v>12075</v>
      </c>
      <c r="L5298" s="32" t="s">
        <v>43</v>
      </c>
      <c r="M5298" s="32" t="s">
        <v>48</v>
      </c>
      <c r="N5298" s="32" t="s">
        <v>12076</v>
      </c>
      <c r="O5298" s="32" t="s">
        <v>46</v>
      </c>
      <c r="P5298" s="257" t="s">
        <v>48</v>
      </c>
      <c r="Q5298" s="257" t="s">
        <v>48</v>
      </c>
      <c r="R5298" s="258" t="s">
        <v>48</v>
      </c>
      <c r="S5298" s="258" t="s">
        <v>48</v>
      </c>
      <c r="T5298" s="44">
        <v>0</v>
      </c>
      <c r="U5298" s="255">
        <f t="shared" si="475"/>
        <v>0</v>
      </c>
      <c r="V5298" s="259" t="s">
        <v>48</v>
      </c>
      <c r="W5298" s="32" t="s">
        <v>12066</v>
      </c>
      <c r="X5298" s="33">
        <v>11</v>
      </c>
    </row>
    <row r="5299" spans="1:63" s="8" customFormat="1" ht="50.1" customHeight="1">
      <c r="A5299" s="260" t="s">
        <v>12077</v>
      </c>
      <c r="B5299" s="30" t="s">
        <v>35</v>
      </c>
      <c r="C5299" s="42" t="s">
        <v>12072</v>
      </c>
      <c r="D5299" s="42" t="s">
        <v>12073</v>
      </c>
      <c r="E5299" s="42" t="s">
        <v>12073</v>
      </c>
      <c r="F5299" s="66" t="s">
        <v>12074</v>
      </c>
      <c r="G5299" s="32" t="s">
        <v>40</v>
      </c>
      <c r="H5299" s="33">
        <v>100</v>
      </c>
      <c r="I5299" s="67">
        <v>590000000</v>
      </c>
      <c r="J5299" s="32" t="s">
        <v>41</v>
      </c>
      <c r="K5299" s="32" t="s">
        <v>12078</v>
      </c>
      <c r="L5299" s="30" t="s">
        <v>12079</v>
      </c>
      <c r="M5299" s="32"/>
      <c r="N5299" s="32" t="s">
        <v>12076</v>
      </c>
      <c r="O5299" s="32" t="s">
        <v>175</v>
      </c>
      <c r="P5299" s="32"/>
      <c r="Q5299" s="221"/>
      <c r="R5299" s="68"/>
      <c r="S5299" s="101"/>
      <c r="T5299" s="44">
        <v>400000</v>
      </c>
      <c r="U5299" s="44">
        <f t="shared" si="475"/>
        <v>448000.00000000006</v>
      </c>
      <c r="V5299" s="32"/>
      <c r="W5299" s="32">
        <v>2016</v>
      </c>
      <c r="X5299" s="265"/>
    </row>
    <row r="5300" spans="1:63" ht="50.1" customHeight="1">
      <c r="A5300" s="56" t="s">
        <v>12080</v>
      </c>
      <c r="B5300" s="30" t="s">
        <v>35</v>
      </c>
      <c r="C5300" s="31" t="s">
        <v>12072</v>
      </c>
      <c r="D5300" s="31" t="s">
        <v>12073</v>
      </c>
      <c r="E5300" s="31" t="s">
        <v>12073</v>
      </c>
      <c r="F5300" s="31" t="s">
        <v>12081</v>
      </c>
      <c r="G5300" s="32" t="s">
        <v>40</v>
      </c>
      <c r="H5300" s="33">
        <v>100</v>
      </c>
      <c r="I5300" s="67">
        <v>590000000</v>
      </c>
      <c r="J5300" s="32" t="s">
        <v>41</v>
      </c>
      <c r="K5300" s="32" t="s">
        <v>12075</v>
      </c>
      <c r="L5300" s="32" t="s">
        <v>43</v>
      </c>
      <c r="M5300" s="32" t="s">
        <v>48</v>
      </c>
      <c r="N5300" s="32" t="s">
        <v>12076</v>
      </c>
      <c r="O5300" s="32" t="s">
        <v>46</v>
      </c>
      <c r="P5300" s="257" t="s">
        <v>48</v>
      </c>
      <c r="Q5300" s="257" t="s">
        <v>48</v>
      </c>
      <c r="R5300" s="258" t="s">
        <v>48</v>
      </c>
      <c r="S5300" s="258" t="s">
        <v>48</v>
      </c>
      <c r="T5300" s="44">
        <v>0</v>
      </c>
      <c r="U5300" s="255">
        <f t="shared" si="475"/>
        <v>0</v>
      </c>
      <c r="V5300" s="259" t="s">
        <v>48</v>
      </c>
      <c r="W5300" s="32" t="s">
        <v>12066</v>
      </c>
      <c r="X5300" s="33">
        <v>11</v>
      </c>
    </row>
    <row r="5301" spans="1:63" s="8" customFormat="1" ht="50.1" customHeight="1">
      <c r="A5301" s="260" t="s">
        <v>12082</v>
      </c>
      <c r="B5301" s="30" t="s">
        <v>35</v>
      </c>
      <c r="C5301" s="42" t="s">
        <v>12072</v>
      </c>
      <c r="D5301" s="42" t="s">
        <v>12073</v>
      </c>
      <c r="E5301" s="42" t="s">
        <v>12073</v>
      </c>
      <c r="F5301" s="66" t="s">
        <v>12081</v>
      </c>
      <c r="G5301" s="32" t="s">
        <v>40</v>
      </c>
      <c r="H5301" s="33">
        <v>100</v>
      </c>
      <c r="I5301" s="67">
        <v>590000000</v>
      </c>
      <c r="J5301" s="32" t="s">
        <v>41</v>
      </c>
      <c r="K5301" s="32" t="s">
        <v>12078</v>
      </c>
      <c r="L5301" s="30" t="s">
        <v>12079</v>
      </c>
      <c r="M5301" s="32"/>
      <c r="N5301" s="32" t="s">
        <v>12076</v>
      </c>
      <c r="O5301" s="32" t="s">
        <v>175</v>
      </c>
      <c r="P5301" s="32"/>
      <c r="Q5301" s="221"/>
      <c r="R5301" s="68"/>
      <c r="S5301" s="101"/>
      <c r="T5301" s="44">
        <v>349000</v>
      </c>
      <c r="U5301" s="44">
        <f t="shared" si="475"/>
        <v>390880.00000000006</v>
      </c>
      <c r="V5301" s="32"/>
      <c r="W5301" s="32">
        <v>2016</v>
      </c>
      <c r="X5301" s="265"/>
    </row>
    <row r="5302" spans="1:63" ht="50.1" customHeight="1">
      <c r="A5302" s="56" t="s">
        <v>12083</v>
      </c>
      <c r="B5302" s="30" t="s">
        <v>35</v>
      </c>
      <c r="C5302" s="31" t="s">
        <v>12084</v>
      </c>
      <c r="D5302" s="31" t="s">
        <v>12085</v>
      </c>
      <c r="E5302" s="31" t="s">
        <v>12085</v>
      </c>
      <c r="F5302" s="31" t="s">
        <v>12086</v>
      </c>
      <c r="G5302" s="32" t="s">
        <v>103</v>
      </c>
      <c r="H5302" s="33">
        <v>70</v>
      </c>
      <c r="I5302" s="67">
        <v>590000000</v>
      </c>
      <c r="J5302" s="32" t="s">
        <v>7255</v>
      </c>
      <c r="K5302" s="32" t="s">
        <v>3596</v>
      </c>
      <c r="L5302" s="32" t="s">
        <v>43</v>
      </c>
      <c r="M5302" s="32" t="s">
        <v>48</v>
      </c>
      <c r="N5302" s="32" t="s">
        <v>12087</v>
      </c>
      <c r="O5302" s="32" t="s">
        <v>12088</v>
      </c>
      <c r="P5302" s="257" t="s">
        <v>48</v>
      </c>
      <c r="Q5302" s="257" t="s">
        <v>48</v>
      </c>
      <c r="R5302" s="258" t="s">
        <v>48</v>
      </c>
      <c r="S5302" s="258" t="s">
        <v>48</v>
      </c>
      <c r="T5302" s="44">
        <v>1785714.29</v>
      </c>
      <c r="U5302" s="255">
        <f t="shared" si="475"/>
        <v>2000000.0048000002</v>
      </c>
      <c r="V5302" s="259" t="s">
        <v>48</v>
      </c>
      <c r="W5302" s="32" t="s">
        <v>12066</v>
      </c>
      <c r="X5302" s="33" t="s">
        <v>48</v>
      </c>
    </row>
    <row r="5303" spans="1:63" ht="50.1" customHeight="1">
      <c r="A5303" s="56" t="s">
        <v>12089</v>
      </c>
      <c r="B5303" s="30" t="s">
        <v>35</v>
      </c>
      <c r="C5303" s="31" t="s">
        <v>12084</v>
      </c>
      <c r="D5303" s="31" t="s">
        <v>12085</v>
      </c>
      <c r="E5303" s="31" t="s">
        <v>12085</v>
      </c>
      <c r="F5303" s="31" t="s">
        <v>12090</v>
      </c>
      <c r="G5303" s="32" t="s">
        <v>103</v>
      </c>
      <c r="H5303" s="33">
        <v>70</v>
      </c>
      <c r="I5303" s="67">
        <v>590000000</v>
      </c>
      <c r="J5303" s="32" t="s">
        <v>7255</v>
      </c>
      <c r="K5303" s="32" t="s">
        <v>3596</v>
      </c>
      <c r="L5303" s="32" t="s">
        <v>43</v>
      </c>
      <c r="M5303" s="32" t="s">
        <v>48</v>
      </c>
      <c r="N5303" s="32" t="s">
        <v>12091</v>
      </c>
      <c r="O5303" s="32" t="s">
        <v>12088</v>
      </c>
      <c r="P5303" s="257" t="s">
        <v>48</v>
      </c>
      <c r="Q5303" s="257" t="s">
        <v>48</v>
      </c>
      <c r="R5303" s="258" t="s">
        <v>48</v>
      </c>
      <c r="S5303" s="258" t="s">
        <v>48</v>
      </c>
      <c r="T5303" s="44">
        <v>0</v>
      </c>
      <c r="U5303" s="255">
        <f t="shared" si="475"/>
        <v>0</v>
      </c>
      <c r="V5303" s="259" t="s">
        <v>48</v>
      </c>
      <c r="W5303" s="32" t="s">
        <v>12066</v>
      </c>
      <c r="X5303" s="33">
        <v>11</v>
      </c>
    </row>
    <row r="5304" spans="1:63" s="40" customFormat="1" ht="50.1" customHeight="1">
      <c r="A5304" s="30" t="s">
        <v>12092</v>
      </c>
      <c r="B5304" s="30" t="s">
        <v>35</v>
      </c>
      <c r="C5304" s="42" t="s">
        <v>12084</v>
      </c>
      <c r="D5304" s="42" t="s">
        <v>12085</v>
      </c>
      <c r="E5304" s="42" t="s">
        <v>12085</v>
      </c>
      <c r="F5304" s="133" t="s">
        <v>12090</v>
      </c>
      <c r="G5304" s="32" t="s">
        <v>103</v>
      </c>
      <c r="H5304" s="33">
        <v>70</v>
      </c>
      <c r="I5304" s="67">
        <v>590000000</v>
      </c>
      <c r="J5304" s="32" t="s">
        <v>7255</v>
      </c>
      <c r="K5304" s="30" t="s">
        <v>6609</v>
      </c>
      <c r="L5304" s="32" t="s">
        <v>12079</v>
      </c>
      <c r="M5304" s="32"/>
      <c r="N5304" s="32" t="s">
        <v>12091</v>
      </c>
      <c r="O5304" s="32" t="s">
        <v>12093</v>
      </c>
      <c r="P5304" s="32"/>
      <c r="Q5304" s="221"/>
      <c r="R5304" s="68"/>
      <c r="S5304" s="72"/>
      <c r="T5304" s="58">
        <v>0</v>
      </c>
      <c r="U5304" s="58">
        <f t="shared" ref="U5304:U5305" si="476">T5304*1.12</f>
        <v>0</v>
      </c>
      <c r="V5304" s="56"/>
      <c r="W5304" s="32">
        <v>2016</v>
      </c>
      <c r="X5304" s="30" t="s">
        <v>14327</v>
      </c>
      <c r="Y5304" s="363"/>
      <c r="Z5304" s="364"/>
      <c r="AA5304" s="364"/>
      <c r="AB5304" s="364"/>
      <c r="AC5304" s="364"/>
      <c r="AD5304" s="364"/>
      <c r="AE5304" s="364"/>
      <c r="AF5304" s="364"/>
      <c r="AG5304" s="364"/>
      <c r="AH5304" s="364"/>
      <c r="AI5304" s="364"/>
      <c r="AJ5304" s="364"/>
      <c r="AK5304" s="364"/>
      <c r="AL5304" s="364"/>
      <c r="AM5304" s="39"/>
      <c r="AN5304" s="39"/>
      <c r="AO5304" s="39"/>
      <c r="AP5304" s="39"/>
      <c r="AQ5304" s="39"/>
      <c r="AR5304" s="39"/>
      <c r="AS5304" s="39"/>
      <c r="AT5304" s="39"/>
      <c r="AU5304" s="39"/>
      <c r="AV5304" s="39"/>
      <c r="AW5304" s="39"/>
      <c r="AX5304" s="39"/>
      <c r="AY5304" s="39"/>
      <c r="AZ5304" s="39"/>
      <c r="BA5304" s="39"/>
      <c r="BB5304" s="39"/>
      <c r="BC5304" s="39"/>
      <c r="BD5304" s="39"/>
      <c r="BE5304" s="39"/>
      <c r="BF5304" s="39"/>
      <c r="BG5304" s="39"/>
      <c r="BH5304" s="39"/>
      <c r="BI5304" s="39"/>
      <c r="BJ5304" s="39"/>
      <c r="BK5304" s="39"/>
    </row>
    <row r="5305" spans="1:63" s="40" customFormat="1" ht="50.1" customHeight="1">
      <c r="A5305" s="30" t="s">
        <v>14328</v>
      </c>
      <c r="B5305" s="30" t="s">
        <v>35</v>
      </c>
      <c r="C5305" s="42" t="s">
        <v>14329</v>
      </c>
      <c r="D5305" s="42" t="s">
        <v>14330</v>
      </c>
      <c r="E5305" s="42" t="s">
        <v>14330</v>
      </c>
      <c r="F5305" s="133" t="s">
        <v>14331</v>
      </c>
      <c r="G5305" s="32" t="s">
        <v>40</v>
      </c>
      <c r="H5305" s="33">
        <v>60</v>
      </c>
      <c r="I5305" s="67">
        <v>590000000</v>
      </c>
      <c r="J5305" s="32" t="s">
        <v>7255</v>
      </c>
      <c r="K5305" s="30" t="s">
        <v>14136</v>
      </c>
      <c r="L5305" s="32" t="s">
        <v>12079</v>
      </c>
      <c r="M5305" s="32"/>
      <c r="N5305" s="32" t="s">
        <v>5229</v>
      </c>
      <c r="O5305" s="32" t="s">
        <v>62</v>
      </c>
      <c r="P5305" s="32"/>
      <c r="Q5305" s="221"/>
      <c r="R5305" s="68"/>
      <c r="S5305" s="72"/>
      <c r="T5305" s="58">
        <v>48100</v>
      </c>
      <c r="U5305" s="58">
        <f t="shared" si="476"/>
        <v>53872.000000000007</v>
      </c>
      <c r="V5305" s="56"/>
      <c r="W5305" s="32">
        <v>2016</v>
      </c>
      <c r="X5305" s="30"/>
      <c r="Y5305" s="363"/>
      <c r="Z5305" s="364"/>
      <c r="AA5305" s="364"/>
      <c r="AB5305" s="364"/>
      <c r="AC5305" s="364"/>
      <c r="AD5305" s="364"/>
      <c r="AE5305" s="364"/>
      <c r="AF5305" s="364"/>
      <c r="AG5305" s="364"/>
      <c r="AH5305" s="364"/>
      <c r="AI5305" s="364"/>
      <c r="AJ5305" s="364"/>
      <c r="AK5305" s="364"/>
      <c r="AL5305" s="364"/>
      <c r="AM5305" s="39"/>
      <c r="AN5305" s="39"/>
      <c r="AO5305" s="39"/>
      <c r="AP5305" s="39"/>
      <c r="AQ5305" s="39"/>
      <c r="AR5305" s="39"/>
      <c r="AS5305" s="39"/>
      <c r="AT5305" s="39"/>
      <c r="AU5305" s="39"/>
      <c r="AV5305" s="39"/>
      <c r="AW5305" s="39"/>
      <c r="AX5305" s="39"/>
      <c r="AY5305" s="39"/>
      <c r="AZ5305" s="39"/>
      <c r="BA5305" s="39"/>
      <c r="BB5305" s="39"/>
      <c r="BC5305" s="39"/>
      <c r="BD5305" s="39"/>
      <c r="BE5305" s="39"/>
      <c r="BF5305" s="39"/>
      <c r="BG5305" s="39"/>
      <c r="BH5305" s="39"/>
      <c r="BI5305" s="39"/>
      <c r="BJ5305" s="39"/>
      <c r="BK5305" s="39"/>
    </row>
    <row r="5306" spans="1:63" ht="50.1" customHeight="1">
      <c r="A5306" s="56" t="s">
        <v>12094</v>
      </c>
      <c r="B5306" s="30" t="s">
        <v>35</v>
      </c>
      <c r="C5306" s="31" t="s">
        <v>12084</v>
      </c>
      <c r="D5306" s="31" t="s">
        <v>12085</v>
      </c>
      <c r="E5306" s="31" t="s">
        <v>12085</v>
      </c>
      <c r="F5306" s="31" t="s">
        <v>12095</v>
      </c>
      <c r="G5306" s="32" t="s">
        <v>103</v>
      </c>
      <c r="H5306" s="33">
        <v>100</v>
      </c>
      <c r="I5306" s="67">
        <v>590000000</v>
      </c>
      <c r="J5306" s="32" t="s">
        <v>41</v>
      </c>
      <c r="K5306" s="32" t="s">
        <v>2101</v>
      </c>
      <c r="L5306" s="32" t="s">
        <v>43</v>
      </c>
      <c r="M5306" s="32" t="s">
        <v>48</v>
      </c>
      <c r="N5306" s="32" t="s">
        <v>12096</v>
      </c>
      <c r="O5306" s="32" t="s">
        <v>12088</v>
      </c>
      <c r="P5306" s="257" t="s">
        <v>48</v>
      </c>
      <c r="Q5306" s="257" t="s">
        <v>48</v>
      </c>
      <c r="R5306" s="258" t="s">
        <v>48</v>
      </c>
      <c r="S5306" s="258" t="s">
        <v>48</v>
      </c>
      <c r="T5306" s="44">
        <v>0</v>
      </c>
      <c r="U5306" s="255">
        <v>0</v>
      </c>
      <c r="V5306" s="259" t="s">
        <v>12097</v>
      </c>
      <c r="W5306" s="32" t="s">
        <v>12066</v>
      </c>
      <c r="X5306" s="33" t="s">
        <v>1042</v>
      </c>
    </row>
    <row r="5307" spans="1:63" s="136" customFormat="1" ht="50.1" customHeight="1">
      <c r="A5307" s="56" t="s">
        <v>12098</v>
      </c>
      <c r="B5307" s="30" t="s">
        <v>35</v>
      </c>
      <c r="C5307" s="31" t="s">
        <v>12084</v>
      </c>
      <c r="D5307" s="31" t="s">
        <v>12085</v>
      </c>
      <c r="E5307" s="31" t="s">
        <v>12085</v>
      </c>
      <c r="F5307" s="31" t="s">
        <v>12095</v>
      </c>
      <c r="G5307" s="32" t="s">
        <v>103</v>
      </c>
      <c r="H5307" s="33">
        <v>100</v>
      </c>
      <c r="I5307" s="67">
        <v>590000000</v>
      </c>
      <c r="J5307" s="32" t="s">
        <v>41</v>
      </c>
      <c r="K5307" s="32" t="s">
        <v>331</v>
      </c>
      <c r="L5307" s="32" t="s">
        <v>43</v>
      </c>
      <c r="M5307" s="32" t="s">
        <v>48</v>
      </c>
      <c r="N5307" s="32" t="s">
        <v>12096</v>
      </c>
      <c r="O5307" s="32" t="s">
        <v>12088</v>
      </c>
      <c r="P5307" s="257" t="s">
        <v>48</v>
      </c>
      <c r="Q5307" s="257" t="s">
        <v>48</v>
      </c>
      <c r="R5307" s="258" t="s">
        <v>48</v>
      </c>
      <c r="S5307" s="258" t="s">
        <v>48</v>
      </c>
      <c r="T5307" s="44">
        <v>520000</v>
      </c>
      <c r="U5307" s="255">
        <f t="shared" ref="U5307:U5330" si="477">T5307*1.12</f>
        <v>582400</v>
      </c>
      <c r="V5307" s="259" t="s">
        <v>12097</v>
      </c>
      <c r="W5307" s="32" t="s">
        <v>12066</v>
      </c>
      <c r="X5307" s="33" t="s">
        <v>48</v>
      </c>
    </row>
    <row r="5308" spans="1:63" s="136" customFormat="1" ht="50.1" customHeight="1">
      <c r="A5308" s="56" t="s">
        <v>12099</v>
      </c>
      <c r="B5308" s="30" t="s">
        <v>35</v>
      </c>
      <c r="C5308" s="31" t="s">
        <v>12100</v>
      </c>
      <c r="D5308" s="31" t="s">
        <v>12101</v>
      </c>
      <c r="E5308" s="31" t="s">
        <v>12101</v>
      </c>
      <c r="F5308" s="31" t="s">
        <v>12101</v>
      </c>
      <c r="G5308" s="32" t="s">
        <v>40</v>
      </c>
      <c r="H5308" s="33">
        <v>100</v>
      </c>
      <c r="I5308" s="67">
        <v>590000000</v>
      </c>
      <c r="J5308" s="32" t="s">
        <v>41</v>
      </c>
      <c r="K5308" s="32" t="s">
        <v>437</v>
      </c>
      <c r="L5308" s="32" t="s">
        <v>41</v>
      </c>
      <c r="M5308" s="32" t="s">
        <v>48</v>
      </c>
      <c r="N5308" s="32" t="s">
        <v>12102</v>
      </c>
      <c r="O5308" s="32" t="s">
        <v>12103</v>
      </c>
      <c r="P5308" s="257" t="s">
        <v>48</v>
      </c>
      <c r="Q5308" s="257" t="s">
        <v>48</v>
      </c>
      <c r="R5308" s="258" t="s">
        <v>48</v>
      </c>
      <c r="S5308" s="258" t="s">
        <v>48</v>
      </c>
      <c r="T5308" s="44">
        <v>0</v>
      </c>
      <c r="U5308" s="255">
        <f t="shared" si="477"/>
        <v>0</v>
      </c>
      <c r="V5308" s="259" t="s">
        <v>48</v>
      </c>
      <c r="W5308" s="32" t="s">
        <v>12066</v>
      </c>
      <c r="X5308" s="33">
        <v>11</v>
      </c>
    </row>
    <row r="5309" spans="1:63" s="40" customFormat="1" ht="50.1" customHeight="1">
      <c r="A5309" s="30" t="s">
        <v>12104</v>
      </c>
      <c r="B5309" s="30" t="s">
        <v>35</v>
      </c>
      <c r="C5309" s="42" t="s">
        <v>12100</v>
      </c>
      <c r="D5309" s="42" t="s">
        <v>12101</v>
      </c>
      <c r="E5309" s="42" t="s">
        <v>12101</v>
      </c>
      <c r="F5309" s="42" t="s">
        <v>12101</v>
      </c>
      <c r="G5309" s="68" t="s">
        <v>40</v>
      </c>
      <c r="H5309" s="351">
        <v>100</v>
      </c>
      <c r="I5309" s="67">
        <v>590000000</v>
      </c>
      <c r="J5309" s="68" t="s">
        <v>41</v>
      </c>
      <c r="K5309" s="30" t="s">
        <v>519</v>
      </c>
      <c r="L5309" s="68" t="s">
        <v>41</v>
      </c>
      <c r="M5309" s="98"/>
      <c r="N5309" s="30" t="s">
        <v>12102</v>
      </c>
      <c r="O5309" s="216" t="s">
        <v>10096</v>
      </c>
      <c r="P5309" s="134"/>
      <c r="Q5309" s="269"/>
      <c r="R5309" s="33"/>
      <c r="S5309" s="32"/>
      <c r="T5309" s="58">
        <v>0</v>
      </c>
      <c r="U5309" s="58">
        <f>T5309*1.12</f>
        <v>0</v>
      </c>
      <c r="V5309" s="98"/>
      <c r="W5309" s="32">
        <v>2016</v>
      </c>
      <c r="X5309" s="32" t="s">
        <v>13978</v>
      </c>
      <c r="Y5309" s="364"/>
      <c r="Z5309" s="364"/>
      <c r="AA5309" s="364"/>
      <c r="AB5309" s="364"/>
      <c r="AC5309" s="364"/>
      <c r="AD5309" s="364"/>
      <c r="AE5309" s="364"/>
      <c r="AF5309" s="364"/>
      <c r="AG5309" s="364"/>
      <c r="AH5309" s="39"/>
      <c r="AI5309" s="39"/>
      <c r="AJ5309" s="39"/>
      <c r="AK5309" s="39"/>
      <c r="AL5309" s="39"/>
      <c r="AM5309" s="39"/>
      <c r="AN5309" s="39"/>
      <c r="AO5309" s="39"/>
      <c r="AP5309" s="39"/>
      <c r="AQ5309" s="39"/>
      <c r="AR5309" s="39"/>
      <c r="AS5309" s="39"/>
      <c r="AT5309" s="39"/>
      <c r="AU5309" s="39"/>
      <c r="AV5309" s="39"/>
      <c r="AW5309" s="39"/>
      <c r="AX5309" s="39"/>
      <c r="AY5309" s="39"/>
      <c r="AZ5309" s="39"/>
      <c r="BA5309" s="39"/>
      <c r="BB5309" s="39"/>
      <c r="BC5309" s="39"/>
      <c r="BD5309" s="39"/>
      <c r="BE5309" s="39"/>
      <c r="BF5309" s="39"/>
    </row>
    <row r="5310" spans="1:63" s="40" customFormat="1" ht="50.1" customHeight="1">
      <c r="A5310" s="30" t="s">
        <v>13979</v>
      </c>
      <c r="B5310" s="30" t="s">
        <v>35</v>
      </c>
      <c r="C5310" s="42" t="s">
        <v>12100</v>
      </c>
      <c r="D5310" s="42" t="s">
        <v>12101</v>
      </c>
      <c r="E5310" s="42" t="s">
        <v>12101</v>
      </c>
      <c r="F5310" s="42" t="s">
        <v>12101</v>
      </c>
      <c r="G5310" s="68" t="s">
        <v>40</v>
      </c>
      <c r="H5310" s="351">
        <v>100</v>
      </c>
      <c r="I5310" s="67">
        <v>590000000</v>
      </c>
      <c r="J5310" s="68" t="s">
        <v>41</v>
      </c>
      <c r="K5310" s="30" t="s">
        <v>13233</v>
      </c>
      <c r="L5310" s="68" t="s">
        <v>41</v>
      </c>
      <c r="M5310" s="98"/>
      <c r="N5310" s="30" t="s">
        <v>13980</v>
      </c>
      <c r="O5310" s="216" t="s">
        <v>10096</v>
      </c>
      <c r="P5310" s="134"/>
      <c r="Q5310" s="269"/>
      <c r="R5310" s="33"/>
      <c r="S5310" s="32"/>
      <c r="T5310" s="58">
        <v>44286</v>
      </c>
      <c r="U5310" s="58">
        <f>T5310*1.12</f>
        <v>49600.320000000007</v>
      </c>
      <c r="V5310" s="98"/>
      <c r="W5310" s="32">
        <v>2016</v>
      </c>
      <c r="X5310" s="98"/>
      <c r="Y5310" s="364"/>
      <c r="Z5310" s="364"/>
      <c r="AA5310" s="364"/>
      <c r="AB5310" s="364"/>
      <c r="AC5310" s="364"/>
      <c r="AD5310" s="364"/>
      <c r="AE5310" s="364"/>
      <c r="AF5310" s="364"/>
      <c r="AG5310" s="364"/>
      <c r="AH5310" s="39"/>
      <c r="AI5310" s="39"/>
      <c r="AJ5310" s="39"/>
      <c r="AK5310" s="39"/>
      <c r="AL5310" s="39"/>
      <c r="AM5310" s="39"/>
      <c r="AN5310" s="39"/>
      <c r="AO5310" s="39"/>
      <c r="AP5310" s="39"/>
      <c r="AQ5310" s="39"/>
      <c r="AR5310" s="39"/>
      <c r="AS5310" s="39"/>
      <c r="AT5310" s="39"/>
      <c r="AU5310" s="39"/>
      <c r="AV5310" s="39"/>
      <c r="AW5310" s="39"/>
      <c r="AX5310" s="39"/>
      <c r="AY5310" s="39"/>
      <c r="AZ5310" s="39"/>
      <c r="BA5310" s="39"/>
      <c r="BB5310" s="39"/>
      <c r="BC5310" s="39"/>
      <c r="BD5310" s="39"/>
      <c r="BE5310" s="39"/>
      <c r="BF5310" s="39"/>
    </row>
    <row r="5311" spans="1:63" s="136" customFormat="1" ht="50.1" customHeight="1">
      <c r="A5311" s="56" t="s">
        <v>12105</v>
      </c>
      <c r="B5311" s="30" t="s">
        <v>35</v>
      </c>
      <c r="C5311" s="31" t="s">
        <v>12100</v>
      </c>
      <c r="D5311" s="31" t="s">
        <v>12101</v>
      </c>
      <c r="E5311" s="31" t="s">
        <v>12101</v>
      </c>
      <c r="F5311" s="31" t="s">
        <v>12101</v>
      </c>
      <c r="G5311" s="32" t="s">
        <v>40</v>
      </c>
      <c r="H5311" s="33">
        <v>100</v>
      </c>
      <c r="I5311" s="67">
        <v>590000000</v>
      </c>
      <c r="J5311" s="32" t="s">
        <v>41</v>
      </c>
      <c r="K5311" s="32" t="s">
        <v>818</v>
      </c>
      <c r="L5311" s="32" t="s">
        <v>41</v>
      </c>
      <c r="M5311" s="32" t="s">
        <v>48</v>
      </c>
      <c r="N5311" s="32" t="s">
        <v>12102</v>
      </c>
      <c r="O5311" s="32" t="s">
        <v>12103</v>
      </c>
      <c r="P5311" s="257" t="s">
        <v>48</v>
      </c>
      <c r="Q5311" s="257" t="s">
        <v>48</v>
      </c>
      <c r="R5311" s="258" t="s">
        <v>48</v>
      </c>
      <c r="S5311" s="258" t="s">
        <v>48</v>
      </c>
      <c r="T5311" s="44">
        <v>0</v>
      </c>
      <c r="U5311" s="255">
        <f>T5311*1.12</f>
        <v>0</v>
      </c>
      <c r="V5311" s="259" t="s">
        <v>48</v>
      </c>
      <c r="W5311" s="32" t="s">
        <v>12066</v>
      </c>
      <c r="X5311" s="33">
        <v>11</v>
      </c>
    </row>
    <row r="5312" spans="1:63" s="270" customFormat="1" ht="50.1" customHeight="1">
      <c r="A5312" s="260" t="s">
        <v>12106</v>
      </c>
      <c r="B5312" s="30" t="s">
        <v>35</v>
      </c>
      <c r="C5312" s="42" t="s">
        <v>12100</v>
      </c>
      <c r="D5312" s="42" t="s">
        <v>12101</v>
      </c>
      <c r="E5312" s="42" t="s">
        <v>12101</v>
      </c>
      <c r="F5312" s="42" t="s">
        <v>12101</v>
      </c>
      <c r="G5312" s="68" t="s">
        <v>40</v>
      </c>
      <c r="H5312" s="67" t="s">
        <v>95</v>
      </c>
      <c r="I5312" s="67">
        <v>590000000</v>
      </c>
      <c r="J5312" s="68" t="s">
        <v>41</v>
      </c>
      <c r="K5312" s="98" t="s">
        <v>824</v>
      </c>
      <c r="L5312" s="68" t="s">
        <v>41</v>
      </c>
      <c r="M5312" s="125"/>
      <c r="N5312" s="30" t="s">
        <v>12102</v>
      </c>
      <c r="O5312" s="216" t="s">
        <v>10096</v>
      </c>
      <c r="P5312" s="134"/>
      <c r="Q5312" s="269"/>
      <c r="R5312" s="33"/>
      <c r="S5312" s="32"/>
      <c r="T5312" s="44">
        <v>133928.57142857142</v>
      </c>
      <c r="U5312" s="44">
        <f t="shared" si="477"/>
        <v>150000</v>
      </c>
      <c r="V5312" s="125"/>
      <c r="W5312" s="32">
        <v>2016</v>
      </c>
      <c r="X5312" s="125"/>
    </row>
    <row r="5313" spans="1:24" s="136" customFormat="1" ht="50.1" customHeight="1">
      <c r="A5313" s="56" t="s">
        <v>12107</v>
      </c>
      <c r="B5313" s="30" t="s">
        <v>35</v>
      </c>
      <c r="C5313" s="31" t="s">
        <v>12108</v>
      </c>
      <c r="D5313" s="31" t="s">
        <v>12109</v>
      </c>
      <c r="E5313" s="31" t="s">
        <v>12109</v>
      </c>
      <c r="F5313" s="31" t="s">
        <v>48</v>
      </c>
      <c r="G5313" s="32" t="s">
        <v>40</v>
      </c>
      <c r="H5313" s="33">
        <v>100</v>
      </c>
      <c r="I5313" s="67">
        <v>590000000</v>
      </c>
      <c r="J5313" s="32" t="s">
        <v>41</v>
      </c>
      <c r="K5313" s="32" t="s">
        <v>12110</v>
      </c>
      <c r="L5313" s="32" t="s">
        <v>83</v>
      </c>
      <c r="M5313" s="32" t="s">
        <v>48</v>
      </c>
      <c r="N5313" s="32" t="s">
        <v>12111</v>
      </c>
      <c r="O5313" s="32" t="s">
        <v>95</v>
      </c>
      <c r="P5313" s="257" t="s">
        <v>48</v>
      </c>
      <c r="Q5313" s="257" t="s">
        <v>48</v>
      </c>
      <c r="R5313" s="258" t="s">
        <v>48</v>
      </c>
      <c r="S5313" s="258" t="s">
        <v>48</v>
      </c>
      <c r="T5313" s="44">
        <v>1000000</v>
      </c>
      <c r="U5313" s="255">
        <f t="shared" si="477"/>
        <v>1120000</v>
      </c>
      <c r="V5313" s="259" t="s">
        <v>48</v>
      </c>
      <c r="W5313" s="32" t="s">
        <v>12066</v>
      </c>
      <c r="X5313" s="33" t="s">
        <v>48</v>
      </c>
    </row>
    <row r="5314" spans="1:24" s="136" customFormat="1" ht="50.1" customHeight="1">
      <c r="A5314" s="56" t="s">
        <v>12112</v>
      </c>
      <c r="B5314" s="30" t="s">
        <v>35</v>
      </c>
      <c r="C5314" s="31" t="s">
        <v>12113</v>
      </c>
      <c r="D5314" s="31" t="s">
        <v>12114</v>
      </c>
      <c r="E5314" s="31" t="s">
        <v>12114</v>
      </c>
      <c r="F5314" s="31" t="s">
        <v>12115</v>
      </c>
      <c r="G5314" s="32" t="s">
        <v>40</v>
      </c>
      <c r="H5314" s="33">
        <v>100</v>
      </c>
      <c r="I5314" s="67">
        <v>590000000</v>
      </c>
      <c r="J5314" s="32" t="s">
        <v>41</v>
      </c>
      <c r="K5314" s="32" t="s">
        <v>12116</v>
      </c>
      <c r="L5314" s="32" t="s">
        <v>41</v>
      </c>
      <c r="M5314" s="32" t="s">
        <v>48</v>
      </c>
      <c r="N5314" s="32" t="s">
        <v>12102</v>
      </c>
      <c r="O5314" s="32" t="s">
        <v>12117</v>
      </c>
      <c r="P5314" s="257" t="s">
        <v>48</v>
      </c>
      <c r="Q5314" s="257" t="s">
        <v>48</v>
      </c>
      <c r="R5314" s="258" t="s">
        <v>48</v>
      </c>
      <c r="S5314" s="258" t="s">
        <v>48</v>
      </c>
      <c r="T5314" s="44">
        <v>0</v>
      </c>
      <c r="U5314" s="255">
        <f t="shared" si="477"/>
        <v>0</v>
      </c>
      <c r="V5314" s="259" t="s">
        <v>48</v>
      </c>
      <c r="W5314" s="32" t="s">
        <v>12066</v>
      </c>
      <c r="X5314" s="33">
        <v>11</v>
      </c>
    </row>
    <row r="5315" spans="1:24" s="301" customFormat="1" ht="50.1" customHeight="1">
      <c r="A5315" s="260" t="s">
        <v>12118</v>
      </c>
      <c r="B5315" s="30" t="s">
        <v>35</v>
      </c>
      <c r="C5315" s="271" t="s">
        <v>12113</v>
      </c>
      <c r="D5315" s="66" t="s">
        <v>12114</v>
      </c>
      <c r="E5315" s="66" t="s">
        <v>12114</v>
      </c>
      <c r="F5315" s="66" t="s">
        <v>12115</v>
      </c>
      <c r="G5315" s="268" t="s">
        <v>40</v>
      </c>
      <c r="H5315" s="267" t="s">
        <v>95</v>
      </c>
      <c r="I5315" s="67">
        <v>590000000</v>
      </c>
      <c r="J5315" s="268" t="s">
        <v>41</v>
      </c>
      <c r="K5315" s="48" t="s">
        <v>1820</v>
      </c>
      <c r="L5315" s="268" t="s">
        <v>41</v>
      </c>
      <c r="M5315" s="272"/>
      <c r="N5315" s="30" t="s">
        <v>12119</v>
      </c>
      <c r="O5315" s="32" t="s">
        <v>12093</v>
      </c>
      <c r="P5315" s="134"/>
      <c r="Q5315" s="269"/>
      <c r="R5315" s="33"/>
      <c r="S5315" s="98"/>
      <c r="T5315" s="44">
        <v>357142.85</v>
      </c>
      <c r="U5315" s="44">
        <f>T5315*1.12</f>
        <v>399999.99200000003</v>
      </c>
      <c r="V5315" s="98"/>
      <c r="W5315" s="32">
        <v>2016</v>
      </c>
      <c r="X5315" s="108"/>
    </row>
    <row r="5316" spans="1:24" s="136" customFormat="1" ht="50.1" customHeight="1">
      <c r="A5316" s="56" t="s">
        <v>12120</v>
      </c>
      <c r="B5316" s="30" t="s">
        <v>35</v>
      </c>
      <c r="C5316" s="31" t="s">
        <v>12121</v>
      </c>
      <c r="D5316" s="31" t="s">
        <v>12122</v>
      </c>
      <c r="E5316" s="31" t="s">
        <v>12122</v>
      </c>
      <c r="F5316" s="31" t="s">
        <v>12123</v>
      </c>
      <c r="G5316" s="32" t="s">
        <v>103</v>
      </c>
      <c r="H5316" s="33">
        <v>100</v>
      </c>
      <c r="I5316" s="67">
        <v>590000000</v>
      </c>
      <c r="J5316" s="32" t="s">
        <v>41</v>
      </c>
      <c r="K5316" s="32" t="s">
        <v>224</v>
      </c>
      <c r="L5316" s="32" t="s">
        <v>43</v>
      </c>
      <c r="M5316" s="32" t="s">
        <v>48</v>
      </c>
      <c r="N5316" s="32" t="s">
        <v>12124</v>
      </c>
      <c r="O5316" s="32" t="s">
        <v>12117</v>
      </c>
      <c r="P5316" s="257" t="s">
        <v>48</v>
      </c>
      <c r="Q5316" s="257" t="s">
        <v>48</v>
      </c>
      <c r="R5316" s="258" t="s">
        <v>48</v>
      </c>
      <c r="S5316" s="258" t="s">
        <v>48</v>
      </c>
      <c r="T5316" s="44">
        <v>0</v>
      </c>
      <c r="U5316" s="255">
        <f>T5316*1.12</f>
        <v>0</v>
      </c>
      <c r="V5316" s="259" t="s">
        <v>48</v>
      </c>
      <c r="W5316" s="32" t="s">
        <v>12066</v>
      </c>
      <c r="X5316" s="33">
        <v>11</v>
      </c>
    </row>
    <row r="5317" spans="1:24" s="301" customFormat="1" ht="50.1" customHeight="1">
      <c r="A5317" s="260" t="s">
        <v>12125</v>
      </c>
      <c r="B5317" s="30" t="s">
        <v>35</v>
      </c>
      <c r="C5317" s="42" t="s">
        <v>12121</v>
      </c>
      <c r="D5317" s="42" t="s">
        <v>12122</v>
      </c>
      <c r="E5317" s="42" t="s">
        <v>12122</v>
      </c>
      <c r="F5317" s="66" t="s">
        <v>12123</v>
      </c>
      <c r="G5317" s="68" t="s">
        <v>103</v>
      </c>
      <c r="H5317" s="33">
        <v>100</v>
      </c>
      <c r="I5317" s="67">
        <v>590000000</v>
      </c>
      <c r="J5317" s="68" t="s">
        <v>41</v>
      </c>
      <c r="K5317" s="30" t="s">
        <v>1296</v>
      </c>
      <c r="L5317" s="68" t="s">
        <v>43</v>
      </c>
      <c r="M5317" s="68"/>
      <c r="N5317" s="68" t="s">
        <v>12126</v>
      </c>
      <c r="O5317" s="32" t="s">
        <v>12093</v>
      </c>
      <c r="P5317" s="261"/>
      <c r="Q5317" s="262"/>
      <c r="R5317" s="261"/>
      <c r="S5317" s="263"/>
      <c r="T5317" s="210">
        <v>1400000</v>
      </c>
      <c r="U5317" s="44">
        <f>T5317*1.12</f>
        <v>1568000.0000000002</v>
      </c>
      <c r="V5317" s="30"/>
      <c r="W5317" s="32">
        <v>2016</v>
      </c>
      <c r="X5317" s="30"/>
    </row>
    <row r="5318" spans="1:24" s="136" customFormat="1" ht="50.1" customHeight="1">
      <c r="A5318" s="56" t="s">
        <v>12127</v>
      </c>
      <c r="B5318" s="30" t="s">
        <v>35</v>
      </c>
      <c r="C5318" s="31" t="s">
        <v>12128</v>
      </c>
      <c r="D5318" s="31" t="s">
        <v>12129</v>
      </c>
      <c r="E5318" s="31" t="s">
        <v>12129</v>
      </c>
      <c r="F5318" s="31" t="s">
        <v>48</v>
      </c>
      <c r="G5318" s="32" t="s">
        <v>40</v>
      </c>
      <c r="H5318" s="33">
        <v>100</v>
      </c>
      <c r="I5318" s="67">
        <v>590000000</v>
      </c>
      <c r="J5318" s="32" t="s">
        <v>41</v>
      </c>
      <c r="K5318" s="32" t="s">
        <v>12130</v>
      </c>
      <c r="L5318" s="32" t="s">
        <v>83</v>
      </c>
      <c r="M5318" s="32" t="s">
        <v>48</v>
      </c>
      <c r="N5318" s="32" t="s">
        <v>12131</v>
      </c>
      <c r="O5318" s="32" t="s">
        <v>398</v>
      </c>
      <c r="P5318" s="257" t="s">
        <v>48</v>
      </c>
      <c r="Q5318" s="257" t="s">
        <v>48</v>
      </c>
      <c r="R5318" s="258" t="s">
        <v>48</v>
      </c>
      <c r="S5318" s="258" t="s">
        <v>48</v>
      </c>
      <c r="T5318" s="44">
        <v>1200000</v>
      </c>
      <c r="U5318" s="255">
        <f t="shared" si="477"/>
        <v>1344000.0000000002</v>
      </c>
      <c r="V5318" s="259" t="s">
        <v>48</v>
      </c>
      <c r="W5318" s="32" t="s">
        <v>12066</v>
      </c>
      <c r="X5318" s="33" t="s">
        <v>48</v>
      </c>
    </row>
    <row r="5319" spans="1:24" ht="50.1" customHeight="1">
      <c r="A5319" s="56" t="s">
        <v>12132</v>
      </c>
      <c r="B5319" s="30" t="s">
        <v>35</v>
      </c>
      <c r="C5319" s="31" t="s">
        <v>12133</v>
      </c>
      <c r="D5319" s="31" t="s">
        <v>12134</v>
      </c>
      <c r="E5319" s="31" t="s">
        <v>12134</v>
      </c>
      <c r="F5319" s="31" t="s">
        <v>12135</v>
      </c>
      <c r="G5319" s="32" t="s">
        <v>103</v>
      </c>
      <c r="H5319" s="33">
        <v>60</v>
      </c>
      <c r="I5319" s="67">
        <v>590000000</v>
      </c>
      <c r="J5319" s="32" t="s">
        <v>41</v>
      </c>
      <c r="K5319" s="32" t="s">
        <v>224</v>
      </c>
      <c r="L5319" s="32" t="s">
        <v>43</v>
      </c>
      <c r="M5319" s="32" t="s">
        <v>48</v>
      </c>
      <c r="N5319" s="32" t="s">
        <v>12065</v>
      </c>
      <c r="O5319" s="32" t="s">
        <v>111</v>
      </c>
      <c r="P5319" s="257" t="s">
        <v>48</v>
      </c>
      <c r="Q5319" s="257" t="s">
        <v>48</v>
      </c>
      <c r="R5319" s="258" t="s">
        <v>48</v>
      </c>
      <c r="S5319" s="258" t="s">
        <v>48</v>
      </c>
      <c r="T5319" s="44">
        <v>0</v>
      </c>
      <c r="U5319" s="255">
        <f t="shared" si="477"/>
        <v>0</v>
      </c>
      <c r="V5319" s="259" t="s">
        <v>48</v>
      </c>
      <c r="W5319" s="32" t="s">
        <v>12066</v>
      </c>
      <c r="X5319" s="33">
        <v>11</v>
      </c>
    </row>
    <row r="5320" spans="1:24" ht="50.1" customHeight="1">
      <c r="A5320" s="30" t="s">
        <v>12136</v>
      </c>
      <c r="B5320" s="30" t="s">
        <v>35</v>
      </c>
      <c r="C5320" s="42" t="s">
        <v>12133</v>
      </c>
      <c r="D5320" s="133" t="s">
        <v>12134</v>
      </c>
      <c r="E5320" s="133" t="s">
        <v>12134</v>
      </c>
      <c r="F5320" s="133" t="s">
        <v>12135</v>
      </c>
      <c r="G5320" s="68" t="s">
        <v>103</v>
      </c>
      <c r="H5320" s="440">
        <v>60</v>
      </c>
      <c r="I5320" s="67">
        <v>590000000</v>
      </c>
      <c r="J5320" s="68" t="s">
        <v>41</v>
      </c>
      <c r="K5320" s="30" t="s">
        <v>1296</v>
      </c>
      <c r="L5320" s="68" t="s">
        <v>43</v>
      </c>
      <c r="M5320" s="68"/>
      <c r="N5320" s="68" t="s">
        <v>12065</v>
      </c>
      <c r="O5320" s="32" t="s">
        <v>115</v>
      </c>
      <c r="P5320" s="441"/>
      <c r="Q5320" s="273"/>
      <c r="R5320" s="441"/>
      <c r="S5320" s="442"/>
      <c r="T5320" s="58">
        <v>0</v>
      </c>
      <c r="U5320" s="58">
        <f>T5320*1.12</f>
        <v>0</v>
      </c>
      <c r="V5320" s="30"/>
      <c r="W5320" s="32">
        <v>2016</v>
      </c>
      <c r="X5320" s="30" t="s">
        <v>14378</v>
      </c>
    </row>
    <row r="5321" spans="1:24" ht="50.1" customHeight="1">
      <c r="A5321" s="30" t="s">
        <v>14379</v>
      </c>
      <c r="B5321" s="30" t="s">
        <v>35</v>
      </c>
      <c r="C5321" s="42" t="s">
        <v>12133</v>
      </c>
      <c r="D5321" s="133" t="s">
        <v>12134</v>
      </c>
      <c r="E5321" s="133" t="s">
        <v>12134</v>
      </c>
      <c r="F5321" s="133" t="s">
        <v>14380</v>
      </c>
      <c r="G5321" s="68" t="s">
        <v>40</v>
      </c>
      <c r="H5321" s="440">
        <v>60</v>
      </c>
      <c r="I5321" s="67">
        <v>590000000</v>
      </c>
      <c r="J5321" s="68" t="s">
        <v>41</v>
      </c>
      <c r="K5321" s="30" t="s">
        <v>14136</v>
      </c>
      <c r="L5321" s="68" t="s">
        <v>43</v>
      </c>
      <c r="M5321" s="68"/>
      <c r="N5321" s="68" t="s">
        <v>12932</v>
      </c>
      <c r="O5321" s="32" t="s">
        <v>11565</v>
      </c>
      <c r="P5321" s="441"/>
      <c r="Q5321" s="273"/>
      <c r="R5321" s="441"/>
      <c r="S5321" s="442"/>
      <c r="T5321" s="58">
        <v>180000</v>
      </c>
      <c r="U5321" s="58">
        <f>T5321*1.12</f>
        <v>201600.00000000003</v>
      </c>
      <c r="V5321" s="30"/>
      <c r="W5321" s="32">
        <v>2016</v>
      </c>
      <c r="X5321" s="30"/>
    </row>
    <row r="5322" spans="1:24" ht="50.1" customHeight="1">
      <c r="A5322" s="56" t="s">
        <v>12137</v>
      </c>
      <c r="B5322" s="30" t="s">
        <v>35</v>
      </c>
      <c r="C5322" s="31" t="s">
        <v>12138</v>
      </c>
      <c r="D5322" s="31" t="s">
        <v>12139</v>
      </c>
      <c r="E5322" s="31" t="s">
        <v>12139</v>
      </c>
      <c r="F5322" s="31" t="s">
        <v>12140</v>
      </c>
      <c r="G5322" s="32" t="s">
        <v>40</v>
      </c>
      <c r="H5322" s="33">
        <v>80</v>
      </c>
      <c r="I5322" s="67">
        <v>590000000</v>
      </c>
      <c r="J5322" s="32" t="s">
        <v>41</v>
      </c>
      <c r="K5322" s="32" t="s">
        <v>224</v>
      </c>
      <c r="L5322" s="32" t="s">
        <v>43</v>
      </c>
      <c r="M5322" s="32" t="s">
        <v>48</v>
      </c>
      <c r="N5322" s="32" t="s">
        <v>12065</v>
      </c>
      <c r="O5322" s="32" t="s">
        <v>111</v>
      </c>
      <c r="P5322" s="257" t="s">
        <v>48</v>
      </c>
      <c r="Q5322" s="257" t="s">
        <v>48</v>
      </c>
      <c r="R5322" s="258" t="s">
        <v>48</v>
      </c>
      <c r="S5322" s="258" t="s">
        <v>48</v>
      </c>
      <c r="T5322" s="44">
        <v>800000</v>
      </c>
      <c r="U5322" s="255">
        <f t="shared" si="477"/>
        <v>896000.00000000012</v>
      </c>
      <c r="V5322" s="259" t="s">
        <v>48</v>
      </c>
      <c r="W5322" s="32" t="s">
        <v>12066</v>
      </c>
      <c r="X5322" s="33" t="s">
        <v>48</v>
      </c>
    </row>
    <row r="5323" spans="1:24" ht="50.1" customHeight="1">
      <c r="A5323" s="56" t="s">
        <v>12141</v>
      </c>
      <c r="B5323" s="30" t="s">
        <v>35</v>
      </c>
      <c r="C5323" s="31" t="s">
        <v>12142</v>
      </c>
      <c r="D5323" s="31" t="s">
        <v>12143</v>
      </c>
      <c r="E5323" s="31" t="s">
        <v>12144</v>
      </c>
      <c r="F5323" s="31" t="s">
        <v>12145</v>
      </c>
      <c r="G5323" s="32" t="s">
        <v>40</v>
      </c>
      <c r="H5323" s="33">
        <v>50</v>
      </c>
      <c r="I5323" s="67">
        <v>590000000</v>
      </c>
      <c r="J5323" s="32" t="s">
        <v>7942</v>
      </c>
      <c r="K5323" s="32" t="s">
        <v>331</v>
      </c>
      <c r="L5323" s="32" t="s">
        <v>8190</v>
      </c>
      <c r="M5323" s="32" t="s">
        <v>48</v>
      </c>
      <c r="N5323" s="32" t="s">
        <v>5908</v>
      </c>
      <c r="O5323" s="32" t="s">
        <v>12088</v>
      </c>
      <c r="P5323" s="257" t="s">
        <v>48</v>
      </c>
      <c r="Q5323" s="257" t="s">
        <v>48</v>
      </c>
      <c r="R5323" s="258" t="s">
        <v>48</v>
      </c>
      <c r="S5323" s="258" t="s">
        <v>48</v>
      </c>
      <c r="T5323" s="44">
        <v>15357.14</v>
      </c>
      <c r="U5323" s="255">
        <f t="shared" si="477"/>
        <v>17199.996800000001</v>
      </c>
      <c r="V5323" s="259" t="s">
        <v>48</v>
      </c>
      <c r="W5323" s="32" t="s">
        <v>12066</v>
      </c>
      <c r="X5323" s="33" t="s">
        <v>48</v>
      </c>
    </row>
    <row r="5324" spans="1:24" ht="50.1" customHeight="1">
      <c r="A5324" s="56" t="s">
        <v>12146</v>
      </c>
      <c r="B5324" s="30" t="s">
        <v>35</v>
      </c>
      <c r="C5324" s="31" t="s">
        <v>12138</v>
      </c>
      <c r="D5324" s="31" t="s">
        <v>12139</v>
      </c>
      <c r="E5324" s="31" t="s">
        <v>12139</v>
      </c>
      <c r="F5324" s="31" t="s">
        <v>12140</v>
      </c>
      <c r="G5324" s="32" t="s">
        <v>40</v>
      </c>
      <c r="H5324" s="33">
        <v>80</v>
      </c>
      <c r="I5324" s="67">
        <v>590000000</v>
      </c>
      <c r="J5324" s="32" t="s">
        <v>41</v>
      </c>
      <c r="K5324" s="32" t="s">
        <v>12147</v>
      </c>
      <c r="L5324" s="32" t="s">
        <v>43</v>
      </c>
      <c r="M5324" s="32" t="s">
        <v>48</v>
      </c>
      <c r="N5324" s="32" t="s">
        <v>12148</v>
      </c>
      <c r="O5324" s="32" t="s">
        <v>111</v>
      </c>
      <c r="P5324" s="257" t="s">
        <v>48</v>
      </c>
      <c r="Q5324" s="257" t="s">
        <v>48</v>
      </c>
      <c r="R5324" s="258" t="s">
        <v>48</v>
      </c>
      <c r="S5324" s="258" t="s">
        <v>48</v>
      </c>
      <c r="T5324" s="44">
        <v>930000</v>
      </c>
      <c r="U5324" s="255">
        <f t="shared" si="477"/>
        <v>1041600.0000000001</v>
      </c>
      <c r="V5324" s="259" t="s">
        <v>48</v>
      </c>
      <c r="W5324" s="32" t="s">
        <v>12066</v>
      </c>
      <c r="X5324" s="33" t="s">
        <v>48</v>
      </c>
    </row>
    <row r="5325" spans="1:24" s="40" customFormat="1" ht="50.1" customHeight="1">
      <c r="A5325" s="56" t="s">
        <v>12149</v>
      </c>
      <c r="B5325" s="30" t="s">
        <v>35</v>
      </c>
      <c r="C5325" s="31" t="s">
        <v>12150</v>
      </c>
      <c r="D5325" s="31" t="s">
        <v>12151</v>
      </c>
      <c r="E5325" s="31" t="s">
        <v>12151</v>
      </c>
      <c r="F5325" s="31" t="s">
        <v>12152</v>
      </c>
      <c r="G5325" s="32" t="s">
        <v>103</v>
      </c>
      <c r="H5325" s="33">
        <v>70</v>
      </c>
      <c r="I5325" s="67">
        <v>590000000</v>
      </c>
      <c r="J5325" s="32" t="s">
        <v>394</v>
      </c>
      <c r="K5325" s="32" t="s">
        <v>4155</v>
      </c>
      <c r="L5325" s="32" t="s">
        <v>83</v>
      </c>
      <c r="M5325" s="32" t="s">
        <v>48</v>
      </c>
      <c r="N5325" s="32" t="s">
        <v>12153</v>
      </c>
      <c r="O5325" s="32" t="s">
        <v>12088</v>
      </c>
      <c r="P5325" s="257" t="s">
        <v>48</v>
      </c>
      <c r="Q5325" s="257" t="s">
        <v>48</v>
      </c>
      <c r="R5325" s="258" t="s">
        <v>48</v>
      </c>
      <c r="S5325" s="258" t="s">
        <v>48</v>
      </c>
      <c r="T5325" s="44">
        <v>0</v>
      </c>
      <c r="U5325" s="255">
        <f>T5325*1.12</f>
        <v>0</v>
      </c>
      <c r="V5325" s="259" t="s">
        <v>48</v>
      </c>
      <c r="W5325" s="32">
        <v>2016</v>
      </c>
      <c r="X5325" s="33" t="s">
        <v>12154</v>
      </c>
    </row>
    <row r="5326" spans="1:24" s="40" customFormat="1" ht="50.1" customHeight="1">
      <c r="A5326" s="56" t="s">
        <v>12155</v>
      </c>
      <c r="B5326" s="30" t="s">
        <v>35</v>
      </c>
      <c r="C5326" s="31" t="s">
        <v>12150</v>
      </c>
      <c r="D5326" s="31" t="s">
        <v>12151</v>
      </c>
      <c r="E5326" s="31" t="s">
        <v>12151</v>
      </c>
      <c r="F5326" s="31" t="s">
        <v>12152</v>
      </c>
      <c r="G5326" s="32" t="s">
        <v>40</v>
      </c>
      <c r="H5326" s="33">
        <v>70</v>
      </c>
      <c r="I5326" s="67">
        <v>590000000</v>
      </c>
      <c r="J5326" s="32" t="s">
        <v>394</v>
      </c>
      <c r="K5326" s="32" t="s">
        <v>12156</v>
      </c>
      <c r="L5326" s="32" t="s">
        <v>83</v>
      </c>
      <c r="M5326" s="32" t="s">
        <v>48</v>
      </c>
      <c r="N5326" s="32" t="s">
        <v>12153</v>
      </c>
      <c r="O5326" s="32" t="s">
        <v>483</v>
      </c>
      <c r="P5326" s="257" t="s">
        <v>48</v>
      </c>
      <c r="Q5326" s="257" t="s">
        <v>48</v>
      </c>
      <c r="R5326" s="258" t="s">
        <v>48</v>
      </c>
      <c r="S5326" s="258" t="s">
        <v>48</v>
      </c>
      <c r="T5326" s="44">
        <v>1890000</v>
      </c>
      <c r="U5326" s="255">
        <f>T5326*1.12</f>
        <v>2116800</v>
      </c>
      <c r="V5326" s="259" t="s">
        <v>48</v>
      </c>
      <c r="W5326" s="32">
        <v>2016</v>
      </c>
      <c r="X5326" s="33" t="s">
        <v>48</v>
      </c>
    </row>
    <row r="5327" spans="1:24" ht="50.1" customHeight="1">
      <c r="A5327" s="56" t="s">
        <v>12157</v>
      </c>
      <c r="B5327" s="30" t="s">
        <v>35</v>
      </c>
      <c r="C5327" s="31" t="s">
        <v>12158</v>
      </c>
      <c r="D5327" s="31" t="s">
        <v>12159</v>
      </c>
      <c r="E5327" s="31" t="s">
        <v>12159</v>
      </c>
      <c r="F5327" s="31" t="s">
        <v>12160</v>
      </c>
      <c r="G5327" s="32" t="s">
        <v>40</v>
      </c>
      <c r="H5327" s="33">
        <v>60</v>
      </c>
      <c r="I5327" s="67">
        <v>590000000</v>
      </c>
      <c r="J5327" s="32" t="s">
        <v>41</v>
      </c>
      <c r="K5327" s="32" t="s">
        <v>957</v>
      </c>
      <c r="L5327" s="32" t="s">
        <v>43</v>
      </c>
      <c r="M5327" s="32" t="s">
        <v>48</v>
      </c>
      <c r="N5327" s="32" t="s">
        <v>12161</v>
      </c>
      <c r="O5327" s="32" t="s">
        <v>62</v>
      </c>
      <c r="P5327" s="257" t="s">
        <v>48</v>
      </c>
      <c r="Q5327" s="257" t="s">
        <v>48</v>
      </c>
      <c r="R5327" s="258" t="s">
        <v>48</v>
      </c>
      <c r="S5327" s="258" t="s">
        <v>48</v>
      </c>
      <c r="T5327" s="44">
        <v>59825</v>
      </c>
      <c r="U5327" s="255">
        <f t="shared" si="477"/>
        <v>67004</v>
      </c>
      <c r="V5327" s="259" t="s">
        <v>48</v>
      </c>
      <c r="W5327" s="32" t="s">
        <v>12066</v>
      </c>
      <c r="X5327" s="33" t="s">
        <v>48</v>
      </c>
    </row>
    <row r="5328" spans="1:24" ht="50.1" customHeight="1">
      <c r="A5328" s="56" t="s">
        <v>12162</v>
      </c>
      <c r="B5328" s="30" t="s">
        <v>35</v>
      </c>
      <c r="C5328" s="31" t="s">
        <v>12142</v>
      </c>
      <c r="D5328" s="31" t="s">
        <v>12143</v>
      </c>
      <c r="E5328" s="31" t="s">
        <v>12144</v>
      </c>
      <c r="F5328" s="31" t="s">
        <v>12163</v>
      </c>
      <c r="G5328" s="32" t="s">
        <v>40</v>
      </c>
      <c r="H5328" s="33">
        <v>50</v>
      </c>
      <c r="I5328" s="67">
        <v>590000000</v>
      </c>
      <c r="J5328" s="32" t="s">
        <v>7942</v>
      </c>
      <c r="K5328" s="32" t="s">
        <v>957</v>
      </c>
      <c r="L5328" s="32" t="s">
        <v>8190</v>
      </c>
      <c r="M5328" s="32" t="s">
        <v>48</v>
      </c>
      <c r="N5328" s="32" t="s">
        <v>85</v>
      </c>
      <c r="O5328" s="32" t="s">
        <v>2295</v>
      </c>
      <c r="P5328" s="257" t="s">
        <v>48</v>
      </c>
      <c r="Q5328" s="257" t="s">
        <v>48</v>
      </c>
      <c r="R5328" s="258" t="s">
        <v>48</v>
      </c>
      <c r="S5328" s="258" t="s">
        <v>48</v>
      </c>
      <c r="T5328" s="44">
        <v>9650</v>
      </c>
      <c r="U5328" s="255">
        <f t="shared" si="477"/>
        <v>10808.000000000002</v>
      </c>
      <c r="V5328" s="259" t="s">
        <v>48</v>
      </c>
      <c r="W5328" s="32" t="s">
        <v>12066</v>
      </c>
      <c r="X5328" s="33" t="s">
        <v>48</v>
      </c>
    </row>
    <row r="5329" spans="1:58" ht="50.1" customHeight="1">
      <c r="A5329" s="56" t="s">
        <v>12164</v>
      </c>
      <c r="B5329" s="30" t="s">
        <v>35</v>
      </c>
      <c r="C5329" s="31" t="s">
        <v>12165</v>
      </c>
      <c r="D5329" s="31" t="s">
        <v>12166</v>
      </c>
      <c r="E5329" s="31" t="s">
        <v>12166</v>
      </c>
      <c r="F5329" s="31" t="s">
        <v>12167</v>
      </c>
      <c r="G5329" s="32" t="s">
        <v>40</v>
      </c>
      <c r="H5329" s="33">
        <v>25</v>
      </c>
      <c r="I5329" s="67">
        <v>590000000</v>
      </c>
      <c r="J5329" s="32" t="s">
        <v>41</v>
      </c>
      <c r="K5329" s="32" t="s">
        <v>61</v>
      </c>
      <c r="L5329" s="32" t="s">
        <v>83</v>
      </c>
      <c r="M5329" s="32" t="s">
        <v>48</v>
      </c>
      <c r="N5329" s="32" t="s">
        <v>12168</v>
      </c>
      <c r="O5329" s="32" t="s">
        <v>12169</v>
      </c>
      <c r="P5329" s="257" t="s">
        <v>48</v>
      </c>
      <c r="Q5329" s="257" t="s">
        <v>48</v>
      </c>
      <c r="R5329" s="258" t="s">
        <v>48</v>
      </c>
      <c r="S5329" s="258" t="s">
        <v>48</v>
      </c>
      <c r="T5329" s="44">
        <v>480000</v>
      </c>
      <c r="U5329" s="255">
        <f t="shared" si="477"/>
        <v>537600</v>
      </c>
      <c r="V5329" s="259" t="s">
        <v>48</v>
      </c>
      <c r="W5329" s="32" t="s">
        <v>12066</v>
      </c>
      <c r="X5329" s="33" t="s">
        <v>48</v>
      </c>
    </row>
    <row r="5330" spans="1:58" ht="50.1" customHeight="1">
      <c r="A5330" s="56" t="s">
        <v>12170</v>
      </c>
      <c r="B5330" s="30" t="s">
        <v>35</v>
      </c>
      <c r="C5330" s="31" t="s">
        <v>12142</v>
      </c>
      <c r="D5330" s="31" t="s">
        <v>12143</v>
      </c>
      <c r="E5330" s="31" t="s">
        <v>12144</v>
      </c>
      <c r="F5330" s="31" t="s">
        <v>12171</v>
      </c>
      <c r="G5330" s="32" t="s">
        <v>40</v>
      </c>
      <c r="H5330" s="33">
        <v>50</v>
      </c>
      <c r="I5330" s="67">
        <v>590000000</v>
      </c>
      <c r="J5330" s="32" t="s">
        <v>7942</v>
      </c>
      <c r="K5330" s="32" t="s">
        <v>61</v>
      </c>
      <c r="L5330" s="32" t="s">
        <v>8190</v>
      </c>
      <c r="M5330" s="32" t="s">
        <v>44</v>
      </c>
      <c r="N5330" s="32" t="s">
        <v>12172</v>
      </c>
      <c r="O5330" s="32" t="s">
        <v>111</v>
      </c>
      <c r="P5330" s="257" t="s">
        <v>48</v>
      </c>
      <c r="Q5330" s="257" t="s">
        <v>48</v>
      </c>
      <c r="R5330" s="258" t="s">
        <v>48</v>
      </c>
      <c r="S5330" s="258" t="s">
        <v>48</v>
      </c>
      <c r="T5330" s="44">
        <v>242200</v>
      </c>
      <c r="U5330" s="255">
        <f t="shared" si="477"/>
        <v>271264</v>
      </c>
      <c r="V5330" s="259" t="s">
        <v>48</v>
      </c>
      <c r="W5330" s="32" t="s">
        <v>12066</v>
      </c>
      <c r="X5330" s="33" t="s">
        <v>48</v>
      </c>
    </row>
    <row r="5331" spans="1:58" s="40" customFormat="1" ht="50.1" customHeight="1">
      <c r="A5331" s="68" t="s">
        <v>12173</v>
      </c>
      <c r="B5331" s="115" t="s">
        <v>35</v>
      </c>
      <c r="C5331" s="42" t="s">
        <v>12142</v>
      </c>
      <c r="D5331" s="42" t="s">
        <v>12143</v>
      </c>
      <c r="E5331" s="245" t="s">
        <v>12144</v>
      </c>
      <c r="F5331" s="42" t="s">
        <v>12174</v>
      </c>
      <c r="G5331" s="98" t="s">
        <v>40</v>
      </c>
      <c r="H5331" s="32">
        <v>50</v>
      </c>
      <c r="I5331" s="67">
        <v>590000000</v>
      </c>
      <c r="J5331" s="98" t="s">
        <v>7942</v>
      </c>
      <c r="K5331" s="98" t="s">
        <v>136</v>
      </c>
      <c r="L5331" s="98" t="s">
        <v>12175</v>
      </c>
      <c r="M5331" s="98"/>
      <c r="N5331" s="30" t="s">
        <v>12176</v>
      </c>
      <c r="O5331" s="98" t="s">
        <v>731</v>
      </c>
      <c r="P5331" s="30"/>
      <c r="Q5331" s="212"/>
      <c r="R5331" s="275"/>
      <c r="S5331" s="276"/>
      <c r="T5331" s="207">
        <v>125000</v>
      </c>
      <c r="U5331" s="207">
        <f>T5331*1.12</f>
        <v>140000</v>
      </c>
      <c r="V5331" s="98"/>
      <c r="W5331" s="32">
        <v>2016</v>
      </c>
      <c r="X5331" s="277"/>
    </row>
    <row r="5332" spans="1:58" s="40" customFormat="1" ht="50.1" customHeight="1">
      <c r="A5332" s="68" t="s">
        <v>12177</v>
      </c>
      <c r="B5332" s="54" t="s">
        <v>35</v>
      </c>
      <c r="C5332" s="42" t="s">
        <v>12178</v>
      </c>
      <c r="D5332" s="42" t="s">
        <v>12179</v>
      </c>
      <c r="E5332" s="42" t="s">
        <v>12179</v>
      </c>
      <c r="F5332" s="42" t="s">
        <v>12180</v>
      </c>
      <c r="G5332" s="30" t="s">
        <v>40</v>
      </c>
      <c r="H5332" s="239">
        <v>27</v>
      </c>
      <c r="I5332" s="67">
        <v>590000000</v>
      </c>
      <c r="J5332" s="68" t="s">
        <v>394</v>
      </c>
      <c r="K5332" s="30" t="s">
        <v>11653</v>
      </c>
      <c r="L5332" s="30" t="s">
        <v>396</v>
      </c>
      <c r="M5332" s="30"/>
      <c r="N5332" s="30" t="s">
        <v>12181</v>
      </c>
      <c r="O5332" s="30" t="s">
        <v>12182</v>
      </c>
      <c r="P5332" s="32"/>
      <c r="Q5332" s="32"/>
      <c r="R5332" s="250"/>
      <c r="S5332" s="250"/>
      <c r="T5332" s="44">
        <v>2112910.71</v>
      </c>
      <c r="U5332" s="44">
        <f>T5332*1.12</f>
        <v>2366459.9952000002</v>
      </c>
      <c r="V5332" s="30"/>
      <c r="W5332" s="68">
        <v>2016</v>
      </c>
      <c r="X5332" s="123"/>
    </row>
    <row r="5333" spans="1:58" s="40" customFormat="1" ht="50.1" customHeight="1">
      <c r="A5333" s="68" t="s">
        <v>12659</v>
      </c>
      <c r="B5333" s="30" t="s">
        <v>35</v>
      </c>
      <c r="C5333" s="42" t="s">
        <v>12660</v>
      </c>
      <c r="D5333" s="42" t="s">
        <v>12661</v>
      </c>
      <c r="E5333" s="42" t="s">
        <v>12661</v>
      </c>
      <c r="F5333" s="42" t="s">
        <v>12662</v>
      </c>
      <c r="G5333" s="30" t="s">
        <v>121</v>
      </c>
      <c r="H5333" s="30">
        <v>30</v>
      </c>
      <c r="I5333" s="32">
        <v>590000000</v>
      </c>
      <c r="J5333" s="32" t="s">
        <v>41</v>
      </c>
      <c r="K5333" s="48" t="s">
        <v>12156</v>
      </c>
      <c r="L5333" s="32" t="s">
        <v>43</v>
      </c>
      <c r="M5333" s="30"/>
      <c r="N5333" s="30" t="s">
        <v>12663</v>
      </c>
      <c r="O5333" s="67" t="s">
        <v>483</v>
      </c>
      <c r="P5333" s="32"/>
      <c r="Q5333" s="30"/>
      <c r="R5333" s="58"/>
      <c r="S5333" s="58"/>
      <c r="T5333" s="58">
        <v>0</v>
      </c>
      <c r="U5333" s="58">
        <f t="shared" ref="U5333:U5334" si="478">T5333*1.12</f>
        <v>0</v>
      </c>
      <c r="V5333" s="314"/>
      <c r="W5333" s="32">
        <v>2016</v>
      </c>
      <c r="X5333" s="30">
        <v>11.14</v>
      </c>
      <c r="Y5333" s="364"/>
      <c r="Z5333" s="364"/>
      <c r="AA5333" s="364"/>
      <c r="AB5333" s="364"/>
      <c r="AC5333" s="364"/>
      <c r="AD5333" s="364"/>
      <c r="AE5333" s="364"/>
      <c r="AF5333" s="364"/>
      <c r="AG5333" s="364"/>
      <c r="AH5333" s="39"/>
      <c r="AI5333" s="39"/>
      <c r="AJ5333" s="39"/>
      <c r="AK5333" s="39"/>
      <c r="AL5333" s="39"/>
      <c r="AM5333" s="39"/>
      <c r="AN5333" s="39"/>
      <c r="AO5333" s="39"/>
      <c r="AP5333" s="39"/>
      <c r="AQ5333" s="39"/>
      <c r="AR5333" s="39"/>
      <c r="AS5333" s="39"/>
      <c r="AT5333" s="39"/>
      <c r="AU5333" s="39"/>
      <c r="AV5333" s="39"/>
      <c r="AW5333" s="39"/>
      <c r="AX5333" s="39"/>
      <c r="AY5333" s="39"/>
      <c r="AZ5333" s="39"/>
      <c r="BA5333" s="39"/>
      <c r="BB5333" s="39"/>
      <c r="BC5333" s="39"/>
      <c r="BD5333" s="39"/>
      <c r="BE5333" s="39"/>
      <c r="BF5333" s="39"/>
    </row>
    <row r="5334" spans="1:58" s="40" customFormat="1" ht="50.1" customHeight="1">
      <c r="A5334" s="68" t="s">
        <v>13855</v>
      </c>
      <c r="B5334" s="30" t="s">
        <v>35</v>
      </c>
      <c r="C5334" s="42" t="s">
        <v>12660</v>
      </c>
      <c r="D5334" s="42" t="s">
        <v>12661</v>
      </c>
      <c r="E5334" s="42" t="s">
        <v>12661</v>
      </c>
      <c r="F5334" s="42" t="s">
        <v>12662</v>
      </c>
      <c r="G5334" s="30" t="s">
        <v>121</v>
      </c>
      <c r="H5334" s="30">
        <v>30</v>
      </c>
      <c r="I5334" s="32">
        <v>590000000</v>
      </c>
      <c r="J5334" s="32" t="s">
        <v>41</v>
      </c>
      <c r="K5334" s="48" t="s">
        <v>13201</v>
      </c>
      <c r="L5334" s="32" t="s">
        <v>43</v>
      </c>
      <c r="M5334" s="30"/>
      <c r="N5334" s="30" t="s">
        <v>13856</v>
      </c>
      <c r="O5334" s="67" t="s">
        <v>483</v>
      </c>
      <c r="P5334" s="32"/>
      <c r="Q5334" s="30"/>
      <c r="R5334" s="58"/>
      <c r="S5334" s="58"/>
      <c r="T5334" s="58">
        <v>7500000</v>
      </c>
      <c r="U5334" s="58">
        <f t="shared" si="478"/>
        <v>8400000</v>
      </c>
      <c r="V5334" s="322"/>
      <c r="W5334" s="32">
        <v>2016</v>
      </c>
      <c r="X5334" s="314" t="s">
        <v>13857</v>
      </c>
      <c r="Y5334" s="364"/>
      <c r="Z5334" s="364"/>
      <c r="AA5334" s="364"/>
      <c r="AB5334" s="364"/>
      <c r="AC5334" s="364"/>
      <c r="AD5334" s="364"/>
      <c r="AE5334" s="364"/>
      <c r="AF5334" s="364"/>
      <c r="AG5334" s="364"/>
      <c r="AH5334" s="39"/>
      <c r="AI5334" s="39"/>
      <c r="AJ5334" s="39"/>
      <c r="AK5334" s="39"/>
      <c r="AL5334" s="39"/>
      <c r="AM5334" s="39"/>
      <c r="AN5334" s="39"/>
      <c r="AO5334" s="39"/>
      <c r="AP5334" s="39"/>
      <c r="AQ5334" s="39"/>
      <c r="AR5334" s="39"/>
      <c r="AS5334" s="39"/>
      <c r="AT5334" s="39"/>
      <c r="AU5334" s="39"/>
      <c r="AV5334" s="39"/>
      <c r="AW5334" s="39"/>
      <c r="AX5334" s="39"/>
      <c r="AY5334" s="39"/>
      <c r="AZ5334" s="39"/>
      <c r="BA5334" s="39"/>
      <c r="BB5334" s="39"/>
      <c r="BC5334" s="39"/>
      <c r="BD5334" s="39"/>
      <c r="BE5334" s="39"/>
      <c r="BF5334" s="39"/>
    </row>
    <row r="5335" spans="1:58" ht="50.1" customHeight="1">
      <c r="A5335" s="68" t="s">
        <v>12797</v>
      </c>
      <c r="B5335" s="30" t="s">
        <v>35</v>
      </c>
      <c r="C5335" s="73" t="s">
        <v>12158</v>
      </c>
      <c r="D5335" s="42" t="s">
        <v>12159</v>
      </c>
      <c r="E5335" s="42" t="s">
        <v>12159</v>
      </c>
      <c r="F5335" s="42" t="s">
        <v>12798</v>
      </c>
      <c r="G5335" s="70" t="s">
        <v>40</v>
      </c>
      <c r="H5335" s="70">
        <v>60</v>
      </c>
      <c r="I5335" s="32">
        <v>590000000</v>
      </c>
      <c r="J5335" s="32" t="s">
        <v>41</v>
      </c>
      <c r="K5335" s="48" t="s">
        <v>12277</v>
      </c>
      <c r="L5335" s="32" t="s">
        <v>43</v>
      </c>
      <c r="M5335" s="123"/>
      <c r="N5335" s="30" t="s">
        <v>2012</v>
      </c>
      <c r="O5335" s="30" t="s">
        <v>62</v>
      </c>
      <c r="P5335" s="123"/>
      <c r="Q5335" s="123"/>
      <c r="R5335" s="123"/>
      <c r="S5335" s="123"/>
      <c r="T5335" s="318">
        <v>27000</v>
      </c>
      <c r="U5335" s="318">
        <f>T5335*1.12</f>
        <v>30240.000000000004</v>
      </c>
      <c r="V5335" s="123"/>
      <c r="W5335" s="70">
        <v>2016</v>
      </c>
      <c r="X5335" s="123"/>
    </row>
    <row r="5336" spans="1:58" s="40" customFormat="1" ht="50.1" customHeight="1">
      <c r="A5336" s="68" t="s">
        <v>12946</v>
      </c>
      <c r="B5336" s="30" t="s">
        <v>35</v>
      </c>
      <c r="C5336" s="375" t="s">
        <v>12947</v>
      </c>
      <c r="D5336" s="42" t="s">
        <v>12948</v>
      </c>
      <c r="E5336" s="42" t="s">
        <v>12948</v>
      </c>
      <c r="F5336" s="42" t="s">
        <v>12949</v>
      </c>
      <c r="G5336" s="30" t="s">
        <v>40</v>
      </c>
      <c r="H5336" s="30">
        <v>100</v>
      </c>
      <c r="I5336" s="67">
        <v>590000000</v>
      </c>
      <c r="J5336" s="32" t="s">
        <v>41</v>
      </c>
      <c r="K5336" s="30" t="s">
        <v>12277</v>
      </c>
      <c r="L5336" s="32" t="s">
        <v>43</v>
      </c>
      <c r="M5336" s="30"/>
      <c r="N5336" s="30" t="s">
        <v>7213</v>
      </c>
      <c r="O5336" s="30" t="s">
        <v>11565</v>
      </c>
      <c r="P5336" s="30"/>
      <c r="Q5336" s="30"/>
      <c r="R5336" s="58"/>
      <c r="S5336" s="58"/>
      <c r="T5336" s="58">
        <v>1200</v>
      </c>
      <c r="U5336" s="58">
        <f>T5336*1.12</f>
        <v>1344.0000000000002</v>
      </c>
      <c r="V5336" s="30"/>
      <c r="W5336" s="30">
        <v>2016</v>
      </c>
      <c r="X5336" s="30"/>
      <c r="Y5336" s="364"/>
      <c r="Z5336" s="364"/>
      <c r="AA5336" s="364"/>
      <c r="AB5336" s="364"/>
      <c r="AC5336" s="364"/>
      <c r="AD5336" s="364"/>
      <c r="AE5336" s="364"/>
      <c r="AF5336" s="364"/>
      <c r="AG5336" s="364"/>
      <c r="AH5336" s="39"/>
      <c r="AI5336" s="39"/>
      <c r="AJ5336" s="39"/>
      <c r="AK5336" s="39"/>
      <c r="AL5336" s="39"/>
      <c r="AM5336" s="39"/>
      <c r="AN5336" s="39"/>
      <c r="AO5336" s="39"/>
      <c r="AP5336" s="39"/>
      <c r="AQ5336" s="39"/>
      <c r="AR5336" s="39"/>
      <c r="AS5336" s="39"/>
      <c r="AT5336" s="39"/>
      <c r="AU5336" s="39"/>
      <c r="AV5336" s="39"/>
      <c r="AW5336" s="39"/>
      <c r="AX5336" s="39"/>
      <c r="AY5336" s="39"/>
      <c r="AZ5336" s="39"/>
      <c r="BA5336" s="39"/>
      <c r="BB5336" s="39"/>
      <c r="BC5336" s="39"/>
      <c r="BD5336" s="39"/>
      <c r="BE5336" s="39"/>
      <c r="BF5336" s="39"/>
    </row>
    <row r="5337" spans="1:58" s="40" customFormat="1" ht="50.1" customHeight="1">
      <c r="A5337" s="68" t="s">
        <v>13112</v>
      </c>
      <c r="B5337" s="54" t="s">
        <v>35</v>
      </c>
      <c r="C5337" s="42" t="s">
        <v>13113</v>
      </c>
      <c r="D5337" s="42" t="s">
        <v>13114</v>
      </c>
      <c r="E5337" s="42" t="s">
        <v>13114</v>
      </c>
      <c r="F5337" s="42" t="s">
        <v>13115</v>
      </c>
      <c r="G5337" s="68" t="s">
        <v>40</v>
      </c>
      <c r="H5337" s="68">
        <v>100</v>
      </c>
      <c r="I5337" s="134">
        <v>590000000</v>
      </c>
      <c r="J5337" s="68" t="s">
        <v>41</v>
      </c>
      <c r="K5337" s="68" t="s">
        <v>12277</v>
      </c>
      <c r="L5337" s="68" t="s">
        <v>13075</v>
      </c>
      <c r="M5337" s="68"/>
      <c r="N5337" s="68" t="s">
        <v>6647</v>
      </c>
      <c r="O5337" s="98" t="s">
        <v>11565</v>
      </c>
      <c r="P5337" s="98"/>
      <c r="Q5337" s="30"/>
      <c r="R5337" s="58"/>
      <c r="S5337" s="58"/>
      <c r="T5337" s="250">
        <v>267857.14</v>
      </c>
      <c r="U5337" s="58">
        <f>T5337*1.12</f>
        <v>299999.99680000002</v>
      </c>
      <c r="V5337" s="211"/>
      <c r="W5337" s="30">
        <v>2016</v>
      </c>
      <c r="X5337" s="226"/>
      <c r="Y5337" s="364"/>
      <c r="Z5337" s="364"/>
      <c r="AA5337" s="364"/>
      <c r="AB5337" s="364"/>
      <c r="AC5337" s="364"/>
      <c r="AD5337" s="364"/>
      <c r="AE5337" s="364"/>
      <c r="AF5337" s="364"/>
      <c r="AG5337" s="364"/>
      <c r="AH5337" s="39"/>
      <c r="AI5337" s="39"/>
      <c r="AJ5337" s="39"/>
      <c r="AK5337" s="39"/>
      <c r="AL5337" s="39"/>
      <c r="AM5337" s="39"/>
      <c r="AN5337" s="39"/>
      <c r="AO5337" s="39"/>
      <c r="AP5337" s="39"/>
      <c r="AQ5337" s="39"/>
      <c r="AR5337" s="39"/>
      <c r="AS5337" s="39"/>
      <c r="AT5337" s="39"/>
      <c r="AU5337" s="39"/>
      <c r="AV5337" s="39"/>
      <c r="AW5337" s="39"/>
      <c r="AX5337" s="39"/>
      <c r="AY5337" s="39"/>
      <c r="AZ5337" s="39"/>
      <c r="BA5337" s="39"/>
      <c r="BB5337" s="39"/>
      <c r="BC5337" s="39"/>
      <c r="BD5337" s="39"/>
      <c r="BE5337" s="39"/>
      <c r="BF5337" s="39"/>
    </row>
    <row r="5338" spans="1:58" ht="50.1" customHeight="1">
      <c r="A5338" s="68" t="s">
        <v>13671</v>
      </c>
      <c r="B5338" s="30" t="s">
        <v>35</v>
      </c>
      <c r="C5338" s="42" t="s">
        <v>12158</v>
      </c>
      <c r="D5338" s="42" t="s">
        <v>12159</v>
      </c>
      <c r="E5338" s="42" t="s">
        <v>12159</v>
      </c>
      <c r="F5338" s="42" t="s">
        <v>13672</v>
      </c>
      <c r="G5338" s="68" t="s">
        <v>40</v>
      </c>
      <c r="H5338" s="70">
        <v>60</v>
      </c>
      <c r="I5338" s="134">
        <v>590000000</v>
      </c>
      <c r="J5338" s="68" t="s">
        <v>41</v>
      </c>
      <c r="K5338" s="68" t="s">
        <v>13233</v>
      </c>
      <c r="L5338" s="68" t="s">
        <v>43</v>
      </c>
      <c r="M5338" s="30"/>
      <c r="N5338" s="30" t="s">
        <v>12111</v>
      </c>
      <c r="O5338" s="30" t="s">
        <v>62</v>
      </c>
      <c r="P5338" s="70"/>
      <c r="Q5338" s="70"/>
      <c r="R5338" s="70"/>
      <c r="S5338" s="70"/>
      <c r="T5338" s="102">
        <v>33928.58</v>
      </c>
      <c r="U5338" s="102">
        <f>T5338*1.12</f>
        <v>38000.009600000005</v>
      </c>
      <c r="V5338" s="70"/>
      <c r="W5338" s="30">
        <v>2016</v>
      </c>
      <c r="X5338" s="70"/>
    </row>
    <row r="5339" spans="1:58" s="282" customFormat="1" ht="27" customHeight="1">
      <c r="A5339" s="68"/>
      <c r="B5339" s="30"/>
      <c r="C5339" s="42"/>
      <c r="D5339" s="42"/>
      <c r="E5339" s="42"/>
      <c r="F5339" s="42"/>
      <c r="G5339" s="68"/>
      <c r="H5339" s="33"/>
      <c r="I5339" s="67"/>
      <c r="J5339" s="68"/>
      <c r="K5339" s="68"/>
      <c r="L5339" s="68"/>
      <c r="M5339" s="278"/>
      <c r="N5339" s="68"/>
      <c r="O5339" s="216"/>
      <c r="P5339" s="261"/>
      <c r="Q5339" s="262"/>
      <c r="R5339" s="261"/>
      <c r="S5339" s="279"/>
      <c r="T5339" s="280"/>
      <c r="U5339" s="44"/>
      <c r="V5339" s="68"/>
      <c r="W5339" s="32"/>
      <c r="X5339" s="281"/>
    </row>
    <row r="5340" spans="1:58" s="8" customFormat="1" ht="18" customHeight="1">
      <c r="A5340" s="41"/>
      <c r="B5340" s="19"/>
      <c r="C5340" s="21"/>
      <c r="D5340" s="22"/>
      <c r="E5340" s="22"/>
      <c r="F5340" s="21"/>
      <c r="G5340" s="19"/>
      <c r="H5340" s="24"/>
      <c r="I5340" s="21"/>
      <c r="J5340" s="21"/>
      <c r="K5340" s="21"/>
      <c r="L5340" s="21"/>
      <c r="M5340" s="21"/>
      <c r="N5340" s="21"/>
      <c r="O5340" s="21"/>
      <c r="P5340" s="19"/>
      <c r="Q5340" s="25"/>
      <c r="R5340" s="19"/>
      <c r="S5340" s="26"/>
      <c r="T5340" s="27">
        <f>SUM(T5294:T5339)</f>
        <v>23433100.281428572</v>
      </c>
      <c r="U5340" s="27">
        <f>SUM(U5294:U5339)</f>
        <v>26245072.315200001</v>
      </c>
      <c r="V5340" s="19"/>
      <c r="W5340" s="21"/>
      <c r="X5340" s="26"/>
    </row>
    <row r="5341" spans="1:58" s="8" customFormat="1" ht="21.75" customHeight="1">
      <c r="A5341" s="41"/>
      <c r="B5341" s="20" t="s">
        <v>12183</v>
      </c>
      <c r="C5341" s="21"/>
      <c r="D5341" s="22"/>
      <c r="E5341" s="22"/>
      <c r="F5341" s="21"/>
      <c r="G5341" s="19"/>
      <c r="H5341" s="24"/>
      <c r="I5341" s="21"/>
      <c r="J5341" s="21"/>
      <c r="K5341" s="21"/>
      <c r="L5341" s="21"/>
      <c r="M5341" s="21"/>
      <c r="N5341" s="21"/>
      <c r="O5341" s="21"/>
      <c r="P5341" s="19"/>
      <c r="Q5341" s="25"/>
      <c r="R5341" s="19"/>
      <c r="S5341" s="26"/>
      <c r="T5341" s="27"/>
      <c r="U5341" s="27"/>
      <c r="V5341" s="19"/>
      <c r="W5341" s="21"/>
      <c r="X5341" s="26"/>
    </row>
    <row r="5342" spans="1:58" ht="50.1" customHeight="1">
      <c r="A5342" s="29" t="s">
        <v>12184</v>
      </c>
      <c r="B5342" s="30" t="s">
        <v>35</v>
      </c>
      <c r="C5342" s="31" t="s">
        <v>12185</v>
      </c>
      <c r="D5342" s="31" t="s">
        <v>12186</v>
      </c>
      <c r="E5342" s="31" t="s">
        <v>12186</v>
      </c>
      <c r="F5342" s="31" t="s">
        <v>12187</v>
      </c>
      <c r="G5342" s="32" t="s">
        <v>103</v>
      </c>
      <c r="H5342" s="33">
        <v>100</v>
      </c>
      <c r="I5342" s="67">
        <v>590000000</v>
      </c>
      <c r="J5342" s="32" t="s">
        <v>41</v>
      </c>
      <c r="K5342" s="32" t="s">
        <v>12188</v>
      </c>
      <c r="L5342" s="32" t="s">
        <v>43</v>
      </c>
      <c r="M5342" s="32" t="s">
        <v>48</v>
      </c>
      <c r="N5342" s="32" t="s">
        <v>12189</v>
      </c>
      <c r="O5342" s="32" t="s">
        <v>71</v>
      </c>
      <c r="P5342" s="65" t="s">
        <v>48</v>
      </c>
      <c r="Q5342" s="65" t="s">
        <v>48</v>
      </c>
      <c r="R5342" s="283" t="s">
        <v>48</v>
      </c>
      <c r="S5342" s="283" t="s">
        <v>48</v>
      </c>
      <c r="T5342" s="35">
        <v>7566964.2860000003</v>
      </c>
      <c r="U5342" s="36">
        <f>T5342*1.12</f>
        <v>8475000.0003200006</v>
      </c>
      <c r="V5342" s="37" t="s">
        <v>48</v>
      </c>
      <c r="W5342" s="87">
        <v>2016</v>
      </c>
      <c r="X5342" s="38" t="s">
        <v>48</v>
      </c>
    </row>
    <row r="5343" spans="1:58" ht="50.1" customHeight="1">
      <c r="A5343" s="29" t="s">
        <v>12190</v>
      </c>
      <c r="B5343" s="30" t="s">
        <v>35</v>
      </c>
      <c r="C5343" s="31" t="s">
        <v>12191</v>
      </c>
      <c r="D5343" s="31" t="s">
        <v>12192</v>
      </c>
      <c r="E5343" s="31" t="s">
        <v>12192</v>
      </c>
      <c r="F5343" s="31" t="s">
        <v>12193</v>
      </c>
      <c r="G5343" s="32" t="s">
        <v>103</v>
      </c>
      <c r="H5343" s="33">
        <v>100</v>
      </c>
      <c r="I5343" s="67">
        <v>590000000</v>
      </c>
      <c r="J5343" s="32" t="s">
        <v>41</v>
      </c>
      <c r="K5343" s="32" t="s">
        <v>1521</v>
      </c>
      <c r="L5343" s="32" t="s">
        <v>12194</v>
      </c>
      <c r="M5343" s="32" t="s">
        <v>48</v>
      </c>
      <c r="N5343" s="32" t="s">
        <v>12189</v>
      </c>
      <c r="O5343" s="32" t="s">
        <v>202</v>
      </c>
      <c r="P5343" s="65" t="s">
        <v>48</v>
      </c>
      <c r="Q5343" s="65" t="s">
        <v>48</v>
      </c>
      <c r="R5343" s="283" t="s">
        <v>48</v>
      </c>
      <c r="S5343" s="283" t="s">
        <v>48</v>
      </c>
      <c r="T5343" s="35">
        <v>7559821.4289999995</v>
      </c>
      <c r="U5343" s="36">
        <f>T5343*1.12</f>
        <v>8467000.0004799999</v>
      </c>
      <c r="V5343" s="37" t="s">
        <v>48</v>
      </c>
      <c r="W5343" s="87">
        <v>2016</v>
      </c>
      <c r="X5343" s="38" t="s">
        <v>48</v>
      </c>
    </row>
    <row r="5344" spans="1:58" ht="50.1" customHeight="1">
      <c r="A5344" s="29" t="s">
        <v>12195</v>
      </c>
      <c r="B5344" s="30" t="s">
        <v>35</v>
      </c>
      <c r="C5344" s="31" t="s">
        <v>12196</v>
      </c>
      <c r="D5344" s="31" t="s">
        <v>12197</v>
      </c>
      <c r="E5344" s="31" t="s">
        <v>12197</v>
      </c>
      <c r="F5344" s="31" t="s">
        <v>12198</v>
      </c>
      <c r="G5344" s="32" t="s">
        <v>40</v>
      </c>
      <c r="H5344" s="33">
        <v>100</v>
      </c>
      <c r="I5344" s="67">
        <v>590000000</v>
      </c>
      <c r="J5344" s="32" t="s">
        <v>41</v>
      </c>
      <c r="K5344" s="32" t="s">
        <v>2987</v>
      </c>
      <c r="L5344" s="32" t="s">
        <v>43</v>
      </c>
      <c r="M5344" s="32" t="s">
        <v>48</v>
      </c>
      <c r="N5344" s="32" t="s">
        <v>12199</v>
      </c>
      <c r="O5344" s="32" t="s">
        <v>202</v>
      </c>
      <c r="P5344" s="65" t="s">
        <v>48</v>
      </c>
      <c r="Q5344" s="65" t="s">
        <v>48</v>
      </c>
      <c r="R5344" s="283" t="s">
        <v>48</v>
      </c>
      <c r="S5344" s="283" t="s">
        <v>48</v>
      </c>
      <c r="T5344" s="35">
        <v>0</v>
      </c>
      <c r="U5344" s="36">
        <v>0</v>
      </c>
      <c r="V5344" s="37" t="s">
        <v>48</v>
      </c>
      <c r="W5344" s="87">
        <v>2016</v>
      </c>
      <c r="X5344" s="38" t="s">
        <v>48</v>
      </c>
    </row>
    <row r="5345" spans="1:24" ht="50.1" customHeight="1">
      <c r="A5345" s="29" t="s">
        <v>12200</v>
      </c>
      <c r="B5345" s="30" t="s">
        <v>35</v>
      </c>
      <c r="C5345" s="31" t="s">
        <v>12196</v>
      </c>
      <c r="D5345" s="31" t="s">
        <v>12197</v>
      </c>
      <c r="E5345" s="31" t="s">
        <v>12197</v>
      </c>
      <c r="F5345" s="31" t="s">
        <v>12198</v>
      </c>
      <c r="G5345" s="32" t="s">
        <v>40</v>
      </c>
      <c r="H5345" s="33">
        <v>100</v>
      </c>
      <c r="I5345" s="67">
        <v>590000000</v>
      </c>
      <c r="J5345" s="32" t="s">
        <v>41</v>
      </c>
      <c r="K5345" s="32" t="s">
        <v>1105</v>
      </c>
      <c r="L5345" s="32" t="s">
        <v>43</v>
      </c>
      <c r="M5345" s="32" t="s">
        <v>48</v>
      </c>
      <c r="N5345" s="32" t="s">
        <v>12199</v>
      </c>
      <c r="O5345" s="32" t="s">
        <v>62</v>
      </c>
      <c r="P5345" s="65" t="s">
        <v>48</v>
      </c>
      <c r="Q5345" s="65" t="s">
        <v>48</v>
      </c>
      <c r="R5345" s="283" t="s">
        <v>48</v>
      </c>
      <c r="S5345" s="283" t="s">
        <v>48</v>
      </c>
      <c r="T5345" s="35">
        <v>192857</v>
      </c>
      <c r="U5345" s="36">
        <f t="shared" ref="U5345:U5358" si="479">T5345*1.12</f>
        <v>215999.84000000003</v>
      </c>
      <c r="V5345" s="37" t="s">
        <v>48</v>
      </c>
      <c r="W5345" s="87">
        <v>2016</v>
      </c>
      <c r="X5345" s="38" t="s">
        <v>48</v>
      </c>
    </row>
    <row r="5346" spans="1:24" ht="50.1" customHeight="1">
      <c r="A5346" s="29" t="s">
        <v>12201</v>
      </c>
      <c r="B5346" s="30" t="s">
        <v>35</v>
      </c>
      <c r="C5346" s="31" t="s">
        <v>12196</v>
      </c>
      <c r="D5346" s="31" t="s">
        <v>12197</v>
      </c>
      <c r="E5346" s="31" t="s">
        <v>12197</v>
      </c>
      <c r="F5346" s="31" t="s">
        <v>12202</v>
      </c>
      <c r="G5346" s="32" t="s">
        <v>40</v>
      </c>
      <c r="H5346" s="33">
        <v>100</v>
      </c>
      <c r="I5346" s="67">
        <v>590000000</v>
      </c>
      <c r="J5346" s="32" t="s">
        <v>41</v>
      </c>
      <c r="K5346" s="32" t="s">
        <v>495</v>
      </c>
      <c r="L5346" s="32" t="s">
        <v>43</v>
      </c>
      <c r="M5346" s="32" t="s">
        <v>48</v>
      </c>
      <c r="N5346" s="32" t="s">
        <v>12189</v>
      </c>
      <c r="O5346" s="32" t="s">
        <v>202</v>
      </c>
      <c r="P5346" s="65" t="s">
        <v>48</v>
      </c>
      <c r="Q5346" s="65" t="s">
        <v>48</v>
      </c>
      <c r="R5346" s="283" t="s">
        <v>48</v>
      </c>
      <c r="S5346" s="283" t="s">
        <v>48</v>
      </c>
      <c r="T5346" s="35">
        <v>1718750</v>
      </c>
      <c r="U5346" s="36">
        <f t="shared" si="479"/>
        <v>1925000.0000000002</v>
      </c>
      <c r="V5346" s="37" t="s">
        <v>48</v>
      </c>
      <c r="W5346" s="87">
        <v>2016</v>
      </c>
      <c r="X5346" s="38" t="s">
        <v>48</v>
      </c>
    </row>
    <row r="5347" spans="1:24" ht="50.1" customHeight="1">
      <c r="A5347" s="29" t="s">
        <v>12203</v>
      </c>
      <c r="B5347" s="30" t="s">
        <v>35</v>
      </c>
      <c r="C5347" s="31" t="s">
        <v>12204</v>
      </c>
      <c r="D5347" s="31" t="s">
        <v>12205</v>
      </c>
      <c r="E5347" s="31" t="s">
        <v>12205</v>
      </c>
      <c r="F5347" s="31" t="s">
        <v>12206</v>
      </c>
      <c r="G5347" s="32" t="s">
        <v>40</v>
      </c>
      <c r="H5347" s="33">
        <v>100</v>
      </c>
      <c r="I5347" s="67">
        <v>590000000</v>
      </c>
      <c r="J5347" s="32" t="s">
        <v>41</v>
      </c>
      <c r="K5347" s="32" t="s">
        <v>495</v>
      </c>
      <c r="L5347" s="32" t="s">
        <v>43</v>
      </c>
      <c r="M5347" s="32" t="s">
        <v>48</v>
      </c>
      <c r="N5347" s="32" t="s">
        <v>12189</v>
      </c>
      <c r="O5347" s="32" t="s">
        <v>202</v>
      </c>
      <c r="P5347" s="65" t="s">
        <v>48</v>
      </c>
      <c r="Q5347" s="65" t="s">
        <v>48</v>
      </c>
      <c r="R5347" s="283" t="s">
        <v>48</v>
      </c>
      <c r="S5347" s="283" t="s">
        <v>48</v>
      </c>
      <c r="T5347" s="35">
        <v>1781250</v>
      </c>
      <c r="U5347" s="36">
        <f t="shared" si="479"/>
        <v>1995000.0000000002</v>
      </c>
      <c r="V5347" s="37" t="s">
        <v>48</v>
      </c>
      <c r="W5347" s="87">
        <v>2016</v>
      </c>
      <c r="X5347" s="38" t="s">
        <v>48</v>
      </c>
    </row>
    <row r="5348" spans="1:24" ht="50.1" customHeight="1">
      <c r="A5348" s="29" t="s">
        <v>12207</v>
      </c>
      <c r="B5348" s="30" t="s">
        <v>35</v>
      </c>
      <c r="C5348" s="31" t="s">
        <v>12208</v>
      </c>
      <c r="D5348" s="31" t="s">
        <v>12209</v>
      </c>
      <c r="E5348" s="31" t="s">
        <v>12209</v>
      </c>
      <c r="F5348" s="31" t="s">
        <v>12210</v>
      </c>
      <c r="G5348" s="32" t="s">
        <v>40</v>
      </c>
      <c r="H5348" s="33">
        <v>100</v>
      </c>
      <c r="I5348" s="67">
        <v>590000000</v>
      </c>
      <c r="J5348" s="32" t="s">
        <v>41</v>
      </c>
      <c r="K5348" s="32" t="s">
        <v>2987</v>
      </c>
      <c r="L5348" s="32" t="s">
        <v>41</v>
      </c>
      <c r="M5348" s="32" t="s">
        <v>48</v>
      </c>
      <c r="N5348" s="32" t="s">
        <v>12211</v>
      </c>
      <c r="O5348" s="32" t="s">
        <v>12212</v>
      </c>
      <c r="P5348" s="65" t="s">
        <v>48</v>
      </c>
      <c r="Q5348" s="65" t="s">
        <v>48</v>
      </c>
      <c r="R5348" s="283" t="s">
        <v>48</v>
      </c>
      <c r="S5348" s="283" t="s">
        <v>48</v>
      </c>
      <c r="T5348" s="35">
        <v>779822</v>
      </c>
      <c r="U5348" s="36">
        <f t="shared" si="479"/>
        <v>873400.64000000013</v>
      </c>
      <c r="V5348" s="37" t="s">
        <v>48</v>
      </c>
      <c r="W5348" s="87">
        <v>2016</v>
      </c>
      <c r="X5348" s="38" t="s">
        <v>48</v>
      </c>
    </row>
    <row r="5349" spans="1:24" ht="50.1" customHeight="1">
      <c r="A5349" s="29" t="s">
        <v>12213</v>
      </c>
      <c r="B5349" s="30" t="s">
        <v>35</v>
      </c>
      <c r="C5349" s="31" t="s">
        <v>12214</v>
      </c>
      <c r="D5349" s="31" t="s">
        <v>12215</v>
      </c>
      <c r="E5349" s="31" t="s">
        <v>12215</v>
      </c>
      <c r="F5349" s="31" t="s">
        <v>12216</v>
      </c>
      <c r="G5349" s="32" t="s">
        <v>40</v>
      </c>
      <c r="H5349" s="33">
        <v>100</v>
      </c>
      <c r="I5349" s="67">
        <v>590000000</v>
      </c>
      <c r="J5349" s="32" t="s">
        <v>41</v>
      </c>
      <c r="K5349" s="32" t="s">
        <v>1521</v>
      </c>
      <c r="L5349" s="32" t="s">
        <v>41</v>
      </c>
      <c r="M5349" s="32" t="s">
        <v>48</v>
      </c>
      <c r="N5349" s="32" t="s">
        <v>12189</v>
      </c>
      <c r="O5349" s="32" t="s">
        <v>7097</v>
      </c>
      <c r="P5349" s="65" t="s">
        <v>48</v>
      </c>
      <c r="Q5349" s="65" t="s">
        <v>48</v>
      </c>
      <c r="R5349" s="283" t="s">
        <v>48</v>
      </c>
      <c r="S5349" s="283" t="s">
        <v>48</v>
      </c>
      <c r="T5349" s="35">
        <v>7571428.5710000005</v>
      </c>
      <c r="U5349" s="36">
        <f t="shared" si="479"/>
        <v>8479999.9995200019</v>
      </c>
      <c r="V5349" s="37" t="s">
        <v>48</v>
      </c>
      <c r="W5349" s="87">
        <v>2016</v>
      </c>
      <c r="X5349" s="38" t="s">
        <v>48</v>
      </c>
    </row>
    <row r="5350" spans="1:24" ht="50.1" customHeight="1">
      <c r="A5350" s="29" t="s">
        <v>12217</v>
      </c>
      <c r="B5350" s="30" t="s">
        <v>35</v>
      </c>
      <c r="C5350" s="31" t="s">
        <v>12218</v>
      </c>
      <c r="D5350" s="31" t="s">
        <v>12219</v>
      </c>
      <c r="E5350" s="31" t="s">
        <v>12220</v>
      </c>
      <c r="F5350" s="31" t="s">
        <v>12221</v>
      </c>
      <c r="G5350" s="32" t="s">
        <v>40</v>
      </c>
      <c r="H5350" s="33">
        <v>100</v>
      </c>
      <c r="I5350" s="67">
        <v>590000000</v>
      </c>
      <c r="J5350" s="32" t="s">
        <v>41</v>
      </c>
      <c r="K5350" s="32" t="s">
        <v>1521</v>
      </c>
      <c r="L5350" s="32" t="s">
        <v>41</v>
      </c>
      <c r="M5350" s="32" t="s">
        <v>48</v>
      </c>
      <c r="N5350" s="32" t="s">
        <v>12189</v>
      </c>
      <c r="O5350" s="32" t="s">
        <v>202</v>
      </c>
      <c r="P5350" s="65" t="s">
        <v>48</v>
      </c>
      <c r="Q5350" s="65" t="s">
        <v>48</v>
      </c>
      <c r="R5350" s="283" t="s">
        <v>48</v>
      </c>
      <c r="S5350" s="283" t="s">
        <v>48</v>
      </c>
      <c r="T5350" s="35">
        <v>1861607.1429999999</v>
      </c>
      <c r="U5350" s="36">
        <f t="shared" si="479"/>
        <v>2085000.0001600001</v>
      </c>
      <c r="V5350" s="37" t="s">
        <v>48</v>
      </c>
      <c r="W5350" s="87">
        <v>2016</v>
      </c>
      <c r="X5350" s="38" t="s">
        <v>48</v>
      </c>
    </row>
    <row r="5351" spans="1:24" ht="50.1" customHeight="1">
      <c r="A5351" s="29" t="s">
        <v>12222</v>
      </c>
      <c r="B5351" s="30" t="s">
        <v>35</v>
      </c>
      <c r="C5351" s="31" t="s">
        <v>12223</v>
      </c>
      <c r="D5351" s="31" t="s">
        <v>12224</v>
      </c>
      <c r="E5351" s="31" t="s">
        <v>12224</v>
      </c>
      <c r="F5351" s="31" t="s">
        <v>48</v>
      </c>
      <c r="G5351" s="32" t="s">
        <v>40</v>
      </c>
      <c r="H5351" s="33">
        <v>100</v>
      </c>
      <c r="I5351" s="67">
        <v>590000000</v>
      </c>
      <c r="J5351" s="32" t="s">
        <v>41</v>
      </c>
      <c r="K5351" s="32" t="s">
        <v>1519</v>
      </c>
      <c r="L5351" s="32" t="s">
        <v>12225</v>
      </c>
      <c r="M5351" s="32" t="s">
        <v>48</v>
      </c>
      <c r="N5351" s="32" t="s">
        <v>12226</v>
      </c>
      <c r="O5351" s="32" t="s">
        <v>12227</v>
      </c>
      <c r="P5351" s="65" t="s">
        <v>48</v>
      </c>
      <c r="Q5351" s="65" t="s">
        <v>48</v>
      </c>
      <c r="R5351" s="283" t="s">
        <v>48</v>
      </c>
      <c r="S5351" s="283" t="s">
        <v>48</v>
      </c>
      <c r="T5351" s="35">
        <v>895000</v>
      </c>
      <c r="U5351" s="36">
        <f t="shared" si="479"/>
        <v>1002400.0000000001</v>
      </c>
      <c r="V5351" s="37" t="s">
        <v>12228</v>
      </c>
      <c r="W5351" s="87">
        <v>2016</v>
      </c>
      <c r="X5351" s="38" t="s">
        <v>48</v>
      </c>
    </row>
    <row r="5352" spans="1:24" ht="50.1" customHeight="1">
      <c r="A5352" s="29" t="s">
        <v>12229</v>
      </c>
      <c r="B5352" s="30" t="s">
        <v>35</v>
      </c>
      <c r="C5352" s="31" t="s">
        <v>12223</v>
      </c>
      <c r="D5352" s="31" t="s">
        <v>12224</v>
      </c>
      <c r="E5352" s="31" t="s">
        <v>12224</v>
      </c>
      <c r="F5352" s="31" t="s">
        <v>12230</v>
      </c>
      <c r="G5352" s="32" t="s">
        <v>40</v>
      </c>
      <c r="H5352" s="33">
        <v>100</v>
      </c>
      <c r="I5352" s="67">
        <v>590000000</v>
      </c>
      <c r="J5352" s="32" t="s">
        <v>41</v>
      </c>
      <c r="K5352" s="32" t="s">
        <v>1519</v>
      </c>
      <c r="L5352" s="32" t="s">
        <v>41</v>
      </c>
      <c r="M5352" s="32" t="s">
        <v>48</v>
      </c>
      <c r="N5352" s="32" t="s">
        <v>12231</v>
      </c>
      <c r="O5352" s="32" t="s">
        <v>12232</v>
      </c>
      <c r="P5352" s="65" t="s">
        <v>48</v>
      </c>
      <c r="Q5352" s="65" t="s">
        <v>48</v>
      </c>
      <c r="R5352" s="283" t="s">
        <v>48</v>
      </c>
      <c r="S5352" s="283" t="s">
        <v>48</v>
      </c>
      <c r="T5352" s="35">
        <v>588500</v>
      </c>
      <c r="U5352" s="36">
        <f t="shared" si="479"/>
        <v>659120.00000000012</v>
      </c>
      <c r="V5352" s="37" t="s">
        <v>48</v>
      </c>
      <c r="W5352" s="87">
        <v>2016</v>
      </c>
      <c r="X5352" s="38" t="s">
        <v>48</v>
      </c>
    </row>
    <row r="5353" spans="1:24" ht="50.1" customHeight="1">
      <c r="A5353" s="29" t="s">
        <v>12233</v>
      </c>
      <c r="B5353" s="30" t="s">
        <v>35</v>
      </c>
      <c r="C5353" s="31" t="s">
        <v>12223</v>
      </c>
      <c r="D5353" s="31" t="s">
        <v>12224</v>
      </c>
      <c r="E5353" s="31" t="s">
        <v>12224</v>
      </c>
      <c r="F5353" s="31" t="s">
        <v>12234</v>
      </c>
      <c r="G5353" s="32" t="s">
        <v>40</v>
      </c>
      <c r="H5353" s="33">
        <v>100</v>
      </c>
      <c r="I5353" s="67">
        <v>590000000</v>
      </c>
      <c r="J5353" s="32" t="s">
        <v>2986</v>
      </c>
      <c r="K5353" s="32" t="s">
        <v>12235</v>
      </c>
      <c r="L5353" s="32" t="s">
        <v>12236</v>
      </c>
      <c r="M5353" s="32" t="s">
        <v>48</v>
      </c>
      <c r="N5353" s="32" t="s">
        <v>12237</v>
      </c>
      <c r="O5353" s="32" t="s">
        <v>3711</v>
      </c>
      <c r="P5353" s="65" t="s">
        <v>48</v>
      </c>
      <c r="Q5353" s="65" t="s">
        <v>48</v>
      </c>
      <c r="R5353" s="283" t="s">
        <v>48</v>
      </c>
      <c r="S5353" s="283" t="s">
        <v>48</v>
      </c>
      <c r="T5353" s="35">
        <v>267857.14299999998</v>
      </c>
      <c r="U5353" s="36">
        <f t="shared" si="479"/>
        <v>300000.00016</v>
      </c>
      <c r="V5353" s="37" t="s">
        <v>48</v>
      </c>
      <c r="W5353" s="87">
        <v>2016</v>
      </c>
      <c r="X5353" s="38" t="s">
        <v>48</v>
      </c>
    </row>
    <row r="5354" spans="1:24" ht="50.1" customHeight="1">
      <c r="A5354" s="29" t="s">
        <v>12238</v>
      </c>
      <c r="B5354" s="30" t="s">
        <v>35</v>
      </c>
      <c r="C5354" s="31" t="s">
        <v>12223</v>
      </c>
      <c r="D5354" s="31" t="s">
        <v>12224</v>
      </c>
      <c r="E5354" s="31" t="s">
        <v>12224</v>
      </c>
      <c r="F5354" s="31" t="s">
        <v>12239</v>
      </c>
      <c r="G5354" s="32" t="s">
        <v>103</v>
      </c>
      <c r="H5354" s="33">
        <v>0</v>
      </c>
      <c r="I5354" s="67">
        <v>590000000</v>
      </c>
      <c r="J5354" s="32" t="s">
        <v>2986</v>
      </c>
      <c r="K5354" s="32" t="s">
        <v>12235</v>
      </c>
      <c r="L5354" s="32" t="s">
        <v>12240</v>
      </c>
      <c r="M5354" s="32" t="s">
        <v>48</v>
      </c>
      <c r="N5354" s="32" t="s">
        <v>12237</v>
      </c>
      <c r="O5354" s="32" t="s">
        <v>3711</v>
      </c>
      <c r="P5354" s="65" t="s">
        <v>48</v>
      </c>
      <c r="Q5354" s="65" t="s">
        <v>48</v>
      </c>
      <c r="R5354" s="283" t="s">
        <v>48</v>
      </c>
      <c r="S5354" s="283" t="s">
        <v>48</v>
      </c>
      <c r="T5354" s="35">
        <v>0</v>
      </c>
      <c r="U5354" s="36">
        <f t="shared" si="479"/>
        <v>0</v>
      </c>
      <c r="V5354" s="37" t="s">
        <v>48</v>
      </c>
      <c r="W5354" s="87">
        <v>2016</v>
      </c>
      <c r="X5354" s="38">
        <v>11</v>
      </c>
    </row>
    <row r="5355" spans="1:24" s="8" customFormat="1" ht="50.1" customHeight="1">
      <c r="A5355" s="41" t="s">
        <v>12241</v>
      </c>
      <c r="B5355" s="30" t="s">
        <v>35</v>
      </c>
      <c r="C5355" s="31" t="s">
        <v>12223</v>
      </c>
      <c r="D5355" s="31" t="s">
        <v>12224</v>
      </c>
      <c r="E5355" s="31" t="s">
        <v>12224</v>
      </c>
      <c r="F5355" s="31" t="s">
        <v>12239</v>
      </c>
      <c r="G5355" s="32" t="s">
        <v>103</v>
      </c>
      <c r="H5355" s="33">
        <v>0</v>
      </c>
      <c r="I5355" s="67">
        <v>590000000</v>
      </c>
      <c r="J5355" s="32" t="s">
        <v>2986</v>
      </c>
      <c r="K5355" s="32" t="s">
        <v>7080</v>
      </c>
      <c r="L5355" s="32" t="s">
        <v>12240</v>
      </c>
      <c r="M5355" s="32"/>
      <c r="N5355" s="32" t="s">
        <v>12237</v>
      </c>
      <c r="O5355" s="54" t="s">
        <v>12242</v>
      </c>
      <c r="P5355" s="32"/>
      <c r="Q5355" s="221"/>
      <c r="R5355" s="32"/>
      <c r="S5355" s="32"/>
      <c r="T5355" s="210">
        <v>3571428.5714285709</v>
      </c>
      <c r="U5355" s="44">
        <f>T5355*1.12</f>
        <v>4000000</v>
      </c>
      <c r="V5355" s="32"/>
      <c r="W5355" s="32">
        <v>2016</v>
      </c>
      <c r="X5355" s="32"/>
    </row>
    <row r="5356" spans="1:24" ht="50.1" customHeight="1">
      <c r="A5356" s="29" t="s">
        <v>12243</v>
      </c>
      <c r="B5356" s="30" t="s">
        <v>35</v>
      </c>
      <c r="C5356" s="31" t="s">
        <v>12244</v>
      </c>
      <c r="D5356" s="31" t="s">
        <v>12245</v>
      </c>
      <c r="E5356" s="31" t="s">
        <v>12245</v>
      </c>
      <c r="F5356" s="31" t="s">
        <v>12246</v>
      </c>
      <c r="G5356" s="32" t="s">
        <v>40</v>
      </c>
      <c r="H5356" s="33">
        <v>70</v>
      </c>
      <c r="I5356" s="67">
        <v>590000000</v>
      </c>
      <c r="J5356" s="32" t="s">
        <v>41</v>
      </c>
      <c r="K5356" s="32" t="s">
        <v>12247</v>
      </c>
      <c r="L5356" s="32" t="s">
        <v>83</v>
      </c>
      <c r="M5356" s="32" t="s">
        <v>48</v>
      </c>
      <c r="N5356" s="32" t="s">
        <v>12076</v>
      </c>
      <c r="O5356" s="32" t="s">
        <v>46</v>
      </c>
      <c r="P5356" s="65" t="s">
        <v>48</v>
      </c>
      <c r="Q5356" s="65" t="s">
        <v>48</v>
      </c>
      <c r="R5356" s="283" t="s">
        <v>48</v>
      </c>
      <c r="S5356" s="283" t="s">
        <v>48</v>
      </c>
      <c r="T5356" s="35">
        <v>0</v>
      </c>
      <c r="U5356" s="36">
        <f>T5356*1.12</f>
        <v>0</v>
      </c>
      <c r="V5356" s="37" t="s">
        <v>48</v>
      </c>
      <c r="W5356" s="87">
        <v>2016</v>
      </c>
      <c r="X5356" s="38">
        <v>11</v>
      </c>
    </row>
    <row r="5357" spans="1:24" s="8" customFormat="1" ht="50.1" customHeight="1">
      <c r="A5357" s="41" t="s">
        <v>12248</v>
      </c>
      <c r="B5357" s="30" t="s">
        <v>35</v>
      </c>
      <c r="C5357" s="42" t="s">
        <v>12244</v>
      </c>
      <c r="D5357" s="42" t="s">
        <v>12245</v>
      </c>
      <c r="E5357" s="42" t="s">
        <v>12245</v>
      </c>
      <c r="F5357" s="42" t="s">
        <v>12246</v>
      </c>
      <c r="G5357" s="32" t="s">
        <v>40</v>
      </c>
      <c r="H5357" s="33">
        <v>70</v>
      </c>
      <c r="I5357" s="67">
        <v>590000000</v>
      </c>
      <c r="J5357" s="32" t="s">
        <v>41</v>
      </c>
      <c r="K5357" s="30" t="s">
        <v>6609</v>
      </c>
      <c r="L5357" s="32" t="s">
        <v>83</v>
      </c>
      <c r="M5357" s="32"/>
      <c r="N5357" s="32" t="s">
        <v>12076</v>
      </c>
      <c r="O5357" s="32" t="s">
        <v>175</v>
      </c>
      <c r="P5357" s="32"/>
      <c r="Q5357" s="221"/>
      <c r="R5357" s="68"/>
      <c r="S5357" s="101"/>
      <c r="T5357" s="44">
        <f>4500000-937000</f>
        <v>3563000</v>
      </c>
      <c r="U5357" s="44">
        <f t="shared" si="479"/>
        <v>3990560.0000000005</v>
      </c>
      <c r="V5357" s="32"/>
      <c r="W5357" s="32">
        <v>2016</v>
      </c>
      <c r="X5357" s="284"/>
    </row>
    <row r="5358" spans="1:24" ht="50.1" customHeight="1">
      <c r="A5358" s="29" t="s">
        <v>12249</v>
      </c>
      <c r="B5358" s="30" t="s">
        <v>35</v>
      </c>
      <c r="C5358" s="31" t="s">
        <v>12250</v>
      </c>
      <c r="D5358" s="31" t="s">
        <v>12251</v>
      </c>
      <c r="E5358" s="31" t="s">
        <v>12251</v>
      </c>
      <c r="F5358" s="31" t="s">
        <v>48</v>
      </c>
      <c r="G5358" s="32" t="s">
        <v>40</v>
      </c>
      <c r="H5358" s="33">
        <v>100</v>
      </c>
      <c r="I5358" s="67">
        <v>590000000</v>
      </c>
      <c r="J5358" s="32" t="s">
        <v>41</v>
      </c>
      <c r="K5358" s="32" t="s">
        <v>12252</v>
      </c>
      <c r="L5358" s="32" t="s">
        <v>43</v>
      </c>
      <c r="M5358" s="32" t="s">
        <v>48</v>
      </c>
      <c r="N5358" s="32" t="s">
        <v>12253</v>
      </c>
      <c r="O5358" s="32" t="s">
        <v>46</v>
      </c>
      <c r="P5358" s="65" t="s">
        <v>48</v>
      </c>
      <c r="Q5358" s="65" t="s">
        <v>48</v>
      </c>
      <c r="R5358" s="283" t="s">
        <v>48</v>
      </c>
      <c r="S5358" s="283" t="s">
        <v>48</v>
      </c>
      <c r="T5358" s="35">
        <v>2340460</v>
      </c>
      <c r="U5358" s="36">
        <f t="shared" si="479"/>
        <v>2621315.2000000002</v>
      </c>
      <c r="V5358" s="37" t="s">
        <v>48</v>
      </c>
      <c r="W5358" s="87">
        <v>2016</v>
      </c>
      <c r="X5358" s="38" t="s">
        <v>48</v>
      </c>
    </row>
    <row r="5359" spans="1:24" ht="50.1" customHeight="1">
      <c r="A5359" s="29" t="s">
        <v>12254</v>
      </c>
      <c r="B5359" s="30" t="s">
        <v>35</v>
      </c>
      <c r="C5359" s="31" t="s">
        <v>12250</v>
      </c>
      <c r="D5359" s="31" t="s">
        <v>12251</v>
      </c>
      <c r="E5359" s="31" t="s">
        <v>12251</v>
      </c>
      <c r="F5359" s="31" t="s">
        <v>12255</v>
      </c>
      <c r="G5359" s="32" t="s">
        <v>103</v>
      </c>
      <c r="H5359" s="33">
        <v>100</v>
      </c>
      <c r="I5359" s="67">
        <v>590000000</v>
      </c>
      <c r="J5359" s="32" t="s">
        <v>41</v>
      </c>
      <c r="K5359" s="32" t="s">
        <v>12256</v>
      </c>
      <c r="L5359" s="32" t="s">
        <v>43</v>
      </c>
      <c r="M5359" s="32" t="s">
        <v>48</v>
      </c>
      <c r="N5359" s="32" t="s">
        <v>12257</v>
      </c>
      <c r="O5359" s="32" t="s">
        <v>46</v>
      </c>
      <c r="P5359" s="65" t="s">
        <v>48</v>
      </c>
      <c r="Q5359" s="65" t="s">
        <v>48</v>
      </c>
      <c r="R5359" s="283" t="s">
        <v>48</v>
      </c>
      <c r="S5359" s="283" t="s">
        <v>48</v>
      </c>
      <c r="T5359" s="35">
        <v>0</v>
      </c>
      <c r="U5359" s="36">
        <v>0</v>
      </c>
      <c r="V5359" s="37" t="s">
        <v>48</v>
      </c>
      <c r="W5359" s="87">
        <v>2016</v>
      </c>
      <c r="X5359" s="38" t="s">
        <v>48</v>
      </c>
    </row>
    <row r="5360" spans="1:24" ht="50.1" customHeight="1">
      <c r="A5360" s="29" t="s">
        <v>12258</v>
      </c>
      <c r="B5360" s="30" t="s">
        <v>35</v>
      </c>
      <c r="C5360" s="31" t="s">
        <v>12250</v>
      </c>
      <c r="D5360" s="31" t="s">
        <v>12251</v>
      </c>
      <c r="E5360" s="31" t="s">
        <v>12251</v>
      </c>
      <c r="F5360" s="31" t="s">
        <v>12255</v>
      </c>
      <c r="G5360" s="32" t="s">
        <v>103</v>
      </c>
      <c r="H5360" s="33">
        <v>100</v>
      </c>
      <c r="I5360" s="67">
        <v>590000000</v>
      </c>
      <c r="J5360" s="32" t="s">
        <v>41</v>
      </c>
      <c r="K5360" s="32" t="s">
        <v>12259</v>
      </c>
      <c r="L5360" s="32" t="s">
        <v>43</v>
      </c>
      <c r="M5360" s="32" t="s">
        <v>48</v>
      </c>
      <c r="N5360" s="32" t="s">
        <v>12260</v>
      </c>
      <c r="O5360" s="32" t="s">
        <v>483</v>
      </c>
      <c r="P5360" s="65" t="s">
        <v>48</v>
      </c>
      <c r="Q5360" s="65" t="s">
        <v>48</v>
      </c>
      <c r="R5360" s="283" t="s">
        <v>48</v>
      </c>
      <c r="S5360" s="283" t="s">
        <v>48</v>
      </c>
      <c r="T5360" s="35">
        <v>100000</v>
      </c>
      <c r="U5360" s="36">
        <f t="shared" ref="U5360:U5405" si="480">T5360*1.12</f>
        <v>112000.00000000001</v>
      </c>
      <c r="V5360" s="37" t="s">
        <v>48</v>
      </c>
      <c r="W5360" s="87">
        <v>2016</v>
      </c>
      <c r="X5360" s="38" t="s">
        <v>48</v>
      </c>
    </row>
    <row r="5361" spans="1:24" ht="50.1" customHeight="1">
      <c r="A5361" s="29" t="s">
        <v>12261</v>
      </c>
      <c r="B5361" s="30" t="s">
        <v>35</v>
      </c>
      <c r="C5361" s="31" t="s">
        <v>12262</v>
      </c>
      <c r="D5361" s="31" t="s">
        <v>12263</v>
      </c>
      <c r="E5361" s="31" t="s">
        <v>12263</v>
      </c>
      <c r="F5361" s="31" t="s">
        <v>12264</v>
      </c>
      <c r="G5361" s="32" t="s">
        <v>40</v>
      </c>
      <c r="H5361" s="33">
        <v>100</v>
      </c>
      <c r="I5361" s="67">
        <v>590000000</v>
      </c>
      <c r="J5361" s="32" t="s">
        <v>41</v>
      </c>
      <c r="K5361" s="32" t="s">
        <v>12265</v>
      </c>
      <c r="L5361" s="32" t="s">
        <v>43</v>
      </c>
      <c r="M5361" s="32" t="s">
        <v>48</v>
      </c>
      <c r="N5361" s="32" t="s">
        <v>12189</v>
      </c>
      <c r="O5361" s="32" t="s">
        <v>202</v>
      </c>
      <c r="P5361" s="65" t="s">
        <v>48</v>
      </c>
      <c r="Q5361" s="65" t="s">
        <v>48</v>
      </c>
      <c r="R5361" s="283" t="s">
        <v>48</v>
      </c>
      <c r="S5361" s="283" t="s">
        <v>48</v>
      </c>
      <c r="T5361" s="35">
        <v>0</v>
      </c>
      <c r="U5361" s="36">
        <f t="shared" si="480"/>
        <v>0</v>
      </c>
      <c r="V5361" s="37" t="s">
        <v>48</v>
      </c>
      <c r="W5361" s="87">
        <v>2016</v>
      </c>
      <c r="X5361" s="38">
        <v>11</v>
      </c>
    </row>
    <row r="5362" spans="1:24" s="8" customFormat="1" ht="50.1" customHeight="1">
      <c r="A5362" s="41" t="s">
        <v>12266</v>
      </c>
      <c r="B5362" s="30" t="s">
        <v>35</v>
      </c>
      <c r="C5362" s="42" t="s">
        <v>12262</v>
      </c>
      <c r="D5362" s="42" t="s">
        <v>12263</v>
      </c>
      <c r="E5362" s="42" t="s">
        <v>12263</v>
      </c>
      <c r="F5362" s="42" t="s">
        <v>12264</v>
      </c>
      <c r="G5362" s="68" t="s">
        <v>40</v>
      </c>
      <c r="H5362" s="68">
        <v>100</v>
      </c>
      <c r="I5362" s="67">
        <v>590000000</v>
      </c>
      <c r="J5362" s="68" t="s">
        <v>41</v>
      </c>
      <c r="K5362" s="68" t="s">
        <v>12267</v>
      </c>
      <c r="L5362" s="68" t="s">
        <v>43</v>
      </c>
      <c r="M5362" s="68"/>
      <c r="N5362" s="68" t="s">
        <v>12189</v>
      </c>
      <c r="O5362" s="54" t="s">
        <v>12242</v>
      </c>
      <c r="P5362" s="68"/>
      <c r="Q5362" s="285"/>
      <c r="R5362" s="68"/>
      <c r="S5362" s="68"/>
      <c r="T5362" s="210">
        <v>1741071.43</v>
      </c>
      <c r="U5362" s="44">
        <f t="shared" si="480"/>
        <v>1950000.0016000001</v>
      </c>
      <c r="V5362" s="68"/>
      <c r="W5362" s="32">
        <v>2016</v>
      </c>
      <c r="X5362" s="284"/>
    </row>
    <row r="5363" spans="1:24" ht="50.1" customHeight="1">
      <c r="A5363" s="29" t="s">
        <v>12268</v>
      </c>
      <c r="B5363" s="30" t="s">
        <v>35</v>
      </c>
      <c r="C5363" s="31" t="s">
        <v>12269</v>
      </c>
      <c r="D5363" s="31" t="s">
        <v>12270</v>
      </c>
      <c r="E5363" s="31" t="s">
        <v>12270</v>
      </c>
      <c r="F5363" s="31" t="s">
        <v>12271</v>
      </c>
      <c r="G5363" s="32" t="s">
        <v>40</v>
      </c>
      <c r="H5363" s="33">
        <v>100</v>
      </c>
      <c r="I5363" s="67">
        <v>590000000</v>
      </c>
      <c r="J5363" s="32" t="s">
        <v>41</v>
      </c>
      <c r="K5363" s="32" t="s">
        <v>1521</v>
      </c>
      <c r="L5363" s="32" t="s">
        <v>83</v>
      </c>
      <c r="M5363" s="32" t="s">
        <v>48</v>
      </c>
      <c r="N5363" s="32" t="s">
        <v>12272</v>
      </c>
      <c r="O5363" s="32" t="s">
        <v>95</v>
      </c>
      <c r="P5363" s="65" t="s">
        <v>48</v>
      </c>
      <c r="Q5363" s="65" t="s">
        <v>48</v>
      </c>
      <c r="R5363" s="283" t="s">
        <v>48</v>
      </c>
      <c r="S5363" s="283" t="s">
        <v>48</v>
      </c>
      <c r="T5363" s="35">
        <v>500000</v>
      </c>
      <c r="U5363" s="36">
        <f t="shared" si="480"/>
        <v>560000</v>
      </c>
      <c r="V5363" s="37" t="s">
        <v>48</v>
      </c>
      <c r="W5363" s="87">
        <v>2016</v>
      </c>
      <c r="X5363" s="38" t="s">
        <v>48</v>
      </c>
    </row>
    <row r="5364" spans="1:24" ht="50.1" customHeight="1">
      <c r="A5364" s="29" t="s">
        <v>12273</v>
      </c>
      <c r="B5364" s="30" t="s">
        <v>35</v>
      </c>
      <c r="C5364" s="31" t="s">
        <v>12274</v>
      </c>
      <c r="D5364" s="31" t="s">
        <v>12275</v>
      </c>
      <c r="E5364" s="31" t="s">
        <v>12275</v>
      </c>
      <c r="F5364" s="31" t="s">
        <v>12276</v>
      </c>
      <c r="G5364" s="32" t="s">
        <v>103</v>
      </c>
      <c r="H5364" s="33">
        <v>100</v>
      </c>
      <c r="I5364" s="67">
        <v>590000000</v>
      </c>
      <c r="J5364" s="32" t="s">
        <v>41</v>
      </c>
      <c r="K5364" s="32" t="s">
        <v>12277</v>
      </c>
      <c r="L5364" s="32" t="s">
        <v>41</v>
      </c>
      <c r="M5364" s="32" t="s">
        <v>48</v>
      </c>
      <c r="N5364" s="32" t="s">
        <v>12278</v>
      </c>
      <c r="O5364" s="32" t="s">
        <v>12279</v>
      </c>
      <c r="P5364" s="65" t="s">
        <v>48</v>
      </c>
      <c r="Q5364" s="65" t="s">
        <v>48</v>
      </c>
      <c r="R5364" s="283" t="s">
        <v>48</v>
      </c>
      <c r="S5364" s="283" t="s">
        <v>48</v>
      </c>
      <c r="T5364" s="35">
        <v>1500000</v>
      </c>
      <c r="U5364" s="36">
        <f t="shared" si="480"/>
        <v>1680000.0000000002</v>
      </c>
      <c r="V5364" s="37" t="s">
        <v>12097</v>
      </c>
      <c r="W5364" s="87">
        <v>2016</v>
      </c>
      <c r="X5364" s="38" t="s">
        <v>48</v>
      </c>
    </row>
    <row r="5365" spans="1:24" ht="50.1" customHeight="1">
      <c r="A5365" s="29" t="s">
        <v>12280</v>
      </c>
      <c r="B5365" s="30" t="s">
        <v>35</v>
      </c>
      <c r="C5365" s="31" t="s">
        <v>12274</v>
      </c>
      <c r="D5365" s="31" t="s">
        <v>12275</v>
      </c>
      <c r="E5365" s="31" t="s">
        <v>12275</v>
      </c>
      <c r="F5365" s="31" t="s">
        <v>12281</v>
      </c>
      <c r="G5365" s="32" t="s">
        <v>103</v>
      </c>
      <c r="H5365" s="33">
        <v>100</v>
      </c>
      <c r="I5365" s="67">
        <v>590000000</v>
      </c>
      <c r="J5365" s="32" t="s">
        <v>41</v>
      </c>
      <c r="K5365" s="32" t="s">
        <v>12282</v>
      </c>
      <c r="L5365" s="32" t="s">
        <v>43</v>
      </c>
      <c r="M5365" s="32" t="s">
        <v>48</v>
      </c>
      <c r="N5365" s="32" t="s">
        <v>12257</v>
      </c>
      <c r="O5365" s="32" t="s">
        <v>111</v>
      </c>
      <c r="P5365" s="65" t="s">
        <v>48</v>
      </c>
      <c r="Q5365" s="65" t="s">
        <v>48</v>
      </c>
      <c r="R5365" s="283" t="s">
        <v>48</v>
      </c>
      <c r="S5365" s="283" t="s">
        <v>48</v>
      </c>
      <c r="T5365" s="35">
        <v>500000</v>
      </c>
      <c r="U5365" s="36">
        <f t="shared" si="480"/>
        <v>560000</v>
      </c>
      <c r="V5365" s="37" t="s">
        <v>48</v>
      </c>
      <c r="W5365" s="87">
        <v>2016</v>
      </c>
      <c r="X5365" s="38" t="s">
        <v>48</v>
      </c>
    </row>
    <row r="5366" spans="1:24" ht="50.1" customHeight="1">
      <c r="A5366" s="29" t="s">
        <v>12283</v>
      </c>
      <c r="B5366" s="30" t="s">
        <v>35</v>
      </c>
      <c r="C5366" s="31" t="s">
        <v>12284</v>
      </c>
      <c r="D5366" s="31" t="s">
        <v>12285</v>
      </c>
      <c r="E5366" s="31" t="s">
        <v>12285</v>
      </c>
      <c r="F5366" s="31" t="s">
        <v>12286</v>
      </c>
      <c r="G5366" s="32" t="s">
        <v>40</v>
      </c>
      <c r="H5366" s="33">
        <v>0</v>
      </c>
      <c r="I5366" s="67">
        <v>590000000</v>
      </c>
      <c r="J5366" s="32" t="s">
        <v>41</v>
      </c>
      <c r="K5366" s="32" t="s">
        <v>12287</v>
      </c>
      <c r="L5366" s="32" t="s">
        <v>12288</v>
      </c>
      <c r="M5366" s="32" t="s">
        <v>48</v>
      </c>
      <c r="N5366" s="32" t="s">
        <v>12076</v>
      </c>
      <c r="O5366" s="32" t="s">
        <v>46</v>
      </c>
      <c r="P5366" s="65" t="s">
        <v>48</v>
      </c>
      <c r="Q5366" s="65" t="s">
        <v>48</v>
      </c>
      <c r="R5366" s="283" t="s">
        <v>48</v>
      </c>
      <c r="S5366" s="283" t="s">
        <v>48</v>
      </c>
      <c r="T5366" s="35">
        <v>35000</v>
      </c>
      <c r="U5366" s="36">
        <f t="shared" si="480"/>
        <v>39200.000000000007</v>
      </c>
      <c r="V5366" s="37" t="s">
        <v>48</v>
      </c>
      <c r="W5366" s="87">
        <v>2016</v>
      </c>
      <c r="X5366" s="38" t="s">
        <v>48</v>
      </c>
    </row>
    <row r="5367" spans="1:24" ht="50.1" customHeight="1">
      <c r="A5367" s="29" t="s">
        <v>12289</v>
      </c>
      <c r="B5367" s="30" t="s">
        <v>35</v>
      </c>
      <c r="C5367" s="31" t="s">
        <v>12284</v>
      </c>
      <c r="D5367" s="31" t="s">
        <v>12285</v>
      </c>
      <c r="E5367" s="31" t="s">
        <v>12285</v>
      </c>
      <c r="F5367" s="31" t="s">
        <v>12290</v>
      </c>
      <c r="G5367" s="32" t="s">
        <v>40</v>
      </c>
      <c r="H5367" s="33">
        <v>100</v>
      </c>
      <c r="I5367" s="67">
        <v>590000000</v>
      </c>
      <c r="J5367" s="32" t="s">
        <v>41</v>
      </c>
      <c r="K5367" s="32" t="s">
        <v>12287</v>
      </c>
      <c r="L5367" s="32" t="s">
        <v>12291</v>
      </c>
      <c r="M5367" s="32" t="s">
        <v>48</v>
      </c>
      <c r="N5367" s="32" t="s">
        <v>12076</v>
      </c>
      <c r="O5367" s="32" t="s">
        <v>46</v>
      </c>
      <c r="P5367" s="65" t="s">
        <v>48</v>
      </c>
      <c r="Q5367" s="65" t="s">
        <v>48</v>
      </c>
      <c r="R5367" s="283" t="s">
        <v>48</v>
      </c>
      <c r="S5367" s="283" t="s">
        <v>48</v>
      </c>
      <c r="T5367" s="35">
        <v>10000</v>
      </c>
      <c r="U5367" s="36">
        <f t="shared" si="480"/>
        <v>11200.000000000002</v>
      </c>
      <c r="V5367" s="37" t="s">
        <v>48</v>
      </c>
      <c r="W5367" s="87">
        <v>2016</v>
      </c>
      <c r="X5367" s="38" t="s">
        <v>48</v>
      </c>
    </row>
    <row r="5368" spans="1:24" ht="50.1" customHeight="1">
      <c r="A5368" s="29" t="s">
        <v>12292</v>
      </c>
      <c r="B5368" s="30" t="s">
        <v>35</v>
      </c>
      <c r="C5368" s="31" t="s">
        <v>12293</v>
      </c>
      <c r="D5368" s="31" t="s">
        <v>12294</v>
      </c>
      <c r="E5368" s="31" t="s">
        <v>12294</v>
      </c>
      <c r="F5368" s="31" t="s">
        <v>12295</v>
      </c>
      <c r="G5368" s="32" t="s">
        <v>40</v>
      </c>
      <c r="H5368" s="33">
        <v>100</v>
      </c>
      <c r="I5368" s="67">
        <v>590000000</v>
      </c>
      <c r="J5368" s="32" t="s">
        <v>41</v>
      </c>
      <c r="K5368" s="32" t="s">
        <v>12296</v>
      </c>
      <c r="L5368" s="32" t="s">
        <v>83</v>
      </c>
      <c r="M5368" s="32" t="s">
        <v>48</v>
      </c>
      <c r="N5368" s="32" t="s">
        <v>12076</v>
      </c>
      <c r="O5368" s="32" t="s">
        <v>46</v>
      </c>
      <c r="P5368" s="65" t="s">
        <v>48</v>
      </c>
      <c r="Q5368" s="65" t="s">
        <v>48</v>
      </c>
      <c r="R5368" s="283" t="s">
        <v>48</v>
      </c>
      <c r="S5368" s="283" t="s">
        <v>48</v>
      </c>
      <c r="T5368" s="35">
        <v>0</v>
      </c>
      <c r="U5368" s="36">
        <f t="shared" si="480"/>
        <v>0</v>
      </c>
      <c r="V5368" s="37" t="s">
        <v>48</v>
      </c>
      <c r="W5368" s="87">
        <v>2016</v>
      </c>
      <c r="X5368" s="38">
        <v>11</v>
      </c>
    </row>
    <row r="5369" spans="1:24" s="8" customFormat="1" ht="50.1" customHeight="1">
      <c r="A5369" s="41" t="s">
        <v>12297</v>
      </c>
      <c r="B5369" s="30" t="s">
        <v>35</v>
      </c>
      <c r="C5369" s="42" t="s">
        <v>12293</v>
      </c>
      <c r="D5369" s="42" t="s">
        <v>12294</v>
      </c>
      <c r="E5369" s="42" t="s">
        <v>12294</v>
      </c>
      <c r="F5369" s="66" t="s">
        <v>12295</v>
      </c>
      <c r="G5369" s="32" t="s">
        <v>40</v>
      </c>
      <c r="H5369" s="33">
        <v>100</v>
      </c>
      <c r="I5369" s="67">
        <v>590000000</v>
      </c>
      <c r="J5369" s="32" t="s">
        <v>41</v>
      </c>
      <c r="K5369" s="32" t="s">
        <v>12078</v>
      </c>
      <c r="L5369" s="32" t="s">
        <v>83</v>
      </c>
      <c r="M5369" s="32"/>
      <c r="N5369" s="32" t="s">
        <v>12076</v>
      </c>
      <c r="O5369" s="32" t="s">
        <v>175</v>
      </c>
      <c r="P5369" s="32"/>
      <c r="Q5369" s="221"/>
      <c r="R5369" s="68"/>
      <c r="S5369" s="217"/>
      <c r="T5369" s="44">
        <v>300000</v>
      </c>
      <c r="U5369" s="44">
        <f>T5369*1.12</f>
        <v>336000.00000000006</v>
      </c>
      <c r="V5369" s="56"/>
      <c r="W5369" s="32">
        <v>2016</v>
      </c>
      <c r="X5369" s="284"/>
    </row>
    <row r="5370" spans="1:24" ht="50.1" customHeight="1">
      <c r="A5370" s="29" t="s">
        <v>12298</v>
      </c>
      <c r="B5370" s="30" t="s">
        <v>35</v>
      </c>
      <c r="C5370" s="31" t="s">
        <v>12299</v>
      </c>
      <c r="D5370" s="31" t="s">
        <v>12300</v>
      </c>
      <c r="E5370" s="31" t="s">
        <v>12301</v>
      </c>
      <c r="F5370" s="31" t="s">
        <v>48</v>
      </c>
      <c r="G5370" s="32" t="s">
        <v>40</v>
      </c>
      <c r="H5370" s="33">
        <v>100</v>
      </c>
      <c r="I5370" s="67">
        <v>590000000</v>
      </c>
      <c r="J5370" s="32" t="s">
        <v>41</v>
      </c>
      <c r="K5370" s="32" t="s">
        <v>12302</v>
      </c>
      <c r="L5370" s="32" t="s">
        <v>43</v>
      </c>
      <c r="M5370" s="32" t="s">
        <v>48</v>
      </c>
      <c r="N5370" s="32" t="s">
        <v>12253</v>
      </c>
      <c r="O5370" s="32" t="s">
        <v>46</v>
      </c>
      <c r="P5370" s="65" t="s">
        <v>48</v>
      </c>
      <c r="Q5370" s="65" t="s">
        <v>48</v>
      </c>
      <c r="R5370" s="283" t="s">
        <v>48</v>
      </c>
      <c r="S5370" s="283" t="s">
        <v>48</v>
      </c>
      <c r="T5370" s="35">
        <v>0</v>
      </c>
      <c r="U5370" s="36">
        <f>T5370*1.12</f>
        <v>0</v>
      </c>
      <c r="V5370" s="37" t="s">
        <v>48</v>
      </c>
      <c r="W5370" s="87">
        <v>2016</v>
      </c>
      <c r="X5370" s="38">
        <v>11</v>
      </c>
    </row>
    <row r="5371" spans="1:24" s="8" customFormat="1" ht="50.1" customHeight="1">
      <c r="A5371" s="41" t="s">
        <v>12303</v>
      </c>
      <c r="B5371" s="30" t="s">
        <v>35</v>
      </c>
      <c r="C5371" s="42" t="s">
        <v>12299</v>
      </c>
      <c r="D5371" s="42" t="s">
        <v>12300</v>
      </c>
      <c r="E5371" s="42" t="s">
        <v>12301</v>
      </c>
      <c r="F5371" s="42"/>
      <c r="G5371" s="30" t="s">
        <v>40</v>
      </c>
      <c r="H5371" s="30">
        <v>100</v>
      </c>
      <c r="I5371" s="67">
        <v>590000000</v>
      </c>
      <c r="J5371" s="30" t="s">
        <v>41</v>
      </c>
      <c r="K5371" s="30" t="s">
        <v>12304</v>
      </c>
      <c r="L5371" s="30" t="s">
        <v>43</v>
      </c>
      <c r="M5371" s="30" t="s">
        <v>48</v>
      </c>
      <c r="N5371" s="30" t="s">
        <v>12253</v>
      </c>
      <c r="O5371" s="32" t="s">
        <v>175</v>
      </c>
      <c r="P5371" s="30"/>
      <c r="Q5371" s="220"/>
      <c r="R5371" s="153"/>
      <c r="S5371" s="30"/>
      <c r="T5371" s="44">
        <v>1706068</v>
      </c>
      <c r="U5371" s="44">
        <f>T5371*1.12</f>
        <v>1910796.1600000001</v>
      </c>
      <c r="V5371" s="162"/>
      <c r="W5371" s="32">
        <v>2016</v>
      </c>
      <c r="X5371" s="30"/>
    </row>
    <row r="5372" spans="1:24" ht="50.1" customHeight="1">
      <c r="A5372" s="29" t="s">
        <v>12305</v>
      </c>
      <c r="B5372" s="30" t="s">
        <v>35</v>
      </c>
      <c r="C5372" s="31" t="s">
        <v>12299</v>
      </c>
      <c r="D5372" s="31" t="s">
        <v>12300</v>
      </c>
      <c r="E5372" s="31" t="s">
        <v>12301</v>
      </c>
      <c r="F5372" s="31" t="s">
        <v>12306</v>
      </c>
      <c r="G5372" s="32" t="s">
        <v>40</v>
      </c>
      <c r="H5372" s="33">
        <v>100</v>
      </c>
      <c r="I5372" s="67">
        <v>590000000</v>
      </c>
      <c r="J5372" s="32" t="s">
        <v>41</v>
      </c>
      <c r="K5372" s="32" t="s">
        <v>818</v>
      </c>
      <c r="L5372" s="32" t="s">
        <v>41</v>
      </c>
      <c r="M5372" s="32" t="s">
        <v>48</v>
      </c>
      <c r="N5372" s="32" t="s">
        <v>12307</v>
      </c>
      <c r="O5372" s="32" t="s">
        <v>12117</v>
      </c>
      <c r="P5372" s="65" t="s">
        <v>48</v>
      </c>
      <c r="Q5372" s="65" t="s">
        <v>48</v>
      </c>
      <c r="R5372" s="283" t="s">
        <v>48</v>
      </c>
      <c r="S5372" s="283" t="s">
        <v>48</v>
      </c>
      <c r="T5372" s="35">
        <v>0</v>
      </c>
      <c r="U5372" s="36">
        <f>T5372*1.12</f>
        <v>0</v>
      </c>
      <c r="V5372" s="37" t="s">
        <v>48</v>
      </c>
      <c r="W5372" s="87">
        <v>2016</v>
      </c>
      <c r="X5372" s="38">
        <v>11</v>
      </c>
    </row>
    <row r="5373" spans="1:24" s="8" customFormat="1" ht="50.1" customHeight="1">
      <c r="A5373" s="41" t="s">
        <v>12308</v>
      </c>
      <c r="B5373" s="30" t="s">
        <v>35</v>
      </c>
      <c r="C5373" s="42" t="s">
        <v>12299</v>
      </c>
      <c r="D5373" s="42" t="s">
        <v>12300</v>
      </c>
      <c r="E5373" s="66" t="s">
        <v>12301</v>
      </c>
      <c r="F5373" s="286" t="s">
        <v>12306</v>
      </c>
      <c r="G5373" s="68" t="s">
        <v>40</v>
      </c>
      <c r="H5373" s="108" t="s">
        <v>95</v>
      </c>
      <c r="I5373" s="67">
        <v>590000000</v>
      </c>
      <c r="J5373" s="68" t="s">
        <v>41</v>
      </c>
      <c r="K5373" s="98" t="s">
        <v>824</v>
      </c>
      <c r="L5373" s="68" t="s">
        <v>41</v>
      </c>
      <c r="M5373" s="108"/>
      <c r="N5373" s="30" t="s">
        <v>12307</v>
      </c>
      <c r="O5373" s="54" t="s">
        <v>12242</v>
      </c>
      <c r="P5373" s="281"/>
      <c r="Q5373" s="287"/>
      <c r="R5373" s="33"/>
      <c r="S5373" s="288"/>
      <c r="T5373" s="35">
        <v>2300000</v>
      </c>
      <c r="U5373" s="44">
        <f t="shared" si="480"/>
        <v>2576000.0000000005</v>
      </c>
      <c r="V5373" s="289"/>
      <c r="W5373" s="32">
        <v>2016</v>
      </c>
      <c r="X5373" s="112"/>
    </row>
    <row r="5374" spans="1:24" ht="50.1" customHeight="1">
      <c r="A5374" s="29" t="s">
        <v>12309</v>
      </c>
      <c r="B5374" s="30" t="s">
        <v>35</v>
      </c>
      <c r="C5374" s="31" t="s">
        <v>12310</v>
      </c>
      <c r="D5374" s="31" t="s">
        <v>12311</v>
      </c>
      <c r="E5374" s="31" t="s">
        <v>12312</v>
      </c>
      <c r="F5374" s="31" t="s">
        <v>12313</v>
      </c>
      <c r="G5374" s="32" t="s">
        <v>103</v>
      </c>
      <c r="H5374" s="33">
        <v>100</v>
      </c>
      <c r="I5374" s="67">
        <v>590000000</v>
      </c>
      <c r="J5374" s="32" t="s">
        <v>2986</v>
      </c>
      <c r="K5374" s="32" t="s">
        <v>12314</v>
      </c>
      <c r="L5374" s="32" t="s">
        <v>12315</v>
      </c>
      <c r="M5374" s="32" t="s">
        <v>48</v>
      </c>
      <c r="N5374" s="32" t="s">
        <v>12237</v>
      </c>
      <c r="O5374" s="32" t="s">
        <v>3711</v>
      </c>
      <c r="P5374" s="65" t="s">
        <v>48</v>
      </c>
      <c r="Q5374" s="65" t="s">
        <v>48</v>
      </c>
      <c r="R5374" s="283" t="s">
        <v>48</v>
      </c>
      <c r="S5374" s="283" t="s">
        <v>48</v>
      </c>
      <c r="T5374" s="35">
        <v>3571428.571</v>
      </c>
      <c r="U5374" s="36">
        <f t="shared" si="480"/>
        <v>3999999.9995200005</v>
      </c>
      <c r="V5374" s="37" t="s">
        <v>48</v>
      </c>
      <c r="W5374" s="87">
        <v>2016</v>
      </c>
      <c r="X5374" s="38" t="s">
        <v>48</v>
      </c>
    </row>
    <row r="5375" spans="1:24" ht="50.1" customHeight="1">
      <c r="A5375" s="29" t="s">
        <v>12316</v>
      </c>
      <c r="B5375" s="30" t="s">
        <v>35</v>
      </c>
      <c r="C5375" s="31" t="s">
        <v>12310</v>
      </c>
      <c r="D5375" s="31" t="s">
        <v>12311</v>
      </c>
      <c r="E5375" s="31" t="s">
        <v>12312</v>
      </c>
      <c r="F5375" s="31" t="s">
        <v>12317</v>
      </c>
      <c r="G5375" s="32" t="s">
        <v>40</v>
      </c>
      <c r="H5375" s="33">
        <v>100</v>
      </c>
      <c r="I5375" s="67">
        <v>590000000</v>
      </c>
      <c r="J5375" s="32" t="s">
        <v>41</v>
      </c>
      <c r="K5375" s="32" t="s">
        <v>1521</v>
      </c>
      <c r="L5375" s="32" t="s">
        <v>83</v>
      </c>
      <c r="M5375" s="32" t="s">
        <v>48</v>
      </c>
      <c r="N5375" s="32" t="s">
        <v>12272</v>
      </c>
      <c r="O5375" s="32" t="s">
        <v>95</v>
      </c>
      <c r="P5375" s="65" t="s">
        <v>48</v>
      </c>
      <c r="Q5375" s="65" t="s">
        <v>48</v>
      </c>
      <c r="R5375" s="283" t="s">
        <v>48</v>
      </c>
      <c r="S5375" s="283" t="s">
        <v>48</v>
      </c>
      <c r="T5375" s="35">
        <v>27000</v>
      </c>
      <c r="U5375" s="36">
        <f t="shared" si="480"/>
        <v>30240.000000000004</v>
      </c>
      <c r="V5375" s="37" t="s">
        <v>48</v>
      </c>
      <c r="W5375" s="87">
        <v>2016</v>
      </c>
      <c r="X5375" s="38" t="s">
        <v>48</v>
      </c>
    </row>
    <row r="5376" spans="1:24" ht="50.1" customHeight="1">
      <c r="A5376" s="29" t="s">
        <v>12318</v>
      </c>
      <c r="B5376" s="30" t="s">
        <v>35</v>
      </c>
      <c r="C5376" s="31" t="s">
        <v>12319</v>
      </c>
      <c r="D5376" s="31" t="s">
        <v>12320</v>
      </c>
      <c r="E5376" s="31" t="s">
        <v>12320</v>
      </c>
      <c r="F5376" s="31" t="s">
        <v>12321</v>
      </c>
      <c r="G5376" s="32" t="s">
        <v>40</v>
      </c>
      <c r="H5376" s="33">
        <v>100</v>
      </c>
      <c r="I5376" s="67">
        <v>590000000</v>
      </c>
      <c r="J5376" s="32" t="s">
        <v>41</v>
      </c>
      <c r="K5376" s="32" t="s">
        <v>12322</v>
      </c>
      <c r="L5376" s="32" t="s">
        <v>41</v>
      </c>
      <c r="M5376" s="32" t="s">
        <v>48</v>
      </c>
      <c r="N5376" s="32" t="s">
        <v>12323</v>
      </c>
      <c r="O5376" s="32" t="s">
        <v>12279</v>
      </c>
      <c r="P5376" s="65" t="s">
        <v>48</v>
      </c>
      <c r="Q5376" s="65" t="s">
        <v>48</v>
      </c>
      <c r="R5376" s="283" t="s">
        <v>48</v>
      </c>
      <c r="S5376" s="283" t="s">
        <v>48</v>
      </c>
      <c r="T5376" s="35">
        <v>856000</v>
      </c>
      <c r="U5376" s="36">
        <f t="shared" si="480"/>
        <v>958720.00000000012</v>
      </c>
      <c r="V5376" s="37" t="s">
        <v>48</v>
      </c>
      <c r="W5376" s="87">
        <v>2016</v>
      </c>
      <c r="X5376" s="38" t="s">
        <v>48</v>
      </c>
    </row>
    <row r="5377" spans="1:24" ht="50.1" customHeight="1">
      <c r="A5377" s="29" t="s">
        <v>12324</v>
      </c>
      <c r="B5377" s="30" t="s">
        <v>35</v>
      </c>
      <c r="C5377" s="31" t="s">
        <v>12325</v>
      </c>
      <c r="D5377" s="31" t="s">
        <v>12326</v>
      </c>
      <c r="E5377" s="31" t="s">
        <v>12326</v>
      </c>
      <c r="F5377" s="31" t="s">
        <v>12327</v>
      </c>
      <c r="G5377" s="32" t="s">
        <v>40</v>
      </c>
      <c r="H5377" s="33">
        <v>100</v>
      </c>
      <c r="I5377" s="67">
        <v>590000000</v>
      </c>
      <c r="J5377" s="32" t="s">
        <v>41</v>
      </c>
      <c r="K5377" s="32" t="s">
        <v>12328</v>
      </c>
      <c r="L5377" s="32" t="s">
        <v>12329</v>
      </c>
      <c r="M5377" s="32" t="s">
        <v>48</v>
      </c>
      <c r="N5377" s="32" t="s">
        <v>12330</v>
      </c>
      <c r="O5377" s="32" t="s">
        <v>12117</v>
      </c>
      <c r="P5377" s="65" t="s">
        <v>48</v>
      </c>
      <c r="Q5377" s="65" t="s">
        <v>48</v>
      </c>
      <c r="R5377" s="283" t="s">
        <v>48</v>
      </c>
      <c r="S5377" s="283" t="s">
        <v>48</v>
      </c>
      <c r="T5377" s="35">
        <v>0</v>
      </c>
      <c r="U5377" s="36">
        <f t="shared" si="480"/>
        <v>0</v>
      </c>
      <c r="V5377" s="37" t="s">
        <v>48</v>
      </c>
      <c r="W5377" s="87">
        <v>2016</v>
      </c>
      <c r="X5377" s="38">
        <v>11</v>
      </c>
    </row>
    <row r="5378" spans="1:24" s="8" customFormat="1" ht="50.1" customHeight="1">
      <c r="A5378" s="41" t="s">
        <v>12331</v>
      </c>
      <c r="B5378" s="30" t="s">
        <v>35</v>
      </c>
      <c r="C5378" s="271" t="s">
        <v>12325</v>
      </c>
      <c r="D5378" s="66" t="s">
        <v>12326</v>
      </c>
      <c r="E5378" s="66" t="s">
        <v>12326</v>
      </c>
      <c r="F5378" s="66" t="s">
        <v>12332</v>
      </c>
      <c r="G5378" s="98" t="s">
        <v>40</v>
      </c>
      <c r="H5378" s="98" t="s">
        <v>95</v>
      </c>
      <c r="I5378" s="67">
        <v>590000000</v>
      </c>
      <c r="J5378" s="68" t="s">
        <v>41</v>
      </c>
      <c r="K5378" s="98" t="s">
        <v>313</v>
      </c>
      <c r="L5378" s="68" t="s">
        <v>12329</v>
      </c>
      <c r="M5378" s="108"/>
      <c r="N5378" s="30" t="s">
        <v>12330</v>
      </c>
      <c r="O5378" s="54" t="s">
        <v>12242</v>
      </c>
      <c r="P5378" s="281"/>
      <c r="Q5378" s="287"/>
      <c r="R5378" s="33"/>
      <c r="S5378" s="135"/>
      <c r="T5378" s="35">
        <v>125000</v>
      </c>
      <c r="U5378" s="44">
        <f t="shared" si="480"/>
        <v>140000</v>
      </c>
      <c r="V5378" s="290"/>
      <c r="W5378" s="32">
        <v>2016</v>
      </c>
      <c r="X5378" s="112"/>
    </row>
    <row r="5379" spans="1:24" s="40" customFormat="1" ht="50.1" customHeight="1">
      <c r="A5379" s="29" t="s">
        <v>12333</v>
      </c>
      <c r="B5379" s="30" t="s">
        <v>35</v>
      </c>
      <c r="C5379" s="31" t="s">
        <v>12334</v>
      </c>
      <c r="D5379" s="31" t="s">
        <v>12335</v>
      </c>
      <c r="E5379" s="31" t="s">
        <v>12335</v>
      </c>
      <c r="F5379" s="31" t="s">
        <v>48</v>
      </c>
      <c r="G5379" s="32" t="s">
        <v>40</v>
      </c>
      <c r="H5379" s="33">
        <v>100</v>
      </c>
      <c r="I5379" s="67">
        <v>590000000</v>
      </c>
      <c r="J5379" s="32" t="s">
        <v>6956</v>
      </c>
      <c r="K5379" s="32" t="s">
        <v>12336</v>
      </c>
      <c r="L5379" s="32" t="s">
        <v>6956</v>
      </c>
      <c r="M5379" s="32" t="s">
        <v>48</v>
      </c>
      <c r="N5379" s="32" t="s">
        <v>12189</v>
      </c>
      <c r="O5379" s="32" t="s">
        <v>202</v>
      </c>
      <c r="P5379" s="65"/>
      <c r="Q5379" s="65"/>
      <c r="R5379" s="283"/>
      <c r="S5379" s="283"/>
      <c r="T5379" s="35">
        <v>0</v>
      </c>
      <c r="U5379" s="36">
        <f>T5379*1.12</f>
        <v>0</v>
      </c>
      <c r="V5379" s="37" t="s">
        <v>48</v>
      </c>
      <c r="W5379" s="87">
        <v>2016</v>
      </c>
      <c r="X5379" s="87">
        <v>11.15</v>
      </c>
    </row>
    <row r="5380" spans="1:24" s="40" customFormat="1" ht="50.1" customHeight="1">
      <c r="A5380" s="29" t="s">
        <v>12337</v>
      </c>
      <c r="B5380" s="30" t="s">
        <v>35</v>
      </c>
      <c r="C5380" s="31" t="s">
        <v>12334</v>
      </c>
      <c r="D5380" s="31" t="s">
        <v>12335</v>
      </c>
      <c r="E5380" s="31" t="s">
        <v>12335</v>
      </c>
      <c r="F5380" s="31" t="s">
        <v>48</v>
      </c>
      <c r="G5380" s="32" t="s">
        <v>40</v>
      </c>
      <c r="H5380" s="33">
        <v>100</v>
      </c>
      <c r="I5380" s="67">
        <v>590000000</v>
      </c>
      <c r="J5380" s="32" t="s">
        <v>6956</v>
      </c>
      <c r="K5380" s="32" t="s">
        <v>2656</v>
      </c>
      <c r="L5380" s="32" t="s">
        <v>6956</v>
      </c>
      <c r="M5380" s="32" t="s">
        <v>48</v>
      </c>
      <c r="N5380" s="32" t="s">
        <v>12189</v>
      </c>
      <c r="O5380" s="32" t="s">
        <v>62</v>
      </c>
      <c r="P5380" s="65"/>
      <c r="Q5380" s="65"/>
      <c r="R5380" s="283"/>
      <c r="S5380" s="283"/>
      <c r="T5380" s="35">
        <v>1800000</v>
      </c>
      <c r="U5380" s="36">
        <f>T5380*1.12</f>
        <v>2016000.0000000002</v>
      </c>
      <c r="V5380" s="37" t="s">
        <v>48</v>
      </c>
      <c r="W5380" s="87">
        <v>2016</v>
      </c>
      <c r="X5380" s="38" t="s">
        <v>48</v>
      </c>
    </row>
    <row r="5381" spans="1:24" ht="50.1" customHeight="1">
      <c r="A5381" s="29" t="s">
        <v>12338</v>
      </c>
      <c r="B5381" s="30" t="s">
        <v>35</v>
      </c>
      <c r="C5381" s="31" t="s">
        <v>12339</v>
      </c>
      <c r="D5381" s="31" t="s">
        <v>12340</v>
      </c>
      <c r="E5381" s="31" t="s">
        <v>12340</v>
      </c>
      <c r="F5381" s="31" t="s">
        <v>12341</v>
      </c>
      <c r="G5381" s="32" t="s">
        <v>40</v>
      </c>
      <c r="H5381" s="33">
        <v>100</v>
      </c>
      <c r="I5381" s="67">
        <v>590000000</v>
      </c>
      <c r="J5381" s="32" t="s">
        <v>43</v>
      </c>
      <c r="K5381" s="32" t="s">
        <v>224</v>
      </c>
      <c r="L5381" s="32" t="s">
        <v>43</v>
      </c>
      <c r="M5381" s="32" t="s">
        <v>48</v>
      </c>
      <c r="N5381" s="32" t="s">
        <v>225</v>
      </c>
      <c r="O5381" s="32" t="s">
        <v>56</v>
      </c>
      <c r="P5381" s="65" t="s">
        <v>48</v>
      </c>
      <c r="Q5381" s="65" t="s">
        <v>48</v>
      </c>
      <c r="R5381" s="283" t="s">
        <v>48</v>
      </c>
      <c r="S5381" s="283" t="s">
        <v>48</v>
      </c>
      <c r="T5381" s="35">
        <v>132923</v>
      </c>
      <c r="U5381" s="36">
        <f t="shared" si="480"/>
        <v>148873.76</v>
      </c>
      <c r="V5381" s="37" t="s">
        <v>48</v>
      </c>
      <c r="W5381" s="87">
        <v>2016</v>
      </c>
      <c r="X5381" s="38" t="s">
        <v>48</v>
      </c>
    </row>
    <row r="5382" spans="1:24" ht="50.1" customHeight="1">
      <c r="A5382" s="29" t="s">
        <v>12342</v>
      </c>
      <c r="B5382" s="30" t="s">
        <v>35</v>
      </c>
      <c r="C5382" s="31" t="s">
        <v>12343</v>
      </c>
      <c r="D5382" s="31" t="s">
        <v>12344</v>
      </c>
      <c r="E5382" s="31" t="s">
        <v>12344</v>
      </c>
      <c r="F5382" s="31" t="s">
        <v>12345</v>
      </c>
      <c r="G5382" s="32" t="s">
        <v>40</v>
      </c>
      <c r="H5382" s="33">
        <v>100</v>
      </c>
      <c r="I5382" s="67">
        <v>590000000</v>
      </c>
      <c r="J5382" s="32" t="s">
        <v>41</v>
      </c>
      <c r="K5382" s="32" t="s">
        <v>12188</v>
      </c>
      <c r="L5382" s="32" t="s">
        <v>83</v>
      </c>
      <c r="M5382" s="32" t="s">
        <v>48</v>
      </c>
      <c r="N5382" s="32" t="s">
        <v>12076</v>
      </c>
      <c r="O5382" s="32" t="s">
        <v>46</v>
      </c>
      <c r="P5382" s="65" t="s">
        <v>48</v>
      </c>
      <c r="Q5382" s="65" t="s">
        <v>48</v>
      </c>
      <c r="R5382" s="283" t="s">
        <v>48</v>
      </c>
      <c r="S5382" s="283" t="s">
        <v>48</v>
      </c>
      <c r="T5382" s="35">
        <v>0</v>
      </c>
      <c r="U5382" s="36">
        <f t="shared" si="480"/>
        <v>0</v>
      </c>
      <c r="V5382" s="37" t="s">
        <v>48</v>
      </c>
      <c r="W5382" s="87">
        <v>2016</v>
      </c>
      <c r="X5382" s="38">
        <v>11</v>
      </c>
    </row>
    <row r="5383" spans="1:24" s="8" customFormat="1" ht="50.1" customHeight="1">
      <c r="A5383" s="41" t="s">
        <v>12346</v>
      </c>
      <c r="B5383" s="30" t="s">
        <v>35</v>
      </c>
      <c r="C5383" s="42" t="s">
        <v>12343</v>
      </c>
      <c r="D5383" s="42" t="s">
        <v>12344</v>
      </c>
      <c r="E5383" s="42" t="s">
        <v>12344</v>
      </c>
      <c r="F5383" s="133" t="s">
        <v>12345</v>
      </c>
      <c r="G5383" s="32" t="s">
        <v>40</v>
      </c>
      <c r="H5383" s="33">
        <v>100</v>
      </c>
      <c r="I5383" s="67">
        <v>590000000</v>
      </c>
      <c r="J5383" s="32" t="s">
        <v>41</v>
      </c>
      <c r="K5383" s="32" t="s">
        <v>12347</v>
      </c>
      <c r="L5383" s="32" t="s">
        <v>83</v>
      </c>
      <c r="M5383" s="32"/>
      <c r="N5383" s="32" t="s">
        <v>12076</v>
      </c>
      <c r="O5383" s="32" t="s">
        <v>175</v>
      </c>
      <c r="P5383" s="32"/>
      <c r="Q5383" s="221"/>
      <c r="R5383" s="68"/>
      <c r="S5383" s="101"/>
      <c r="T5383" s="44">
        <v>214000</v>
      </c>
      <c r="U5383" s="44">
        <f>T5383*1.12</f>
        <v>239680.00000000003</v>
      </c>
      <c r="V5383" s="32"/>
      <c r="W5383" s="32">
        <v>2016</v>
      </c>
      <c r="X5383" s="284"/>
    </row>
    <row r="5384" spans="1:24" ht="50.1" customHeight="1">
      <c r="A5384" s="29" t="s">
        <v>12348</v>
      </c>
      <c r="B5384" s="30" t="s">
        <v>35</v>
      </c>
      <c r="C5384" s="31" t="s">
        <v>12349</v>
      </c>
      <c r="D5384" s="31" t="s">
        <v>12350</v>
      </c>
      <c r="E5384" s="31" t="s">
        <v>12350</v>
      </c>
      <c r="F5384" s="31" t="s">
        <v>48</v>
      </c>
      <c r="G5384" s="32" t="s">
        <v>40</v>
      </c>
      <c r="H5384" s="33">
        <v>100</v>
      </c>
      <c r="I5384" s="67">
        <v>590000000</v>
      </c>
      <c r="J5384" s="32" t="s">
        <v>41</v>
      </c>
      <c r="K5384" s="32" t="s">
        <v>12351</v>
      </c>
      <c r="L5384" s="32" t="s">
        <v>43</v>
      </c>
      <c r="M5384" s="32" t="s">
        <v>48</v>
      </c>
      <c r="N5384" s="32" t="s">
        <v>12253</v>
      </c>
      <c r="O5384" s="32" t="s">
        <v>46</v>
      </c>
      <c r="P5384" s="65" t="s">
        <v>48</v>
      </c>
      <c r="Q5384" s="65" t="s">
        <v>48</v>
      </c>
      <c r="R5384" s="283" t="s">
        <v>48</v>
      </c>
      <c r="S5384" s="283" t="s">
        <v>48</v>
      </c>
      <c r="T5384" s="35">
        <v>0</v>
      </c>
      <c r="U5384" s="36">
        <f>T5384*1.12</f>
        <v>0</v>
      </c>
      <c r="V5384" s="37" t="s">
        <v>48</v>
      </c>
      <c r="W5384" s="87">
        <v>2016</v>
      </c>
      <c r="X5384" s="38">
        <v>11</v>
      </c>
    </row>
    <row r="5385" spans="1:24" s="8" customFormat="1" ht="50.1" customHeight="1">
      <c r="A5385" s="41" t="s">
        <v>12352</v>
      </c>
      <c r="B5385" s="30" t="s">
        <v>35</v>
      </c>
      <c r="C5385" s="42" t="s">
        <v>12349</v>
      </c>
      <c r="D5385" s="42" t="s">
        <v>12350</v>
      </c>
      <c r="E5385" s="42" t="s">
        <v>12350</v>
      </c>
      <c r="F5385" s="42"/>
      <c r="G5385" s="30" t="s">
        <v>40</v>
      </c>
      <c r="H5385" s="30">
        <v>100</v>
      </c>
      <c r="I5385" s="67">
        <v>590000000</v>
      </c>
      <c r="J5385" s="30" t="s">
        <v>41</v>
      </c>
      <c r="K5385" s="32" t="s">
        <v>7080</v>
      </c>
      <c r="L5385" s="30" t="s">
        <v>43</v>
      </c>
      <c r="M5385" s="30"/>
      <c r="N5385" s="30" t="s">
        <v>12253</v>
      </c>
      <c r="O5385" s="32" t="s">
        <v>175</v>
      </c>
      <c r="P5385" s="30"/>
      <c r="Q5385" s="220"/>
      <c r="R5385" s="30"/>
      <c r="S5385" s="30"/>
      <c r="T5385" s="44">
        <v>34000</v>
      </c>
      <c r="U5385" s="44">
        <f>T5385*1.12</f>
        <v>38080</v>
      </c>
      <c r="V5385" s="30"/>
      <c r="W5385" s="32">
        <v>2016</v>
      </c>
      <c r="X5385" s="30"/>
    </row>
    <row r="5386" spans="1:24" ht="50.1" customHeight="1">
      <c r="A5386" s="29" t="s">
        <v>12353</v>
      </c>
      <c r="B5386" s="30" t="s">
        <v>35</v>
      </c>
      <c r="C5386" s="31" t="s">
        <v>12349</v>
      </c>
      <c r="D5386" s="31" t="s">
        <v>12350</v>
      </c>
      <c r="E5386" s="31" t="s">
        <v>12350</v>
      </c>
      <c r="F5386" s="31" t="s">
        <v>12354</v>
      </c>
      <c r="G5386" s="32" t="s">
        <v>40</v>
      </c>
      <c r="H5386" s="33">
        <v>100</v>
      </c>
      <c r="I5386" s="67">
        <v>590000000</v>
      </c>
      <c r="J5386" s="32" t="s">
        <v>41</v>
      </c>
      <c r="K5386" s="32" t="s">
        <v>12355</v>
      </c>
      <c r="L5386" s="32" t="s">
        <v>83</v>
      </c>
      <c r="M5386" s="32" t="s">
        <v>48</v>
      </c>
      <c r="N5386" s="32" t="s">
        <v>12076</v>
      </c>
      <c r="O5386" s="32" t="s">
        <v>46</v>
      </c>
      <c r="P5386" s="65" t="s">
        <v>48</v>
      </c>
      <c r="Q5386" s="65" t="s">
        <v>48</v>
      </c>
      <c r="R5386" s="283" t="s">
        <v>48</v>
      </c>
      <c r="S5386" s="283" t="s">
        <v>48</v>
      </c>
      <c r="T5386" s="35">
        <v>0</v>
      </c>
      <c r="U5386" s="36">
        <f>T5386*1.12</f>
        <v>0</v>
      </c>
      <c r="V5386" s="37" t="s">
        <v>48</v>
      </c>
      <c r="W5386" s="87">
        <v>2016</v>
      </c>
      <c r="X5386" s="38">
        <v>11</v>
      </c>
    </row>
    <row r="5387" spans="1:24" s="8" customFormat="1" ht="50.1" customHeight="1">
      <c r="A5387" s="41" t="s">
        <v>12356</v>
      </c>
      <c r="B5387" s="30" t="s">
        <v>35</v>
      </c>
      <c r="C5387" s="42" t="s">
        <v>12349</v>
      </c>
      <c r="D5387" s="42" t="s">
        <v>12350</v>
      </c>
      <c r="E5387" s="42" t="s">
        <v>12350</v>
      </c>
      <c r="F5387" s="42" t="s">
        <v>12354</v>
      </c>
      <c r="G5387" s="32" t="s">
        <v>40</v>
      </c>
      <c r="H5387" s="33">
        <v>100</v>
      </c>
      <c r="I5387" s="67">
        <v>590000000</v>
      </c>
      <c r="J5387" s="32" t="s">
        <v>41</v>
      </c>
      <c r="K5387" s="32" t="s">
        <v>12078</v>
      </c>
      <c r="L5387" s="32" t="s">
        <v>83</v>
      </c>
      <c r="M5387" s="32"/>
      <c r="N5387" s="32" t="s">
        <v>12076</v>
      </c>
      <c r="O5387" s="32" t="s">
        <v>175</v>
      </c>
      <c r="P5387" s="32"/>
      <c r="Q5387" s="221"/>
      <c r="R5387" s="30"/>
      <c r="S5387" s="217"/>
      <c r="T5387" s="44">
        <v>800000</v>
      </c>
      <c r="U5387" s="44">
        <f t="shared" si="480"/>
        <v>896000.00000000012</v>
      </c>
      <c r="V5387" s="32"/>
      <c r="W5387" s="32">
        <v>2016</v>
      </c>
      <c r="X5387" s="284"/>
    </row>
    <row r="5388" spans="1:24" ht="50.1" customHeight="1">
      <c r="A5388" s="29" t="s">
        <v>12357</v>
      </c>
      <c r="B5388" s="30" t="s">
        <v>35</v>
      </c>
      <c r="C5388" s="31" t="s">
        <v>12349</v>
      </c>
      <c r="D5388" s="31" t="s">
        <v>12350</v>
      </c>
      <c r="E5388" s="31" t="s">
        <v>12350</v>
      </c>
      <c r="F5388" s="31" t="s">
        <v>48</v>
      </c>
      <c r="G5388" s="32" t="s">
        <v>40</v>
      </c>
      <c r="H5388" s="33">
        <v>100</v>
      </c>
      <c r="I5388" s="67">
        <v>590000000</v>
      </c>
      <c r="J5388" s="32" t="s">
        <v>2986</v>
      </c>
      <c r="K5388" s="32" t="s">
        <v>12358</v>
      </c>
      <c r="L5388" s="32" t="s">
        <v>43</v>
      </c>
      <c r="M5388" s="32" t="s">
        <v>48</v>
      </c>
      <c r="N5388" s="32" t="s">
        <v>12237</v>
      </c>
      <c r="O5388" s="32" t="s">
        <v>3711</v>
      </c>
      <c r="P5388" s="65" t="s">
        <v>48</v>
      </c>
      <c r="Q5388" s="65" t="s">
        <v>48</v>
      </c>
      <c r="R5388" s="283" t="s">
        <v>48</v>
      </c>
      <c r="S5388" s="283" t="s">
        <v>48</v>
      </c>
      <c r="T5388" s="35">
        <v>40000</v>
      </c>
      <c r="U5388" s="36">
        <f t="shared" si="480"/>
        <v>44800.000000000007</v>
      </c>
      <c r="V5388" s="37" t="s">
        <v>48</v>
      </c>
      <c r="W5388" s="87">
        <v>2016</v>
      </c>
      <c r="X5388" s="38" t="s">
        <v>48</v>
      </c>
    </row>
    <row r="5389" spans="1:24" ht="50.1" customHeight="1">
      <c r="A5389" s="29" t="s">
        <v>12359</v>
      </c>
      <c r="B5389" s="30" t="s">
        <v>35</v>
      </c>
      <c r="C5389" s="31" t="s">
        <v>12360</v>
      </c>
      <c r="D5389" s="31" t="s">
        <v>12361</v>
      </c>
      <c r="E5389" s="31" t="s">
        <v>12361</v>
      </c>
      <c r="F5389" s="31" t="s">
        <v>12362</v>
      </c>
      <c r="G5389" s="32" t="s">
        <v>40</v>
      </c>
      <c r="H5389" s="33">
        <v>100</v>
      </c>
      <c r="I5389" s="67">
        <v>590000000</v>
      </c>
      <c r="J5389" s="32" t="s">
        <v>41</v>
      </c>
      <c r="K5389" s="32" t="s">
        <v>12363</v>
      </c>
      <c r="L5389" s="32" t="s">
        <v>83</v>
      </c>
      <c r="M5389" s="32" t="s">
        <v>48</v>
      </c>
      <c r="N5389" s="32" t="s">
        <v>12364</v>
      </c>
      <c r="O5389" s="32" t="s">
        <v>95</v>
      </c>
      <c r="P5389" s="65" t="s">
        <v>48</v>
      </c>
      <c r="Q5389" s="65" t="s">
        <v>48</v>
      </c>
      <c r="R5389" s="283" t="s">
        <v>48</v>
      </c>
      <c r="S5389" s="283" t="s">
        <v>48</v>
      </c>
      <c r="T5389" s="35">
        <v>60000</v>
      </c>
      <c r="U5389" s="36">
        <f t="shared" si="480"/>
        <v>67200</v>
      </c>
      <c r="V5389" s="37" t="s">
        <v>48</v>
      </c>
      <c r="W5389" s="87">
        <v>2016</v>
      </c>
      <c r="X5389" s="38" t="s">
        <v>48</v>
      </c>
    </row>
    <row r="5390" spans="1:24" ht="50.1" customHeight="1">
      <c r="A5390" s="29" t="s">
        <v>12365</v>
      </c>
      <c r="B5390" s="30" t="s">
        <v>35</v>
      </c>
      <c r="C5390" s="31" t="s">
        <v>12360</v>
      </c>
      <c r="D5390" s="31" t="s">
        <v>12361</v>
      </c>
      <c r="E5390" s="31" t="s">
        <v>12361</v>
      </c>
      <c r="F5390" s="31" t="s">
        <v>12366</v>
      </c>
      <c r="G5390" s="32" t="s">
        <v>40</v>
      </c>
      <c r="H5390" s="33">
        <v>100</v>
      </c>
      <c r="I5390" s="67">
        <v>590000000</v>
      </c>
      <c r="J5390" s="32" t="s">
        <v>41</v>
      </c>
      <c r="K5390" s="32" t="s">
        <v>1519</v>
      </c>
      <c r="L5390" s="32" t="s">
        <v>41</v>
      </c>
      <c r="M5390" s="32" t="s">
        <v>48</v>
      </c>
      <c r="N5390" s="32" t="s">
        <v>12367</v>
      </c>
      <c r="O5390" s="32" t="s">
        <v>12103</v>
      </c>
      <c r="P5390" s="65" t="s">
        <v>48</v>
      </c>
      <c r="Q5390" s="65" t="s">
        <v>48</v>
      </c>
      <c r="R5390" s="283" t="s">
        <v>48</v>
      </c>
      <c r="S5390" s="283" t="s">
        <v>48</v>
      </c>
      <c r="T5390" s="35">
        <v>1517857.1</v>
      </c>
      <c r="U5390" s="36">
        <f t="shared" si="480"/>
        <v>1699999.9520000003</v>
      </c>
      <c r="V5390" s="37" t="s">
        <v>48</v>
      </c>
      <c r="W5390" s="87">
        <v>2016</v>
      </c>
      <c r="X5390" s="38" t="s">
        <v>48</v>
      </c>
    </row>
    <row r="5391" spans="1:24" ht="50.1" customHeight="1">
      <c r="A5391" s="29" t="s">
        <v>12368</v>
      </c>
      <c r="B5391" s="30" t="s">
        <v>35</v>
      </c>
      <c r="C5391" s="31" t="s">
        <v>12360</v>
      </c>
      <c r="D5391" s="31" t="s">
        <v>12361</v>
      </c>
      <c r="E5391" s="31" t="s">
        <v>12361</v>
      </c>
      <c r="F5391" s="31" t="s">
        <v>12366</v>
      </c>
      <c r="G5391" s="32" t="s">
        <v>40</v>
      </c>
      <c r="H5391" s="33">
        <v>100</v>
      </c>
      <c r="I5391" s="67">
        <v>590000000</v>
      </c>
      <c r="J5391" s="32" t="s">
        <v>41</v>
      </c>
      <c r="K5391" s="32" t="s">
        <v>1519</v>
      </c>
      <c r="L5391" s="32" t="s">
        <v>12329</v>
      </c>
      <c r="M5391" s="32" t="s">
        <v>48</v>
      </c>
      <c r="N5391" s="32" t="s">
        <v>12369</v>
      </c>
      <c r="O5391" s="32" t="s">
        <v>12103</v>
      </c>
      <c r="P5391" s="65" t="s">
        <v>48</v>
      </c>
      <c r="Q5391" s="65" t="s">
        <v>48</v>
      </c>
      <c r="R5391" s="283" t="s">
        <v>48</v>
      </c>
      <c r="S5391" s="283" t="s">
        <v>48</v>
      </c>
      <c r="T5391" s="35">
        <v>446428.57</v>
      </c>
      <c r="U5391" s="36">
        <f t="shared" si="480"/>
        <v>499999.99840000004</v>
      </c>
      <c r="V5391" s="37" t="s">
        <v>48</v>
      </c>
      <c r="W5391" s="87">
        <v>2016</v>
      </c>
      <c r="X5391" s="38" t="s">
        <v>48</v>
      </c>
    </row>
    <row r="5392" spans="1:24" ht="50.1" customHeight="1">
      <c r="A5392" s="29" t="s">
        <v>12370</v>
      </c>
      <c r="B5392" s="30" t="s">
        <v>35</v>
      </c>
      <c r="C5392" s="31" t="s">
        <v>12360</v>
      </c>
      <c r="D5392" s="31" t="s">
        <v>12361</v>
      </c>
      <c r="E5392" s="31" t="s">
        <v>12361</v>
      </c>
      <c r="F5392" s="31" t="s">
        <v>12371</v>
      </c>
      <c r="G5392" s="32" t="s">
        <v>40</v>
      </c>
      <c r="H5392" s="33">
        <v>100</v>
      </c>
      <c r="I5392" s="67">
        <v>590000000</v>
      </c>
      <c r="J5392" s="32" t="s">
        <v>41</v>
      </c>
      <c r="K5392" s="32" t="s">
        <v>1519</v>
      </c>
      <c r="L5392" s="32" t="s">
        <v>12372</v>
      </c>
      <c r="M5392" s="32" t="s">
        <v>48</v>
      </c>
      <c r="N5392" s="32" t="s">
        <v>12369</v>
      </c>
      <c r="O5392" s="32" t="s">
        <v>12103</v>
      </c>
      <c r="P5392" s="65" t="s">
        <v>48</v>
      </c>
      <c r="Q5392" s="65" t="s">
        <v>48</v>
      </c>
      <c r="R5392" s="283" t="s">
        <v>48</v>
      </c>
      <c r="S5392" s="283" t="s">
        <v>48</v>
      </c>
      <c r="T5392" s="35">
        <v>0</v>
      </c>
      <c r="U5392" s="36">
        <f t="shared" si="480"/>
        <v>0</v>
      </c>
      <c r="V5392" s="37" t="s">
        <v>48</v>
      </c>
      <c r="W5392" s="87">
        <v>2016</v>
      </c>
      <c r="X5392" s="38">
        <v>11</v>
      </c>
    </row>
    <row r="5393" spans="1:58" s="40" customFormat="1" ht="50.1" customHeight="1">
      <c r="A5393" s="70" t="s">
        <v>12373</v>
      </c>
      <c r="B5393" s="30" t="s">
        <v>35</v>
      </c>
      <c r="C5393" s="42" t="s">
        <v>12360</v>
      </c>
      <c r="D5393" s="42" t="s">
        <v>12361</v>
      </c>
      <c r="E5393" s="42" t="s">
        <v>12361</v>
      </c>
      <c r="F5393" s="42" t="s">
        <v>12374</v>
      </c>
      <c r="G5393" s="68" t="s">
        <v>40</v>
      </c>
      <c r="H5393" s="351">
        <v>100</v>
      </c>
      <c r="I5393" s="67">
        <v>590000000</v>
      </c>
      <c r="J5393" s="68" t="s">
        <v>41</v>
      </c>
      <c r="K5393" s="32" t="s">
        <v>7080</v>
      </c>
      <c r="L5393" s="98" t="s">
        <v>12372</v>
      </c>
      <c r="M5393" s="98"/>
      <c r="N5393" s="30" t="s">
        <v>12369</v>
      </c>
      <c r="O5393" s="216" t="s">
        <v>10096</v>
      </c>
      <c r="P5393" s="281"/>
      <c r="Q5393" s="287"/>
      <c r="R5393" s="33"/>
      <c r="S5393" s="87"/>
      <c r="T5393" s="102">
        <v>0</v>
      </c>
      <c r="U5393" s="58">
        <f>T5393*1.12</f>
        <v>0</v>
      </c>
      <c r="V5393" s="135"/>
      <c r="W5393" s="32">
        <v>2016</v>
      </c>
      <c r="X5393" s="135" t="s">
        <v>12954</v>
      </c>
      <c r="Y5393" s="364"/>
      <c r="Z5393" s="364"/>
      <c r="AA5393" s="364"/>
      <c r="AB5393" s="364"/>
      <c r="AC5393" s="364"/>
      <c r="AD5393" s="364"/>
      <c r="AE5393" s="364"/>
      <c r="AF5393" s="364"/>
      <c r="AG5393" s="364"/>
      <c r="AH5393" s="39"/>
      <c r="AI5393" s="39"/>
      <c r="AJ5393" s="39"/>
      <c r="AK5393" s="39"/>
      <c r="AL5393" s="39"/>
      <c r="AM5393" s="39"/>
      <c r="AN5393" s="39"/>
      <c r="AO5393" s="39"/>
      <c r="AP5393" s="39"/>
      <c r="AQ5393" s="39"/>
      <c r="AR5393" s="39"/>
      <c r="AS5393" s="39"/>
      <c r="AT5393" s="39"/>
      <c r="AU5393" s="39"/>
      <c r="AV5393" s="39"/>
      <c r="AW5393" s="39"/>
      <c r="AX5393" s="39"/>
      <c r="AY5393" s="39"/>
      <c r="AZ5393" s="39"/>
      <c r="BA5393" s="39"/>
      <c r="BB5393" s="39"/>
      <c r="BC5393" s="39"/>
      <c r="BD5393" s="39"/>
      <c r="BE5393" s="39"/>
      <c r="BF5393" s="39"/>
    </row>
    <row r="5394" spans="1:58" s="40" customFormat="1" ht="50.1" customHeight="1">
      <c r="A5394" s="70" t="s">
        <v>12955</v>
      </c>
      <c r="B5394" s="30" t="s">
        <v>35</v>
      </c>
      <c r="C5394" s="42" t="s">
        <v>12360</v>
      </c>
      <c r="D5394" s="42" t="s">
        <v>12361</v>
      </c>
      <c r="E5394" s="42" t="s">
        <v>12361</v>
      </c>
      <c r="F5394" s="42" t="s">
        <v>12956</v>
      </c>
      <c r="G5394" s="68" t="s">
        <v>40</v>
      </c>
      <c r="H5394" s="351">
        <v>100</v>
      </c>
      <c r="I5394" s="67">
        <v>590000000</v>
      </c>
      <c r="J5394" s="68" t="s">
        <v>41</v>
      </c>
      <c r="K5394" s="32" t="s">
        <v>12277</v>
      </c>
      <c r="L5394" s="32" t="s">
        <v>43</v>
      </c>
      <c r="M5394" s="98"/>
      <c r="N5394" s="30" t="s">
        <v>12369</v>
      </c>
      <c r="O5394" s="216" t="s">
        <v>11565</v>
      </c>
      <c r="P5394" s="281"/>
      <c r="Q5394" s="287"/>
      <c r="R5394" s="33"/>
      <c r="S5394" s="87"/>
      <c r="T5394" s="102">
        <v>89285.714285714275</v>
      </c>
      <c r="U5394" s="58">
        <f>T5394*1.12</f>
        <v>100000</v>
      </c>
      <c r="V5394" s="135"/>
      <c r="W5394" s="32">
        <v>2016</v>
      </c>
      <c r="X5394" s="135"/>
      <c r="Y5394" s="364"/>
      <c r="Z5394" s="364"/>
      <c r="AA5394" s="364"/>
      <c r="AB5394" s="364"/>
      <c r="AC5394" s="364"/>
      <c r="AD5394" s="364"/>
      <c r="AE5394" s="364"/>
      <c r="AF5394" s="364"/>
      <c r="AG5394" s="364"/>
      <c r="AH5394" s="39"/>
      <c r="AI5394" s="39"/>
      <c r="AJ5394" s="39"/>
      <c r="AK5394" s="39"/>
      <c r="AL5394" s="39"/>
      <c r="AM5394" s="39"/>
      <c r="AN5394" s="39"/>
      <c r="AO5394" s="39"/>
      <c r="AP5394" s="39"/>
      <c r="AQ5394" s="39"/>
      <c r="AR5394" s="39"/>
      <c r="AS5394" s="39"/>
      <c r="AT5394" s="39"/>
      <c r="AU5394" s="39"/>
      <c r="AV5394" s="39"/>
      <c r="AW5394" s="39"/>
      <c r="AX5394" s="39"/>
      <c r="AY5394" s="39"/>
      <c r="AZ5394" s="39"/>
      <c r="BA5394" s="39"/>
      <c r="BB5394" s="39"/>
      <c r="BC5394" s="39"/>
      <c r="BD5394" s="39"/>
      <c r="BE5394" s="39"/>
      <c r="BF5394" s="39"/>
    </row>
    <row r="5395" spans="1:58" s="40" customFormat="1" ht="50.1" customHeight="1">
      <c r="A5395" s="29" t="s">
        <v>12375</v>
      </c>
      <c r="B5395" s="30" t="s">
        <v>35</v>
      </c>
      <c r="C5395" s="31" t="s">
        <v>12376</v>
      </c>
      <c r="D5395" s="31" t="s">
        <v>12377</v>
      </c>
      <c r="E5395" s="31" t="s">
        <v>12377</v>
      </c>
      <c r="F5395" s="31" t="s">
        <v>48</v>
      </c>
      <c r="G5395" s="32" t="s">
        <v>40</v>
      </c>
      <c r="H5395" s="33">
        <v>100</v>
      </c>
      <c r="I5395" s="67">
        <v>590000000</v>
      </c>
      <c r="J5395" s="32" t="s">
        <v>6956</v>
      </c>
      <c r="K5395" s="32" t="s">
        <v>12378</v>
      </c>
      <c r="L5395" s="32" t="s">
        <v>6956</v>
      </c>
      <c r="M5395" s="32" t="s">
        <v>48</v>
      </c>
      <c r="N5395" s="32" t="s">
        <v>12189</v>
      </c>
      <c r="O5395" s="32" t="s">
        <v>202</v>
      </c>
      <c r="P5395" s="65"/>
      <c r="Q5395" s="65"/>
      <c r="R5395" s="283"/>
      <c r="S5395" s="283"/>
      <c r="T5395" s="35">
        <v>0</v>
      </c>
      <c r="U5395" s="36">
        <f>T5395*1.12</f>
        <v>0</v>
      </c>
      <c r="V5395" s="37" t="s">
        <v>48</v>
      </c>
      <c r="W5395" s="87">
        <v>2016</v>
      </c>
      <c r="X5395" s="87">
        <v>11.15</v>
      </c>
    </row>
    <row r="5396" spans="1:58" s="40" customFormat="1" ht="50.1" customHeight="1">
      <c r="A5396" s="29" t="s">
        <v>12379</v>
      </c>
      <c r="B5396" s="30" t="s">
        <v>35</v>
      </c>
      <c r="C5396" s="31" t="s">
        <v>12376</v>
      </c>
      <c r="D5396" s="31" t="s">
        <v>12377</v>
      </c>
      <c r="E5396" s="31" t="s">
        <v>12377</v>
      </c>
      <c r="F5396" s="31" t="s">
        <v>48</v>
      </c>
      <c r="G5396" s="32" t="s">
        <v>40</v>
      </c>
      <c r="H5396" s="33">
        <v>100</v>
      </c>
      <c r="I5396" s="67">
        <v>590000000</v>
      </c>
      <c r="J5396" s="32" t="s">
        <v>6956</v>
      </c>
      <c r="K5396" s="32" t="s">
        <v>2656</v>
      </c>
      <c r="L5396" s="32" t="s">
        <v>6956</v>
      </c>
      <c r="M5396" s="32" t="s">
        <v>48</v>
      </c>
      <c r="N5396" s="32" t="s">
        <v>12189</v>
      </c>
      <c r="O5396" s="32" t="s">
        <v>62</v>
      </c>
      <c r="P5396" s="65"/>
      <c r="Q5396" s="65"/>
      <c r="R5396" s="283"/>
      <c r="S5396" s="283"/>
      <c r="T5396" s="35">
        <v>1825000</v>
      </c>
      <c r="U5396" s="36">
        <f>T5396*1.12</f>
        <v>2044000.0000000002</v>
      </c>
      <c r="V5396" s="37" t="s">
        <v>48</v>
      </c>
      <c r="W5396" s="87">
        <v>2016</v>
      </c>
      <c r="X5396" s="38" t="s">
        <v>48</v>
      </c>
    </row>
    <row r="5397" spans="1:58" ht="50.1" customHeight="1">
      <c r="A5397" s="29" t="s">
        <v>12380</v>
      </c>
      <c r="B5397" s="30" t="s">
        <v>35</v>
      </c>
      <c r="C5397" s="31" t="s">
        <v>12381</v>
      </c>
      <c r="D5397" s="31" t="s">
        <v>12382</v>
      </c>
      <c r="E5397" s="31" t="s">
        <v>12382</v>
      </c>
      <c r="F5397" s="31" t="s">
        <v>12383</v>
      </c>
      <c r="G5397" s="32" t="s">
        <v>40</v>
      </c>
      <c r="H5397" s="33">
        <v>0</v>
      </c>
      <c r="I5397" s="67">
        <v>590000000</v>
      </c>
      <c r="J5397" s="32" t="s">
        <v>41</v>
      </c>
      <c r="K5397" s="32" t="s">
        <v>1105</v>
      </c>
      <c r="L5397" s="32" t="s">
        <v>41</v>
      </c>
      <c r="M5397" s="32" t="s">
        <v>48</v>
      </c>
      <c r="N5397" s="32" t="s">
        <v>12189</v>
      </c>
      <c r="O5397" s="32" t="s">
        <v>7097</v>
      </c>
      <c r="P5397" s="65" t="s">
        <v>48</v>
      </c>
      <c r="Q5397" s="65" t="s">
        <v>48</v>
      </c>
      <c r="R5397" s="283" t="s">
        <v>48</v>
      </c>
      <c r="S5397" s="283" t="s">
        <v>48</v>
      </c>
      <c r="T5397" s="35">
        <v>8928571.4289999995</v>
      </c>
      <c r="U5397" s="36">
        <f t="shared" si="480"/>
        <v>10000000.00048</v>
      </c>
      <c r="V5397" s="37" t="s">
        <v>48</v>
      </c>
      <c r="W5397" s="87">
        <v>2016</v>
      </c>
      <c r="X5397" s="38" t="s">
        <v>48</v>
      </c>
    </row>
    <row r="5398" spans="1:58" ht="50.1" customHeight="1">
      <c r="A5398" s="29" t="s">
        <v>12384</v>
      </c>
      <c r="B5398" s="30" t="s">
        <v>35</v>
      </c>
      <c r="C5398" s="31" t="s">
        <v>12385</v>
      </c>
      <c r="D5398" s="31" t="s">
        <v>12386</v>
      </c>
      <c r="E5398" s="31" t="s">
        <v>12386</v>
      </c>
      <c r="F5398" s="31" t="s">
        <v>12387</v>
      </c>
      <c r="G5398" s="32" t="s">
        <v>40</v>
      </c>
      <c r="H5398" s="33">
        <v>100</v>
      </c>
      <c r="I5398" s="67">
        <v>590000000</v>
      </c>
      <c r="J5398" s="32" t="s">
        <v>41</v>
      </c>
      <c r="K5398" s="32" t="s">
        <v>12336</v>
      </c>
      <c r="L5398" s="32" t="s">
        <v>43</v>
      </c>
      <c r="M5398" s="32" t="s">
        <v>48</v>
      </c>
      <c r="N5398" s="32" t="s">
        <v>12189</v>
      </c>
      <c r="O5398" s="32" t="s">
        <v>202</v>
      </c>
      <c r="P5398" s="65" t="s">
        <v>48</v>
      </c>
      <c r="Q5398" s="65" t="s">
        <v>48</v>
      </c>
      <c r="R5398" s="283" t="s">
        <v>48</v>
      </c>
      <c r="S5398" s="283" t="s">
        <v>48</v>
      </c>
      <c r="T5398" s="35">
        <v>1780000</v>
      </c>
      <c r="U5398" s="36">
        <f t="shared" si="480"/>
        <v>1993600.0000000002</v>
      </c>
      <c r="V5398" s="37" t="s">
        <v>48</v>
      </c>
      <c r="W5398" s="87">
        <v>2016</v>
      </c>
      <c r="X5398" s="38" t="s">
        <v>48</v>
      </c>
    </row>
    <row r="5399" spans="1:58" ht="50.1" customHeight="1">
      <c r="A5399" s="29" t="s">
        <v>12388</v>
      </c>
      <c r="B5399" s="30" t="s">
        <v>35</v>
      </c>
      <c r="C5399" s="31" t="s">
        <v>12389</v>
      </c>
      <c r="D5399" s="31" t="s">
        <v>12390</v>
      </c>
      <c r="E5399" s="31" t="s">
        <v>12390</v>
      </c>
      <c r="F5399" s="31" t="s">
        <v>12391</v>
      </c>
      <c r="G5399" s="32" t="s">
        <v>40</v>
      </c>
      <c r="H5399" s="33">
        <v>100</v>
      </c>
      <c r="I5399" s="67">
        <v>590000000</v>
      </c>
      <c r="J5399" s="32" t="s">
        <v>2986</v>
      </c>
      <c r="K5399" s="32" t="s">
        <v>12358</v>
      </c>
      <c r="L5399" s="32" t="s">
        <v>12392</v>
      </c>
      <c r="M5399" s="32" t="s">
        <v>48</v>
      </c>
      <c r="N5399" s="32" t="s">
        <v>12237</v>
      </c>
      <c r="O5399" s="32" t="s">
        <v>3711</v>
      </c>
      <c r="P5399" s="65" t="s">
        <v>48</v>
      </c>
      <c r="Q5399" s="65" t="s">
        <v>48</v>
      </c>
      <c r="R5399" s="283" t="s">
        <v>48</v>
      </c>
      <c r="S5399" s="283" t="s">
        <v>48</v>
      </c>
      <c r="T5399" s="35">
        <v>401785.71399999998</v>
      </c>
      <c r="U5399" s="36">
        <f t="shared" si="480"/>
        <v>449999.99968000001</v>
      </c>
      <c r="V5399" s="37" t="s">
        <v>48</v>
      </c>
      <c r="W5399" s="87">
        <v>2016</v>
      </c>
      <c r="X5399" s="38" t="s">
        <v>48</v>
      </c>
    </row>
    <row r="5400" spans="1:58" ht="50.1" customHeight="1">
      <c r="A5400" s="29" t="s">
        <v>12393</v>
      </c>
      <c r="B5400" s="30" t="s">
        <v>35</v>
      </c>
      <c r="C5400" s="31" t="s">
        <v>12394</v>
      </c>
      <c r="D5400" s="31" t="s">
        <v>12395</v>
      </c>
      <c r="E5400" s="31" t="s">
        <v>12395</v>
      </c>
      <c r="F5400" s="31" t="s">
        <v>48</v>
      </c>
      <c r="G5400" s="32" t="s">
        <v>40</v>
      </c>
      <c r="H5400" s="33">
        <v>100</v>
      </c>
      <c r="I5400" s="67">
        <v>590000000</v>
      </c>
      <c r="J5400" s="32" t="s">
        <v>41</v>
      </c>
      <c r="K5400" s="32" t="s">
        <v>1519</v>
      </c>
      <c r="L5400" s="32" t="s">
        <v>12225</v>
      </c>
      <c r="M5400" s="32" t="s">
        <v>48</v>
      </c>
      <c r="N5400" s="32" t="s">
        <v>12323</v>
      </c>
      <c r="O5400" s="32" t="s">
        <v>12227</v>
      </c>
      <c r="P5400" s="65" t="s">
        <v>48</v>
      </c>
      <c r="Q5400" s="65" t="s">
        <v>48</v>
      </c>
      <c r="R5400" s="283" t="s">
        <v>48</v>
      </c>
      <c r="S5400" s="283" t="s">
        <v>48</v>
      </c>
      <c r="T5400" s="35">
        <v>3225750</v>
      </c>
      <c r="U5400" s="36">
        <f t="shared" si="480"/>
        <v>3612840.0000000005</v>
      </c>
      <c r="V5400" s="37" t="s">
        <v>12228</v>
      </c>
      <c r="W5400" s="87">
        <v>2016</v>
      </c>
      <c r="X5400" s="38" t="s">
        <v>48</v>
      </c>
    </row>
    <row r="5401" spans="1:58" ht="50.1" customHeight="1">
      <c r="A5401" s="29" t="s">
        <v>12396</v>
      </c>
      <c r="B5401" s="30" t="s">
        <v>35</v>
      </c>
      <c r="C5401" s="31" t="s">
        <v>12397</v>
      </c>
      <c r="D5401" s="31" t="s">
        <v>12398</v>
      </c>
      <c r="E5401" s="31" t="s">
        <v>12398</v>
      </c>
      <c r="F5401" s="31" t="s">
        <v>12399</v>
      </c>
      <c r="G5401" s="32" t="s">
        <v>40</v>
      </c>
      <c r="H5401" s="33">
        <v>100</v>
      </c>
      <c r="I5401" s="67">
        <v>590000000</v>
      </c>
      <c r="J5401" s="32" t="s">
        <v>41</v>
      </c>
      <c r="K5401" s="32" t="s">
        <v>334</v>
      </c>
      <c r="L5401" s="32" t="s">
        <v>41</v>
      </c>
      <c r="M5401" s="32" t="s">
        <v>48</v>
      </c>
      <c r="N5401" s="32" t="s">
        <v>12102</v>
      </c>
      <c r="O5401" s="32" t="s">
        <v>12103</v>
      </c>
      <c r="P5401" s="65" t="s">
        <v>48</v>
      </c>
      <c r="Q5401" s="65" t="s">
        <v>48</v>
      </c>
      <c r="R5401" s="283" t="s">
        <v>48</v>
      </c>
      <c r="S5401" s="283" t="s">
        <v>48</v>
      </c>
      <c r="T5401" s="35">
        <v>0</v>
      </c>
      <c r="U5401" s="36">
        <f t="shared" si="480"/>
        <v>0</v>
      </c>
      <c r="V5401" s="37" t="s">
        <v>48</v>
      </c>
      <c r="W5401" s="87">
        <v>2016</v>
      </c>
      <c r="X5401" s="38">
        <v>11</v>
      </c>
    </row>
    <row r="5402" spans="1:58" s="40" customFormat="1" ht="50.1" customHeight="1">
      <c r="A5402" s="70" t="s">
        <v>12400</v>
      </c>
      <c r="B5402" s="30" t="s">
        <v>35</v>
      </c>
      <c r="C5402" s="42" t="s">
        <v>12397</v>
      </c>
      <c r="D5402" s="42" t="s">
        <v>12398</v>
      </c>
      <c r="E5402" s="66" t="s">
        <v>12398</v>
      </c>
      <c r="F5402" s="42" t="s">
        <v>12399</v>
      </c>
      <c r="G5402" s="68" t="s">
        <v>40</v>
      </c>
      <c r="H5402" s="351">
        <v>100</v>
      </c>
      <c r="I5402" s="67">
        <v>590000000</v>
      </c>
      <c r="J5402" s="68" t="s">
        <v>41</v>
      </c>
      <c r="K5402" s="30" t="s">
        <v>6609</v>
      </c>
      <c r="L5402" s="68" t="s">
        <v>41</v>
      </c>
      <c r="M5402" s="98"/>
      <c r="N5402" s="98" t="s">
        <v>12102</v>
      </c>
      <c r="O5402" s="216" t="s">
        <v>10096</v>
      </c>
      <c r="P5402" s="281"/>
      <c r="Q5402" s="287"/>
      <c r="R5402" s="33"/>
      <c r="S5402" s="32"/>
      <c r="T5402" s="44">
        <v>0</v>
      </c>
      <c r="U5402" s="44">
        <f>T5402*1.12</f>
        <v>0</v>
      </c>
      <c r="V5402" s="98"/>
      <c r="W5402" s="32">
        <v>2016</v>
      </c>
      <c r="X5402" s="32" t="s">
        <v>12401</v>
      </c>
    </row>
    <row r="5403" spans="1:58" s="40" customFormat="1" ht="50.1" customHeight="1">
      <c r="A5403" s="70" t="s">
        <v>12402</v>
      </c>
      <c r="B5403" s="30" t="s">
        <v>35</v>
      </c>
      <c r="C5403" s="42" t="s">
        <v>12397</v>
      </c>
      <c r="D5403" s="42" t="s">
        <v>12398</v>
      </c>
      <c r="E5403" s="66" t="s">
        <v>12398</v>
      </c>
      <c r="F5403" s="42" t="s">
        <v>12399</v>
      </c>
      <c r="G5403" s="68" t="s">
        <v>40</v>
      </c>
      <c r="H5403" s="351">
        <v>100</v>
      </c>
      <c r="I5403" s="67">
        <v>590000000</v>
      </c>
      <c r="J5403" s="68" t="s">
        <v>7604</v>
      </c>
      <c r="K5403" s="30" t="s">
        <v>2656</v>
      </c>
      <c r="L5403" s="68" t="s">
        <v>41</v>
      </c>
      <c r="M5403" s="98"/>
      <c r="N5403" s="98" t="s">
        <v>12102</v>
      </c>
      <c r="O5403" s="216" t="s">
        <v>10096</v>
      </c>
      <c r="P5403" s="281"/>
      <c r="Q5403" s="287"/>
      <c r="R5403" s="33"/>
      <c r="S5403" s="32"/>
      <c r="T5403" s="44">
        <v>13600</v>
      </c>
      <c r="U5403" s="44">
        <f>T5403*1.12</f>
        <v>15232.000000000002</v>
      </c>
      <c r="V5403" s="98"/>
      <c r="W5403" s="32">
        <v>2016</v>
      </c>
      <c r="X5403" s="98"/>
    </row>
    <row r="5404" spans="1:58" ht="50.1" customHeight="1">
      <c r="A5404" s="29" t="s">
        <v>12403</v>
      </c>
      <c r="B5404" s="30" t="s">
        <v>35</v>
      </c>
      <c r="C5404" s="31" t="s">
        <v>12404</v>
      </c>
      <c r="D5404" s="31" t="s">
        <v>12405</v>
      </c>
      <c r="E5404" s="31" t="s">
        <v>12405</v>
      </c>
      <c r="F5404" s="31" t="s">
        <v>12406</v>
      </c>
      <c r="G5404" s="32" t="s">
        <v>40</v>
      </c>
      <c r="H5404" s="33">
        <v>100</v>
      </c>
      <c r="I5404" s="67">
        <v>590000000</v>
      </c>
      <c r="J5404" s="32" t="s">
        <v>41</v>
      </c>
      <c r="K5404" s="32" t="s">
        <v>543</v>
      </c>
      <c r="L5404" s="32" t="s">
        <v>43</v>
      </c>
      <c r="M5404" s="32" t="s">
        <v>48</v>
      </c>
      <c r="N5404" s="32" t="s">
        <v>12407</v>
      </c>
      <c r="O5404" s="32" t="s">
        <v>12408</v>
      </c>
      <c r="P5404" s="65" t="s">
        <v>48</v>
      </c>
      <c r="Q5404" s="65" t="s">
        <v>48</v>
      </c>
      <c r="R5404" s="283" t="s">
        <v>48</v>
      </c>
      <c r="S5404" s="283" t="s">
        <v>48</v>
      </c>
      <c r="T5404" s="35">
        <v>2000000</v>
      </c>
      <c r="U5404" s="36">
        <f t="shared" si="480"/>
        <v>2240000</v>
      </c>
      <c r="V5404" s="37" t="s">
        <v>48</v>
      </c>
      <c r="W5404" s="87">
        <v>2016</v>
      </c>
      <c r="X5404" s="38" t="s">
        <v>48</v>
      </c>
    </row>
    <row r="5405" spans="1:58" ht="50.1" customHeight="1">
      <c r="A5405" s="29" t="s">
        <v>12409</v>
      </c>
      <c r="B5405" s="30" t="s">
        <v>35</v>
      </c>
      <c r="C5405" s="31" t="s">
        <v>12404</v>
      </c>
      <c r="D5405" s="31" t="s">
        <v>12405</v>
      </c>
      <c r="E5405" s="31" t="s">
        <v>12405</v>
      </c>
      <c r="F5405" s="31" t="s">
        <v>12410</v>
      </c>
      <c r="G5405" s="32" t="s">
        <v>40</v>
      </c>
      <c r="H5405" s="33">
        <v>100</v>
      </c>
      <c r="I5405" s="67">
        <v>590000000</v>
      </c>
      <c r="J5405" s="32" t="s">
        <v>41</v>
      </c>
      <c r="K5405" s="32" t="s">
        <v>543</v>
      </c>
      <c r="L5405" s="32" t="s">
        <v>43</v>
      </c>
      <c r="M5405" s="32" t="s">
        <v>48</v>
      </c>
      <c r="N5405" s="32" t="s">
        <v>12411</v>
      </c>
      <c r="O5405" s="32" t="s">
        <v>12408</v>
      </c>
      <c r="P5405" s="65" t="s">
        <v>48</v>
      </c>
      <c r="Q5405" s="65" t="s">
        <v>48</v>
      </c>
      <c r="R5405" s="283" t="s">
        <v>48</v>
      </c>
      <c r="S5405" s="283" t="s">
        <v>48</v>
      </c>
      <c r="T5405" s="35">
        <v>0</v>
      </c>
      <c r="U5405" s="36">
        <f t="shared" si="480"/>
        <v>0</v>
      </c>
      <c r="V5405" s="37" t="s">
        <v>48</v>
      </c>
      <c r="W5405" s="87">
        <v>2016</v>
      </c>
      <c r="X5405" s="38">
        <v>11</v>
      </c>
    </row>
    <row r="5406" spans="1:58" s="8" customFormat="1" ht="50.1" customHeight="1">
      <c r="A5406" s="41" t="s">
        <v>12412</v>
      </c>
      <c r="B5406" s="30" t="s">
        <v>35</v>
      </c>
      <c r="C5406" s="42" t="s">
        <v>12404</v>
      </c>
      <c r="D5406" s="42" t="s">
        <v>12405</v>
      </c>
      <c r="E5406" s="42" t="s">
        <v>12405</v>
      </c>
      <c r="F5406" s="42" t="s">
        <v>12410</v>
      </c>
      <c r="G5406" s="30" t="s">
        <v>40</v>
      </c>
      <c r="H5406" s="30">
        <v>100</v>
      </c>
      <c r="I5406" s="67">
        <v>590000000</v>
      </c>
      <c r="J5406" s="30" t="s">
        <v>41</v>
      </c>
      <c r="K5406" s="32" t="s">
        <v>546</v>
      </c>
      <c r="L5406" s="30" t="s">
        <v>43</v>
      </c>
      <c r="M5406" s="30"/>
      <c r="N5406" s="30" t="s">
        <v>12411</v>
      </c>
      <c r="O5406" s="172" t="s">
        <v>12413</v>
      </c>
      <c r="P5406" s="30"/>
      <c r="Q5406" s="291"/>
      <c r="R5406" s="214"/>
      <c r="S5406" s="30"/>
      <c r="T5406" s="44">
        <v>6000000</v>
      </c>
      <c r="U5406" s="44">
        <f t="shared" ref="U5406:U5412" si="481">T5406*1.12</f>
        <v>6720000.0000000009</v>
      </c>
      <c r="V5406" s="70"/>
      <c r="W5406" s="32">
        <v>2016</v>
      </c>
      <c r="X5406" s="70"/>
    </row>
    <row r="5407" spans="1:58" ht="50.1" customHeight="1">
      <c r="A5407" s="29" t="s">
        <v>12414</v>
      </c>
      <c r="B5407" s="30" t="s">
        <v>35</v>
      </c>
      <c r="C5407" s="31" t="s">
        <v>12415</v>
      </c>
      <c r="D5407" s="31" t="s">
        <v>12416</v>
      </c>
      <c r="E5407" s="31" t="s">
        <v>12416</v>
      </c>
      <c r="F5407" s="31" t="s">
        <v>12417</v>
      </c>
      <c r="G5407" s="32" t="s">
        <v>103</v>
      </c>
      <c r="H5407" s="33">
        <v>100</v>
      </c>
      <c r="I5407" s="67">
        <v>590000000</v>
      </c>
      <c r="J5407" s="32" t="s">
        <v>41</v>
      </c>
      <c r="K5407" s="32" t="s">
        <v>12418</v>
      </c>
      <c r="L5407" s="32" t="s">
        <v>43</v>
      </c>
      <c r="M5407" s="32" t="s">
        <v>48</v>
      </c>
      <c r="N5407" s="32" t="s">
        <v>12065</v>
      </c>
      <c r="O5407" s="32" t="s">
        <v>46</v>
      </c>
      <c r="P5407" s="65" t="s">
        <v>48</v>
      </c>
      <c r="Q5407" s="65" t="s">
        <v>48</v>
      </c>
      <c r="R5407" s="283" t="s">
        <v>48</v>
      </c>
      <c r="S5407" s="283" t="s">
        <v>48</v>
      </c>
      <c r="T5407" s="35">
        <v>0</v>
      </c>
      <c r="U5407" s="36">
        <f t="shared" si="481"/>
        <v>0</v>
      </c>
      <c r="V5407" s="37" t="s">
        <v>48</v>
      </c>
      <c r="W5407" s="87">
        <v>2016</v>
      </c>
      <c r="X5407" s="38">
        <v>11</v>
      </c>
    </row>
    <row r="5408" spans="1:58" s="40" customFormat="1" ht="50.1" customHeight="1">
      <c r="A5408" s="70" t="s">
        <v>12419</v>
      </c>
      <c r="B5408" s="30" t="s">
        <v>35</v>
      </c>
      <c r="C5408" s="42" t="s">
        <v>12415</v>
      </c>
      <c r="D5408" s="42" t="s">
        <v>12416</v>
      </c>
      <c r="E5408" s="42" t="s">
        <v>12416</v>
      </c>
      <c r="F5408" s="42" t="s">
        <v>12417</v>
      </c>
      <c r="G5408" s="68" t="s">
        <v>103</v>
      </c>
      <c r="H5408" s="33">
        <v>100</v>
      </c>
      <c r="I5408" s="67">
        <v>590000000</v>
      </c>
      <c r="J5408" s="68" t="s">
        <v>41</v>
      </c>
      <c r="K5408" s="68" t="s">
        <v>12420</v>
      </c>
      <c r="L5408" s="68" t="s">
        <v>43</v>
      </c>
      <c r="M5408" s="68"/>
      <c r="N5408" s="68" t="s">
        <v>12065</v>
      </c>
      <c r="O5408" s="32" t="s">
        <v>175</v>
      </c>
      <c r="P5408" s="261"/>
      <c r="Q5408" s="262"/>
      <c r="R5408" s="261"/>
      <c r="S5408" s="279"/>
      <c r="T5408" s="280">
        <v>0</v>
      </c>
      <c r="U5408" s="44">
        <f t="shared" si="481"/>
        <v>0</v>
      </c>
      <c r="V5408" s="176"/>
      <c r="W5408" s="32">
        <v>2016</v>
      </c>
      <c r="X5408" s="196" t="s">
        <v>12421</v>
      </c>
    </row>
    <row r="5409" spans="1:24" s="40" customFormat="1" ht="50.1" customHeight="1">
      <c r="A5409" s="70" t="s">
        <v>12422</v>
      </c>
      <c r="B5409" s="30" t="s">
        <v>35</v>
      </c>
      <c r="C5409" s="42" t="s">
        <v>12415</v>
      </c>
      <c r="D5409" s="42" t="s">
        <v>12416</v>
      </c>
      <c r="E5409" s="42" t="s">
        <v>12416</v>
      </c>
      <c r="F5409" s="42" t="s">
        <v>12417</v>
      </c>
      <c r="G5409" s="68" t="s">
        <v>40</v>
      </c>
      <c r="H5409" s="33">
        <v>100</v>
      </c>
      <c r="I5409" s="67">
        <v>590000000</v>
      </c>
      <c r="J5409" s="68" t="s">
        <v>41</v>
      </c>
      <c r="K5409" s="68" t="s">
        <v>11653</v>
      </c>
      <c r="L5409" s="68" t="s">
        <v>43</v>
      </c>
      <c r="M5409" s="68"/>
      <c r="N5409" s="68" t="s">
        <v>12065</v>
      </c>
      <c r="O5409" s="32" t="s">
        <v>62</v>
      </c>
      <c r="P5409" s="261"/>
      <c r="Q5409" s="262"/>
      <c r="R5409" s="261"/>
      <c r="S5409" s="279"/>
      <c r="T5409" s="280">
        <v>240000</v>
      </c>
      <c r="U5409" s="44">
        <f t="shared" si="481"/>
        <v>268800</v>
      </c>
      <c r="V5409" s="176"/>
      <c r="W5409" s="32">
        <v>2016</v>
      </c>
      <c r="X5409" s="196"/>
    </row>
    <row r="5410" spans="1:24" ht="50.1" customHeight="1">
      <c r="A5410" s="29" t="s">
        <v>12423</v>
      </c>
      <c r="B5410" s="30" t="s">
        <v>35</v>
      </c>
      <c r="C5410" s="31" t="s">
        <v>12424</v>
      </c>
      <c r="D5410" s="31" t="s">
        <v>12425</v>
      </c>
      <c r="E5410" s="31" t="s">
        <v>12425</v>
      </c>
      <c r="F5410" s="31" t="s">
        <v>12426</v>
      </c>
      <c r="G5410" s="32" t="s">
        <v>103</v>
      </c>
      <c r="H5410" s="33">
        <v>100</v>
      </c>
      <c r="I5410" s="67">
        <v>590000000</v>
      </c>
      <c r="J5410" s="32" t="s">
        <v>41</v>
      </c>
      <c r="K5410" s="32" t="s">
        <v>1382</v>
      </c>
      <c r="L5410" s="32" t="s">
        <v>43</v>
      </c>
      <c r="M5410" s="32" t="s">
        <v>48</v>
      </c>
      <c r="N5410" s="32" t="s">
        <v>12065</v>
      </c>
      <c r="O5410" s="32" t="s">
        <v>46</v>
      </c>
      <c r="P5410" s="65" t="s">
        <v>48</v>
      </c>
      <c r="Q5410" s="65" t="s">
        <v>48</v>
      </c>
      <c r="R5410" s="283" t="s">
        <v>48</v>
      </c>
      <c r="S5410" s="283" t="s">
        <v>48</v>
      </c>
      <c r="T5410" s="35">
        <v>0</v>
      </c>
      <c r="U5410" s="36">
        <f t="shared" si="481"/>
        <v>0</v>
      </c>
      <c r="V5410" s="37" t="s">
        <v>48</v>
      </c>
      <c r="W5410" s="87">
        <v>2016</v>
      </c>
      <c r="X5410" s="38">
        <v>11</v>
      </c>
    </row>
    <row r="5411" spans="1:24" ht="50.1" customHeight="1">
      <c r="A5411" s="70" t="s">
        <v>12427</v>
      </c>
      <c r="B5411" s="30" t="s">
        <v>35</v>
      </c>
      <c r="C5411" s="42" t="s">
        <v>12424</v>
      </c>
      <c r="D5411" s="42" t="s">
        <v>12425</v>
      </c>
      <c r="E5411" s="42" t="s">
        <v>12425</v>
      </c>
      <c r="F5411" s="42" t="s">
        <v>12426</v>
      </c>
      <c r="G5411" s="68" t="s">
        <v>103</v>
      </c>
      <c r="H5411" s="33">
        <v>100</v>
      </c>
      <c r="I5411" s="67">
        <v>590000000</v>
      </c>
      <c r="J5411" s="68" t="s">
        <v>41</v>
      </c>
      <c r="K5411" s="68" t="s">
        <v>1385</v>
      </c>
      <c r="L5411" s="68" t="s">
        <v>43</v>
      </c>
      <c r="M5411" s="48"/>
      <c r="N5411" s="68" t="s">
        <v>12065</v>
      </c>
      <c r="O5411" s="32" t="s">
        <v>175</v>
      </c>
      <c r="P5411" s="261"/>
      <c r="Q5411" s="262"/>
      <c r="R5411" s="261"/>
      <c r="S5411" s="279"/>
      <c r="T5411" s="366">
        <v>0</v>
      </c>
      <c r="U5411" s="58">
        <f t="shared" si="481"/>
        <v>0</v>
      </c>
      <c r="V5411" s="68"/>
      <c r="W5411" s="32">
        <v>2016</v>
      </c>
      <c r="X5411" s="68">
        <v>7.11</v>
      </c>
    </row>
    <row r="5412" spans="1:24" ht="50.1" customHeight="1">
      <c r="A5412" s="70" t="s">
        <v>12843</v>
      </c>
      <c r="B5412" s="30" t="s">
        <v>35</v>
      </c>
      <c r="C5412" s="42" t="s">
        <v>12424</v>
      </c>
      <c r="D5412" s="42" t="s">
        <v>12425</v>
      </c>
      <c r="E5412" s="42" t="s">
        <v>12425</v>
      </c>
      <c r="F5412" s="42" t="s">
        <v>12426</v>
      </c>
      <c r="G5412" s="68" t="s">
        <v>40</v>
      </c>
      <c r="H5412" s="33">
        <v>100</v>
      </c>
      <c r="I5412" s="67">
        <v>590000000</v>
      </c>
      <c r="J5412" s="68" t="s">
        <v>41</v>
      </c>
      <c r="K5412" s="68" t="s">
        <v>12277</v>
      </c>
      <c r="L5412" s="68" t="s">
        <v>43</v>
      </c>
      <c r="M5412" s="48"/>
      <c r="N5412" s="68" t="s">
        <v>12844</v>
      </c>
      <c r="O5412" s="32" t="s">
        <v>62</v>
      </c>
      <c r="P5412" s="261"/>
      <c r="Q5412" s="262"/>
      <c r="R5412" s="261"/>
      <c r="S5412" s="279"/>
      <c r="T5412" s="366">
        <v>65000</v>
      </c>
      <c r="U5412" s="58">
        <f t="shared" si="481"/>
        <v>72800</v>
      </c>
      <c r="V5412" s="68"/>
      <c r="W5412" s="32">
        <v>2016</v>
      </c>
      <c r="X5412" s="68"/>
    </row>
    <row r="5413" spans="1:24" ht="50.1" customHeight="1">
      <c r="A5413" s="29" t="s">
        <v>12428</v>
      </c>
      <c r="B5413" s="30" t="s">
        <v>35</v>
      </c>
      <c r="C5413" s="31" t="s">
        <v>12429</v>
      </c>
      <c r="D5413" s="31" t="s">
        <v>12430</v>
      </c>
      <c r="E5413" s="31" t="s">
        <v>12430</v>
      </c>
      <c r="F5413" s="31" t="s">
        <v>12431</v>
      </c>
      <c r="G5413" s="32" t="s">
        <v>121</v>
      </c>
      <c r="H5413" s="33">
        <v>100</v>
      </c>
      <c r="I5413" s="67">
        <v>590000000</v>
      </c>
      <c r="J5413" s="32" t="s">
        <v>41</v>
      </c>
      <c r="K5413" s="32" t="s">
        <v>12432</v>
      </c>
      <c r="L5413" s="32" t="s">
        <v>43</v>
      </c>
      <c r="M5413" s="32" t="s">
        <v>48</v>
      </c>
      <c r="N5413" s="32" t="s">
        <v>12433</v>
      </c>
      <c r="O5413" s="32" t="s">
        <v>111</v>
      </c>
      <c r="P5413" s="65" t="s">
        <v>48</v>
      </c>
      <c r="Q5413" s="65" t="s">
        <v>48</v>
      </c>
      <c r="R5413" s="283" t="s">
        <v>48</v>
      </c>
      <c r="S5413" s="283" t="s">
        <v>48</v>
      </c>
      <c r="T5413" s="35">
        <v>0</v>
      </c>
      <c r="U5413" s="36">
        <v>0</v>
      </c>
      <c r="V5413" s="37" t="s">
        <v>48</v>
      </c>
      <c r="W5413" s="87">
        <v>2016</v>
      </c>
      <c r="X5413" s="38" t="s">
        <v>12434</v>
      </c>
    </row>
    <row r="5414" spans="1:24" ht="50.1" customHeight="1">
      <c r="A5414" s="29" t="s">
        <v>12435</v>
      </c>
      <c r="B5414" s="30" t="s">
        <v>35</v>
      </c>
      <c r="C5414" s="31" t="s">
        <v>12429</v>
      </c>
      <c r="D5414" s="31" t="s">
        <v>12430</v>
      </c>
      <c r="E5414" s="31" t="s">
        <v>12430</v>
      </c>
      <c r="F5414" s="31" t="s">
        <v>12431</v>
      </c>
      <c r="G5414" s="32" t="s">
        <v>121</v>
      </c>
      <c r="H5414" s="33">
        <v>100</v>
      </c>
      <c r="I5414" s="67">
        <v>590000000</v>
      </c>
      <c r="J5414" s="32" t="s">
        <v>41</v>
      </c>
      <c r="K5414" s="32" t="s">
        <v>12432</v>
      </c>
      <c r="L5414" s="32" t="s">
        <v>43</v>
      </c>
      <c r="M5414" s="32" t="s">
        <v>48</v>
      </c>
      <c r="N5414" s="32" t="s">
        <v>12433</v>
      </c>
      <c r="O5414" s="32" t="s">
        <v>12436</v>
      </c>
      <c r="P5414" s="65" t="s">
        <v>48</v>
      </c>
      <c r="Q5414" s="65" t="s">
        <v>48</v>
      </c>
      <c r="R5414" s="283" t="s">
        <v>48</v>
      </c>
      <c r="S5414" s="283" t="s">
        <v>48</v>
      </c>
      <c r="T5414" s="35">
        <v>0</v>
      </c>
      <c r="U5414" s="36">
        <v>0</v>
      </c>
      <c r="V5414" s="37" t="s">
        <v>48</v>
      </c>
      <c r="W5414" s="87">
        <v>2016</v>
      </c>
      <c r="X5414" s="38" t="s">
        <v>12437</v>
      </c>
    </row>
    <row r="5415" spans="1:24" ht="50.1" customHeight="1">
      <c r="A5415" s="29" t="s">
        <v>12438</v>
      </c>
      <c r="B5415" s="30" t="s">
        <v>35</v>
      </c>
      <c r="C5415" s="31" t="s">
        <v>12429</v>
      </c>
      <c r="D5415" s="31" t="s">
        <v>12430</v>
      </c>
      <c r="E5415" s="31" t="s">
        <v>12430</v>
      </c>
      <c r="F5415" s="31" t="s">
        <v>12431</v>
      </c>
      <c r="G5415" s="32" t="s">
        <v>121</v>
      </c>
      <c r="H5415" s="33">
        <v>100</v>
      </c>
      <c r="I5415" s="67">
        <v>590000000</v>
      </c>
      <c r="J5415" s="32" t="s">
        <v>41</v>
      </c>
      <c r="K5415" s="32" t="s">
        <v>12439</v>
      </c>
      <c r="L5415" s="32" t="s">
        <v>43</v>
      </c>
      <c r="M5415" s="32" t="s">
        <v>48</v>
      </c>
      <c r="N5415" s="32" t="s">
        <v>12433</v>
      </c>
      <c r="O5415" s="32" t="s">
        <v>12436</v>
      </c>
      <c r="P5415" s="65" t="s">
        <v>48</v>
      </c>
      <c r="Q5415" s="65" t="s">
        <v>48</v>
      </c>
      <c r="R5415" s="283" t="s">
        <v>48</v>
      </c>
      <c r="S5415" s="283" t="s">
        <v>48</v>
      </c>
      <c r="T5415" s="35">
        <v>0</v>
      </c>
      <c r="U5415" s="36">
        <v>0</v>
      </c>
      <c r="V5415" s="37" t="s">
        <v>48</v>
      </c>
      <c r="W5415" s="87">
        <v>2016</v>
      </c>
      <c r="X5415" s="38" t="s">
        <v>48</v>
      </c>
    </row>
    <row r="5416" spans="1:24" ht="50.1" customHeight="1">
      <c r="A5416" s="29" t="s">
        <v>12440</v>
      </c>
      <c r="B5416" s="30" t="s">
        <v>35</v>
      </c>
      <c r="C5416" s="31" t="s">
        <v>12429</v>
      </c>
      <c r="D5416" s="31" t="s">
        <v>12430</v>
      </c>
      <c r="E5416" s="31" t="s">
        <v>12430</v>
      </c>
      <c r="F5416" s="31" t="s">
        <v>12431</v>
      </c>
      <c r="G5416" s="32" t="s">
        <v>103</v>
      </c>
      <c r="H5416" s="33">
        <v>100</v>
      </c>
      <c r="I5416" s="67">
        <v>590000000</v>
      </c>
      <c r="J5416" s="32" t="s">
        <v>41</v>
      </c>
      <c r="K5416" s="32" t="s">
        <v>12441</v>
      </c>
      <c r="L5416" s="32" t="s">
        <v>43</v>
      </c>
      <c r="M5416" s="32" t="s">
        <v>48</v>
      </c>
      <c r="N5416" s="32" t="s">
        <v>12433</v>
      </c>
      <c r="O5416" s="32" t="s">
        <v>12442</v>
      </c>
      <c r="P5416" s="65" t="s">
        <v>48</v>
      </c>
      <c r="Q5416" s="65" t="s">
        <v>48</v>
      </c>
      <c r="R5416" s="283" t="s">
        <v>48</v>
      </c>
      <c r="S5416" s="283" t="s">
        <v>48</v>
      </c>
      <c r="T5416" s="35">
        <v>7500000</v>
      </c>
      <c r="U5416" s="36">
        <f>T5416*1.12</f>
        <v>8400000</v>
      </c>
      <c r="V5416" s="37" t="s">
        <v>48</v>
      </c>
      <c r="W5416" s="87">
        <v>2016</v>
      </c>
      <c r="X5416" s="38" t="s">
        <v>48</v>
      </c>
    </row>
    <row r="5417" spans="1:24" ht="50.1" customHeight="1">
      <c r="A5417" s="29" t="s">
        <v>12443</v>
      </c>
      <c r="B5417" s="30" t="s">
        <v>35</v>
      </c>
      <c r="C5417" s="31" t="s">
        <v>12444</v>
      </c>
      <c r="D5417" s="31" t="s">
        <v>12445</v>
      </c>
      <c r="E5417" s="31" t="s">
        <v>12445</v>
      </c>
      <c r="F5417" s="31" t="s">
        <v>12446</v>
      </c>
      <c r="G5417" s="32" t="s">
        <v>40</v>
      </c>
      <c r="H5417" s="33">
        <v>100</v>
      </c>
      <c r="I5417" s="67">
        <v>590000000</v>
      </c>
      <c r="J5417" s="32" t="s">
        <v>41</v>
      </c>
      <c r="K5417" s="32" t="s">
        <v>12447</v>
      </c>
      <c r="L5417" s="32" t="s">
        <v>83</v>
      </c>
      <c r="M5417" s="32" t="s">
        <v>48</v>
      </c>
      <c r="N5417" s="32" t="s">
        <v>12076</v>
      </c>
      <c r="O5417" s="32" t="s">
        <v>46</v>
      </c>
      <c r="P5417" s="65" t="s">
        <v>48</v>
      </c>
      <c r="Q5417" s="65" t="s">
        <v>48</v>
      </c>
      <c r="R5417" s="283" t="s">
        <v>48</v>
      </c>
      <c r="S5417" s="283" t="s">
        <v>48</v>
      </c>
      <c r="T5417" s="35">
        <v>214000</v>
      </c>
      <c r="U5417" s="36">
        <f>T5417*1.12</f>
        <v>239680.00000000003</v>
      </c>
      <c r="V5417" s="37" t="s">
        <v>48</v>
      </c>
      <c r="W5417" s="87">
        <v>2016</v>
      </c>
      <c r="X5417" s="38" t="s">
        <v>48</v>
      </c>
    </row>
    <row r="5418" spans="1:24" ht="50.1" customHeight="1">
      <c r="A5418" s="29" t="s">
        <v>12448</v>
      </c>
      <c r="B5418" s="30" t="s">
        <v>35</v>
      </c>
      <c r="C5418" s="31" t="s">
        <v>12449</v>
      </c>
      <c r="D5418" s="31" t="s">
        <v>12450</v>
      </c>
      <c r="E5418" s="31" t="s">
        <v>12451</v>
      </c>
      <c r="F5418" s="31" t="s">
        <v>48</v>
      </c>
      <c r="G5418" s="32" t="s">
        <v>40</v>
      </c>
      <c r="H5418" s="33">
        <v>100</v>
      </c>
      <c r="I5418" s="67">
        <v>590000000</v>
      </c>
      <c r="J5418" s="32" t="s">
        <v>41</v>
      </c>
      <c r="K5418" s="32" t="s">
        <v>6254</v>
      </c>
      <c r="L5418" s="32" t="s">
        <v>43</v>
      </c>
      <c r="M5418" s="32" t="s">
        <v>48</v>
      </c>
      <c r="N5418" s="32" t="s">
        <v>12253</v>
      </c>
      <c r="O5418" s="32" t="s">
        <v>46</v>
      </c>
      <c r="P5418" s="65" t="s">
        <v>48</v>
      </c>
      <c r="Q5418" s="65" t="s">
        <v>48</v>
      </c>
      <c r="R5418" s="283" t="s">
        <v>48</v>
      </c>
      <c r="S5418" s="283" t="s">
        <v>48</v>
      </c>
      <c r="T5418" s="35">
        <v>0</v>
      </c>
      <c r="U5418" s="36">
        <v>0</v>
      </c>
      <c r="V5418" s="37" t="s">
        <v>48</v>
      </c>
      <c r="W5418" s="87">
        <v>2016</v>
      </c>
      <c r="X5418" s="38" t="s">
        <v>48</v>
      </c>
    </row>
    <row r="5419" spans="1:24" ht="50.1" customHeight="1">
      <c r="A5419" s="29" t="s">
        <v>12452</v>
      </c>
      <c r="B5419" s="30" t="s">
        <v>35</v>
      </c>
      <c r="C5419" s="31" t="s">
        <v>12449</v>
      </c>
      <c r="D5419" s="31" t="s">
        <v>12450</v>
      </c>
      <c r="E5419" s="31" t="s">
        <v>12451</v>
      </c>
      <c r="F5419" s="31" t="s">
        <v>12453</v>
      </c>
      <c r="G5419" s="32" t="s">
        <v>40</v>
      </c>
      <c r="H5419" s="33">
        <v>100</v>
      </c>
      <c r="I5419" s="67">
        <v>590000000</v>
      </c>
      <c r="J5419" s="32" t="s">
        <v>41</v>
      </c>
      <c r="K5419" s="32" t="s">
        <v>61</v>
      </c>
      <c r="L5419" s="32" t="s">
        <v>43</v>
      </c>
      <c r="M5419" s="32" t="s">
        <v>48</v>
      </c>
      <c r="N5419" s="32" t="s">
        <v>12454</v>
      </c>
      <c r="O5419" s="32" t="s">
        <v>62</v>
      </c>
      <c r="P5419" s="65" t="s">
        <v>48</v>
      </c>
      <c r="Q5419" s="65" t="s">
        <v>48</v>
      </c>
      <c r="R5419" s="283" t="s">
        <v>48</v>
      </c>
      <c r="S5419" s="283" t="s">
        <v>48</v>
      </c>
      <c r="T5419" s="35">
        <v>9000</v>
      </c>
      <c r="U5419" s="36">
        <f t="shared" ref="U5419:U5435" si="482">T5419*1.12</f>
        <v>10080.000000000002</v>
      </c>
      <c r="V5419" s="37" t="s">
        <v>48</v>
      </c>
      <c r="W5419" s="87">
        <v>2016</v>
      </c>
      <c r="X5419" s="38" t="s">
        <v>48</v>
      </c>
    </row>
    <row r="5420" spans="1:24" ht="50.1" customHeight="1">
      <c r="A5420" s="29" t="s">
        <v>12455</v>
      </c>
      <c r="B5420" s="30" t="s">
        <v>35</v>
      </c>
      <c r="C5420" s="31" t="s">
        <v>12449</v>
      </c>
      <c r="D5420" s="31" t="s">
        <v>12450</v>
      </c>
      <c r="E5420" s="31" t="s">
        <v>12451</v>
      </c>
      <c r="F5420" s="31" t="s">
        <v>12456</v>
      </c>
      <c r="G5420" s="32" t="s">
        <v>40</v>
      </c>
      <c r="H5420" s="33">
        <v>50</v>
      </c>
      <c r="I5420" s="67">
        <v>590000000</v>
      </c>
      <c r="J5420" s="32" t="s">
        <v>41</v>
      </c>
      <c r="K5420" s="32" t="s">
        <v>12457</v>
      </c>
      <c r="L5420" s="32" t="s">
        <v>83</v>
      </c>
      <c r="M5420" s="32" t="s">
        <v>48</v>
      </c>
      <c r="N5420" s="32" t="s">
        <v>12076</v>
      </c>
      <c r="O5420" s="32" t="s">
        <v>46</v>
      </c>
      <c r="P5420" s="65" t="s">
        <v>48</v>
      </c>
      <c r="Q5420" s="65" t="s">
        <v>48</v>
      </c>
      <c r="R5420" s="283" t="s">
        <v>48</v>
      </c>
      <c r="S5420" s="283" t="s">
        <v>48</v>
      </c>
      <c r="T5420" s="35">
        <v>0</v>
      </c>
      <c r="U5420" s="36">
        <f t="shared" si="482"/>
        <v>0</v>
      </c>
      <c r="V5420" s="37" t="s">
        <v>48</v>
      </c>
      <c r="W5420" s="87">
        <v>2016</v>
      </c>
      <c r="X5420" s="38">
        <v>11</v>
      </c>
    </row>
    <row r="5421" spans="1:24" s="292" customFormat="1" ht="50.1" customHeight="1">
      <c r="A5421" s="41" t="s">
        <v>12458</v>
      </c>
      <c r="B5421" s="30" t="s">
        <v>35</v>
      </c>
      <c r="C5421" s="42" t="s">
        <v>12449</v>
      </c>
      <c r="D5421" s="42" t="s">
        <v>12450</v>
      </c>
      <c r="E5421" s="42" t="s">
        <v>12451</v>
      </c>
      <c r="F5421" s="66" t="s">
        <v>12456</v>
      </c>
      <c r="G5421" s="32" t="s">
        <v>40</v>
      </c>
      <c r="H5421" s="33">
        <v>50</v>
      </c>
      <c r="I5421" s="67">
        <v>590000000</v>
      </c>
      <c r="J5421" s="32" t="s">
        <v>41</v>
      </c>
      <c r="K5421" s="32" t="s">
        <v>12459</v>
      </c>
      <c r="L5421" s="32" t="s">
        <v>83</v>
      </c>
      <c r="M5421" s="32"/>
      <c r="N5421" s="32" t="s">
        <v>12076</v>
      </c>
      <c r="O5421" s="32" t="s">
        <v>175</v>
      </c>
      <c r="P5421" s="32"/>
      <c r="Q5421" s="221"/>
      <c r="R5421" s="68"/>
      <c r="S5421" s="101"/>
      <c r="T5421" s="44">
        <v>535000</v>
      </c>
      <c r="U5421" s="44">
        <f>T5421*1.12</f>
        <v>599200</v>
      </c>
      <c r="V5421" s="56"/>
      <c r="W5421" s="32">
        <v>2016</v>
      </c>
      <c r="X5421" s="284"/>
    </row>
    <row r="5422" spans="1:24" ht="50.1" customHeight="1">
      <c r="A5422" s="29" t="s">
        <v>12460</v>
      </c>
      <c r="B5422" s="30" t="s">
        <v>35</v>
      </c>
      <c r="C5422" s="31" t="s">
        <v>12461</v>
      </c>
      <c r="D5422" s="31" t="s">
        <v>12462</v>
      </c>
      <c r="E5422" s="31" t="s">
        <v>12462</v>
      </c>
      <c r="F5422" s="31" t="s">
        <v>48</v>
      </c>
      <c r="G5422" s="32" t="s">
        <v>40</v>
      </c>
      <c r="H5422" s="33">
        <v>100</v>
      </c>
      <c r="I5422" s="67">
        <v>590000000</v>
      </c>
      <c r="J5422" s="32" t="s">
        <v>41</v>
      </c>
      <c r="K5422" s="32" t="s">
        <v>6254</v>
      </c>
      <c r="L5422" s="32" t="s">
        <v>43</v>
      </c>
      <c r="M5422" s="32" t="s">
        <v>48</v>
      </c>
      <c r="N5422" s="32" t="s">
        <v>12253</v>
      </c>
      <c r="O5422" s="32" t="s">
        <v>46</v>
      </c>
      <c r="P5422" s="65" t="s">
        <v>48</v>
      </c>
      <c r="Q5422" s="65" t="s">
        <v>48</v>
      </c>
      <c r="R5422" s="283" t="s">
        <v>48</v>
      </c>
      <c r="S5422" s="283" t="s">
        <v>48</v>
      </c>
      <c r="T5422" s="35">
        <v>0</v>
      </c>
      <c r="U5422" s="36">
        <f>T5422*1.12</f>
        <v>0</v>
      </c>
      <c r="V5422" s="37" t="s">
        <v>48</v>
      </c>
      <c r="W5422" s="87">
        <v>2016</v>
      </c>
      <c r="X5422" s="38">
        <v>11</v>
      </c>
    </row>
    <row r="5423" spans="1:24" s="292" customFormat="1" ht="50.1" customHeight="1">
      <c r="A5423" s="41" t="s">
        <v>12463</v>
      </c>
      <c r="B5423" s="30" t="s">
        <v>35</v>
      </c>
      <c r="C5423" s="161" t="s">
        <v>12461</v>
      </c>
      <c r="D5423" s="42" t="s">
        <v>12462</v>
      </c>
      <c r="E5423" s="42" t="s">
        <v>12462</v>
      </c>
      <c r="F5423" s="42"/>
      <c r="G5423" s="30" t="s">
        <v>40</v>
      </c>
      <c r="H5423" s="30">
        <v>100</v>
      </c>
      <c r="I5423" s="67">
        <v>590000000</v>
      </c>
      <c r="J5423" s="30" t="s">
        <v>41</v>
      </c>
      <c r="K5423" s="32" t="s">
        <v>12464</v>
      </c>
      <c r="L5423" s="30" t="s">
        <v>43</v>
      </c>
      <c r="M5423" s="30"/>
      <c r="N5423" s="30" t="s">
        <v>12253</v>
      </c>
      <c r="O5423" s="32" t="s">
        <v>175</v>
      </c>
      <c r="P5423" s="30"/>
      <c r="Q5423" s="220"/>
      <c r="R5423" s="30"/>
      <c r="S5423" s="30"/>
      <c r="T5423" s="44">
        <v>70000</v>
      </c>
      <c r="U5423" s="44">
        <f t="shared" si="482"/>
        <v>78400.000000000015</v>
      </c>
      <c r="V5423" s="30"/>
      <c r="W5423" s="32">
        <v>2016</v>
      </c>
      <c r="X5423" s="30"/>
    </row>
    <row r="5424" spans="1:24" ht="50.1" customHeight="1">
      <c r="A5424" s="29" t="s">
        <v>12465</v>
      </c>
      <c r="B5424" s="30" t="s">
        <v>35</v>
      </c>
      <c r="C5424" s="31" t="s">
        <v>12466</v>
      </c>
      <c r="D5424" s="31" t="s">
        <v>12467</v>
      </c>
      <c r="E5424" s="31" t="s">
        <v>12467</v>
      </c>
      <c r="F5424" s="31" t="s">
        <v>12468</v>
      </c>
      <c r="G5424" s="32" t="s">
        <v>40</v>
      </c>
      <c r="H5424" s="33">
        <v>100</v>
      </c>
      <c r="I5424" s="67">
        <v>590000000</v>
      </c>
      <c r="J5424" s="32" t="s">
        <v>41</v>
      </c>
      <c r="K5424" s="32" t="s">
        <v>495</v>
      </c>
      <c r="L5424" s="32" t="s">
        <v>43</v>
      </c>
      <c r="M5424" s="32" t="s">
        <v>48</v>
      </c>
      <c r="N5424" s="32" t="s">
        <v>12189</v>
      </c>
      <c r="O5424" s="32" t="s">
        <v>202</v>
      </c>
      <c r="P5424" s="65" t="s">
        <v>48</v>
      </c>
      <c r="Q5424" s="65" t="s">
        <v>48</v>
      </c>
      <c r="R5424" s="283" t="s">
        <v>48</v>
      </c>
      <c r="S5424" s="283" t="s">
        <v>48</v>
      </c>
      <c r="T5424" s="35">
        <v>1250000</v>
      </c>
      <c r="U5424" s="36">
        <f t="shared" si="482"/>
        <v>1400000.0000000002</v>
      </c>
      <c r="V5424" s="37" t="s">
        <v>48</v>
      </c>
      <c r="W5424" s="87">
        <v>2016</v>
      </c>
      <c r="X5424" s="38" t="s">
        <v>48</v>
      </c>
    </row>
    <row r="5425" spans="1:24" ht="50.1" customHeight="1">
      <c r="A5425" s="29" t="s">
        <v>12469</v>
      </c>
      <c r="B5425" s="30" t="s">
        <v>35</v>
      </c>
      <c r="C5425" s="31" t="s">
        <v>12466</v>
      </c>
      <c r="D5425" s="31" t="s">
        <v>12467</v>
      </c>
      <c r="E5425" s="31" t="s">
        <v>12467</v>
      </c>
      <c r="F5425" s="31" t="s">
        <v>12470</v>
      </c>
      <c r="G5425" s="32" t="s">
        <v>103</v>
      </c>
      <c r="H5425" s="33">
        <v>100</v>
      </c>
      <c r="I5425" s="67">
        <v>590000000</v>
      </c>
      <c r="J5425" s="32" t="s">
        <v>2986</v>
      </c>
      <c r="K5425" s="32" t="s">
        <v>12471</v>
      </c>
      <c r="L5425" s="32" t="s">
        <v>12472</v>
      </c>
      <c r="M5425" s="32" t="s">
        <v>48</v>
      </c>
      <c r="N5425" s="32" t="s">
        <v>12237</v>
      </c>
      <c r="O5425" s="32" t="s">
        <v>3711</v>
      </c>
      <c r="P5425" s="65" t="s">
        <v>48</v>
      </c>
      <c r="Q5425" s="65" t="s">
        <v>48</v>
      </c>
      <c r="R5425" s="283" t="s">
        <v>48</v>
      </c>
      <c r="S5425" s="283" t="s">
        <v>48</v>
      </c>
      <c r="T5425" s="35">
        <v>1875000</v>
      </c>
      <c r="U5425" s="36">
        <f t="shared" si="482"/>
        <v>2100000</v>
      </c>
      <c r="V5425" s="37" t="s">
        <v>48</v>
      </c>
      <c r="W5425" s="87">
        <v>2016</v>
      </c>
      <c r="X5425" s="38" t="s">
        <v>48</v>
      </c>
    </row>
    <row r="5426" spans="1:24" ht="50.1" customHeight="1">
      <c r="A5426" s="29" t="s">
        <v>12473</v>
      </c>
      <c r="B5426" s="30" t="s">
        <v>35</v>
      </c>
      <c r="C5426" s="31" t="s">
        <v>12466</v>
      </c>
      <c r="D5426" s="31" t="s">
        <v>12467</v>
      </c>
      <c r="E5426" s="31" t="s">
        <v>12467</v>
      </c>
      <c r="F5426" s="31" t="s">
        <v>12474</v>
      </c>
      <c r="G5426" s="32" t="s">
        <v>103</v>
      </c>
      <c r="H5426" s="33">
        <v>100</v>
      </c>
      <c r="I5426" s="67">
        <v>590000000</v>
      </c>
      <c r="J5426" s="32" t="s">
        <v>41</v>
      </c>
      <c r="K5426" s="32" t="s">
        <v>12475</v>
      </c>
      <c r="L5426" s="32" t="s">
        <v>41</v>
      </c>
      <c r="M5426" s="32" t="s">
        <v>48</v>
      </c>
      <c r="N5426" s="32" t="s">
        <v>819</v>
      </c>
      <c r="O5426" s="32" t="s">
        <v>12117</v>
      </c>
      <c r="P5426" s="65" t="s">
        <v>48</v>
      </c>
      <c r="Q5426" s="65" t="s">
        <v>48</v>
      </c>
      <c r="R5426" s="283" t="s">
        <v>48</v>
      </c>
      <c r="S5426" s="283" t="s">
        <v>48</v>
      </c>
      <c r="T5426" s="35">
        <v>0</v>
      </c>
      <c r="U5426" s="36">
        <f t="shared" si="482"/>
        <v>0</v>
      </c>
      <c r="V5426" s="37" t="s">
        <v>48</v>
      </c>
      <c r="W5426" s="87">
        <v>2016</v>
      </c>
      <c r="X5426" s="38">
        <v>11</v>
      </c>
    </row>
    <row r="5427" spans="1:24" s="266" customFormat="1" ht="50.1" customHeight="1">
      <c r="A5427" s="41" t="s">
        <v>12476</v>
      </c>
      <c r="B5427" s="30" t="s">
        <v>35</v>
      </c>
      <c r="C5427" s="271" t="s">
        <v>12466</v>
      </c>
      <c r="D5427" s="165" t="s">
        <v>12467</v>
      </c>
      <c r="E5427" s="168" t="s">
        <v>12467</v>
      </c>
      <c r="F5427" s="161" t="s">
        <v>12477</v>
      </c>
      <c r="G5427" s="68" t="s">
        <v>103</v>
      </c>
      <c r="H5427" s="67" t="s">
        <v>95</v>
      </c>
      <c r="I5427" s="67">
        <v>590000000</v>
      </c>
      <c r="J5427" s="268" t="s">
        <v>41</v>
      </c>
      <c r="K5427" s="98" t="s">
        <v>94</v>
      </c>
      <c r="L5427" s="68" t="s">
        <v>41</v>
      </c>
      <c r="M5427" s="108"/>
      <c r="N5427" s="30" t="s">
        <v>819</v>
      </c>
      <c r="O5427" s="54" t="s">
        <v>12242</v>
      </c>
      <c r="P5427" s="281"/>
      <c r="Q5427" s="287"/>
      <c r="R5427" s="33"/>
      <c r="S5427" s="288"/>
      <c r="T5427" s="35">
        <v>6800000</v>
      </c>
      <c r="U5427" s="44">
        <f t="shared" si="482"/>
        <v>7616000.0000000009</v>
      </c>
      <c r="V5427" s="289"/>
      <c r="W5427" s="32">
        <v>2016</v>
      </c>
      <c r="X5427" s="112"/>
    </row>
    <row r="5428" spans="1:24" ht="50.1" customHeight="1">
      <c r="A5428" s="29" t="s">
        <v>12478</v>
      </c>
      <c r="B5428" s="30" t="s">
        <v>35</v>
      </c>
      <c r="C5428" s="31" t="s">
        <v>12466</v>
      </c>
      <c r="D5428" s="31" t="s">
        <v>12467</v>
      </c>
      <c r="E5428" s="31" t="s">
        <v>12467</v>
      </c>
      <c r="F5428" s="31" t="s">
        <v>12479</v>
      </c>
      <c r="G5428" s="32" t="s">
        <v>40</v>
      </c>
      <c r="H5428" s="33">
        <v>100</v>
      </c>
      <c r="I5428" s="67">
        <v>590000000</v>
      </c>
      <c r="J5428" s="32" t="s">
        <v>41</v>
      </c>
      <c r="K5428" s="32" t="s">
        <v>835</v>
      </c>
      <c r="L5428" s="32" t="s">
        <v>41</v>
      </c>
      <c r="M5428" s="32" t="s">
        <v>48</v>
      </c>
      <c r="N5428" s="32" t="s">
        <v>819</v>
      </c>
      <c r="O5428" s="32" t="s">
        <v>12103</v>
      </c>
      <c r="P5428" s="65" t="s">
        <v>48</v>
      </c>
      <c r="Q5428" s="65" t="s">
        <v>48</v>
      </c>
      <c r="R5428" s="283" t="s">
        <v>48</v>
      </c>
      <c r="S5428" s="283" t="s">
        <v>48</v>
      </c>
      <c r="T5428" s="35">
        <v>250000</v>
      </c>
      <c r="U5428" s="36">
        <f t="shared" si="482"/>
        <v>280000</v>
      </c>
      <c r="V5428" s="37" t="s">
        <v>48</v>
      </c>
      <c r="W5428" s="87">
        <v>2016</v>
      </c>
      <c r="X5428" s="38" t="s">
        <v>48</v>
      </c>
    </row>
    <row r="5429" spans="1:24" ht="50.1" customHeight="1">
      <c r="A5429" s="29" t="s">
        <v>12480</v>
      </c>
      <c r="B5429" s="30" t="s">
        <v>35</v>
      </c>
      <c r="C5429" s="31" t="s">
        <v>12466</v>
      </c>
      <c r="D5429" s="31" t="s">
        <v>12467</v>
      </c>
      <c r="E5429" s="31" t="s">
        <v>12467</v>
      </c>
      <c r="F5429" s="31" t="s">
        <v>12481</v>
      </c>
      <c r="G5429" s="32" t="s">
        <v>40</v>
      </c>
      <c r="H5429" s="33">
        <v>100</v>
      </c>
      <c r="I5429" s="67">
        <v>590000000</v>
      </c>
      <c r="J5429" s="32" t="s">
        <v>41</v>
      </c>
      <c r="K5429" s="32" t="s">
        <v>12482</v>
      </c>
      <c r="L5429" s="32" t="s">
        <v>41</v>
      </c>
      <c r="M5429" s="32" t="s">
        <v>48</v>
      </c>
      <c r="N5429" s="32" t="s">
        <v>12483</v>
      </c>
      <c r="O5429" s="32" t="s">
        <v>12103</v>
      </c>
      <c r="P5429" s="65" t="s">
        <v>48</v>
      </c>
      <c r="Q5429" s="65" t="s">
        <v>48</v>
      </c>
      <c r="R5429" s="283" t="s">
        <v>48</v>
      </c>
      <c r="S5429" s="283" t="s">
        <v>48</v>
      </c>
      <c r="T5429" s="35">
        <v>0</v>
      </c>
      <c r="U5429" s="36">
        <f t="shared" si="482"/>
        <v>0</v>
      </c>
      <c r="V5429" s="37" t="s">
        <v>48</v>
      </c>
      <c r="W5429" s="87">
        <v>2016</v>
      </c>
      <c r="X5429" s="38">
        <v>11</v>
      </c>
    </row>
    <row r="5430" spans="1:24" s="266" customFormat="1" ht="50.1" customHeight="1">
      <c r="A5430" s="41" t="s">
        <v>12484</v>
      </c>
      <c r="B5430" s="30" t="s">
        <v>35</v>
      </c>
      <c r="C5430" s="271" t="s">
        <v>12466</v>
      </c>
      <c r="D5430" s="66" t="s">
        <v>12467</v>
      </c>
      <c r="E5430" s="42" t="s">
        <v>12467</v>
      </c>
      <c r="F5430" s="42" t="s">
        <v>12481</v>
      </c>
      <c r="G5430" s="68" t="s">
        <v>40</v>
      </c>
      <c r="H5430" s="67" t="s">
        <v>95</v>
      </c>
      <c r="I5430" s="67">
        <v>590000000</v>
      </c>
      <c r="J5430" s="68" t="s">
        <v>41</v>
      </c>
      <c r="K5430" s="32" t="s">
        <v>182</v>
      </c>
      <c r="L5430" s="68" t="s">
        <v>41</v>
      </c>
      <c r="M5430" s="125"/>
      <c r="N5430" s="98" t="s">
        <v>12483</v>
      </c>
      <c r="O5430" s="216" t="s">
        <v>10096</v>
      </c>
      <c r="P5430" s="281"/>
      <c r="Q5430" s="287"/>
      <c r="R5430" s="33"/>
      <c r="S5430" s="289"/>
      <c r="T5430" s="35">
        <v>1339285.71</v>
      </c>
      <c r="U5430" s="44">
        <f t="shared" si="482"/>
        <v>1499999.9952</v>
      </c>
      <c r="V5430" s="293"/>
      <c r="W5430" s="32">
        <v>2016</v>
      </c>
      <c r="X5430" s="294"/>
    </row>
    <row r="5431" spans="1:24" ht="50.1" customHeight="1">
      <c r="A5431" s="29" t="s">
        <v>12485</v>
      </c>
      <c r="B5431" s="30" t="s">
        <v>35</v>
      </c>
      <c r="C5431" s="31" t="s">
        <v>12466</v>
      </c>
      <c r="D5431" s="31" t="s">
        <v>12467</v>
      </c>
      <c r="E5431" s="31" t="s">
        <v>12467</v>
      </c>
      <c r="F5431" s="31" t="s">
        <v>12486</v>
      </c>
      <c r="G5431" s="32" t="s">
        <v>40</v>
      </c>
      <c r="H5431" s="33">
        <v>100</v>
      </c>
      <c r="I5431" s="67">
        <v>590000000</v>
      </c>
      <c r="J5431" s="32" t="s">
        <v>41</v>
      </c>
      <c r="K5431" s="32" t="s">
        <v>495</v>
      </c>
      <c r="L5431" s="32" t="s">
        <v>41</v>
      </c>
      <c r="M5431" s="32" t="s">
        <v>48</v>
      </c>
      <c r="N5431" s="32" t="s">
        <v>12487</v>
      </c>
      <c r="O5431" s="32" t="s">
        <v>12103</v>
      </c>
      <c r="P5431" s="65" t="s">
        <v>48</v>
      </c>
      <c r="Q5431" s="65" t="s">
        <v>48</v>
      </c>
      <c r="R5431" s="283" t="s">
        <v>48</v>
      </c>
      <c r="S5431" s="283" t="s">
        <v>48</v>
      </c>
      <c r="T5431" s="35">
        <v>79464.285999999993</v>
      </c>
      <c r="U5431" s="36">
        <f t="shared" si="482"/>
        <v>89000.000320000006</v>
      </c>
      <c r="V5431" s="37" t="s">
        <v>48</v>
      </c>
      <c r="W5431" s="87">
        <v>2016</v>
      </c>
      <c r="X5431" s="38" t="s">
        <v>48</v>
      </c>
    </row>
    <row r="5432" spans="1:24" ht="50.1" customHeight="1">
      <c r="A5432" s="29" t="s">
        <v>12488</v>
      </c>
      <c r="B5432" s="30" t="s">
        <v>35</v>
      </c>
      <c r="C5432" s="31" t="s">
        <v>12489</v>
      </c>
      <c r="D5432" s="31" t="s">
        <v>12490</v>
      </c>
      <c r="E5432" s="31" t="s">
        <v>12490</v>
      </c>
      <c r="F5432" s="31" t="s">
        <v>12491</v>
      </c>
      <c r="G5432" s="32" t="s">
        <v>103</v>
      </c>
      <c r="H5432" s="33">
        <v>100</v>
      </c>
      <c r="I5432" s="67">
        <v>590000000</v>
      </c>
      <c r="J5432" s="32" t="s">
        <v>41</v>
      </c>
      <c r="K5432" s="32" t="s">
        <v>12492</v>
      </c>
      <c r="L5432" s="32" t="s">
        <v>43</v>
      </c>
      <c r="M5432" s="32" t="s">
        <v>48</v>
      </c>
      <c r="N5432" s="32" t="s">
        <v>12257</v>
      </c>
      <c r="O5432" s="32" t="s">
        <v>46</v>
      </c>
      <c r="P5432" s="65" t="s">
        <v>48</v>
      </c>
      <c r="Q5432" s="65" t="s">
        <v>48</v>
      </c>
      <c r="R5432" s="283" t="s">
        <v>48</v>
      </c>
      <c r="S5432" s="283" t="s">
        <v>48</v>
      </c>
      <c r="T5432" s="35">
        <v>0</v>
      </c>
      <c r="U5432" s="36">
        <f t="shared" si="482"/>
        <v>0</v>
      </c>
      <c r="V5432" s="37" t="s">
        <v>48</v>
      </c>
      <c r="W5432" s="87">
        <v>2016</v>
      </c>
      <c r="X5432" s="38">
        <v>11</v>
      </c>
    </row>
    <row r="5433" spans="1:24" s="301" customFormat="1" ht="50.1" customHeight="1">
      <c r="A5433" s="41" t="s">
        <v>12493</v>
      </c>
      <c r="B5433" s="30" t="s">
        <v>35</v>
      </c>
      <c r="C5433" s="295" t="s">
        <v>12489</v>
      </c>
      <c r="D5433" s="75" t="s">
        <v>12490</v>
      </c>
      <c r="E5433" s="75" t="s">
        <v>12490</v>
      </c>
      <c r="F5433" s="105" t="s">
        <v>12491</v>
      </c>
      <c r="G5433" s="68" t="s">
        <v>103</v>
      </c>
      <c r="H5433" s="33">
        <v>100</v>
      </c>
      <c r="I5433" s="67">
        <v>590000000</v>
      </c>
      <c r="J5433" s="268" t="s">
        <v>41</v>
      </c>
      <c r="K5433" s="268" t="s">
        <v>2245</v>
      </c>
      <c r="L5433" s="68" t="s">
        <v>43</v>
      </c>
      <c r="M5433" s="296"/>
      <c r="N5433" s="68" t="s">
        <v>12257</v>
      </c>
      <c r="O5433" s="32" t="s">
        <v>175</v>
      </c>
      <c r="P5433" s="297"/>
      <c r="Q5433" s="298"/>
      <c r="R5433" s="297"/>
      <c r="S5433" s="299"/>
      <c r="T5433" s="300">
        <v>220000</v>
      </c>
      <c r="U5433" s="44">
        <f t="shared" si="482"/>
        <v>246400.00000000003</v>
      </c>
      <c r="V5433" s="68"/>
      <c r="W5433" s="32">
        <v>2016</v>
      </c>
      <c r="X5433" s="196"/>
    </row>
    <row r="5434" spans="1:24" ht="50.1" customHeight="1">
      <c r="A5434" s="29" t="s">
        <v>12494</v>
      </c>
      <c r="B5434" s="30" t="s">
        <v>35</v>
      </c>
      <c r="C5434" s="31" t="s">
        <v>12495</v>
      </c>
      <c r="D5434" s="31" t="s">
        <v>12496</v>
      </c>
      <c r="E5434" s="31" t="s">
        <v>12496</v>
      </c>
      <c r="F5434" s="31" t="s">
        <v>12496</v>
      </c>
      <c r="G5434" s="32" t="s">
        <v>40</v>
      </c>
      <c r="H5434" s="33">
        <v>100</v>
      </c>
      <c r="I5434" s="67">
        <v>590000000</v>
      </c>
      <c r="J5434" s="32" t="s">
        <v>41</v>
      </c>
      <c r="K5434" s="32" t="s">
        <v>12497</v>
      </c>
      <c r="L5434" s="32" t="s">
        <v>83</v>
      </c>
      <c r="M5434" s="32" t="s">
        <v>48</v>
      </c>
      <c r="N5434" s="32" t="s">
        <v>12272</v>
      </c>
      <c r="O5434" s="32" t="s">
        <v>95</v>
      </c>
      <c r="P5434" s="65" t="s">
        <v>48</v>
      </c>
      <c r="Q5434" s="65" t="s">
        <v>48</v>
      </c>
      <c r="R5434" s="283" t="s">
        <v>48</v>
      </c>
      <c r="S5434" s="283" t="s">
        <v>48</v>
      </c>
      <c r="T5434" s="35">
        <v>900000</v>
      </c>
      <c r="U5434" s="36">
        <f t="shared" si="482"/>
        <v>1008000.0000000001</v>
      </c>
      <c r="V5434" s="37" t="s">
        <v>48</v>
      </c>
      <c r="W5434" s="87">
        <v>2016</v>
      </c>
      <c r="X5434" s="38" t="s">
        <v>48</v>
      </c>
    </row>
    <row r="5435" spans="1:24" ht="50.1" customHeight="1">
      <c r="A5435" s="29" t="s">
        <v>12498</v>
      </c>
      <c r="B5435" s="30" t="s">
        <v>35</v>
      </c>
      <c r="C5435" s="31" t="s">
        <v>12499</v>
      </c>
      <c r="D5435" s="31" t="s">
        <v>12500</v>
      </c>
      <c r="E5435" s="31" t="s">
        <v>12500</v>
      </c>
      <c r="F5435" s="31" t="s">
        <v>12501</v>
      </c>
      <c r="G5435" s="32" t="s">
        <v>40</v>
      </c>
      <c r="H5435" s="33">
        <v>100</v>
      </c>
      <c r="I5435" s="67">
        <v>590000000</v>
      </c>
      <c r="J5435" s="32" t="s">
        <v>41</v>
      </c>
      <c r="K5435" s="32" t="s">
        <v>835</v>
      </c>
      <c r="L5435" s="32" t="s">
        <v>43</v>
      </c>
      <c r="M5435" s="32" t="s">
        <v>48</v>
      </c>
      <c r="N5435" s="32" t="s">
        <v>12502</v>
      </c>
      <c r="O5435" s="32" t="s">
        <v>46</v>
      </c>
      <c r="P5435" s="65" t="s">
        <v>48</v>
      </c>
      <c r="Q5435" s="65" t="s">
        <v>48</v>
      </c>
      <c r="R5435" s="283" t="s">
        <v>48</v>
      </c>
      <c r="S5435" s="283" t="s">
        <v>48</v>
      </c>
      <c r="T5435" s="35">
        <v>3000</v>
      </c>
      <c r="U5435" s="36">
        <f t="shared" si="482"/>
        <v>3360.0000000000005</v>
      </c>
      <c r="V5435" s="37" t="s">
        <v>48</v>
      </c>
      <c r="W5435" s="87">
        <v>2016</v>
      </c>
      <c r="X5435" s="38" t="s">
        <v>48</v>
      </c>
    </row>
    <row r="5436" spans="1:24" ht="50.1" customHeight="1">
      <c r="A5436" s="29" t="s">
        <v>12503</v>
      </c>
      <c r="B5436" s="30" t="s">
        <v>35</v>
      </c>
      <c r="C5436" s="31" t="s">
        <v>12504</v>
      </c>
      <c r="D5436" s="31" t="s">
        <v>12505</v>
      </c>
      <c r="E5436" s="31" t="s">
        <v>12505</v>
      </c>
      <c r="F5436" s="31" t="s">
        <v>48</v>
      </c>
      <c r="G5436" s="32" t="s">
        <v>103</v>
      </c>
      <c r="H5436" s="33">
        <v>100</v>
      </c>
      <c r="I5436" s="67">
        <v>590000000</v>
      </c>
      <c r="J5436" s="32" t="s">
        <v>41</v>
      </c>
      <c r="K5436" s="32" t="s">
        <v>2101</v>
      </c>
      <c r="L5436" s="32" t="s">
        <v>43</v>
      </c>
      <c r="M5436" s="32" t="s">
        <v>48</v>
      </c>
      <c r="N5436" s="32" t="s">
        <v>12506</v>
      </c>
      <c r="O5436" s="32" t="s">
        <v>46</v>
      </c>
      <c r="P5436" s="65" t="s">
        <v>48</v>
      </c>
      <c r="Q5436" s="65" t="s">
        <v>48</v>
      </c>
      <c r="R5436" s="283" t="s">
        <v>48</v>
      </c>
      <c r="S5436" s="283" t="s">
        <v>48</v>
      </c>
      <c r="T5436" s="35">
        <v>0</v>
      </c>
      <c r="U5436" s="36">
        <v>0</v>
      </c>
      <c r="V5436" s="37" t="s">
        <v>48</v>
      </c>
      <c r="W5436" s="87">
        <v>2016</v>
      </c>
      <c r="X5436" s="38" t="s">
        <v>12507</v>
      </c>
    </row>
    <row r="5437" spans="1:24" ht="50.1" customHeight="1">
      <c r="A5437" s="29" t="s">
        <v>12508</v>
      </c>
      <c r="B5437" s="30" t="s">
        <v>35</v>
      </c>
      <c r="C5437" s="31" t="s">
        <v>12504</v>
      </c>
      <c r="D5437" s="31" t="s">
        <v>12505</v>
      </c>
      <c r="E5437" s="31" t="s">
        <v>12505</v>
      </c>
      <c r="F5437" s="31" t="s">
        <v>48</v>
      </c>
      <c r="G5437" s="32" t="s">
        <v>12509</v>
      </c>
      <c r="H5437" s="33">
        <v>100</v>
      </c>
      <c r="I5437" s="67">
        <v>590000000</v>
      </c>
      <c r="J5437" s="32" t="s">
        <v>41</v>
      </c>
      <c r="K5437" s="32" t="s">
        <v>2101</v>
      </c>
      <c r="L5437" s="32" t="s">
        <v>43</v>
      </c>
      <c r="M5437" s="32" t="s">
        <v>48</v>
      </c>
      <c r="N5437" s="32" t="s">
        <v>12510</v>
      </c>
      <c r="O5437" s="32" t="s">
        <v>12511</v>
      </c>
      <c r="P5437" s="65" t="s">
        <v>48</v>
      </c>
      <c r="Q5437" s="65" t="s">
        <v>48</v>
      </c>
      <c r="R5437" s="283" t="s">
        <v>48</v>
      </c>
      <c r="S5437" s="283" t="s">
        <v>48</v>
      </c>
      <c r="T5437" s="35">
        <v>0</v>
      </c>
      <c r="U5437" s="36">
        <v>0</v>
      </c>
      <c r="V5437" s="37" t="s">
        <v>48</v>
      </c>
      <c r="W5437" s="87">
        <v>2016</v>
      </c>
      <c r="X5437" s="38" t="s">
        <v>48</v>
      </c>
    </row>
    <row r="5438" spans="1:24" ht="50.1" customHeight="1">
      <c r="A5438" s="29" t="s">
        <v>12512</v>
      </c>
      <c r="B5438" s="30" t="s">
        <v>35</v>
      </c>
      <c r="C5438" s="31" t="s">
        <v>12504</v>
      </c>
      <c r="D5438" s="31" t="s">
        <v>12505</v>
      </c>
      <c r="E5438" s="31" t="s">
        <v>12505</v>
      </c>
      <c r="F5438" s="31" t="s">
        <v>48</v>
      </c>
      <c r="G5438" s="32" t="s">
        <v>40</v>
      </c>
      <c r="H5438" s="33">
        <v>100</v>
      </c>
      <c r="I5438" s="67">
        <v>590000000</v>
      </c>
      <c r="J5438" s="32" t="s">
        <v>41</v>
      </c>
      <c r="K5438" s="32" t="s">
        <v>4155</v>
      </c>
      <c r="L5438" s="32" t="s">
        <v>43</v>
      </c>
      <c r="M5438" s="32" t="s">
        <v>48</v>
      </c>
      <c r="N5438" s="32" t="s">
        <v>12513</v>
      </c>
      <c r="O5438" s="32" t="s">
        <v>12514</v>
      </c>
      <c r="P5438" s="65" t="s">
        <v>48</v>
      </c>
      <c r="Q5438" s="65" t="s">
        <v>48</v>
      </c>
      <c r="R5438" s="283" t="s">
        <v>48</v>
      </c>
      <c r="S5438" s="283" t="s">
        <v>48</v>
      </c>
      <c r="T5438" s="35">
        <v>14280184</v>
      </c>
      <c r="U5438" s="36">
        <f>T5438*1.12</f>
        <v>15993806.080000002</v>
      </c>
      <c r="V5438" s="37" t="s">
        <v>48</v>
      </c>
      <c r="W5438" s="87">
        <v>2016</v>
      </c>
      <c r="X5438" s="38" t="s">
        <v>48</v>
      </c>
    </row>
    <row r="5439" spans="1:24" ht="50.1" customHeight="1">
      <c r="A5439" s="29" t="s">
        <v>12515</v>
      </c>
      <c r="B5439" s="30" t="s">
        <v>35</v>
      </c>
      <c r="C5439" s="31" t="s">
        <v>12516</v>
      </c>
      <c r="D5439" s="31" t="s">
        <v>12517</v>
      </c>
      <c r="E5439" s="31" t="s">
        <v>12517</v>
      </c>
      <c r="F5439" s="31" t="s">
        <v>12518</v>
      </c>
      <c r="G5439" s="32" t="s">
        <v>40</v>
      </c>
      <c r="H5439" s="33">
        <v>100</v>
      </c>
      <c r="I5439" s="67">
        <v>590000000</v>
      </c>
      <c r="J5439" s="32" t="s">
        <v>41</v>
      </c>
      <c r="K5439" s="32" t="s">
        <v>543</v>
      </c>
      <c r="L5439" s="32" t="s">
        <v>43</v>
      </c>
      <c r="M5439" s="32" t="s">
        <v>48</v>
      </c>
      <c r="N5439" s="32" t="s">
        <v>12189</v>
      </c>
      <c r="O5439" s="32" t="s">
        <v>202</v>
      </c>
      <c r="P5439" s="65" t="s">
        <v>48</v>
      </c>
      <c r="Q5439" s="65" t="s">
        <v>48</v>
      </c>
      <c r="R5439" s="283" t="s">
        <v>48</v>
      </c>
      <c r="S5439" s="283" t="s">
        <v>48</v>
      </c>
      <c r="T5439" s="35">
        <v>1767857.14</v>
      </c>
      <c r="U5439" s="36">
        <f>T5439*1.12</f>
        <v>1979999.9968000001</v>
      </c>
      <c r="V5439" s="37" t="s">
        <v>48</v>
      </c>
      <c r="W5439" s="87">
        <v>2016</v>
      </c>
      <c r="X5439" s="38" t="s">
        <v>48</v>
      </c>
    </row>
    <row r="5440" spans="1:24" ht="50.1" customHeight="1">
      <c r="A5440" s="29" t="s">
        <v>12519</v>
      </c>
      <c r="B5440" s="30" t="s">
        <v>35</v>
      </c>
      <c r="C5440" s="31" t="s">
        <v>12520</v>
      </c>
      <c r="D5440" s="31" t="s">
        <v>12521</v>
      </c>
      <c r="E5440" s="31" t="s">
        <v>12521</v>
      </c>
      <c r="F5440" s="31" t="s">
        <v>12522</v>
      </c>
      <c r="G5440" s="32" t="s">
        <v>40</v>
      </c>
      <c r="H5440" s="33">
        <v>100</v>
      </c>
      <c r="I5440" s="67">
        <v>590000000</v>
      </c>
      <c r="J5440" s="32" t="s">
        <v>41</v>
      </c>
      <c r="K5440" s="32" t="s">
        <v>12523</v>
      </c>
      <c r="L5440" s="32" t="s">
        <v>83</v>
      </c>
      <c r="M5440" s="32" t="s">
        <v>48</v>
      </c>
      <c r="N5440" s="32" t="s">
        <v>12272</v>
      </c>
      <c r="O5440" s="32" t="s">
        <v>95</v>
      </c>
      <c r="P5440" s="65" t="s">
        <v>48</v>
      </c>
      <c r="Q5440" s="65" t="s">
        <v>48</v>
      </c>
      <c r="R5440" s="283" t="s">
        <v>48</v>
      </c>
      <c r="S5440" s="283" t="s">
        <v>48</v>
      </c>
      <c r="T5440" s="35">
        <v>100000</v>
      </c>
      <c r="U5440" s="36">
        <f>T5440*1.12</f>
        <v>112000.00000000001</v>
      </c>
      <c r="V5440" s="37" t="s">
        <v>48</v>
      </c>
      <c r="W5440" s="87">
        <v>2016</v>
      </c>
      <c r="X5440" s="38" t="s">
        <v>48</v>
      </c>
    </row>
    <row r="5441" spans="1:24" ht="50.1" customHeight="1">
      <c r="A5441" s="29" t="s">
        <v>12524</v>
      </c>
      <c r="B5441" s="30" t="s">
        <v>35</v>
      </c>
      <c r="C5441" s="31" t="s">
        <v>12525</v>
      </c>
      <c r="D5441" s="31" t="s">
        <v>12526</v>
      </c>
      <c r="E5441" s="31" t="s">
        <v>12526</v>
      </c>
      <c r="F5441" s="31" t="s">
        <v>12527</v>
      </c>
      <c r="G5441" s="32" t="s">
        <v>40</v>
      </c>
      <c r="H5441" s="33">
        <v>11</v>
      </c>
      <c r="I5441" s="67">
        <v>590000000</v>
      </c>
      <c r="J5441" s="32" t="s">
        <v>41</v>
      </c>
      <c r="K5441" s="32" t="s">
        <v>1157</v>
      </c>
      <c r="L5441" s="32" t="s">
        <v>41</v>
      </c>
      <c r="M5441" s="32" t="s">
        <v>48</v>
      </c>
      <c r="N5441" s="32" t="s">
        <v>12528</v>
      </c>
      <c r="O5441" s="32" t="s">
        <v>3479</v>
      </c>
      <c r="P5441" s="65" t="s">
        <v>48</v>
      </c>
      <c r="Q5441" s="65" t="s">
        <v>48</v>
      </c>
      <c r="R5441" s="283" t="s">
        <v>48</v>
      </c>
      <c r="S5441" s="283" t="s">
        <v>48</v>
      </c>
      <c r="T5441" s="35">
        <v>0</v>
      </c>
      <c r="U5441" s="36">
        <v>0</v>
      </c>
      <c r="V5441" s="37" t="s">
        <v>12097</v>
      </c>
      <c r="W5441" s="87">
        <v>2016</v>
      </c>
      <c r="X5441" s="38" t="s">
        <v>48</v>
      </c>
    </row>
    <row r="5442" spans="1:24" ht="50.1" customHeight="1">
      <c r="A5442" s="29" t="s">
        <v>12529</v>
      </c>
      <c r="B5442" s="30" t="s">
        <v>35</v>
      </c>
      <c r="C5442" s="31" t="s">
        <v>12525</v>
      </c>
      <c r="D5442" s="31" t="s">
        <v>12526</v>
      </c>
      <c r="E5442" s="31" t="s">
        <v>12526</v>
      </c>
      <c r="F5442" s="31" t="s">
        <v>12530</v>
      </c>
      <c r="G5442" s="32" t="s">
        <v>103</v>
      </c>
      <c r="H5442" s="33">
        <v>11</v>
      </c>
      <c r="I5442" s="67">
        <v>590000000</v>
      </c>
      <c r="J5442" s="32" t="s">
        <v>41</v>
      </c>
      <c r="K5442" s="32" t="s">
        <v>957</v>
      </c>
      <c r="L5442" s="32" t="s">
        <v>41</v>
      </c>
      <c r="M5442" s="32" t="s">
        <v>48</v>
      </c>
      <c r="N5442" s="32" t="s">
        <v>12528</v>
      </c>
      <c r="O5442" s="32" t="s">
        <v>3479</v>
      </c>
      <c r="P5442" s="65" t="s">
        <v>48</v>
      </c>
      <c r="Q5442" s="65" t="s">
        <v>48</v>
      </c>
      <c r="R5442" s="283" t="s">
        <v>48</v>
      </c>
      <c r="S5442" s="283" t="s">
        <v>48</v>
      </c>
      <c r="T5442" s="35">
        <v>3360000</v>
      </c>
      <c r="U5442" s="36">
        <f>T5442*1.12</f>
        <v>3763200.0000000005</v>
      </c>
      <c r="V5442" s="37" t="s">
        <v>48</v>
      </c>
      <c r="W5442" s="87">
        <v>2016</v>
      </c>
      <c r="X5442" s="38" t="s">
        <v>48</v>
      </c>
    </row>
    <row r="5443" spans="1:24" ht="50.1" customHeight="1">
      <c r="A5443" s="29" t="s">
        <v>12531</v>
      </c>
      <c r="B5443" s="30" t="s">
        <v>35</v>
      </c>
      <c r="C5443" s="31" t="s">
        <v>12532</v>
      </c>
      <c r="D5443" s="31" t="s">
        <v>12533</v>
      </c>
      <c r="E5443" s="31" t="s">
        <v>12534</v>
      </c>
      <c r="F5443" s="31" t="s">
        <v>12535</v>
      </c>
      <c r="G5443" s="32" t="s">
        <v>103</v>
      </c>
      <c r="H5443" s="33">
        <v>100</v>
      </c>
      <c r="I5443" s="67">
        <v>590000000</v>
      </c>
      <c r="J5443" s="32" t="s">
        <v>41</v>
      </c>
      <c r="K5443" s="32" t="s">
        <v>11442</v>
      </c>
      <c r="L5443" s="32" t="s">
        <v>43</v>
      </c>
      <c r="M5443" s="32" t="s">
        <v>48</v>
      </c>
      <c r="N5443" s="32" t="s">
        <v>12189</v>
      </c>
      <c r="O5443" s="32" t="s">
        <v>71</v>
      </c>
      <c r="P5443" s="65" t="s">
        <v>48</v>
      </c>
      <c r="Q5443" s="65" t="s">
        <v>48</v>
      </c>
      <c r="R5443" s="283" t="s">
        <v>48</v>
      </c>
      <c r="S5443" s="283" t="s">
        <v>48</v>
      </c>
      <c r="T5443" s="35">
        <v>7544642.8569999998</v>
      </c>
      <c r="U5443" s="36">
        <f>T5443*1.12</f>
        <v>8449999.9998400006</v>
      </c>
      <c r="V5443" s="37" t="s">
        <v>48</v>
      </c>
      <c r="W5443" s="87">
        <v>2016</v>
      </c>
      <c r="X5443" s="38" t="s">
        <v>48</v>
      </c>
    </row>
    <row r="5444" spans="1:24" ht="50.1" customHeight="1">
      <c r="A5444" s="29" t="s">
        <v>12536</v>
      </c>
      <c r="B5444" s="30" t="s">
        <v>35</v>
      </c>
      <c r="C5444" s="31" t="s">
        <v>12537</v>
      </c>
      <c r="D5444" s="31" t="s">
        <v>12538</v>
      </c>
      <c r="E5444" s="31" t="s">
        <v>12539</v>
      </c>
      <c r="F5444" s="31" t="s">
        <v>12540</v>
      </c>
      <c r="G5444" s="32" t="s">
        <v>40</v>
      </c>
      <c r="H5444" s="33">
        <v>100</v>
      </c>
      <c r="I5444" s="67">
        <v>590000000</v>
      </c>
      <c r="J5444" s="32" t="s">
        <v>41</v>
      </c>
      <c r="K5444" s="32" t="s">
        <v>12541</v>
      </c>
      <c r="L5444" s="32" t="s">
        <v>43</v>
      </c>
      <c r="M5444" s="32" t="s">
        <v>48</v>
      </c>
      <c r="N5444" s="32" t="s">
        <v>12542</v>
      </c>
      <c r="O5444" s="32" t="s">
        <v>12543</v>
      </c>
      <c r="P5444" s="65" t="s">
        <v>48</v>
      </c>
      <c r="Q5444" s="65" t="s">
        <v>48</v>
      </c>
      <c r="R5444" s="283" t="s">
        <v>48</v>
      </c>
      <c r="S5444" s="283" t="s">
        <v>48</v>
      </c>
      <c r="T5444" s="35">
        <v>450000</v>
      </c>
      <c r="U5444" s="36">
        <f>T5444*1.12</f>
        <v>504000.00000000006</v>
      </c>
      <c r="V5444" s="37" t="s">
        <v>48</v>
      </c>
      <c r="W5444" s="87">
        <v>2016</v>
      </c>
      <c r="X5444" s="38" t="s">
        <v>48</v>
      </c>
    </row>
    <row r="5445" spans="1:24" ht="50.1" customHeight="1">
      <c r="A5445" s="29" t="s">
        <v>12544</v>
      </c>
      <c r="B5445" s="30" t="s">
        <v>35</v>
      </c>
      <c r="C5445" s="31" t="s">
        <v>12545</v>
      </c>
      <c r="D5445" s="31" t="s">
        <v>12546</v>
      </c>
      <c r="E5445" s="31" t="s">
        <v>12547</v>
      </c>
      <c r="F5445" s="31" t="s">
        <v>12548</v>
      </c>
      <c r="G5445" s="32" t="s">
        <v>103</v>
      </c>
      <c r="H5445" s="33">
        <v>100</v>
      </c>
      <c r="I5445" s="67">
        <v>590000000</v>
      </c>
      <c r="J5445" s="32" t="s">
        <v>43</v>
      </c>
      <c r="K5445" s="32" t="s">
        <v>12541</v>
      </c>
      <c r="L5445" s="32" t="s">
        <v>43</v>
      </c>
      <c r="M5445" s="32" t="s">
        <v>48</v>
      </c>
      <c r="N5445" s="32" t="s">
        <v>12542</v>
      </c>
      <c r="O5445" s="32" t="s">
        <v>12549</v>
      </c>
      <c r="P5445" s="65" t="s">
        <v>48</v>
      </c>
      <c r="Q5445" s="65" t="s">
        <v>48</v>
      </c>
      <c r="R5445" s="283" t="s">
        <v>48</v>
      </c>
      <c r="S5445" s="283" t="s">
        <v>48</v>
      </c>
      <c r="T5445" s="35">
        <v>0</v>
      </c>
      <c r="U5445" s="36">
        <v>0</v>
      </c>
      <c r="V5445" s="37" t="s">
        <v>48</v>
      </c>
      <c r="W5445" s="87">
        <v>2016</v>
      </c>
      <c r="X5445" s="38" t="s">
        <v>12550</v>
      </c>
    </row>
    <row r="5446" spans="1:24" ht="50.1" customHeight="1">
      <c r="A5446" s="29" t="s">
        <v>12551</v>
      </c>
      <c r="B5446" s="30" t="s">
        <v>35</v>
      </c>
      <c r="C5446" s="31" t="s">
        <v>12545</v>
      </c>
      <c r="D5446" s="31" t="s">
        <v>12546</v>
      </c>
      <c r="E5446" s="31" t="s">
        <v>12547</v>
      </c>
      <c r="F5446" s="31" t="s">
        <v>12548</v>
      </c>
      <c r="G5446" s="32" t="s">
        <v>40</v>
      </c>
      <c r="H5446" s="33">
        <v>100</v>
      </c>
      <c r="I5446" s="67">
        <v>590000000</v>
      </c>
      <c r="J5446" s="32" t="s">
        <v>43</v>
      </c>
      <c r="K5446" s="32" t="s">
        <v>12541</v>
      </c>
      <c r="L5446" s="32" t="s">
        <v>43</v>
      </c>
      <c r="M5446" s="32" t="s">
        <v>48</v>
      </c>
      <c r="N5446" s="32" t="s">
        <v>12542</v>
      </c>
      <c r="O5446" s="32" t="s">
        <v>12549</v>
      </c>
      <c r="P5446" s="65" t="s">
        <v>48</v>
      </c>
      <c r="Q5446" s="65" t="s">
        <v>48</v>
      </c>
      <c r="R5446" s="283" t="s">
        <v>48</v>
      </c>
      <c r="S5446" s="283" t="s">
        <v>48</v>
      </c>
      <c r="T5446" s="35">
        <v>540000</v>
      </c>
      <c r="U5446" s="36">
        <f t="shared" ref="U5446:U5470" si="483">T5446*1.12</f>
        <v>604800</v>
      </c>
      <c r="V5446" s="37" t="s">
        <v>48</v>
      </c>
      <c r="W5446" s="87">
        <v>2016</v>
      </c>
      <c r="X5446" s="38" t="s">
        <v>48</v>
      </c>
    </row>
    <row r="5447" spans="1:24" ht="50.1" customHeight="1">
      <c r="A5447" s="29" t="s">
        <v>12552</v>
      </c>
      <c r="B5447" s="30" t="s">
        <v>35</v>
      </c>
      <c r="C5447" s="31" t="s">
        <v>12553</v>
      </c>
      <c r="D5447" s="31" t="s">
        <v>12554</v>
      </c>
      <c r="E5447" s="31" t="s">
        <v>12554</v>
      </c>
      <c r="F5447" s="31" t="s">
        <v>12555</v>
      </c>
      <c r="G5447" s="32" t="s">
        <v>40</v>
      </c>
      <c r="H5447" s="33">
        <v>90</v>
      </c>
      <c r="I5447" s="67">
        <v>590000000</v>
      </c>
      <c r="J5447" s="32" t="s">
        <v>41</v>
      </c>
      <c r="K5447" s="32" t="s">
        <v>12556</v>
      </c>
      <c r="L5447" s="32" t="s">
        <v>83</v>
      </c>
      <c r="M5447" s="32" t="s">
        <v>48</v>
      </c>
      <c r="N5447" s="32" t="s">
        <v>12076</v>
      </c>
      <c r="O5447" s="32" t="s">
        <v>46</v>
      </c>
      <c r="P5447" s="65" t="s">
        <v>48</v>
      </c>
      <c r="Q5447" s="65" t="s">
        <v>48</v>
      </c>
      <c r="R5447" s="283" t="s">
        <v>48</v>
      </c>
      <c r="S5447" s="283" t="s">
        <v>48</v>
      </c>
      <c r="T5447" s="35">
        <v>0</v>
      </c>
      <c r="U5447" s="36">
        <f t="shared" si="483"/>
        <v>0</v>
      </c>
      <c r="V5447" s="37" t="s">
        <v>48</v>
      </c>
      <c r="W5447" s="87">
        <v>2016</v>
      </c>
      <c r="X5447" s="38">
        <v>11</v>
      </c>
    </row>
    <row r="5448" spans="1:24" s="274" customFormat="1" ht="50.1" customHeight="1">
      <c r="A5448" s="41" t="s">
        <v>12557</v>
      </c>
      <c r="B5448" s="30" t="s">
        <v>35</v>
      </c>
      <c r="C5448" s="42" t="s">
        <v>12553</v>
      </c>
      <c r="D5448" s="42" t="s">
        <v>12554</v>
      </c>
      <c r="E5448" s="42" t="s">
        <v>12554</v>
      </c>
      <c r="F5448" s="31" t="s">
        <v>12555</v>
      </c>
      <c r="G5448" s="32" t="s">
        <v>40</v>
      </c>
      <c r="H5448" s="33">
        <v>90</v>
      </c>
      <c r="I5448" s="67">
        <v>590000000</v>
      </c>
      <c r="J5448" s="32" t="s">
        <v>41</v>
      </c>
      <c r="K5448" s="32" t="s">
        <v>12464</v>
      </c>
      <c r="L5448" s="32" t="s">
        <v>83</v>
      </c>
      <c r="M5448" s="32"/>
      <c r="N5448" s="32" t="s">
        <v>12076</v>
      </c>
      <c r="O5448" s="32" t="s">
        <v>175</v>
      </c>
      <c r="P5448" s="32"/>
      <c r="Q5448" s="221"/>
      <c r="R5448" s="56"/>
      <c r="S5448" s="217"/>
      <c r="T5448" s="44">
        <v>90000</v>
      </c>
      <c r="U5448" s="44">
        <f>T5448*1.12</f>
        <v>100800.00000000001</v>
      </c>
      <c r="V5448" s="32"/>
      <c r="W5448" s="32">
        <v>2016</v>
      </c>
      <c r="X5448" s="284"/>
    </row>
    <row r="5449" spans="1:24" ht="50.1" customHeight="1">
      <c r="A5449" s="29" t="s">
        <v>12558</v>
      </c>
      <c r="B5449" s="30" t="s">
        <v>35</v>
      </c>
      <c r="C5449" s="31" t="s">
        <v>12553</v>
      </c>
      <c r="D5449" s="31" t="s">
        <v>12554</v>
      </c>
      <c r="E5449" s="31" t="s">
        <v>12554</v>
      </c>
      <c r="F5449" s="31" t="s">
        <v>12559</v>
      </c>
      <c r="G5449" s="32" t="s">
        <v>40</v>
      </c>
      <c r="H5449" s="33">
        <v>100</v>
      </c>
      <c r="I5449" s="67">
        <v>590000000</v>
      </c>
      <c r="J5449" s="32" t="s">
        <v>41</v>
      </c>
      <c r="K5449" s="32" t="s">
        <v>12188</v>
      </c>
      <c r="L5449" s="32" t="s">
        <v>83</v>
      </c>
      <c r="M5449" s="32" t="s">
        <v>48</v>
      </c>
      <c r="N5449" s="32" t="s">
        <v>12076</v>
      </c>
      <c r="O5449" s="32" t="s">
        <v>46</v>
      </c>
      <c r="P5449" s="65" t="s">
        <v>48</v>
      </c>
      <c r="Q5449" s="65" t="s">
        <v>48</v>
      </c>
      <c r="R5449" s="283" t="s">
        <v>48</v>
      </c>
      <c r="S5449" s="283" t="s">
        <v>48</v>
      </c>
      <c r="T5449" s="35">
        <v>0</v>
      </c>
      <c r="U5449" s="36">
        <f>T5449*1.12</f>
        <v>0</v>
      </c>
      <c r="V5449" s="37" t="s">
        <v>48</v>
      </c>
      <c r="W5449" s="87">
        <v>2016</v>
      </c>
      <c r="X5449" s="38">
        <v>11</v>
      </c>
    </row>
    <row r="5450" spans="1:24" s="274" customFormat="1" ht="50.1" customHeight="1">
      <c r="A5450" s="41" t="s">
        <v>12560</v>
      </c>
      <c r="B5450" s="30" t="s">
        <v>35</v>
      </c>
      <c r="C5450" s="42" t="s">
        <v>12553</v>
      </c>
      <c r="D5450" s="42" t="s">
        <v>12554</v>
      </c>
      <c r="E5450" s="42" t="s">
        <v>12554</v>
      </c>
      <c r="F5450" s="66" t="s">
        <v>12559</v>
      </c>
      <c r="G5450" s="32" t="s">
        <v>40</v>
      </c>
      <c r="H5450" s="33">
        <v>100</v>
      </c>
      <c r="I5450" s="67">
        <v>590000000</v>
      </c>
      <c r="J5450" s="32" t="s">
        <v>41</v>
      </c>
      <c r="K5450" s="32" t="s">
        <v>12347</v>
      </c>
      <c r="L5450" s="32" t="s">
        <v>83</v>
      </c>
      <c r="M5450" s="32"/>
      <c r="N5450" s="32" t="s">
        <v>12076</v>
      </c>
      <c r="O5450" s="32" t="s">
        <v>175</v>
      </c>
      <c r="P5450" s="32"/>
      <c r="Q5450" s="221"/>
      <c r="R5450" s="176"/>
      <c r="S5450" s="101"/>
      <c r="T5450" s="44">
        <v>700000</v>
      </c>
      <c r="U5450" s="44">
        <f t="shared" si="483"/>
        <v>784000.00000000012</v>
      </c>
      <c r="V5450" s="32"/>
      <c r="W5450" s="32">
        <v>2016</v>
      </c>
      <c r="X5450" s="284"/>
    </row>
    <row r="5451" spans="1:24" ht="50.1" customHeight="1">
      <c r="A5451" s="29" t="s">
        <v>12561</v>
      </c>
      <c r="B5451" s="30" t="s">
        <v>35</v>
      </c>
      <c r="C5451" s="31" t="s">
        <v>12562</v>
      </c>
      <c r="D5451" s="31" t="s">
        <v>12563</v>
      </c>
      <c r="E5451" s="31" t="s">
        <v>12563</v>
      </c>
      <c r="F5451" s="31" t="s">
        <v>12564</v>
      </c>
      <c r="G5451" s="32" t="s">
        <v>40</v>
      </c>
      <c r="H5451" s="33">
        <v>100</v>
      </c>
      <c r="I5451" s="67">
        <v>590000000</v>
      </c>
      <c r="J5451" s="32" t="s">
        <v>41</v>
      </c>
      <c r="K5451" s="32" t="s">
        <v>2987</v>
      </c>
      <c r="L5451" s="32" t="s">
        <v>41</v>
      </c>
      <c r="M5451" s="32" t="s">
        <v>48</v>
      </c>
      <c r="N5451" s="32" t="s">
        <v>12211</v>
      </c>
      <c r="O5451" s="32" t="s">
        <v>12212</v>
      </c>
      <c r="P5451" s="65" t="s">
        <v>48</v>
      </c>
      <c r="Q5451" s="65" t="s">
        <v>48</v>
      </c>
      <c r="R5451" s="283" t="s">
        <v>48</v>
      </c>
      <c r="S5451" s="283" t="s">
        <v>48</v>
      </c>
      <c r="T5451" s="35">
        <v>428572</v>
      </c>
      <c r="U5451" s="36">
        <f t="shared" si="483"/>
        <v>480000.64000000007</v>
      </c>
      <c r="V5451" s="37" t="s">
        <v>48</v>
      </c>
      <c r="W5451" s="87">
        <v>2016</v>
      </c>
      <c r="X5451" s="38" t="s">
        <v>48</v>
      </c>
    </row>
    <row r="5452" spans="1:24" ht="50.1" customHeight="1">
      <c r="A5452" s="29" t="s">
        <v>12565</v>
      </c>
      <c r="B5452" s="30" t="s">
        <v>35</v>
      </c>
      <c r="C5452" s="31" t="s">
        <v>12566</v>
      </c>
      <c r="D5452" s="31" t="s">
        <v>12567</v>
      </c>
      <c r="E5452" s="31" t="s">
        <v>12567</v>
      </c>
      <c r="F5452" s="31" t="s">
        <v>12568</v>
      </c>
      <c r="G5452" s="32" t="s">
        <v>40</v>
      </c>
      <c r="H5452" s="33">
        <v>100</v>
      </c>
      <c r="I5452" s="67">
        <v>590000000</v>
      </c>
      <c r="J5452" s="32" t="s">
        <v>41</v>
      </c>
      <c r="K5452" s="32" t="s">
        <v>1521</v>
      </c>
      <c r="L5452" s="32" t="s">
        <v>41</v>
      </c>
      <c r="M5452" s="32" t="s">
        <v>48</v>
      </c>
      <c r="N5452" s="32" t="s">
        <v>12189</v>
      </c>
      <c r="O5452" s="32" t="s">
        <v>7097</v>
      </c>
      <c r="P5452" s="65" t="s">
        <v>48</v>
      </c>
      <c r="Q5452" s="65" t="s">
        <v>48</v>
      </c>
      <c r="R5452" s="283" t="s">
        <v>48</v>
      </c>
      <c r="S5452" s="283" t="s">
        <v>48</v>
      </c>
      <c r="T5452" s="35">
        <v>446428.571</v>
      </c>
      <c r="U5452" s="36">
        <f t="shared" si="483"/>
        <v>499999.99952000007</v>
      </c>
      <c r="V5452" s="37" t="s">
        <v>48</v>
      </c>
      <c r="W5452" s="87">
        <v>2016</v>
      </c>
      <c r="X5452" s="38" t="s">
        <v>48</v>
      </c>
    </row>
    <row r="5453" spans="1:24" ht="50.1" customHeight="1">
      <c r="A5453" s="29" t="s">
        <v>12569</v>
      </c>
      <c r="B5453" s="30" t="s">
        <v>35</v>
      </c>
      <c r="C5453" s="31" t="s">
        <v>12570</v>
      </c>
      <c r="D5453" s="31" t="s">
        <v>12571</v>
      </c>
      <c r="E5453" s="31" t="s">
        <v>12571</v>
      </c>
      <c r="F5453" s="31" t="s">
        <v>12572</v>
      </c>
      <c r="G5453" s="32" t="s">
        <v>40</v>
      </c>
      <c r="H5453" s="33">
        <v>100</v>
      </c>
      <c r="I5453" s="67">
        <v>590000000</v>
      </c>
      <c r="J5453" s="32" t="s">
        <v>41</v>
      </c>
      <c r="K5453" s="32" t="s">
        <v>2987</v>
      </c>
      <c r="L5453" s="32" t="s">
        <v>41</v>
      </c>
      <c r="M5453" s="32" t="s">
        <v>48</v>
      </c>
      <c r="N5453" s="32" t="s">
        <v>12211</v>
      </c>
      <c r="O5453" s="32" t="s">
        <v>46</v>
      </c>
      <c r="P5453" s="65" t="s">
        <v>48</v>
      </c>
      <c r="Q5453" s="65" t="s">
        <v>48</v>
      </c>
      <c r="R5453" s="283" t="s">
        <v>48</v>
      </c>
      <c r="S5453" s="283" t="s">
        <v>48</v>
      </c>
      <c r="T5453" s="35">
        <v>7232.143</v>
      </c>
      <c r="U5453" s="36">
        <f t="shared" si="483"/>
        <v>8100.0001600000005</v>
      </c>
      <c r="V5453" s="37" t="s">
        <v>48</v>
      </c>
      <c r="W5453" s="87">
        <v>2016</v>
      </c>
      <c r="X5453" s="38" t="s">
        <v>48</v>
      </c>
    </row>
    <row r="5454" spans="1:24" ht="50.1" customHeight="1">
      <c r="A5454" s="29" t="s">
        <v>12573</v>
      </c>
      <c r="B5454" s="30" t="s">
        <v>35</v>
      </c>
      <c r="C5454" s="31" t="s">
        <v>12574</v>
      </c>
      <c r="D5454" s="31" t="s">
        <v>12575</v>
      </c>
      <c r="E5454" s="31" t="s">
        <v>12575</v>
      </c>
      <c r="F5454" s="31" t="s">
        <v>12576</v>
      </c>
      <c r="G5454" s="32" t="s">
        <v>40</v>
      </c>
      <c r="H5454" s="33">
        <v>100</v>
      </c>
      <c r="I5454" s="67">
        <v>590000000</v>
      </c>
      <c r="J5454" s="32" t="s">
        <v>41</v>
      </c>
      <c r="K5454" s="32" t="s">
        <v>2987</v>
      </c>
      <c r="L5454" s="32" t="s">
        <v>41</v>
      </c>
      <c r="M5454" s="32" t="s">
        <v>48</v>
      </c>
      <c r="N5454" s="32" t="s">
        <v>12211</v>
      </c>
      <c r="O5454" s="32" t="s">
        <v>12212</v>
      </c>
      <c r="P5454" s="65" t="s">
        <v>48</v>
      </c>
      <c r="Q5454" s="65" t="s">
        <v>48</v>
      </c>
      <c r="R5454" s="283" t="s">
        <v>48</v>
      </c>
      <c r="S5454" s="283" t="s">
        <v>48</v>
      </c>
      <c r="T5454" s="35">
        <v>549106</v>
      </c>
      <c r="U5454" s="36">
        <f t="shared" si="483"/>
        <v>614998.72000000009</v>
      </c>
      <c r="V5454" s="37" t="s">
        <v>48</v>
      </c>
      <c r="W5454" s="87">
        <v>2016</v>
      </c>
      <c r="X5454" s="38" t="s">
        <v>48</v>
      </c>
    </row>
    <row r="5455" spans="1:24" s="40" customFormat="1" ht="50.1" customHeight="1">
      <c r="A5455" s="29" t="s">
        <v>12577</v>
      </c>
      <c r="B5455" s="30" t="s">
        <v>35</v>
      </c>
      <c r="C5455" s="31" t="s">
        <v>12578</v>
      </c>
      <c r="D5455" s="31" t="s">
        <v>12579</v>
      </c>
      <c r="E5455" s="31" t="s">
        <v>12579</v>
      </c>
      <c r="F5455" s="31" t="s">
        <v>12580</v>
      </c>
      <c r="G5455" s="32" t="s">
        <v>40</v>
      </c>
      <c r="H5455" s="33">
        <v>100</v>
      </c>
      <c r="I5455" s="67">
        <v>590000000</v>
      </c>
      <c r="J5455" s="32" t="s">
        <v>2986</v>
      </c>
      <c r="K5455" s="32" t="s">
        <v>12581</v>
      </c>
      <c r="L5455" s="32" t="s">
        <v>12315</v>
      </c>
      <c r="M5455" s="32" t="s">
        <v>48</v>
      </c>
      <c r="N5455" s="32" t="s">
        <v>12237</v>
      </c>
      <c r="O5455" s="32" t="s">
        <v>3711</v>
      </c>
      <c r="P5455" s="65"/>
      <c r="Q5455" s="65"/>
      <c r="R5455" s="283"/>
      <c r="S5455" s="283"/>
      <c r="T5455" s="35">
        <v>0</v>
      </c>
      <c r="U5455" s="36">
        <f>T5455*1.12</f>
        <v>0</v>
      </c>
      <c r="V5455" s="37" t="s">
        <v>48</v>
      </c>
      <c r="W5455" s="87">
        <v>2016</v>
      </c>
      <c r="X5455" s="38" t="s">
        <v>12582</v>
      </c>
    </row>
    <row r="5456" spans="1:24" s="40" customFormat="1" ht="50.1" customHeight="1">
      <c r="A5456" s="29" t="s">
        <v>12583</v>
      </c>
      <c r="B5456" s="30" t="s">
        <v>35</v>
      </c>
      <c r="C5456" s="31" t="s">
        <v>12578</v>
      </c>
      <c r="D5456" s="31" t="s">
        <v>12579</v>
      </c>
      <c r="E5456" s="31" t="s">
        <v>12579</v>
      </c>
      <c r="F5456" s="31" t="s">
        <v>12584</v>
      </c>
      <c r="G5456" s="32" t="s">
        <v>40</v>
      </c>
      <c r="H5456" s="33">
        <v>100</v>
      </c>
      <c r="I5456" s="67">
        <v>590000000</v>
      </c>
      <c r="J5456" s="32" t="s">
        <v>2986</v>
      </c>
      <c r="K5456" s="32" t="s">
        <v>2656</v>
      </c>
      <c r="L5456" s="32" t="s">
        <v>12585</v>
      </c>
      <c r="M5456" s="32" t="s">
        <v>48</v>
      </c>
      <c r="N5456" s="32" t="s">
        <v>12586</v>
      </c>
      <c r="O5456" s="32" t="s">
        <v>12587</v>
      </c>
      <c r="P5456" s="65"/>
      <c r="Q5456" s="65"/>
      <c r="R5456" s="283"/>
      <c r="S5456" s="283"/>
      <c r="T5456" s="35">
        <v>70000</v>
      </c>
      <c r="U5456" s="36">
        <f>T5456*1.12</f>
        <v>78400.000000000015</v>
      </c>
      <c r="V5456" s="37" t="s">
        <v>48</v>
      </c>
      <c r="W5456" s="87">
        <v>2016</v>
      </c>
      <c r="X5456" s="38" t="s">
        <v>48</v>
      </c>
    </row>
    <row r="5457" spans="1:24" ht="50.1" customHeight="1">
      <c r="A5457" s="29" t="s">
        <v>12588</v>
      </c>
      <c r="B5457" s="30" t="s">
        <v>35</v>
      </c>
      <c r="C5457" s="31" t="s">
        <v>12589</v>
      </c>
      <c r="D5457" s="31" t="s">
        <v>12590</v>
      </c>
      <c r="E5457" s="31" t="s">
        <v>12590</v>
      </c>
      <c r="F5457" s="31" t="s">
        <v>48</v>
      </c>
      <c r="G5457" s="32" t="s">
        <v>40</v>
      </c>
      <c r="H5457" s="33">
        <v>100</v>
      </c>
      <c r="I5457" s="67">
        <v>590000000</v>
      </c>
      <c r="J5457" s="32" t="s">
        <v>41</v>
      </c>
      <c r="K5457" s="32" t="s">
        <v>495</v>
      </c>
      <c r="L5457" s="32" t="s">
        <v>41</v>
      </c>
      <c r="M5457" s="32" t="s">
        <v>48</v>
      </c>
      <c r="N5457" s="32" t="s">
        <v>12591</v>
      </c>
      <c r="O5457" s="32" t="s">
        <v>12592</v>
      </c>
      <c r="P5457" s="65" t="s">
        <v>48</v>
      </c>
      <c r="Q5457" s="65" t="s">
        <v>48</v>
      </c>
      <c r="R5457" s="283" t="s">
        <v>48</v>
      </c>
      <c r="S5457" s="283" t="s">
        <v>48</v>
      </c>
      <c r="T5457" s="35">
        <v>62500</v>
      </c>
      <c r="U5457" s="36">
        <f t="shared" si="483"/>
        <v>70000</v>
      </c>
      <c r="V5457" s="37" t="s">
        <v>48</v>
      </c>
      <c r="W5457" s="87">
        <v>2016</v>
      </c>
      <c r="X5457" s="38" t="s">
        <v>48</v>
      </c>
    </row>
    <row r="5458" spans="1:24" ht="50.1" customHeight="1">
      <c r="A5458" s="29" t="s">
        <v>12593</v>
      </c>
      <c r="B5458" s="30" t="s">
        <v>35</v>
      </c>
      <c r="C5458" s="31" t="s">
        <v>12274</v>
      </c>
      <c r="D5458" s="31" t="s">
        <v>12275</v>
      </c>
      <c r="E5458" s="31" t="s">
        <v>12275</v>
      </c>
      <c r="F5458" s="31" t="s">
        <v>12594</v>
      </c>
      <c r="G5458" s="32" t="s">
        <v>40</v>
      </c>
      <c r="H5458" s="33">
        <v>0</v>
      </c>
      <c r="I5458" s="67">
        <v>590000000</v>
      </c>
      <c r="J5458" s="32" t="s">
        <v>7255</v>
      </c>
      <c r="K5458" s="32" t="s">
        <v>12595</v>
      </c>
      <c r="L5458" s="32" t="s">
        <v>12596</v>
      </c>
      <c r="M5458" s="32" t="s">
        <v>48</v>
      </c>
      <c r="N5458" s="32" t="s">
        <v>12595</v>
      </c>
      <c r="O5458" s="32" t="s">
        <v>8401</v>
      </c>
      <c r="P5458" s="65" t="s">
        <v>48</v>
      </c>
      <c r="Q5458" s="65" t="s">
        <v>48</v>
      </c>
      <c r="R5458" s="283" t="s">
        <v>48</v>
      </c>
      <c r="S5458" s="283" t="s">
        <v>48</v>
      </c>
      <c r="T5458" s="35">
        <v>407241.071</v>
      </c>
      <c r="U5458" s="36">
        <f t="shared" si="483"/>
        <v>456109.99952000001</v>
      </c>
      <c r="V5458" s="37" t="s">
        <v>48</v>
      </c>
      <c r="W5458" s="87">
        <v>2016</v>
      </c>
      <c r="X5458" s="38" t="s">
        <v>48</v>
      </c>
    </row>
    <row r="5459" spans="1:24" ht="50.1" customHeight="1">
      <c r="A5459" s="29" t="s">
        <v>12597</v>
      </c>
      <c r="B5459" s="30" t="s">
        <v>35</v>
      </c>
      <c r="C5459" s="31" t="s">
        <v>12598</v>
      </c>
      <c r="D5459" s="31" t="s">
        <v>12599</v>
      </c>
      <c r="E5459" s="31" t="s">
        <v>12599</v>
      </c>
      <c r="F5459" s="31" t="s">
        <v>48</v>
      </c>
      <c r="G5459" s="32" t="s">
        <v>40</v>
      </c>
      <c r="H5459" s="33">
        <v>100</v>
      </c>
      <c r="I5459" s="67">
        <v>590000000</v>
      </c>
      <c r="J5459" s="32" t="s">
        <v>7255</v>
      </c>
      <c r="K5459" s="32" t="s">
        <v>331</v>
      </c>
      <c r="L5459" s="32" t="s">
        <v>7255</v>
      </c>
      <c r="M5459" s="32" t="s">
        <v>48</v>
      </c>
      <c r="N5459" s="32" t="s">
        <v>12600</v>
      </c>
      <c r="O5459" s="32" t="s">
        <v>12601</v>
      </c>
      <c r="P5459" s="65" t="s">
        <v>48</v>
      </c>
      <c r="Q5459" s="65" t="s">
        <v>48</v>
      </c>
      <c r="R5459" s="283" t="s">
        <v>48</v>
      </c>
      <c r="S5459" s="283" t="s">
        <v>48</v>
      </c>
      <c r="T5459" s="35">
        <v>320000</v>
      </c>
      <c r="U5459" s="36">
        <f t="shared" si="483"/>
        <v>358400.00000000006</v>
      </c>
      <c r="V5459" s="37" t="s">
        <v>48</v>
      </c>
      <c r="W5459" s="87">
        <v>2016</v>
      </c>
      <c r="X5459" s="38" t="s">
        <v>48</v>
      </c>
    </row>
    <row r="5460" spans="1:24" ht="50.1" customHeight="1">
      <c r="A5460" s="29" t="s">
        <v>12602</v>
      </c>
      <c r="B5460" s="30" t="s">
        <v>35</v>
      </c>
      <c r="C5460" s="31" t="s">
        <v>12603</v>
      </c>
      <c r="D5460" s="31" t="s">
        <v>12604</v>
      </c>
      <c r="E5460" s="31" t="s">
        <v>12605</v>
      </c>
      <c r="F5460" s="31" t="s">
        <v>12606</v>
      </c>
      <c r="G5460" s="32" t="s">
        <v>40</v>
      </c>
      <c r="H5460" s="33">
        <v>100</v>
      </c>
      <c r="I5460" s="67">
        <v>590000000</v>
      </c>
      <c r="J5460" s="32" t="s">
        <v>41</v>
      </c>
      <c r="K5460" s="32" t="s">
        <v>957</v>
      </c>
      <c r="L5460" s="32" t="s">
        <v>43</v>
      </c>
      <c r="M5460" s="32" t="s">
        <v>48</v>
      </c>
      <c r="N5460" s="32" t="s">
        <v>2012</v>
      </c>
      <c r="O5460" s="32" t="s">
        <v>2295</v>
      </c>
      <c r="P5460" s="65" t="s">
        <v>48</v>
      </c>
      <c r="Q5460" s="65" t="s">
        <v>48</v>
      </c>
      <c r="R5460" s="283" t="s">
        <v>48</v>
      </c>
      <c r="S5460" s="283" t="s">
        <v>48</v>
      </c>
      <c r="T5460" s="35">
        <v>52250</v>
      </c>
      <c r="U5460" s="36">
        <f t="shared" si="483"/>
        <v>58520.000000000007</v>
      </c>
      <c r="V5460" s="37" t="s">
        <v>48</v>
      </c>
      <c r="W5460" s="87">
        <v>2016</v>
      </c>
      <c r="X5460" s="38" t="s">
        <v>48</v>
      </c>
    </row>
    <row r="5461" spans="1:24" ht="50.1" customHeight="1">
      <c r="A5461" s="29" t="s">
        <v>12607</v>
      </c>
      <c r="B5461" s="30" t="s">
        <v>35</v>
      </c>
      <c r="C5461" s="31" t="s">
        <v>12608</v>
      </c>
      <c r="D5461" s="31" t="s">
        <v>12609</v>
      </c>
      <c r="E5461" s="31" t="s">
        <v>12609</v>
      </c>
      <c r="F5461" s="31" t="s">
        <v>12610</v>
      </c>
      <c r="G5461" s="32" t="s">
        <v>103</v>
      </c>
      <c r="H5461" s="33">
        <v>0</v>
      </c>
      <c r="I5461" s="67">
        <v>590000000</v>
      </c>
      <c r="J5461" s="32" t="s">
        <v>394</v>
      </c>
      <c r="K5461" s="32" t="s">
        <v>10567</v>
      </c>
      <c r="L5461" s="32" t="s">
        <v>394</v>
      </c>
      <c r="M5461" s="32" t="s">
        <v>48</v>
      </c>
      <c r="N5461" s="32" t="s">
        <v>12611</v>
      </c>
      <c r="O5461" s="32" t="s">
        <v>12612</v>
      </c>
      <c r="P5461" s="65" t="s">
        <v>48</v>
      </c>
      <c r="Q5461" s="65" t="s">
        <v>48</v>
      </c>
      <c r="R5461" s="283" t="s">
        <v>48</v>
      </c>
      <c r="S5461" s="283" t="s">
        <v>48</v>
      </c>
      <c r="T5461" s="35">
        <v>1645000</v>
      </c>
      <c r="U5461" s="36">
        <f t="shared" si="483"/>
        <v>1842400.0000000002</v>
      </c>
      <c r="V5461" s="37" t="s">
        <v>48</v>
      </c>
      <c r="W5461" s="87">
        <v>2016</v>
      </c>
      <c r="X5461" s="38" t="s">
        <v>48</v>
      </c>
    </row>
    <row r="5462" spans="1:24" ht="50.1" customHeight="1">
      <c r="A5462" s="29" t="s">
        <v>12613</v>
      </c>
      <c r="B5462" s="30" t="s">
        <v>35</v>
      </c>
      <c r="C5462" s="31" t="s">
        <v>12614</v>
      </c>
      <c r="D5462" s="31" t="s">
        <v>12615</v>
      </c>
      <c r="E5462" s="31" t="s">
        <v>12615</v>
      </c>
      <c r="F5462" s="31" t="s">
        <v>12616</v>
      </c>
      <c r="G5462" s="32" t="s">
        <v>40</v>
      </c>
      <c r="H5462" s="33">
        <v>0</v>
      </c>
      <c r="I5462" s="67">
        <v>590000000</v>
      </c>
      <c r="J5462" s="32" t="s">
        <v>41</v>
      </c>
      <c r="K5462" s="32" t="s">
        <v>61</v>
      </c>
      <c r="L5462" s="32" t="s">
        <v>41</v>
      </c>
      <c r="M5462" s="32" t="s">
        <v>48</v>
      </c>
      <c r="N5462" s="32" t="s">
        <v>12617</v>
      </c>
      <c r="O5462" s="32" t="s">
        <v>12618</v>
      </c>
      <c r="P5462" s="65" t="s">
        <v>48</v>
      </c>
      <c r="Q5462" s="65" t="s">
        <v>48</v>
      </c>
      <c r="R5462" s="283" t="s">
        <v>48</v>
      </c>
      <c r="S5462" s="283" t="s">
        <v>48</v>
      </c>
      <c r="T5462" s="35">
        <v>1463800</v>
      </c>
      <c r="U5462" s="36">
        <f t="shared" si="483"/>
        <v>1639456.0000000002</v>
      </c>
      <c r="V5462" s="37" t="s">
        <v>48</v>
      </c>
      <c r="W5462" s="87">
        <v>2016</v>
      </c>
      <c r="X5462" s="38" t="s">
        <v>48</v>
      </c>
    </row>
    <row r="5463" spans="1:24" ht="50.1" customHeight="1">
      <c r="A5463" s="29" t="s">
        <v>12619</v>
      </c>
      <c r="B5463" s="30" t="s">
        <v>35</v>
      </c>
      <c r="C5463" s="31" t="s">
        <v>12218</v>
      </c>
      <c r="D5463" s="31" t="s">
        <v>12219</v>
      </c>
      <c r="E5463" s="31" t="s">
        <v>12220</v>
      </c>
      <c r="F5463" s="31" t="s">
        <v>12620</v>
      </c>
      <c r="G5463" s="32" t="s">
        <v>40</v>
      </c>
      <c r="H5463" s="33">
        <v>100</v>
      </c>
      <c r="I5463" s="67">
        <v>590000000</v>
      </c>
      <c r="J5463" s="32" t="s">
        <v>6956</v>
      </c>
      <c r="K5463" s="32" t="s">
        <v>61</v>
      </c>
      <c r="L5463" s="32" t="s">
        <v>43</v>
      </c>
      <c r="M5463" s="32" t="s">
        <v>48</v>
      </c>
      <c r="N5463" s="32" t="s">
        <v>12621</v>
      </c>
      <c r="O5463" s="32" t="s">
        <v>12622</v>
      </c>
      <c r="P5463" s="65" t="s">
        <v>48</v>
      </c>
      <c r="Q5463" s="65" t="s">
        <v>48</v>
      </c>
      <c r="R5463" s="283" t="s">
        <v>48</v>
      </c>
      <c r="S5463" s="283" t="s">
        <v>48</v>
      </c>
      <c r="T5463" s="35">
        <v>605535.71</v>
      </c>
      <c r="U5463" s="36">
        <f t="shared" si="483"/>
        <v>678199.9952</v>
      </c>
      <c r="V5463" s="37" t="s">
        <v>48</v>
      </c>
      <c r="W5463" s="87">
        <v>2016</v>
      </c>
      <c r="X5463" s="38" t="s">
        <v>48</v>
      </c>
    </row>
    <row r="5464" spans="1:24" s="40" customFormat="1" ht="50.1" customHeight="1">
      <c r="A5464" s="32" t="s">
        <v>12623</v>
      </c>
      <c r="B5464" s="30" t="s">
        <v>35</v>
      </c>
      <c r="C5464" s="42" t="s">
        <v>12274</v>
      </c>
      <c r="D5464" s="42" t="s">
        <v>12275</v>
      </c>
      <c r="E5464" s="42" t="s">
        <v>12275</v>
      </c>
      <c r="F5464" s="42" t="s">
        <v>12624</v>
      </c>
      <c r="G5464" s="30" t="s">
        <v>40</v>
      </c>
      <c r="H5464" s="30">
        <v>100</v>
      </c>
      <c r="I5464" s="67">
        <v>590000000</v>
      </c>
      <c r="J5464" s="30" t="s">
        <v>6956</v>
      </c>
      <c r="K5464" s="30" t="s">
        <v>2656</v>
      </c>
      <c r="L5464" s="30" t="s">
        <v>43</v>
      </c>
      <c r="M5464" s="30"/>
      <c r="N5464" s="30" t="s">
        <v>12625</v>
      </c>
      <c r="O5464" s="30" t="s">
        <v>62</v>
      </c>
      <c r="P5464" s="273"/>
      <c r="Q5464" s="273"/>
      <c r="R5464" s="273"/>
      <c r="S5464" s="273"/>
      <c r="T5464" s="44">
        <v>234113.4</v>
      </c>
      <c r="U5464" s="44">
        <f t="shared" si="483"/>
        <v>262207.00800000003</v>
      </c>
      <c r="V5464" s="273"/>
      <c r="W5464" s="30">
        <v>2016</v>
      </c>
      <c r="X5464" s="273"/>
    </row>
    <row r="5465" spans="1:24" s="40" customFormat="1" ht="50.1" customHeight="1">
      <c r="A5465" s="32" t="s">
        <v>12626</v>
      </c>
      <c r="B5465" s="54" t="s">
        <v>35</v>
      </c>
      <c r="C5465" s="42" t="s">
        <v>12627</v>
      </c>
      <c r="D5465" s="42" t="s">
        <v>12628</v>
      </c>
      <c r="E5465" s="42" t="s">
        <v>12629</v>
      </c>
      <c r="F5465" s="42" t="s">
        <v>12630</v>
      </c>
      <c r="G5465" s="30" t="s">
        <v>40</v>
      </c>
      <c r="H5465" s="239">
        <v>100</v>
      </c>
      <c r="I5465" s="67">
        <v>590000000</v>
      </c>
      <c r="J5465" s="68" t="s">
        <v>394</v>
      </c>
      <c r="K5465" s="30" t="s">
        <v>2656</v>
      </c>
      <c r="L5465" s="30" t="s">
        <v>83</v>
      </c>
      <c r="M5465" s="30"/>
      <c r="N5465" s="30" t="s">
        <v>12631</v>
      </c>
      <c r="O5465" s="30" t="s">
        <v>12632</v>
      </c>
      <c r="P5465" s="70"/>
      <c r="Q5465" s="30"/>
      <c r="R5465" s="30"/>
      <c r="S5465" s="352"/>
      <c r="T5465" s="44">
        <v>38500</v>
      </c>
      <c r="U5465" s="44">
        <f t="shared" si="483"/>
        <v>43120.000000000007</v>
      </c>
      <c r="V5465" s="123"/>
      <c r="W5465" s="68">
        <v>2016</v>
      </c>
      <c r="X5465" s="30"/>
    </row>
    <row r="5466" spans="1:24" s="40" customFormat="1" ht="50.1" customHeight="1">
      <c r="A5466" s="32" t="s">
        <v>12633</v>
      </c>
      <c r="B5466" s="30" t="s">
        <v>35</v>
      </c>
      <c r="C5466" s="42" t="s">
        <v>12634</v>
      </c>
      <c r="D5466" s="42" t="s">
        <v>12635</v>
      </c>
      <c r="E5466" s="42" t="s">
        <v>12635</v>
      </c>
      <c r="F5466" s="42" t="s">
        <v>12636</v>
      </c>
      <c r="G5466" s="30" t="s">
        <v>40</v>
      </c>
      <c r="H5466" s="30">
        <v>100</v>
      </c>
      <c r="I5466" s="67">
        <v>590000000</v>
      </c>
      <c r="J5466" s="30" t="s">
        <v>7604</v>
      </c>
      <c r="K5466" s="30" t="s">
        <v>2656</v>
      </c>
      <c r="L5466" s="68" t="s">
        <v>41</v>
      </c>
      <c r="M5466" s="30"/>
      <c r="N5466" s="98" t="s">
        <v>12102</v>
      </c>
      <c r="O5466" s="216" t="s">
        <v>10096</v>
      </c>
      <c r="P5466" s="273"/>
      <c r="Q5466" s="273"/>
      <c r="R5466" s="273"/>
      <c r="S5466" s="273"/>
      <c r="T5466" s="44">
        <v>13200</v>
      </c>
      <c r="U5466" s="44">
        <f t="shared" si="483"/>
        <v>14784.000000000002</v>
      </c>
      <c r="V5466" s="273"/>
      <c r="W5466" s="30">
        <v>2016</v>
      </c>
      <c r="X5466" s="273"/>
    </row>
    <row r="5467" spans="1:24" s="40" customFormat="1" ht="50.1" customHeight="1">
      <c r="A5467" s="32" t="s">
        <v>12637</v>
      </c>
      <c r="B5467" s="30" t="s">
        <v>35</v>
      </c>
      <c r="C5467" s="42" t="s">
        <v>12638</v>
      </c>
      <c r="D5467" s="42" t="s">
        <v>12639</v>
      </c>
      <c r="E5467" s="42" t="s">
        <v>12639</v>
      </c>
      <c r="F5467" s="42"/>
      <c r="G5467" s="30" t="s">
        <v>40</v>
      </c>
      <c r="H5467" s="68">
        <v>100</v>
      </c>
      <c r="I5467" s="67">
        <v>590000000</v>
      </c>
      <c r="J5467" s="68" t="s">
        <v>41</v>
      </c>
      <c r="K5467" s="360" t="s">
        <v>2656</v>
      </c>
      <c r="L5467" s="68" t="s">
        <v>12640</v>
      </c>
      <c r="M5467" s="68"/>
      <c r="N5467" s="68" t="s">
        <v>12641</v>
      </c>
      <c r="O5467" s="98" t="s">
        <v>62</v>
      </c>
      <c r="P5467" s="302"/>
      <c r="Q5467" s="302"/>
      <c r="R5467" s="302"/>
      <c r="S5467" s="302"/>
      <c r="T5467" s="44">
        <v>625000</v>
      </c>
      <c r="U5467" s="44">
        <f t="shared" si="483"/>
        <v>700000.00000000012</v>
      </c>
      <c r="V5467" s="98"/>
      <c r="W5467" s="32">
        <v>2016</v>
      </c>
      <c r="X5467" s="98"/>
    </row>
    <row r="5468" spans="1:24" s="40" customFormat="1" ht="50.1" customHeight="1">
      <c r="A5468" s="32" t="s">
        <v>12642</v>
      </c>
      <c r="B5468" s="30" t="s">
        <v>35</v>
      </c>
      <c r="C5468" s="31" t="s">
        <v>12385</v>
      </c>
      <c r="D5468" s="31" t="s">
        <v>12386</v>
      </c>
      <c r="E5468" s="31" t="s">
        <v>12386</v>
      </c>
      <c r="F5468" s="31" t="s">
        <v>48</v>
      </c>
      <c r="G5468" s="32" t="s">
        <v>40</v>
      </c>
      <c r="H5468" s="33">
        <v>100</v>
      </c>
      <c r="I5468" s="67">
        <v>590000000</v>
      </c>
      <c r="J5468" s="32" t="s">
        <v>6956</v>
      </c>
      <c r="K5468" s="32" t="s">
        <v>6968</v>
      </c>
      <c r="L5468" s="32" t="s">
        <v>12640</v>
      </c>
      <c r="M5468" s="32" t="s">
        <v>48</v>
      </c>
      <c r="N5468" s="32" t="s">
        <v>12621</v>
      </c>
      <c r="O5468" s="32" t="s">
        <v>62</v>
      </c>
      <c r="P5468" s="65"/>
      <c r="Q5468" s="65"/>
      <c r="R5468" s="283"/>
      <c r="S5468" s="283"/>
      <c r="T5468" s="35">
        <v>133928.57</v>
      </c>
      <c r="U5468" s="36">
        <f t="shared" si="483"/>
        <v>149999.99840000001</v>
      </c>
      <c r="V5468" s="37" t="s">
        <v>48</v>
      </c>
      <c r="W5468" s="87">
        <v>2016</v>
      </c>
      <c r="X5468" s="87"/>
    </row>
    <row r="5469" spans="1:24" s="40" customFormat="1" ht="50.1" customHeight="1">
      <c r="A5469" s="32" t="s">
        <v>12643</v>
      </c>
      <c r="B5469" s="30" t="s">
        <v>35</v>
      </c>
      <c r="C5469" s="42" t="s">
        <v>12603</v>
      </c>
      <c r="D5469" s="42" t="s">
        <v>12604</v>
      </c>
      <c r="E5469" s="42" t="s">
        <v>12605</v>
      </c>
      <c r="F5469" s="225" t="s">
        <v>12644</v>
      </c>
      <c r="G5469" s="30" t="s">
        <v>40</v>
      </c>
      <c r="H5469" s="30">
        <v>100</v>
      </c>
      <c r="I5469" s="67">
        <v>590000000</v>
      </c>
      <c r="J5469" s="30" t="s">
        <v>41</v>
      </c>
      <c r="K5469" s="30" t="s">
        <v>11653</v>
      </c>
      <c r="L5469" s="30" t="s">
        <v>41</v>
      </c>
      <c r="M5469" s="30"/>
      <c r="N5469" s="30" t="s">
        <v>806</v>
      </c>
      <c r="O5469" s="30" t="s">
        <v>12645</v>
      </c>
      <c r="P5469" s="30"/>
      <c r="Q5469" s="30"/>
      <c r="R5469" s="30"/>
      <c r="S5469" s="30"/>
      <c r="T5469" s="44">
        <v>55000</v>
      </c>
      <c r="U5469" s="44">
        <f t="shared" si="483"/>
        <v>61600.000000000007</v>
      </c>
      <c r="V5469" s="245"/>
      <c r="W5469" s="32">
        <v>2016</v>
      </c>
      <c r="X5469" s="30"/>
    </row>
    <row r="5470" spans="1:24" s="40" customFormat="1" ht="50.1" customHeight="1">
      <c r="A5470" s="32" t="s">
        <v>12646</v>
      </c>
      <c r="B5470" s="30" t="s">
        <v>35</v>
      </c>
      <c r="C5470" s="42" t="s">
        <v>12218</v>
      </c>
      <c r="D5470" s="42" t="s">
        <v>12219</v>
      </c>
      <c r="E5470" s="42" t="s">
        <v>12220</v>
      </c>
      <c r="F5470" s="42" t="s">
        <v>12219</v>
      </c>
      <c r="G5470" s="30" t="s">
        <v>40</v>
      </c>
      <c r="H5470" s="30">
        <v>100</v>
      </c>
      <c r="I5470" s="67">
        <v>590000000</v>
      </c>
      <c r="J5470" s="32" t="s">
        <v>41</v>
      </c>
      <c r="K5470" s="32" t="s">
        <v>835</v>
      </c>
      <c r="L5470" s="32" t="s">
        <v>43</v>
      </c>
      <c r="M5470" s="32"/>
      <c r="N5470" s="30" t="s">
        <v>12647</v>
      </c>
      <c r="O5470" s="30" t="s">
        <v>1821</v>
      </c>
      <c r="P5470" s="30"/>
      <c r="Q5470" s="30"/>
      <c r="R5470" s="58"/>
      <c r="S5470" s="58"/>
      <c r="T5470" s="44">
        <v>376000</v>
      </c>
      <c r="U5470" s="44">
        <f t="shared" si="483"/>
        <v>421120.00000000006</v>
      </c>
      <c r="V5470" s="30"/>
      <c r="W5470" s="30">
        <v>2016</v>
      </c>
      <c r="X5470" s="30"/>
    </row>
    <row r="5471" spans="1:24" s="40" customFormat="1" ht="50.1" customHeight="1">
      <c r="A5471" s="32" t="s">
        <v>12735</v>
      </c>
      <c r="B5471" s="30" t="s">
        <v>35</v>
      </c>
      <c r="C5471" s="42" t="s">
        <v>12736</v>
      </c>
      <c r="D5471" s="220" t="s">
        <v>12737</v>
      </c>
      <c r="E5471" s="220" t="s">
        <v>12737</v>
      </c>
      <c r="F5471" s="161" t="s">
        <v>12738</v>
      </c>
      <c r="G5471" s="30" t="s">
        <v>40</v>
      </c>
      <c r="H5471" s="30">
        <v>0</v>
      </c>
      <c r="I5471" s="31">
        <v>590000000</v>
      </c>
      <c r="J5471" s="32" t="s">
        <v>41</v>
      </c>
      <c r="K5471" s="32" t="s">
        <v>835</v>
      </c>
      <c r="L5471" s="32" t="s">
        <v>41</v>
      </c>
      <c r="M5471" s="30"/>
      <c r="N5471" s="30" t="s">
        <v>7213</v>
      </c>
      <c r="O5471" s="32" t="s">
        <v>62</v>
      </c>
      <c r="P5471" s="32"/>
      <c r="Q5471" s="30"/>
      <c r="R5471" s="70"/>
      <c r="S5471" s="115"/>
      <c r="T5471" s="58">
        <v>135000</v>
      </c>
      <c r="U5471" s="58">
        <f t="shared" ref="U5471:U5476" si="484">T5471*1.12</f>
        <v>151200</v>
      </c>
      <c r="V5471" s="116"/>
      <c r="W5471" s="32">
        <v>2016</v>
      </c>
      <c r="X5471" s="30"/>
    </row>
    <row r="5472" spans="1:24" s="40" customFormat="1" ht="50.1" customHeight="1">
      <c r="A5472" s="32" t="s">
        <v>12787</v>
      </c>
      <c r="B5472" s="30" t="s">
        <v>35</v>
      </c>
      <c r="C5472" s="42" t="s">
        <v>12788</v>
      </c>
      <c r="D5472" s="42" t="s">
        <v>12789</v>
      </c>
      <c r="E5472" s="42" t="s">
        <v>12789</v>
      </c>
      <c r="F5472" s="42" t="s">
        <v>12790</v>
      </c>
      <c r="G5472" s="30" t="s">
        <v>40</v>
      </c>
      <c r="H5472" s="30">
        <v>100</v>
      </c>
      <c r="I5472" s="32">
        <v>590000000</v>
      </c>
      <c r="J5472" s="32" t="s">
        <v>41</v>
      </c>
      <c r="K5472" s="48" t="s">
        <v>835</v>
      </c>
      <c r="L5472" s="32" t="s">
        <v>43</v>
      </c>
      <c r="M5472" s="30"/>
      <c r="N5472" s="30" t="s">
        <v>11733</v>
      </c>
      <c r="O5472" s="67" t="s">
        <v>2295</v>
      </c>
      <c r="P5472" s="32"/>
      <c r="Q5472" s="30"/>
      <c r="R5472" s="58"/>
      <c r="S5472" s="58"/>
      <c r="T5472" s="58">
        <v>1970</v>
      </c>
      <c r="U5472" s="58">
        <f t="shared" si="484"/>
        <v>2206.4</v>
      </c>
      <c r="V5472" s="64"/>
      <c r="W5472" s="32">
        <v>2016</v>
      </c>
      <c r="X5472" s="30"/>
    </row>
    <row r="5473" spans="1:61" s="40" customFormat="1" ht="50.1" customHeight="1">
      <c r="A5473" s="32" t="s">
        <v>12933</v>
      </c>
      <c r="B5473" s="30" t="s">
        <v>35</v>
      </c>
      <c r="C5473" s="42" t="s">
        <v>12934</v>
      </c>
      <c r="D5473" s="42" t="s">
        <v>12935</v>
      </c>
      <c r="E5473" s="42" t="s">
        <v>12935</v>
      </c>
      <c r="F5473" s="42" t="s">
        <v>12936</v>
      </c>
      <c r="G5473" s="30" t="s">
        <v>40</v>
      </c>
      <c r="H5473" s="30">
        <v>100</v>
      </c>
      <c r="I5473" s="98">
        <v>590000000</v>
      </c>
      <c r="J5473" s="32" t="s">
        <v>41</v>
      </c>
      <c r="K5473" s="30" t="s">
        <v>12378</v>
      </c>
      <c r="L5473" s="32" t="s">
        <v>41</v>
      </c>
      <c r="M5473" s="30"/>
      <c r="N5473" s="30" t="s">
        <v>12937</v>
      </c>
      <c r="O5473" s="30" t="s">
        <v>12938</v>
      </c>
      <c r="P5473" s="32"/>
      <c r="Q5473" s="30"/>
      <c r="R5473" s="115"/>
      <c r="S5473" s="115"/>
      <c r="T5473" s="58">
        <v>800000</v>
      </c>
      <c r="U5473" s="58">
        <f t="shared" si="484"/>
        <v>896000.00000000012</v>
      </c>
      <c r="V5473" s="64"/>
      <c r="W5473" s="32">
        <v>2016</v>
      </c>
      <c r="X5473" s="70"/>
      <c r="Y5473" s="364"/>
      <c r="Z5473" s="364"/>
      <c r="AA5473" s="364"/>
      <c r="AB5473" s="364"/>
      <c r="AC5473" s="364"/>
      <c r="AD5473" s="364"/>
      <c r="AE5473" s="364"/>
      <c r="AF5473" s="364"/>
      <c r="AG5473" s="364"/>
      <c r="AH5473" s="39"/>
      <c r="AI5473" s="39"/>
      <c r="AJ5473" s="39"/>
      <c r="AK5473" s="39"/>
      <c r="AL5473" s="39"/>
      <c r="AM5473" s="39"/>
      <c r="AN5473" s="39"/>
      <c r="AO5473" s="39"/>
      <c r="AP5473" s="39"/>
      <c r="AQ5473" s="39"/>
      <c r="AR5473" s="39"/>
      <c r="AS5473" s="39"/>
      <c r="AT5473" s="39"/>
      <c r="AU5473" s="39"/>
      <c r="AV5473" s="39"/>
      <c r="AW5473" s="39"/>
      <c r="AX5473" s="39"/>
      <c r="AY5473" s="39"/>
      <c r="AZ5473" s="39"/>
      <c r="BA5473" s="39"/>
      <c r="BB5473" s="39"/>
      <c r="BC5473" s="39"/>
      <c r="BD5473" s="39"/>
      <c r="BE5473" s="39"/>
      <c r="BF5473" s="39"/>
    </row>
    <row r="5474" spans="1:61" s="40" customFormat="1" ht="50.1" customHeight="1">
      <c r="A5474" s="32" t="s">
        <v>12950</v>
      </c>
      <c r="B5474" s="30" t="s">
        <v>35</v>
      </c>
      <c r="C5474" s="375" t="s">
        <v>12951</v>
      </c>
      <c r="D5474" s="42" t="s">
        <v>12952</v>
      </c>
      <c r="E5474" s="42" t="s">
        <v>12952</v>
      </c>
      <c r="F5474" s="42" t="s">
        <v>12953</v>
      </c>
      <c r="G5474" s="30" t="s">
        <v>40</v>
      </c>
      <c r="H5474" s="30">
        <v>100</v>
      </c>
      <c r="I5474" s="67">
        <v>590000000</v>
      </c>
      <c r="J5474" s="32" t="s">
        <v>41</v>
      </c>
      <c r="K5474" s="30" t="s">
        <v>12277</v>
      </c>
      <c r="L5474" s="32" t="s">
        <v>43</v>
      </c>
      <c r="M5474" s="30"/>
      <c r="N5474" s="30" t="s">
        <v>7213</v>
      </c>
      <c r="O5474" s="30" t="s">
        <v>11565</v>
      </c>
      <c r="P5474" s="30"/>
      <c r="Q5474" s="30"/>
      <c r="R5474" s="58"/>
      <c r="S5474" s="58"/>
      <c r="T5474" s="58">
        <v>750</v>
      </c>
      <c r="U5474" s="58">
        <f t="shared" si="484"/>
        <v>840.00000000000011</v>
      </c>
      <c r="V5474" s="30"/>
      <c r="W5474" s="30">
        <v>2016</v>
      </c>
      <c r="X5474" s="30"/>
      <c r="Y5474" s="364"/>
      <c r="Z5474" s="364"/>
      <c r="AA5474" s="364"/>
      <c r="AB5474" s="364"/>
      <c r="AC5474" s="364"/>
      <c r="AD5474" s="364"/>
      <c r="AE5474" s="364"/>
      <c r="AF5474" s="364"/>
      <c r="AG5474" s="364"/>
      <c r="AH5474" s="39"/>
      <c r="AI5474" s="39"/>
      <c r="AJ5474" s="39"/>
      <c r="AK5474" s="39"/>
      <c r="AL5474" s="39"/>
      <c r="AM5474" s="39"/>
      <c r="AN5474" s="39"/>
      <c r="AO5474" s="39"/>
      <c r="AP5474" s="39"/>
      <c r="AQ5474" s="39"/>
      <c r="AR5474" s="39"/>
      <c r="AS5474" s="39"/>
      <c r="AT5474" s="39"/>
      <c r="AU5474" s="39"/>
      <c r="AV5474" s="39"/>
      <c r="AW5474" s="39"/>
      <c r="AX5474" s="39"/>
      <c r="AY5474" s="39"/>
      <c r="AZ5474" s="39"/>
      <c r="BA5474" s="39"/>
      <c r="BB5474" s="39"/>
      <c r="BC5474" s="39"/>
      <c r="BD5474" s="39"/>
      <c r="BE5474" s="39"/>
      <c r="BF5474" s="39"/>
    </row>
    <row r="5475" spans="1:61" s="40" customFormat="1" ht="50.1" customHeight="1">
      <c r="A5475" s="32" t="s">
        <v>13040</v>
      </c>
      <c r="B5475" s="30" t="s">
        <v>35</v>
      </c>
      <c r="C5475" s="42" t="s">
        <v>13041</v>
      </c>
      <c r="D5475" s="42" t="s">
        <v>13042</v>
      </c>
      <c r="E5475" s="42" t="s">
        <v>13042</v>
      </c>
      <c r="F5475" s="42" t="s">
        <v>13043</v>
      </c>
      <c r="G5475" s="30" t="s">
        <v>103</v>
      </c>
      <c r="H5475" s="30">
        <v>60</v>
      </c>
      <c r="I5475" s="67">
        <v>590000000</v>
      </c>
      <c r="J5475" s="32" t="s">
        <v>41</v>
      </c>
      <c r="K5475" s="48" t="s">
        <v>12277</v>
      </c>
      <c r="L5475" s="32" t="s">
        <v>41</v>
      </c>
      <c r="M5475" s="30"/>
      <c r="N5475" s="30" t="s">
        <v>13044</v>
      </c>
      <c r="O5475" s="30" t="s">
        <v>483</v>
      </c>
      <c r="P5475" s="30"/>
      <c r="Q5475" s="30"/>
      <c r="R5475" s="170"/>
      <c r="S5475" s="170"/>
      <c r="T5475" s="102">
        <v>2800000</v>
      </c>
      <c r="U5475" s="102">
        <f t="shared" si="484"/>
        <v>3136000.0000000005</v>
      </c>
      <c r="V5475" s="123"/>
      <c r="W5475" s="70">
        <v>2016</v>
      </c>
      <c r="X5475" s="123"/>
      <c r="Y5475" s="364"/>
      <c r="Z5475" s="364"/>
      <c r="AA5475" s="364"/>
      <c r="AB5475" s="364"/>
      <c r="AC5475" s="364"/>
      <c r="AD5475" s="364"/>
      <c r="AE5475" s="364"/>
      <c r="AF5475" s="364"/>
      <c r="AG5475" s="364"/>
      <c r="AH5475" s="39"/>
      <c r="AI5475" s="39"/>
      <c r="AJ5475" s="39"/>
      <c r="AK5475" s="39"/>
      <c r="AL5475" s="39"/>
      <c r="AM5475" s="39"/>
      <c r="AN5475" s="39"/>
      <c r="AO5475" s="39"/>
      <c r="AP5475" s="39"/>
      <c r="AQ5475" s="39"/>
      <c r="AR5475" s="39"/>
      <c r="AS5475" s="39"/>
      <c r="AT5475" s="39"/>
      <c r="AU5475" s="39"/>
      <c r="AV5475" s="39"/>
      <c r="AW5475" s="39"/>
      <c r="AX5475" s="39"/>
      <c r="AY5475" s="39"/>
      <c r="AZ5475" s="39"/>
      <c r="BA5475" s="39"/>
      <c r="BB5475" s="39"/>
      <c r="BC5475" s="39"/>
      <c r="BD5475" s="39"/>
      <c r="BE5475" s="39"/>
      <c r="BF5475" s="39"/>
    </row>
    <row r="5476" spans="1:61" s="40" customFormat="1" ht="50.1" customHeight="1">
      <c r="A5476" s="32" t="s">
        <v>13828</v>
      </c>
      <c r="B5476" s="54" t="s">
        <v>35</v>
      </c>
      <c r="C5476" s="42" t="s">
        <v>12627</v>
      </c>
      <c r="D5476" s="42" t="s">
        <v>12628</v>
      </c>
      <c r="E5476" s="42" t="s">
        <v>12629</v>
      </c>
      <c r="F5476" s="42" t="s">
        <v>12630</v>
      </c>
      <c r="G5476" s="30" t="s">
        <v>40</v>
      </c>
      <c r="H5476" s="239">
        <v>0</v>
      </c>
      <c r="I5476" s="313">
        <v>590000000</v>
      </c>
      <c r="J5476" s="68" t="s">
        <v>394</v>
      </c>
      <c r="K5476" s="30" t="s">
        <v>13233</v>
      </c>
      <c r="L5476" s="30" t="s">
        <v>396</v>
      </c>
      <c r="M5476" s="30"/>
      <c r="N5476" s="30" t="s">
        <v>12631</v>
      </c>
      <c r="O5476" s="30" t="s">
        <v>13829</v>
      </c>
      <c r="P5476" s="32"/>
      <c r="Q5476" s="32"/>
      <c r="R5476" s="30"/>
      <c r="S5476" s="217"/>
      <c r="T5476" s="49">
        <v>66500</v>
      </c>
      <c r="U5476" s="49">
        <f t="shared" si="484"/>
        <v>74480</v>
      </c>
      <c r="V5476" s="98"/>
      <c r="W5476" s="68">
        <v>2016</v>
      </c>
      <c r="X5476" s="30"/>
      <c r="Y5476" s="364"/>
      <c r="Z5476" s="364"/>
      <c r="AA5476" s="364"/>
      <c r="AB5476" s="364"/>
      <c r="AC5476" s="364"/>
      <c r="AD5476" s="364"/>
      <c r="AE5476" s="364"/>
      <c r="AF5476" s="364"/>
      <c r="AG5476" s="364"/>
      <c r="AH5476" s="39"/>
      <c r="AI5476" s="39"/>
      <c r="AJ5476" s="39"/>
      <c r="AK5476" s="39"/>
      <c r="AL5476" s="39"/>
      <c r="AM5476" s="39"/>
      <c r="AN5476" s="39"/>
      <c r="AO5476" s="39"/>
      <c r="AP5476" s="39"/>
      <c r="AQ5476" s="39"/>
      <c r="AR5476" s="39"/>
      <c r="AS5476" s="39"/>
      <c r="AT5476" s="39"/>
      <c r="AU5476" s="39"/>
      <c r="AV5476" s="39"/>
      <c r="AW5476" s="39"/>
      <c r="AX5476" s="39"/>
      <c r="AY5476" s="39"/>
      <c r="AZ5476" s="39"/>
      <c r="BA5476" s="39"/>
      <c r="BB5476" s="39"/>
      <c r="BC5476" s="39"/>
      <c r="BD5476" s="39"/>
      <c r="BE5476" s="39"/>
      <c r="BF5476" s="39"/>
    </row>
    <row r="5477" spans="1:61" s="40" customFormat="1" ht="50.1" customHeight="1">
      <c r="A5477" s="32" t="s">
        <v>14047</v>
      </c>
      <c r="B5477" s="30" t="s">
        <v>35</v>
      </c>
      <c r="C5477" s="42" t="s">
        <v>14048</v>
      </c>
      <c r="D5477" s="42" t="s">
        <v>12467</v>
      </c>
      <c r="E5477" s="42" t="s">
        <v>12467</v>
      </c>
      <c r="F5477" s="42" t="s">
        <v>14049</v>
      </c>
      <c r="G5477" s="30" t="s">
        <v>103</v>
      </c>
      <c r="H5477" s="30">
        <v>100</v>
      </c>
      <c r="I5477" s="32">
        <v>590000000</v>
      </c>
      <c r="J5477" s="32" t="s">
        <v>41</v>
      </c>
      <c r="K5477" s="32" t="s">
        <v>13233</v>
      </c>
      <c r="L5477" s="32" t="s">
        <v>43</v>
      </c>
      <c r="M5477" s="30"/>
      <c r="N5477" s="30" t="s">
        <v>806</v>
      </c>
      <c r="O5477" s="30" t="s">
        <v>12938</v>
      </c>
      <c r="P5477" s="30"/>
      <c r="Q5477" s="30"/>
      <c r="R5477" s="30"/>
      <c r="S5477" s="30"/>
      <c r="T5477" s="62">
        <v>510402</v>
      </c>
      <c r="U5477" s="62">
        <f>T5477*1.12</f>
        <v>571650.24000000011</v>
      </c>
      <c r="V5477" s="30"/>
      <c r="W5477" s="30">
        <v>2016</v>
      </c>
      <c r="X5477" s="30"/>
      <c r="Y5477" s="364"/>
      <c r="Z5477" s="364"/>
      <c r="AA5477" s="364"/>
      <c r="AB5477" s="364"/>
      <c r="AC5477" s="364"/>
      <c r="AD5477" s="364"/>
      <c r="AE5477" s="364"/>
      <c r="AF5477" s="364"/>
      <c r="AG5477" s="364"/>
      <c r="AH5477" s="39"/>
      <c r="AI5477" s="39"/>
      <c r="AJ5477" s="39"/>
      <c r="AK5477" s="39"/>
      <c r="AL5477" s="39"/>
      <c r="AM5477" s="39"/>
      <c r="AN5477" s="39"/>
      <c r="AO5477" s="39"/>
      <c r="AP5477" s="39"/>
      <c r="AQ5477" s="39"/>
      <c r="AR5477" s="39"/>
      <c r="AS5477" s="39"/>
      <c r="AT5477" s="39"/>
      <c r="AU5477" s="39"/>
      <c r="AV5477" s="39"/>
      <c r="AW5477" s="39"/>
      <c r="AX5477" s="39"/>
      <c r="AY5477" s="39"/>
      <c r="AZ5477" s="39"/>
      <c r="BA5477" s="39"/>
      <c r="BB5477" s="39"/>
      <c r="BC5477" s="39"/>
      <c r="BD5477" s="39"/>
      <c r="BE5477" s="39"/>
      <c r="BF5477" s="39"/>
    </row>
    <row r="5478" spans="1:61" s="40" customFormat="1" ht="50.1" customHeight="1">
      <c r="A5478" s="32" t="s">
        <v>14215</v>
      </c>
      <c r="B5478" s="30" t="s">
        <v>35</v>
      </c>
      <c r="C5478" s="220" t="s">
        <v>14216</v>
      </c>
      <c r="D5478" s="220" t="s">
        <v>14217</v>
      </c>
      <c r="E5478" s="220" t="s">
        <v>14218</v>
      </c>
      <c r="F5478" s="220" t="s">
        <v>14219</v>
      </c>
      <c r="G5478" s="68" t="s">
        <v>40</v>
      </c>
      <c r="H5478" s="68">
        <v>100</v>
      </c>
      <c r="I5478" s="134">
        <v>590000000</v>
      </c>
      <c r="J5478" s="68" t="s">
        <v>41</v>
      </c>
      <c r="K5478" s="68" t="s">
        <v>14136</v>
      </c>
      <c r="L5478" s="68" t="s">
        <v>41</v>
      </c>
      <c r="M5478" s="68"/>
      <c r="N5478" s="68" t="s">
        <v>12631</v>
      </c>
      <c r="O5478" s="98" t="s">
        <v>62</v>
      </c>
      <c r="P5478" s="30"/>
      <c r="Q5478" s="30"/>
      <c r="R5478" s="58"/>
      <c r="S5478" s="58"/>
      <c r="T5478" s="58">
        <v>80400</v>
      </c>
      <c r="U5478" s="58">
        <f>T5478*1.12</f>
        <v>90048.000000000015</v>
      </c>
      <c r="V5478" s="347"/>
      <c r="W5478" s="32">
        <v>2016</v>
      </c>
      <c r="X5478" s="226"/>
      <c r="Y5478" s="364"/>
      <c r="Z5478" s="364"/>
      <c r="AA5478" s="364"/>
      <c r="AB5478" s="364"/>
      <c r="AC5478" s="364"/>
      <c r="AD5478" s="364"/>
      <c r="AE5478" s="364"/>
      <c r="AF5478" s="364"/>
      <c r="AG5478" s="364"/>
      <c r="AH5478" s="364"/>
      <c r="AI5478" s="364"/>
      <c r="AJ5478" s="364"/>
      <c r="AK5478" s="39"/>
      <c r="AL5478" s="39"/>
      <c r="AM5478" s="39"/>
      <c r="AN5478" s="39"/>
      <c r="AO5478" s="39"/>
      <c r="AP5478" s="39"/>
      <c r="AQ5478" s="39"/>
      <c r="AR5478" s="39"/>
      <c r="AS5478" s="39"/>
      <c r="AT5478" s="39"/>
      <c r="AU5478" s="39"/>
      <c r="AV5478" s="39"/>
      <c r="AW5478" s="39"/>
      <c r="AX5478" s="39"/>
      <c r="AY5478" s="39"/>
      <c r="AZ5478" s="39"/>
      <c r="BA5478" s="39"/>
      <c r="BB5478" s="39"/>
      <c r="BC5478" s="39"/>
      <c r="BD5478" s="39"/>
      <c r="BE5478" s="39"/>
      <c r="BF5478" s="39"/>
      <c r="BG5478" s="39"/>
      <c r="BH5478" s="39"/>
      <c r="BI5478" s="39"/>
    </row>
    <row r="5479" spans="1:61" s="304" customFormat="1" ht="21.75" customHeight="1">
      <c r="A5479" s="87"/>
      <c r="B5479" s="30"/>
      <c r="C5479" s="74"/>
      <c r="D5479" s="74"/>
      <c r="E5479" s="74"/>
      <c r="F5479" s="74"/>
      <c r="G5479" s="98"/>
      <c r="H5479" s="33"/>
      <c r="I5479" s="98"/>
      <c r="J5479" s="98"/>
      <c r="K5479" s="98"/>
      <c r="L5479" s="98"/>
      <c r="M5479" s="98"/>
      <c r="N5479" s="98"/>
      <c r="O5479" s="98"/>
      <c r="P5479" s="68"/>
      <c r="Q5479" s="303"/>
      <c r="R5479" s="30"/>
      <c r="S5479" s="276"/>
      <c r="T5479" s="44"/>
      <c r="U5479" s="44"/>
      <c r="V5479" s="98"/>
      <c r="W5479" s="68"/>
      <c r="X5479" s="33"/>
    </row>
    <row r="5480" spans="1:61" ht="33" customHeight="1">
      <c r="A5480" s="305"/>
      <c r="B5480" s="305"/>
      <c r="C5480" s="305"/>
      <c r="D5480" s="306"/>
      <c r="E5480" s="305"/>
      <c r="F5480" s="305"/>
      <c r="G5480" s="307"/>
      <c r="H5480" s="307"/>
      <c r="I5480" s="305"/>
      <c r="J5480" s="305"/>
      <c r="K5480" s="305"/>
      <c r="L5480" s="305"/>
      <c r="M5480" s="305"/>
      <c r="N5480" s="305"/>
      <c r="O5480" s="305"/>
      <c r="P5480" s="307"/>
      <c r="Q5480" s="308"/>
      <c r="R5480" s="307"/>
      <c r="S5480" s="307"/>
      <c r="T5480" s="309">
        <f>SUM(T5342:T5479)</f>
        <v>144950379.12971428</v>
      </c>
      <c r="U5480" s="309">
        <f>SUM(U5342:U5479)</f>
        <v>162344424.62527999</v>
      </c>
      <c r="V5480" s="307"/>
      <c r="W5480" s="305"/>
      <c r="X5480" s="310"/>
    </row>
    <row r="5481" spans="1:61" s="8" customFormat="1" ht="32.25" customHeight="1">
      <c r="A5481" s="41"/>
      <c r="B5481" s="19"/>
      <c r="C5481" s="21"/>
      <c r="D5481" s="22"/>
      <c r="E5481" s="22"/>
      <c r="F5481" s="21"/>
      <c r="G5481" s="19"/>
      <c r="H5481" s="24"/>
      <c r="I5481" s="21"/>
      <c r="J5481" s="21"/>
      <c r="K5481" s="21"/>
      <c r="L5481" s="21"/>
      <c r="M5481" s="21"/>
      <c r="N5481" s="21"/>
      <c r="O5481" s="21"/>
      <c r="P5481" s="19"/>
      <c r="Q5481" s="25"/>
      <c r="R5481" s="19"/>
      <c r="S5481" s="26"/>
      <c r="T5481" s="27">
        <f>T5340+T5291+T5480</f>
        <v>1852513838.940635</v>
      </c>
      <c r="U5481" s="27">
        <f>U5340+U5291+U5480</f>
        <v>2074815499.6135151</v>
      </c>
      <c r="V5481" s="19"/>
      <c r="W5481" s="21"/>
      <c r="X5481" s="26"/>
    </row>
  </sheetData>
  <mergeCells count="4">
    <mergeCell ref="A1:N1"/>
    <mergeCell ref="A2:N2"/>
    <mergeCell ref="A4:N4"/>
    <mergeCell ref="A5:N5"/>
  </mergeCells>
  <conditionalFormatting sqref="R2435:R2440 R1148:R1150 R1127 R1129:R1130">
    <cfRule type="cellIs" dxfId="1" priority="3" operator="lessThan">
      <formula>0</formula>
    </cfRule>
  </conditionalFormatting>
  <conditionalFormatting sqref="R4882:R4885">
    <cfRule type="cellIs" dxfId="0" priority="1" stopIfTrue="1" operator="lessThan">
      <formula>0</formula>
    </cfRule>
  </conditionalFormatting>
  <hyperlinks>
    <hyperlink ref="Q2247" r:id="rId1" tooltip="Посмотреть фото" display="ФОТО"/>
    <hyperlink ref="Q2249" r:id="rId2" tooltip="Посмотреть фото" display="ФОТО"/>
  </hyperlinks>
  <pageMargins left="0.7" right="0.7" top="0.75" bottom="0.75" header="0.3" footer="0.3"/>
  <pageSetup paperSize="9" orientation="portrait" verticalDpi="0"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Krokoz™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abondarenko</dc:creator>
  <cp:lastModifiedBy>abondarenko</cp:lastModifiedBy>
  <dcterms:created xsi:type="dcterms:W3CDTF">2016-09-26T05:26:55Z</dcterms:created>
  <dcterms:modified xsi:type="dcterms:W3CDTF">2016-12-20T10:03:11Z</dcterms:modified>
</cp:coreProperties>
</file>